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drawings/drawing6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drawings/drawing7.xml" ContentType="application/vnd.openxmlformats-officedocument.drawing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drawings/drawing8.xml" ContentType="application/vnd.openxmlformats-officedocument.drawing+xml"/>
  <Override PartName="/xl/ink/ink14.xml" ContentType="application/inkml+xml"/>
  <Override PartName="/xl/ink/ink15.xml" ContentType="application/inkml+xml"/>
  <Override PartName="/xl/ink/ink16.xml" ContentType="application/inkml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igitaledgeasia.sharepoint.com/sites/kr-ops/DEKR OPS only/001. SEL1 OPS/300. Colocation/302. Floor Plan/"/>
    </mc:Choice>
  </mc:AlternateContent>
  <xr:revisionPtr revIDLastSave="9739" documentId="1_{02AA7726-7126-4507-A7B8-2EEA7312D20B}" xr6:coauthVersionLast="47" xr6:coauthVersionMax="47" xr10:uidLastSave="{DB2E4755-82A4-4AB3-9FFB-4A746158647F}"/>
  <bookViews>
    <workbookView minimized="1" xWindow="0" yWindow="375" windowWidth="37440" windowHeight="18600" tabRatio="810" activeTab="4" xr2:uid="{A4EA29C1-5701-4342-8BE9-FF5C26F3A728}"/>
  </bookViews>
  <sheets>
    <sheet name="Standard_layout_298" sheetId="11" r:id="rId1"/>
    <sheet name="4fl_layout" sheetId="30" r:id="rId2"/>
    <sheet name="5fl_layout" sheetId="23" r:id="rId3"/>
    <sheet name="6fl_layout" sheetId="24" r:id="rId4"/>
    <sheet name="7fl_layout" sheetId="25" r:id="rId5"/>
    <sheet name="SEL1_CAB" sheetId="40" r:id="rId6"/>
    <sheet name="SEL1_CAB Summary" sheetId="71" r:id="rId7"/>
    <sheet name="개통" sheetId="69" r:id="rId8"/>
    <sheet name="해지" sheetId="67" r:id="rId9"/>
    <sheet name="Sejong" sheetId="66" r:id="rId10"/>
    <sheet name="Telstra" sheetId="64" r:id="rId11"/>
    <sheet name="Singtel" sheetId="65" r:id="rId12"/>
    <sheet name="GS ITM" sheetId="72" r:id="rId13"/>
  </sheets>
  <definedNames>
    <definedName name="_xlnm._FilterDatabase" localSheetId="5" hidden="1">SEL1_CAB!$A$2:$AG$1098</definedName>
    <definedName name="partner_id" localSheetId="7">개통!$C$3</definedName>
    <definedName name="partner_id" localSheetId="8">해지!$C$3</definedName>
    <definedName name="_xlnm.Print_Area" localSheetId="1">'4fl_layout'!$A$3:$BL$59</definedName>
    <definedName name="_xlnm.Print_Area" localSheetId="2">'5fl_layout'!$C$2:$BL$60</definedName>
    <definedName name="_xlnm.Print_Area" localSheetId="3">'6fl_layout'!$A$3:$BL$59</definedName>
    <definedName name="_xlnm.Print_Area" localSheetId="4">'7fl_layout'!$B$3:$BL$59</definedName>
    <definedName name="_xlnm.Print_Area" localSheetId="0">Standard_layout_298!$A$1:$BP$60</definedName>
  </definedNames>
  <calcPr calcId="191028"/>
  <pivotCaches>
    <pivotCache cacheId="1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V14" i="25" l="1"/>
  <c r="BV13" i="25"/>
  <c r="BV12" i="25"/>
  <c r="BV27" i="25" s="1"/>
  <c r="BX27" i="25"/>
  <c r="BW27" i="25"/>
  <c r="BU27" i="25"/>
  <c r="BY26" i="25"/>
  <c r="BY25" i="25"/>
  <c r="BY24" i="25"/>
  <c r="BY23" i="25"/>
  <c r="BY22" i="25"/>
  <c r="BY21" i="25"/>
  <c r="BY20" i="25"/>
  <c r="BY19" i="25"/>
  <c r="BY18" i="25"/>
  <c r="BY17" i="25"/>
  <c r="BY16" i="25"/>
  <c r="BY15" i="25"/>
  <c r="BY14" i="25"/>
  <c r="BY13" i="25"/>
  <c r="BO13" i="24"/>
  <c r="BO12" i="24"/>
  <c r="BO11" i="24"/>
  <c r="BO10" i="24"/>
  <c r="BO9" i="24"/>
  <c r="BV10" i="24"/>
  <c r="BV11" i="24"/>
  <c r="BY11" i="24" s="1"/>
  <c r="BX25" i="24"/>
  <c r="BW25" i="24"/>
  <c r="BV25" i="24"/>
  <c r="BU25" i="24"/>
  <c r="BY24" i="24"/>
  <c r="BY23" i="24"/>
  <c r="BY22" i="24"/>
  <c r="BY21" i="24"/>
  <c r="BY20" i="24"/>
  <c r="BY19" i="24"/>
  <c r="BY18" i="24"/>
  <c r="BY17" i="24"/>
  <c r="BY16" i="24"/>
  <c r="BY15" i="24"/>
  <c r="BY14" i="24"/>
  <c r="BY13" i="24"/>
  <c r="BY12" i="24"/>
  <c r="BY10" i="24"/>
  <c r="BO13" i="30"/>
  <c r="BO12" i="30"/>
  <c r="BO11" i="30"/>
  <c r="BO10" i="30"/>
  <c r="BX26" i="30"/>
  <c r="BW26" i="30"/>
  <c r="BV26" i="30"/>
  <c r="BU26" i="30"/>
  <c r="BY25" i="30"/>
  <c r="BY24" i="30"/>
  <c r="BY23" i="30"/>
  <c r="BY22" i="30"/>
  <c r="BY21" i="30"/>
  <c r="BY20" i="30"/>
  <c r="BY19" i="30"/>
  <c r="BY18" i="30"/>
  <c r="BY17" i="30"/>
  <c r="BY16" i="30"/>
  <c r="BY15" i="30"/>
  <c r="BY14" i="30"/>
  <c r="BY13" i="30"/>
  <c r="BY12" i="30"/>
  <c r="BY11" i="30"/>
  <c r="AP17" i="30"/>
  <c r="AL17" i="30"/>
  <c r="AP16" i="30"/>
  <c r="AL16" i="30"/>
  <c r="AP15" i="30"/>
  <c r="AL15" i="30"/>
  <c r="AP14" i="30"/>
  <c r="AL14" i="30"/>
  <c r="AP13" i="30"/>
  <c r="AL13" i="30"/>
  <c r="AP12" i="30"/>
  <c r="AL12" i="30"/>
  <c r="AP11" i="30"/>
  <c r="AL11" i="30"/>
  <c r="AP10" i="30"/>
  <c r="AL10" i="30"/>
  <c r="AP9" i="30"/>
  <c r="AL9" i="30"/>
  <c r="AP8" i="30"/>
  <c r="AL8" i="30"/>
  <c r="V8" i="30"/>
  <c r="Z8" i="30"/>
  <c r="V9" i="30"/>
  <c r="Z9" i="30"/>
  <c r="V10" i="30"/>
  <c r="Z10" i="30"/>
  <c r="V11" i="30"/>
  <c r="Z11" i="30"/>
  <c r="V12" i="30"/>
  <c r="Z12" i="30"/>
  <c r="V13" i="30"/>
  <c r="Z13" i="30"/>
  <c r="V14" i="30"/>
  <c r="Z14" i="30"/>
  <c r="V15" i="30"/>
  <c r="Z15" i="30"/>
  <c r="V16" i="30"/>
  <c r="Z16" i="30"/>
  <c r="V17" i="30"/>
  <c r="Z17" i="30"/>
  <c r="AD8" i="30"/>
  <c r="AH8" i="30"/>
  <c r="AD9" i="30"/>
  <c r="AH9" i="30"/>
  <c r="AD10" i="30"/>
  <c r="AH10" i="30"/>
  <c r="AD11" i="30"/>
  <c r="AH11" i="30"/>
  <c r="AD12" i="30"/>
  <c r="AH12" i="30"/>
  <c r="AD13" i="30"/>
  <c r="AH13" i="30"/>
  <c r="AD14" i="30"/>
  <c r="AH14" i="30"/>
  <c r="AD15" i="30"/>
  <c r="AH15" i="30"/>
  <c r="AD16" i="30"/>
  <c r="AH16" i="30"/>
  <c r="AD17" i="30"/>
  <c r="AH17" i="30"/>
  <c r="CL26" i="23"/>
  <c r="BO14" i="23"/>
  <c r="BO13" i="23"/>
  <c r="BO12" i="23"/>
  <c r="BO15" i="23" s="1"/>
  <c r="BO11" i="23"/>
  <c r="CN12" i="23"/>
  <c r="CN13" i="23"/>
  <c r="CN14" i="23"/>
  <c r="CN15" i="23"/>
  <c r="CN16" i="23"/>
  <c r="CN17" i="23"/>
  <c r="CN18" i="23"/>
  <c r="CN19" i="23"/>
  <c r="CN20" i="23"/>
  <c r="CN21" i="23"/>
  <c r="CN22" i="23"/>
  <c r="CN23" i="23"/>
  <c r="CN24" i="23"/>
  <c r="CN25" i="23"/>
  <c r="CN11" i="23"/>
  <c r="AB431" i="40"/>
  <c r="AC431" i="40"/>
  <c r="AB432" i="40"/>
  <c r="AC432" i="40"/>
  <c r="AB433" i="40"/>
  <c r="AC433" i="40"/>
  <c r="AB434" i="40"/>
  <c r="AC434" i="40"/>
  <c r="AB435" i="40"/>
  <c r="AC435" i="40"/>
  <c r="AB436" i="40"/>
  <c r="AC436" i="40"/>
  <c r="AB437" i="40"/>
  <c r="AC437" i="40"/>
  <c r="AB438" i="40"/>
  <c r="AC438" i="40"/>
  <c r="AB439" i="40"/>
  <c r="AC439" i="40"/>
  <c r="AB440" i="40"/>
  <c r="AC440" i="40"/>
  <c r="AB441" i="40"/>
  <c r="AC441" i="40"/>
  <c r="AB442" i="40"/>
  <c r="AC442" i="40"/>
  <c r="AB443" i="40"/>
  <c r="AC443" i="40"/>
  <c r="AB444" i="40"/>
  <c r="AC444" i="40"/>
  <c r="AB445" i="40"/>
  <c r="AC445" i="40"/>
  <c r="AB446" i="40"/>
  <c r="AC446" i="40"/>
  <c r="AB447" i="40"/>
  <c r="AC447" i="40"/>
  <c r="AB448" i="40"/>
  <c r="AC448" i="40"/>
  <c r="AB449" i="40"/>
  <c r="AC449" i="40"/>
  <c r="AB450" i="40"/>
  <c r="AC450" i="40"/>
  <c r="AB451" i="40"/>
  <c r="AC451" i="40"/>
  <c r="AB452" i="40"/>
  <c r="AC452" i="40"/>
  <c r="AB453" i="40"/>
  <c r="AC453" i="40"/>
  <c r="AB454" i="40"/>
  <c r="AC454" i="40"/>
  <c r="AB422" i="40"/>
  <c r="AC422" i="40"/>
  <c r="AB423" i="40"/>
  <c r="AC423" i="40"/>
  <c r="AB424" i="40"/>
  <c r="AC424" i="40"/>
  <c r="AB425" i="40"/>
  <c r="AC425" i="40"/>
  <c r="AB426" i="40"/>
  <c r="AC426" i="40"/>
  <c r="AB427" i="40"/>
  <c r="AC427" i="40"/>
  <c r="AB428" i="40"/>
  <c r="AC428" i="40"/>
  <c r="AB429" i="40"/>
  <c r="AC429" i="40"/>
  <c r="AB430" i="40"/>
  <c r="AC430" i="40"/>
  <c r="AC421" i="40"/>
  <c r="AC420" i="40"/>
  <c r="AC419" i="40"/>
  <c r="AC418" i="40"/>
  <c r="AC417" i="40"/>
  <c r="AC416" i="40"/>
  <c r="AC415" i="40"/>
  <c r="AC414" i="40"/>
  <c r="AC413" i="40"/>
  <c r="AC412" i="40"/>
  <c r="AC411" i="40"/>
  <c r="AC410" i="40"/>
  <c r="AC409" i="40"/>
  <c r="AC408" i="40"/>
  <c r="AC407" i="40"/>
  <c r="AC406" i="40"/>
  <c r="AC405" i="40"/>
  <c r="AC404" i="40"/>
  <c r="AC403" i="40"/>
  <c r="AC402" i="40"/>
  <c r="AC401" i="40"/>
  <c r="AC400" i="40"/>
  <c r="AC399" i="40"/>
  <c r="AC398" i="40"/>
  <c r="AC397" i="40"/>
  <c r="AB421" i="40"/>
  <c r="AB420" i="40"/>
  <c r="AB419" i="40"/>
  <c r="AB418" i="40"/>
  <c r="AB417" i="40"/>
  <c r="AB416" i="40"/>
  <c r="AB415" i="40"/>
  <c r="AB414" i="40"/>
  <c r="AB413" i="40"/>
  <c r="AB412" i="40"/>
  <c r="AB411" i="40"/>
  <c r="AB410" i="40"/>
  <c r="AB409" i="40"/>
  <c r="AB408" i="40"/>
  <c r="AB407" i="40"/>
  <c r="AB406" i="40"/>
  <c r="AB405" i="40"/>
  <c r="AB404" i="40"/>
  <c r="AB403" i="40"/>
  <c r="AB402" i="40"/>
  <c r="AB401" i="40"/>
  <c r="AB400" i="40"/>
  <c r="AB399" i="40"/>
  <c r="AB398" i="40"/>
  <c r="AB397" i="40"/>
  <c r="BY12" i="25" l="1"/>
  <c r="BY27" i="25" s="1"/>
  <c r="BY25" i="24"/>
  <c r="BO14" i="30"/>
  <c r="BY26" i="30"/>
  <c r="CK26" i="23"/>
  <c r="CM26" i="23"/>
  <c r="CJ26" i="23"/>
  <c r="BP50" i="23"/>
  <c r="BA20" i="24"/>
  <c r="AB826" i="40"/>
  <c r="K826" i="40"/>
  <c r="AB825" i="40"/>
  <c r="K825" i="40"/>
  <c r="AB824" i="40"/>
  <c r="K824" i="40"/>
  <c r="AB823" i="40"/>
  <c r="K823" i="40"/>
  <c r="AB822" i="40"/>
  <c r="K822" i="40"/>
  <c r="AB821" i="40"/>
  <c r="K821" i="40"/>
  <c r="AB820" i="40"/>
  <c r="K820" i="40"/>
  <c r="AB819" i="40"/>
  <c r="K819" i="40"/>
  <c r="AB818" i="40"/>
  <c r="K818" i="40"/>
  <c r="AB817" i="40"/>
  <c r="K817" i="40"/>
  <c r="BQ11" i="11"/>
  <c r="BP11" i="11"/>
  <c r="BO11" i="11"/>
  <c r="BO12" i="11"/>
  <c r="BN11" i="11"/>
  <c r="CN26" i="23" l="1"/>
  <c r="K747" i="40"/>
  <c r="K748" i="40"/>
  <c r="K749" i="40"/>
  <c r="K750" i="40"/>
  <c r="K751" i="40"/>
  <c r="K752" i="40"/>
  <c r="K753" i="40"/>
  <c r="K754" i="40"/>
  <c r="K755" i="40"/>
  <c r="K756" i="40"/>
  <c r="K757" i="40"/>
  <c r="K758" i="40"/>
  <c r="K759" i="40"/>
  <c r="K760" i="40"/>
  <c r="K761" i="40"/>
  <c r="K762" i="40"/>
  <c r="K763" i="40"/>
  <c r="K764" i="40"/>
  <c r="K765" i="40"/>
  <c r="K766" i="40"/>
  <c r="K767" i="40"/>
  <c r="K768" i="40"/>
  <c r="K769" i="40"/>
  <c r="K770" i="40"/>
  <c r="K771" i="40"/>
  <c r="K772" i="40"/>
  <c r="K773" i="40"/>
  <c r="K774" i="40"/>
  <c r="K775" i="40"/>
  <c r="K776" i="40"/>
  <c r="K778" i="40"/>
  <c r="AB778" i="40"/>
  <c r="K779" i="40"/>
  <c r="AB779" i="40"/>
  <c r="K780" i="40"/>
  <c r="AB780" i="40"/>
  <c r="K781" i="40"/>
  <c r="AB781" i="40"/>
  <c r="K782" i="40"/>
  <c r="AB782" i="40"/>
  <c r="K783" i="40"/>
  <c r="AB783" i="40"/>
  <c r="K784" i="40"/>
  <c r="AB784" i="40"/>
  <c r="K785" i="40"/>
  <c r="AB785" i="40"/>
  <c r="K786" i="40"/>
  <c r="AB786" i="40"/>
  <c r="K787" i="40"/>
  <c r="AB787" i="40"/>
  <c r="K788" i="40"/>
  <c r="AB788" i="40"/>
  <c r="K789" i="40"/>
  <c r="AB789" i="40"/>
  <c r="K790" i="40"/>
  <c r="AB790" i="40"/>
  <c r="K791" i="40"/>
  <c r="AB791" i="40"/>
  <c r="K792" i="40"/>
  <c r="AB792" i="40"/>
  <c r="K793" i="40"/>
  <c r="AB793" i="40"/>
  <c r="K794" i="40"/>
  <c r="AB794" i="40"/>
  <c r="K795" i="40"/>
  <c r="AB795" i="40"/>
  <c r="K796" i="40"/>
  <c r="AB796" i="40"/>
  <c r="K797" i="40"/>
  <c r="AB797" i="40"/>
  <c r="K798" i="40"/>
  <c r="AB798" i="40"/>
  <c r="K799" i="40"/>
  <c r="AB799" i="40"/>
  <c r="K800" i="40"/>
  <c r="AB800" i="40"/>
  <c r="K801" i="40"/>
  <c r="AB801" i="40"/>
  <c r="K802" i="40"/>
  <c r="AB802" i="40"/>
  <c r="K803" i="40"/>
  <c r="AB803" i="40"/>
  <c r="K804" i="40"/>
  <c r="AB804" i="40"/>
  <c r="K805" i="40"/>
  <c r="AB805" i="40"/>
  <c r="K806" i="40"/>
  <c r="AB806" i="40"/>
  <c r="K807" i="40"/>
  <c r="AB807" i="40"/>
  <c r="K808" i="40"/>
  <c r="AB808" i="40"/>
  <c r="K809" i="40"/>
  <c r="AB809" i="40"/>
  <c r="K810" i="40"/>
  <c r="AB810" i="40"/>
  <c r="K811" i="40"/>
  <c r="AB811" i="40"/>
  <c r="K812" i="40"/>
  <c r="AB812" i="40"/>
  <c r="K813" i="40"/>
  <c r="AB813" i="40"/>
  <c r="K814" i="40"/>
  <c r="AB814" i="40"/>
  <c r="K815" i="40"/>
  <c r="AB815" i="40"/>
  <c r="K816" i="40"/>
  <c r="AB816" i="40"/>
  <c r="K777" i="40"/>
  <c r="AB747" i="40"/>
  <c r="AB748" i="40"/>
  <c r="AB749" i="40"/>
  <c r="AB750" i="40"/>
  <c r="AB751" i="40"/>
  <c r="AB752" i="40"/>
  <c r="AB753" i="40"/>
  <c r="AB754" i="40"/>
  <c r="AB755" i="40"/>
  <c r="AB756" i="40"/>
  <c r="AB757" i="40"/>
  <c r="AE47" i="24" s="1"/>
  <c r="AB758" i="40"/>
  <c r="AB759" i="40"/>
  <c r="AB760" i="40"/>
  <c r="AB761" i="40"/>
  <c r="AB762" i="40"/>
  <c r="AB763" i="40"/>
  <c r="AB764" i="40"/>
  <c r="AB765" i="40"/>
  <c r="AB766" i="40"/>
  <c r="AB767" i="40"/>
  <c r="AB768" i="40"/>
  <c r="AB769" i="40"/>
  <c r="AB770" i="40"/>
  <c r="AB771" i="40"/>
  <c r="AB772" i="40"/>
  <c r="AB773" i="40"/>
  <c r="AB774" i="40"/>
  <c r="AB775" i="40"/>
  <c r="AB776" i="40"/>
  <c r="AB777" i="40"/>
  <c r="BO20" i="25"/>
  <c r="K1" i="40" l="1"/>
  <c r="AR56" i="24"/>
  <c r="AW56" i="24"/>
  <c r="BA56" i="24"/>
  <c r="BF56" i="24"/>
  <c r="AE54" i="24"/>
  <c r="AE56" i="24"/>
  <c r="K51" i="24"/>
  <c r="AE48" i="24"/>
  <c r="AE53" i="24"/>
  <c r="AE49" i="24"/>
  <c r="AQ56" i="25"/>
  <c r="AE55" i="24"/>
  <c r="AA50" i="24"/>
  <c r="AE50" i="24"/>
  <c r="AE51" i="24"/>
  <c r="AE52" i="24"/>
  <c r="S55" i="24"/>
  <c r="AA49" i="24"/>
  <c r="O53" i="24"/>
  <c r="AA51" i="24"/>
  <c r="AA52" i="24"/>
  <c r="AA53" i="24"/>
  <c r="K50" i="24"/>
  <c r="W49" i="24"/>
  <c r="AA47" i="24"/>
  <c r="S47" i="24"/>
  <c r="AA48" i="24"/>
  <c r="W50" i="24"/>
  <c r="S48" i="24"/>
  <c r="S56" i="24"/>
  <c r="O54" i="24"/>
  <c r="K52" i="24"/>
  <c r="W51" i="24"/>
  <c r="S49" i="24"/>
  <c r="O47" i="24"/>
  <c r="O55" i="24"/>
  <c r="K53" i="24"/>
  <c r="AA54" i="24"/>
  <c r="W52" i="24"/>
  <c r="S50" i="24"/>
  <c r="O48" i="24"/>
  <c r="O56" i="24"/>
  <c r="K54" i="24"/>
  <c r="AA55" i="24"/>
  <c r="W53" i="24"/>
  <c r="S51" i="24"/>
  <c r="O49" i="24"/>
  <c r="K47" i="24"/>
  <c r="K55" i="24"/>
  <c r="AA56" i="24"/>
  <c r="W54" i="24"/>
  <c r="S52" i="24"/>
  <c r="O50" i="24"/>
  <c r="K48" i="24"/>
  <c r="K56" i="24"/>
  <c r="W47" i="24"/>
  <c r="W55" i="24"/>
  <c r="S53" i="24"/>
  <c r="O51" i="24"/>
  <c r="K49" i="24"/>
  <c r="W48" i="24"/>
  <c r="W56" i="24"/>
  <c r="S54" i="24"/>
  <c r="O52" i="24"/>
  <c r="AR24" i="24" l="1"/>
  <c r="AW1" i="40" l="1"/>
  <c r="BC45" i="40"/>
  <c r="BC46" i="40"/>
  <c r="BC47" i="40"/>
  <c r="BC44" i="40"/>
  <c r="AV655" i="40" l="1"/>
  <c r="AV1" i="40" s="1"/>
  <c r="BO25" i="25"/>
  <c r="AW42" i="25"/>
  <c r="AW40" i="25"/>
  <c r="BC23" i="25"/>
  <c r="BO14" i="25"/>
  <c r="AB1098" i="40" l="1"/>
  <c r="AH1098" i="40"/>
  <c r="T56" i="25" l="1"/>
  <c r="T57" i="25"/>
  <c r="AQ44" i="23"/>
  <c r="G51" i="24"/>
  <c r="G50" i="24"/>
  <c r="G52" i="24"/>
  <c r="G49" i="24"/>
  <c r="G48" i="24"/>
  <c r="G56" i="24"/>
  <c r="G47" i="24"/>
  <c r="G53" i="24"/>
  <c r="G55" i="24"/>
  <c r="G54" i="24"/>
  <c r="AI47" i="24"/>
  <c r="AI48" i="24"/>
  <c r="AI52" i="24"/>
  <c r="AI49" i="24"/>
  <c r="AI51" i="24"/>
  <c r="AI53" i="24"/>
  <c r="AI54" i="24"/>
  <c r="AI55" i="24"/>
  <c r="AI56" i="24"/>
  <c r="AI50" i="24"/>
  <c r="BO27" i="25"/>
  <c r="BO27" i="23"/>
  <c r="BO26" i="30"/>
  <c r="BP8" i="11" l="1"/>
  <c r="BN9" i="11"/>
  <c r="BN8" i="11"/>
  <c r="BN14" i="11" l="1"/>
  <c r="BO14" i="11" l="1"/>
  <c r="BN3" i="11"/>
  <c r="BQ13" i="11" l="1"/>
  <c r="BP13" i="11"/>
  <c r="BO13" i="11"/>
  <c r="BN13" i="11"/>
  <c r="BF42" i="25" l="1"/>
  <c r="BA22" i="24"/>
  <c r="BA23" i="24"/>
  <c r="BA21" i="24"/>
  <c r="BA19" i="24"/>
  <c r="BA25" i="24"/>
  <c r="BA24" i="24"/>
  <c r="BA29" i="24"/>
  <c r="BA28" i="24"/>
  <c r="BA26" i="24"/>
  <c r="BF33" i="24"/>
  <c r="AM13" i="24"/>
  <c r="AN56" i="25"/>
  <c r="AQ55" i="25"/>
  <c r="AQ48" i="25"/>
  <c r="AQ51" i="25"/>
  <c r="AQ49" i="25"/>
  <c r="AQ50" i="25"/>
  <c r="AQ52" i="25"/>
  <c r="AQ53" i="25"/>
  <c r="AQ54" i="25"/>
  <c r="AW51" i="24"/>
  <c r="AR27" i="24"/>
  <c r="BB40" i="30"/>
  <c r="AA11" i="24"/>
  <c r="AE49" i="25"/>
  <c r="AE51" i="25"/>
  <c r="AE50" i="25"/>
  <c r="AE48" i="25"/>
  <c r="AH51" i="25"/>
  <c r="AH50" i="25"/>
  <c r="AL11" i="23"/>
  <c r="AL14" i="23"/>
  <c r="AL13" i="23"/>
  <c r="AA51" i="25"/>
  <c r="AX29" i="23"/>
  <c r="BG29" i="23"/>
  <c r="BG28" i="23"/>
  <c r="AW9" i="30"/>
  <c r="AW8" i="30"/>
  <c r="AW15" i="30"/>
  <c r="AW7" i="30"/>
  <c r="AW11" i="30"/>
  <c r="AW14" i="30"/>
  <c r="AW6" i="30"/>
  <c r="AW10" i="30"/>
  <c r="AW13" i="30"/>
  <c r="AM12" i="24"/>
  <c r="AW12" i="30"/>
  <c r="AC47" i="30"/>
  <c r="BH46" i="30"/>
  <c r="AZ65" i="25"/>
  <c r="AN49" i="25"/>
  <c r="AE11" i="23"/>
  <c r="R56" i="23"/>
  <c r="V56" i="23"/>
  <c r="AW33" i="25"/>
  <c r="AZ40" i="25"/>
  <c r="AZ41" i="25"/>
  <c r="AZ42" i="25"/>
  <c r="BF29" i="24"/>
  <c r="AZ56" i="25"/>
  <c r="AZ55" i="25"/>
  <c r="BC38" i="25"/>
  <c r="AZ49" i="25"/>
  <c r="AZ53" i="25"/>
  <c r="AZ52" i="25"/>
  <c r="BC37" i="25"/>
  <c r="AZ51" i="25"/>
  <c r="AZ50" i="25"/>
  <c r="AZ48" i="25"/>
  <c r="AZ47" i="25"/>
  <c r="AW41" i="25"/>
  <c r="AX28" i="23"/>
  <c r="AX34" i="23"/>
  <c r="AX30" i="23"/>
  <c r="BC34" i="23"/>
  <c r="BG34" i="23"/>
  <c r="BC33" i="23"/>
  <c r="BG33" i="23"/>
  <c r="BC32" i="23"/>
  <c r="BG32" i="23"/>
  <c r="BC31" i="23"/>
  <c r="BG31" i="23"/>
  <c r="AX33" i="23"/>
  <c r="AX32" i="23"/>
  <c r="BC30" i="23"/>
  <c r="BG30" i="23"/>
  <c r="BC29" i="23"/>
  <c r="AX31" i="23"/>
  <c r="BC28" i="23"/>
  <c r="AZ34" i="25"/>
  <c r="BP14" i="11" l="1"/>
  <c r="BR14" i="11" s="1"/>
  <c r="E48" i="23" l="1"/>
  <c r="BH19" i="23"/>
  <c r="BH24" i="23"/>
  <c r="BH6" i="23"/>
  <c r="BN1" i="11" l="1"/>
  <c r="E59" i="23"/>
  <c r="F59" i="23" s="1"/>
  <c r="G59" i="23" s="1"/>
  <c r="H59" i="23" s="1"/>
  <c r="I59" i="23" s="1"/>
  <c r="J59" i="23" s="1"/>
  <c r="K59" i="23" s="1"/>
  <c r="L59" i="23" s="1"/>
  <c r="M59" i="23" s="1"/>
  <c r="N59" i="23" s="1"/>
  <c r="O59" i="23" s="1"/>
  <c r="P59" i="23" s="1"/>
  <c r="Q59" i="23" s="1"/>
  <c r="R59" i="23" s="1"/>
  <c r="S59" i="23" s="1"/>
  <c r="T59" i="23" s="1"/>
  <c r="U59" i="23" s="1"/>
  <c r="V59" i="23" s="1"/>
  <c r="W59" i="23" s="1"/>
  <c r="X59" i="23" s="1"/>
  <c r="Y59" i="23" s="1"/>
  <c r="Z59" i="23" s="1"/>
  <c r="AA59" i="23" s="1"/>
  <c r="AB59" i="23" s="1"/>
  <c r="AC59" i="23" s="1"/>
  <c r="AD59" i="23" s="1"/>
  <c r="AE59" i="23" s="1"/>
  <c r="AF59" i="23" s="1"/>
  <c r="AG59" i="23" s="1"/>
  <c r="AH59" i="23" s="1"/>
  <c r="AI59" i="23" s="1"/>
  <c r="AJ59" i="23" s="1"/>
  <c r="AK59" i="23" s="1"/>
  <c r="AL59" i="23" s="1"/>
  <c r="AM59" i="23" s="1"/>
  <c r="AN59" i="23" s="1"/>
  <c r="AO59" i="23" s="1"/>
  <c r="AP59" i="23" s="1"/>
  <c r="AQ59" i="23" s="1"/>
  <c r="AR59" i="23" s="1"/>
  <c r="AS59" i="23" s="1"/>
  <c r="AT59" i="23" s="1"/>
  <c r="AU59" i="23" s="1"/>
  <c r="AV59" i="23" s="1"/>
  <c r="AW59" i="23" s="1"/>
  <c r="AX59" i="23" s="1"/>
  <c r="AY59" i="23" s="1"/>
  <c r="AZ59" i="23" s="1"/>
  <c r="BA59" i="23" s="1"/>
  <c r="BB59" i="23" s="1"/>
  <c r="BC59" i="23" s="1"/>
  <c r="BD59" i="23" s="1"/>
  <c r="BE59" i="23" s="1"/>
  <c r="BF59" i="23" s="1"/>
  <c r="BG59" i="23" s="1"/>
  <c r="BH59" i="23" s="1"/>
  <c r="BI59" i="23" s="1"/>
  <c r="BJ59" i="23" s="1"/>
  <c r="BR13" i="11" l="1"/>
  <c r="BF54" i="24" l="1"/>
  <c r="BD19" i="30"/>
  <c r="BA51" i="24"/>
  <c r="AA55" i="25"/>
  <c r="AA47" i="25"/>
  <c r="BF49" i="24"/>
  <c r="BB41" i="30"/>
  <c r="AJ52" i="23"/>
  <c r="AR36" i="24"/>
  <c r="BA55" i="24"/>
  <c r="AH11" i="23"/>
  <c r="BA48" i="24"/>
  <c r="AK51" i="25"/>
  <c r="AK49" i="25"/>
  <c r="X50" i="25"/>
  <c r="BA14" i="30"/>
  <c r="AY34" i="30"/>
  <c r="AW21" i="30"/>
  <c r="BC44" i="23"/>
  <c r="AU49" i="30"/>
  <c r="AY33" i="30"/>
  <c r="BB39" i="30"/>
  <c r="AN54" i="25"/>
  <c r="AU38" i="30"/>
  <c r="AI46" i="30"/>
  <c r="AC55" i="30"/>
  <c r="AO11" i="23"/>
  <c r="AO6" i="23"/>
  <c r="AX49" i="30"/>
  <c r="AM9" i="24"/>
  <c r="AJ49" i="23"/>
  <c r="AR13" i="24"/>
  <c r="AM53" i="30"/>
  <c r="AV24" i="24"/>
  <c r="AR41" i="24"/>
  <c r="AR33" i="24"/>
  <c r="BG52" i="23"/>
  <c r="AE53" i="23"/>
  <c r="BH52" i="30"/>
  <c r="BA42" i="24"/>
  <c r="BC43" i="23"/>
  <c r="AN49" i="23"/>
  <c r="AI48" i="30"/>
  <c r="BA9" i="24"/>
  <c r="AX46" i="30"/>
  <c r="AW15" i="24"/>
  <c r="BB36" i="30"/>
  <c r="AU54" i="30"/>
  <c r="AW47" i="23"/>
  <c r="BA50" i="30"/>
  <c r="AU36" i="30"/>
  <c r="AF53" i="30"/>
  <c r="BA54" i="30"/>
  <c r="BB42" i="30"/>
  <c r="BA47" i="24"/>
  <c r="AE56" i="23"/>
  <c r="AJ54" i="23"/>
  <c r="BD54" i="30"/>
  <c r="BH51" i="30"/>
  <c r="BA37" i="24"/>
  <c r="BC41" i="23"/>
  <c r="AU47" i="30"/>
  <c r="AE55" i="23"/>
  <c r="AX52" i="30"/>
  <c r="AC51" i="30"/>
  <c r="AM55" i="24"/>
  <c r="BG39" i="23"/>
  <c r="AR47" i="24"/>
  <c r="BA10" i="30"/>
  <c r="AR52" i="24"/>
  <c r="AA12" i="24"/>
  <c r="BF11" i="24"/>
  <c r="AR8" i="24"/>
  <c r="AW52" i="24"/>
  <c r="AN56" i="23"/>
  <c r="AW51" i="23"/>
  <c r="BA6" i="24"/>
  <c r="BA7" i="24"/>
  <c r="AS53" i="23"/>
  <c r="AL15" i="23"/>
  <c r="AV21" i="24"/>
  <c r="BD13" i="30"/>
  <c r="X12" i="23"/>
  <c r="BG16" i="30"/>
  <c r="AS26" i="30"/>
  <c r="BH50" i="30"/>
  <c r="BF52" i="24"/>
  <c r="BA43" i="24"/>
  <c r="AW8" i="24"/>
  <c r="AS49" i="23"/>
  <c r="AM52" i="24"/>
  <c r="AE15" i="23"/>
  <c r="BC39" i="23"/>
  <c r="BG14" i="30"/>
  <c r="BF10" i="24"/>
  <c r="AV23" i="24"/>
  <c r="AY42" i="30"/>
  <c r="BF47" i="24"/>
  <c r="BA19" i="30"/>
  <c r="BF37" i="24"/>
  <c r="AM8" i="24"/>
  <c r="BH49" i="30"/>
  <c r="AR25" i="24"/>
  <c r="AH13" i="23"/>
  <c r="AR22" i="30"/>
  <c r="AR39" i="24"/>
  <c r="AW37" i="24"/>
  <c r="AS47" i="23"/>
  <c r="AR38" i="24"/>
  <c r="AU39" i="30"/>
  <c r="AE9" i="23"/>
  <c r="AR11" i="24"/>
  <c r="AW33" i="24"/>
  <c r="BG46" i="23"/>
  <c r="AK50" i="25"/>
  <c r="AO9" i="23"/>
  <c r="AI8" i="24"/>
  <c r="BF34" i="24"/>
  <c r="BF36" i="24"/>
  <c r="AM55" i="30"/>
  <c r="BA40" i="24"/>
  <c r="AR19" i="24"/>
  <c r="AQ49" i="30"/>
  <c r="AR28" i="24"/>
  <c r="AJ51" i="23"/>
  <c r="AS51" i="23"/>
  <c r="BD47" i="30"/>
  <c r="AR21" i="24"/>
  <c r="AN47" i="23"/>
  <c r="AM48" i="30"/>
  <c r="AV28" i="24"/>
  <c r="AI10" i="24"/>
  <c r="AU41" i="30"/>
  <c r="BF43" i="24"/>
  <c r="BA27" i="24"/>
  <c r="AX50" i="30"/>
  <c r="AU33" i="30"/>
  <c r="AE12" i="24"/>
  <c r="AI12" i="24"/>
  <c r="AS56" i="23"/>
  <c r="BD25" i="30"/>
  <c r="AS52" i="23"/>
  <c r="AF54" i="30"/>
  <c r="AE11" i="24"/>
  <c r="AC56" i="30"/>
  <c r="AW12" i="24"/>
  <c r="AZ38" i="25"/>
  <c r="AU41" i="23"/>
  <c r="AI14" i="24"/>
  <c r="BA27" i="30"/>
  <c r="AZ36" i="25"/>
  <c r="AH52" i="25"/>
  <c r="AQ53" i="30"/>
  <c r="AR10" i="24"/>
  <c r="AN53" i="25"/>
  <c r="AU42" i="30"/>
  <c r="BH37" i="30"/>
  <c r="AM52" i="30"/>
  <c r="AI47" i="30"/>
  <c r="AA13" i="24"/>
  <c r="BA54" i="24"/>
  <c r="BF8" i="30"/>
  <c r="BA28" i="30"/>
  <c r="BA8" i="30"/>
  <c r="AR12" i="24"/>
  <c r="AH9" i="23"/>
  <c r="AF56" i="30"/>
  <c r="BA34" i="24"/>
  <c r="BC40" i="23"/>
  <c r="BF22" i="24"/>
  <c r="AF46" i="30"/>
  <c r="AN47" i="25"/>
  <c r="BF8" i="24"/>
  <c r="BF21" i="24"/>
  <c r="AI54" i="30"/>
  <c r="AW37" i="25"/>
  <c r="AW19" i="30"/>
  <c r="AW35" i="24"/>
  <c r="AI51" i="30"/>
  <c r="AN51" i="25"/>
  <c r="AE50" i="23"/>
  <c r="BA6" i="30"/>
  <c r="AX55" i="30"/>
  <c r="AX48" i="30"/>
  <c r="AW27" i="30"/>
  <c r="AC46" i="30"/>
  <c r="AV19" i="24"/>
  <c r="AR20" i="24"/>
  <c r="X49" i="25"/>
  <c r="AM48" i="24"/>
  <c r="AO12" i="23"/>
  <c r="R52" i="23"/>
  <c r="AW10" i="24"/>
  <c r="AW36" i="25"/>
  <c r="AR15" i="24"/>
  <c r="BA50" i="24"/>
  <c r="AL7" i="23"/>
  <c r="AA15" i="24"/>
  <c r="AJ50" i="23"/>
  <c r="AW13" i="24"/>
  <c r="R54" i="23"/>
  <c r="BD14" i="30"/>
  <c r="AF57" i="30"/>
  <c r="AW53" i="24"/>
  <c r="AW9" i="24"/>
  <c r="AR23" i="30"/>
  <c r="AC50" i="30"/>
  <c r="BA13" i="30"/>
  <c r="AA56" i="23"/>
  <c r="X10" i="23"/>
  <c r="AF50" i="30"/>
  <c r="AA54" i="25"/>
  <c r="AA52" i="25"/>
  <c r="X47" i="25"/>
  <c r="BA23" i="30"/>
  <c r="AQ47" i="25"/>
  <c r="AU55" i="30"/>
  <c r="AE54" i="23"/>
  <c r="AE56" i="25"/>
  <c r="R51" i="23"/>
  <c r="BG51" i="23"/>
  <c r="AR26" i="24"/>
  <c r="AW54" i="24"/>
  <c r="BC54" i="23"/>
  <c r="BH33" i="30"/>
  <c r="AW38" i="24"/>
  <c r="AE10" i="23"/>
  <c r="BF14" i="24"/>
  <c r="BD46" i="30"/>
  <c r="AQ54" i="30"/>
  <c r="AV20" i="24"/>
  <c r="AQ46" i="30"/>
  <c r="BF7" i="30"/>
  <c r="BD23" i="30"/>
  <c r="AM46" i="30"/>
  <c r="AO13" i="23"/>
  <c r="BH38" i="30"/>
  <c r="BF15" i="24"/>
  <c r="BD53" i="30"/>
  <c r="BH40" i="30"/>
  <c r="AQ52" i="30"/>
  <c r="BA53" i="30"/>
  <c r="AA53" i="23"/>
  <c r="AE14" i="23"/>
  <c r="BA39" i="24"/>
  <c r="V52" i="23"/>
  <c r="AC48" i="30"/>
  <c r="AA50" i="25"/>
  <c r="BH53" i="30"/>
  <c r="AM56" i="30"/>
  <c r="AE49" i="23"/>
  <c r="AX53" i="30"/>
  <c r="BC45" i="23"/>
  <c r="AI13" i="24"/>
  <c r="AQ48" i="30"/>
  <c r="AM50" i="30"/>
  <c r="AY38" i="30"/>
  <c r="BC53" i="23"/>
  <c r="R55" i="23"/>
  <c r="BA9" i="30"/>
  <c r="AH53" i="25"/>
  <c r="BG54" i="23"/>
  <c r="BA15" i="30"/>
  <c r="AA11" i="23"/>
  <c r="AI15" i="24"/>
  <c r="BD24" i="30"/>
  <c r="AW40" i="24"/>
  <c r="AY36" i="30"/>
  <c r="BF26" i="24"/>
  <c r="AF48" i="30"/>
  <c r="AL10" i="23"/>
  <c r="AA55" i="23"/>
  <c r="BG42" i="23"/>
  <c r="AA49" i="25"/>
  <c r="AA50" i="23"/>
  <c r="BD28" i="30"/>
  <c r="BF53" i="24"/>
  <c r="BA11" i="24"/>
  <c r="AM51" i="30"/>
  <c r="AZ35" i="25"/>
  <c r="V55" i="23"/>
  <c r="BG15" i="30"/>
  <c r="AQ56" i="30"/>
  <c r="AZ37" i="25"/>
  <c r="AI52" i="30"/>
  <c r="AE52" i="23"/>
  <c r="BF39" i="24"/>
  <c r="AN52" i="25"/>
  <c r="AA14" i="24"/>
  <c r="AF51" i="30"/>
  <c r="AR48" i="24"/>
  <c r="BD27" i="30"/>
  <c r="R47" i="23"/>
  <c r="AU40" i="30"/>
  <c r="AS54" i="23"/>
  <c r="AR34" i="24"/>
  <c r="AX47" i="30"/>
  <c r="BF6" i="24"/>
  <c r="AH14" i="23"/>
  <c r="BG43" i="23"/>
  <c r="X53" i="25"/>
  <c r="AE52" i="25"/>
  <c r="AS28" i="30"/>
  <c r="BA24" i="30"/>
  <c r="AC57" i="30"/>
  <c r="BH25" i="30"/>
  <c r="BF19" i="24"/>
  <c r="BD17" i="30"/>
  <c r="AI56" i="30"/>
  <c r="AW49" i="24"/>
  <c r="AM14" i="24"/>
  <c r="BA49" i="24"/>
  <c r="AM53" i="24"/>
  <c r="AU52" i="30"/>
  <c r="AR50" i="24"/>
  <c r="BF38" i="24"/>
  <c r="AU50" i="30"/>
  <c r="AW11" i="24"/>
  <c r="AF52" i="30"/>
  <c r="V54" i="23"/>
  <c r="AR40" i="24"/>
  <c r="AW14" i="24"/>
  <c r="BH42" i="30"/>
  <c r="AS27" i="30"/>
  <c r="R48" i="23"/>
  <c r="AS50" i="23"/>
  <c r="AM54" i="24"/>
  <c r="AW47" i="24"/>
  <c r="X55" i="25"/>
  <c r="AS55" i="23"/>
  <c r="AV25" i="24"/>
  <c r="AR37" i="24"/>
  <c r="AR42" i="24"/>
  <c r="BH47" i="30"/>
  <c r="AW23" i="30"/>
  <c r="BH54" i="30"/>
  <c r="BC46" i="23"/>
  <c r="AR20" i="30"/>
  <c r="BF13" i="24"/>
  <c r="BH35" i="30"/>
  <c r="AK48" i="25"/>
  <c r="AI57" i="30"/>
  <c r="AI9" i="24"/>
  <c r="AI11" i="24"/>
  <c r="BF23" i="24"/>
  <c r="AV27" i="24"/>
  <c r="BG13" i="30"/>
  <c r="BF55" i="24"/>
  <c r="AI50" i="30"/>
  <c r="AE13" i="24"/>
  <c r="AU37" i="30"/>
  <c r="BH27" i="30"/>
  <c r="AA53" i="25"/>
  <c r="BA17" i="30"/>
  <c r="AA51" i="23"/>
  <c r="AO8" i="23"/>
  <c r="BD52" i="30"/>
  <c r="BF7" i="24"/>
  <c r="BC42" i="23"/>
  <c r="AV22" i="24"/>
  <c r="R50" i="23"/>
  <c r="AU35" i="30"/>
  <c r="BG45" i="23"/>
  <c r="AW56" i="23"/>
  <c r="AE48" i="23"/>
  <c r="AY37" i="30"/>
  <c r="AW38" i="25"/>
  <c r="AA48" i="25"/>
  <c r="AW41" i="24"/>
  <c r="X52" i="25"/>
  <c r="BA52" i="24"/>
  <c r="AE54" i="25"/>
  <c r="AA10" i="23"/>
  <c r="BD55" i="30"/>
  <c r="BB34" i="30"/>
  <c r="BH48" i="30"/>
  <c r="AF47" i="30"/>
  <c r="BF25" i="24"/>
  <c r="BA14" i="24"/>
  <c r="BG41" i="23"/>
  <c r="BA25" i="30"/>
  <c r="BF41" i="24"/>
  <c r="BD16" i="30"/>
  <c r="AM47" i="24"/>
  <c r="AZ39" i="25"/>
  <c r="BA12" i="24"/>
  <c r="AM10" i="24"/>
  <c r="BF35" i="24"/>
  <c r="AV26" i="24"/>
  <c r="BC21" i="25"/>
  <c r="AW34" i="24"/>
  <c r="AA48" i="23"/>
  <c r="R49" i="23"/>
  <c r="X51" i="25"/>
  <c r="BF10" i="30"/>
  <c r="BF28" i="24"/>
  <c r="AA12" i="23"/>
  <c r="AF55" i="30"/>
  <c r="AA52" i="23"/>
  <c r="X11" i="23"/>
  <c r="AU53" i="30"/>
  <c r="AW52" i="23"/>
  <c r="AQ55" i="30"/>
  <c r="BA18" i="30"/>
  <c r="AH54" i="25"/>
  <c r="AE12" i="23"/>
  <c r="AW36" i="24"/>
  <c r="AR9" i="24"/>
  <c r="AY35" i="30"/>
  <c r="AN50" i="25"/>
  <c r="BH28" i="30"/>
  <c r="AK56" i="25"/>
  <c r="AQ50" i="30"/>
  <c r="AM49" i="30"/>
  <c r="AC54" i="30"/>
  <c r="BC22" i="25"/>
  <c r="AU40" i="23"/>
  <c r="AN48" i="25"/>
  <c r="AY41" i="30"/>
  <c r="AH47" i="25"/>
  <c r="BA55" i="30"/>
  <c r="AL12" i="23"/>
  <c r="BH39" i="30"/>
  <c r="AH15" i="23"/>
  <c r="AY40" i="30"/>
  <c r="AM54" i="30"/>
  <c r="BB37" i="30"/>
  <c r="AM15" i="24"/>
  <c r="AN52" i="23"/>
  <c r="AU46" i="30"/>
  <c r="R53" i="23"/>
  <c r="AW48" i="24"/>
  <c r="AU51" i="30"/>
  <c r="BD15" i="30"/>
  <c r="AN54" i="23"/>
  <c r="AK52" i="25"/>
  <c r="BA51" i="30"/>
  <c r="V49" i="23"/>
  <c r="AL9" i="23"/>
  <c r="BD26" i="30"/>
  <c r="AA13" i="23"/>
  <c r="AR35" i="24"/>
  <c r="AM56" i="24"/>
  <c r="AF49" i="30"/>
  <c r="AR22" i="24"/>
  <c r="X48" i="25"/>
  <c r="AC49" i="30"/>
  <c r="AN51" i="23"/>
  <c r="AM50" i="24"/>
  <c r="AH49" i="25"/>
  <c r="BB38" i="30"/>
  <c r="AR53" i="24"/>
  <c r="AS48" i="23"/>
  <c r="AK55" i="25"/>
  <c r="AK47" i="25"/>
  <c r="AE47" i="23"/>
  <c r="AH8" i="23"/>
  <c r="X54" i="25"/>
  <c r="AA49" i="23"/>
  <c r="AR49" i="24"/>
  <c r="AV29" i="24"/>
  <c r="BA38" i="24"/>
  <c r="AW43" i="24"/>
  <c r="AR29" i="24"/>
  <c r="BA52" i="30"/>
  <c r="BA33" i="24"/>
  <c r="AH48" i="25"/>
  <c r="AX54" i="30"/>
  <c r="AA14" i="23"/>
  <c r="AU34" i="30"/>
  <c r="BA41" i="24"/>
  <c r="AI49" i="30"/>
  <c r="AW53" i="23"/>
  <c r="BD18" i="30"/>
  <c r="AU48" i="30"/>
  <c r="AE51" i="23"/>
  <c r="AY39" i="30"/>
  <c r="BA10" i="24"/>
  <c r="AU39" i="23"/>
  <c r="BG53" i="23"/>
  <c r="BA36" i="24"/>
  <c r="AM11" i="24"/>
  <c r="BH41" i="30"/>
  <c r="BG17" i="30"/>
  <c r="AK53" i="25"/>
  <c r="AE47" i="25"/>
  <c r="BH26" i="30"/>
  <c r="V53" i="23"/>
  <c r="BH56" i="30"/>
  <c r="BF6" i="30"/>
  <c r="AL6" i="23"/>
  <c r="AA15" i="23"/>
  <c r="BA49" i="30"/>
  <c r="AM51" i="24"/>
  <c r="AC52" i="30"/>
  <c r="BD48" i="30"/>
  <c r="AM47" i="30"/>
  <c r="V50" i="23"/>
  <c r="AX51" i="30"/>
  <c r="BC47" i="23"/>
  <c r="AC53" i="30"/>
  <c r="AU44" i="23"/>
  <c r="BD49" i="30"/>
  <c r="AO7" i="23"/>
  <c r="BF51" i="24"/>
  <c r="AN50" i="23"/>
  <c r="AM49" i="24"/>
  <c r="AW39" i="24"/>
  <c r="BF9" i="30"/>
  <c r="AA47" i="23"/>
  <c r="AW55" i="23"/>
  <c r="AR23" i="24"/>
  <c r="AR14" i="24"/>
  <c r="AJ48" i="23"/>
  <c r="BG40" i="23"/>
  <c r="AH7" i="23"/>
  <c r="AQ51" i="30"/>
  <c r="AE15" i="24"/>
  <c r="BA8" i="24"/>
  <c r="V51" i="23"/>
  <c r="AA54" i="23"/>
  <c r="BF50" i="24"/>
  <c r="BD56" i="30"/>
  <c r="BA47" i="30"/>
  <c r="AR54" i="24"/>
  <c r="BF20" i="24"/>
  <c r="BH36" i="30"/>
  <c r="BH55" i="30"/>
  <c r="BA13" i="24"/>
  <c r="AJ53" i="23"/>
  <c r="AN55" i="25"/>
  <c r="AN55" i="23"/>
  <c r="AR21" i="30"/>
  <c r="AJ55" i="23"/>
  <c r="BA35" i="24"/>
  <c r="AO15" i="23"/>
  <c r="BA7" i="30"/>
  <c r="AE53" i="25"/>
  <c r="AR55" i="24"/>
  <c r="AW50" i="24"/>
  <c r="AJ47" i="23"/>
  <c r="AN53" i="23"/>
  <c r="AJ56" i="23"/>
  <c r="AW54" i="23"/>
  <c r="AN48" i="23"/>
  <c r="AR43" i="24"/>
  <c r="AR19" i="30"/>
  <c r="AW34" i="25"/>
  <c r="BF27" i="24"/>
  <c r="AW49" i="23"/>
  <c r="BD51" i="30"/>
  <c r="AO14" i="23"/>
  <c r="AW55" i="24"/>
  <c r="AR51" i="24"/>
  <c r="AW22" i="30"/>
  <c r="AW26" i="30"/>
  <c r="AQ47" i="30"/>
  <c r="BB33" i="30"/>
  <c r="AE55" i="25"/>
  <c r="BF48" i="24"/>
  <c r="AW50" i="23"/>
  <c r="BF24" i="24"/>
  <c r="BG44" i="23"/>
  <c r="BG18" i="30"/>
  <c r="AI55" i="30"/>
  <c r="V48" i="23"/>
  <c r="AE13" i="23"/>
  <c r="BA48" i="30"/>
  <c r="AH12" i="23"/>
  <c r="AW42" i="24"/>
  <c r="AW20" i="30"/>
  <c r="AI53" i="30"/>
  <c r="AL8" i="23"/>
  <c r="AM57" i="30"/>
  <c r="BF12" i="24"/>
  <c r="BF40" i="24"/>
  <c r="BA15" i="24"/>
  <c r="BF42" i="24"/>
  <c r="AE14" i="24"/>
  <c r="AW35" i="25"/>
  <c r="BA26" i="30"/>
  <c r="AW48" i="23"/>
  <c r="AO10" i="23"/>
  <c r="BA16" i="30"/>
  <c r="BH34" i="30"/>
  <c r="AH10" i="23"/>
  <c r="BD50" i="30"/>
  <c r="X13" i="23"/>
  <c r="BF9" i="24"/>
  <c r="BA46" i="30"/>
  <c r="BG47" i="23"/>
  <c r="V47" i="23"/>
  <c r="BA53" i="24"/>
  <c r="BB35" i="30"/>
  <c r="AK54" i="25"/>
  <c r="AW39" i="25"/>
  <c r="BO25" i="24" l="1"/>
  <c r="BQ8" i="11"/>
  <c r="BR8" i="11" s="1"/>
  <c r="BQ9" i="11" l="1"/>
  <c r="BR9" i="11" s="1"/>
  <c r="BN12" i="11"/>
  <c r="BQ12" i="11"/>
  <c r="BP12" i="11" l="1"/>
  <c r="BR11" i="11" s="1"/>
  <c r="BR12" i="1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tc={73D85830-4F7E-4B4A-969E-D63D67B2C0E4}</author>
    <author>Yongchul Lee</author>
    <author>현상 이</author>
  </authors>
  <commentList>
    <comment ref="AU2" authorId="0" shapeId="0" xr:uid="{73D85830-4F7E-4B4A-969E-D63D67B2C0E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세종 별도 계약 랙현황 표기
R: 미사용예약랙 또는 예약공간
U: IPD 공간
P: Patch랙 (OFD, UTP, QDF등)
O: 사용랙</t>
      </text>
    </comment>
    <comment ref="B477" authorId="1" shapeId="0" xr:uid="{7BC59473-A21E-42A8-8D17-5830D2480A42}">
      <text>
        <r>
          <rPr>
            <b/>
            <sz val="9"/>
            <color indexed="81"/>
            <rFont val="Tahoma"/>
            <family val="2"/>
          </rPr>
          <t>Yongchul Lee:
한비로 예약</t>
        </r>
      </text>
    </comment>
    <comment ref="N837" authorId="2" shapeId="0" xr:uid="{B8FF38F2-3D9C-4A73-862F-E63FBCAB311E}">
      <text>
        <r>
          <rPr>
            <sz val="11"/>
            <rFont val="돋움"/>
            <family val="3"/>
            <charset val="129"/>
          </rPr>
          <t>현상 이:
342Bay에서 1개 전원 인출사용 중</t>
        </r>
      </text>
    </comment>
    <comment ref="N842" authorId="2" shapeId="0" xr:uid="{A5F8EAFD-B5C1-40B1-B284-3138C4C159F0}">
      <text>
        <r>
          <rPr>
            <sz val="11"/>
            <rFont val="돋움"/>
            <family val="3"/>
            <charset val="129"/>
          </rPr>
          <t>현상 이:
340Bay에서 1개 전원 인출사용 중</t>
        </r>
      </text>
    </comment>
    <comment ref="N902" authorId="2" shapeId="0" xr:uid="{1F10525F-BA1F-4FFB-A572-2779F6EB0AE2}">
      <text>
        <r>
          <rPr>
            <sz val="11"/>
            <rFont val="돋움"/>
            <family val="3"/>
            <charset val="129"/>
          </rPr>
          <t>현상 이:
518Bay에서 인출 사용 중</t>
        </r>
      </text>
    </comment>
    <comment ref="N903" authorId="2" shapeId="0" xr:uid="{135A3002-B2AE-40A2-BDAA-86CAA74E34B4}">
      <text>
        <r>
          <rPr>
            <sz val="11"/>
            <rFont val="돋움"/>
            <family val="3"/>
            <charset val="129"/>
          </rPr>
          <t>현상 이:
517Bay에서 인출 사용</t>
        </r>
      </text>
    </comment>
    <comment ref="N909" authorId="2" shapeId="0" xr:uid="{6DDC49E3-38A1-4C5E-8C57-B8106F3E7A6F}">
      <text>
        <r>
          <rPr>
            <sz val="11"/>
            <rFont val="돋움"/>
            <family val="3"/>
            <charset val="129"/>
          </rPr>
          <t>현상 이:
회로 조사 실패, B1 PNL 의심</t>
        </r>
      </text>
    </comment>
    <comment ref="N921" authorId="2" shapeId="0" xr:uid="{8B90650C-9B29-49B7-B91C-BC2E491C2414}">
      <text>
        <r>
          <rPr>
            <sz val="11"/>
            <rFont val="돋움"/>
            <family val="3"/>
            <charset val="129"/>
          </rPr>
          <t>현상 이:
1회로 사용 중. 차단기 정보 파악 불가</t>
        </r>
      </text>
    </comment>
    <comment ref="N927" authorId="2" shapeId="0" xr:uid="{B2FC0A9D-333C-4BB0-8D42-B33B29548E7F}">
      <text>
        <r>
          <rPr>
            <sz val="11"/>
            <rFont val="돋움"/>
            <family val="3"/>
            <charset val="129"/>
          </rPr>
          <t>현상 이:
405Bay에서 1회로 연결 사용 중</t>
        </r>
      </text>
    </comment>
    <comment ref="N1019" authorId="2" shapeId="0" xr:uid="{76D35C92-3B32-44DD-A236-4DC9AC56D794}">
      <text>
        <r>
          <rPr>
            <sz val="11"/>
            <rFont val="돋움"/>
            <family val="3"/>
            <charset val="129"/>
          </rPr>
          <t>현상 이:
408Bay에서 인출 사용 중</t>
        </r>
      </text>
    </comment>
    <comment ref="O1019" authorId="2" shapeId="0" xr:uid="{18BB1A01-8E3B-4286-B6AA-2774F84F9EA4}">
      <text>
        <r>
          <rPr>
            <sz val="11"/>
            <rFont val="돋움"/>
            <family val="3"/>
            <charset val="129"/>
          </rPr>
          <t>현상 이:
408Bay에서 인출 사용 중</t>
        </r>
      </text>
    </comment>
  </commentList>
</comments>
</file>

<file path=xl/sharedStrings.xml><?xml version="1.0" encoding="utf-8"?>
<sst xmlns="http://schemas.openxmlformats.org/spreadsheetml/2006/main" count="14967" uniqueCount="5117">
  <si>
    <t>호</t>
  </si>
  <si>
    <t>Total IT Load Capacity</t>
  </si>
  <si>
    <t>kw</t>
  </si>
  <si>
    <t>Total Cabninet</t>
  </si>
  <si>
    <t>/Floor</t>
  </si>
  <si>
    <t>Basic Cabinet Layout</t>
  </si>
  <si>
    <t>Sejong Telecom</t>
  </si>
  <si>
    <t>in-use</t>
  </si>
  <si>
    <t>Reserve</t>
  </si>
  <si>
    <t>As of Jul 2022</t>
  </si>
  <si>
    <t>4F</t>
  </si>
  <si>
    <t>5F</t>
  </si>
  <si>
    <t>6F</t>
  </si>
  <si>
    <t>7F</t>
  </si>
  <si>
    <t>total</t>
  </si>
  <si>
    <t>in-use CabE</t>
  </si>
  <si>
    <t>Available</t>
  </si>
  <si>
    <t>Total</t>
  </si>
  <si>
    <t>kva</t>
  </si>
  <si>
    <t>예약공간</t>
  </si>
  <si>
    <t>AHURoom</t>
  </si>
  <si>
    <t>P.S</t>
  </si>
  <si>
    <t>TRRoom</t>
  </si>
  <si>
    <t>4FRackLayout</t>
  </si>
  <si>
    <t>A901</t>
  </si>
  <si>
    <t>A801</t>
  </si>
  <si>
    <t>A701</t>
  </si>
  <si>
    <t>A601</t>
  </si>
  <si>
    <t>A501</t>
  </si>
  <si>
    <t>A401</t>
  </si>
  <si>
    <t>A301</t>
  </si>
  <si>
    <t>A201</t>
  </si>
  <si>
    <t>A101</t>
  </si>
  <si>
    <t>A902</t>
  </si>
  <si>
    <t>A802</t>
  </si>
  <si>
    <t>A702</t>
  </si>
  <si>
    <t>A602</t>
  </si>
  <si>
    <t>A502</t>
  </si>
  <si>
    <t>A402</t>
  </si>
  <si>
    <t>A302</t>
  </si>
  <si>
    <t>A202</t>
  </si>
  <si>
    <t>A102</t>
  </si>
  <si>
    <t>A903</t>
  </si>
  <si>
    <t>A803</t>
  </si>
  <si>
    <t>A703</t>
  </si>
  <si>
    <t>A603</t>
  </si>
  <si>
    <t>A503</t>
  </si>
  <si>
    <t>A403</t>
  </si>
  <si>
    <t>A303</t>
  </si>
  <si>
    <t>A203</t>
  </si>
  <si>
    <t>A103</t>
  </si>
  <si>
    <t>A904</t>
  </si>
  <si>
    <t>A804</t>
  </si>
  <si>
    <t>A704</t>
  </si>
  <si>
    <t>A604</t>
  </si>
  <si>
    <t>A504</t>
  </si>
  <si>
    <t>A404</t>
  </si>
  <si>
    <t>A304</t>
  </si>
  <si>
    <t>A204</t>
  </si>
  <si>
    <t>A104</t>
  </si>
  <si>
    <t>Actual installed</t>
  </si>
  <si>
    <t>Qty.</t>
  </si>
  <si>
    <t>A905</t>
  </si>
  <si>
    <t>A805</t>
  </si>
  <si>
    <t>A705</t>
  </si>
  <si>
    <t>A605</t>
  </si>
  <si>
    <t>A505</t>
  </si>
  <si>
    <t>A405</t>
  </si>
  <si>
    <t>A305</t>
  </si>
  <si>
    <t>A205</t>
  </si>
  <si>
    <t>A105</t>
  </si>
  <si>
    <t>Customer/DE</t>
    <phoneticPr fontId="39" type="noConversion"/>
  </si>
  <si>
    <t>A906</t>
  </si>
  <si>
    <t>A806</t>
  </si>
  <si>
    <t>A706</t>
  </si>
  <si>
    <t>A606</t>
  </si>
  <si>
    <t>A506</t>
  </si>
  <si>
    <t>A406</t>
  </si>
  <si>
    <t>A306</t>
  </si>
  <si>
    <t>Sejong</t>
  </si>
  <si>
    <t>CCTV</t>
  </si>
  <si>
    <t>Coaxial</t>
  </si>
  <si>
    <t>A907</t>
  </si>
  <si>
    <t>A807</t>
  </si>
  <si>
    <t>A707</t>
  </si>
  <si>
    <t>A607</t>
  </si>
  <si>
    <t>A507</t>
  </si>
  <si>
    <t>A407</t>
  </si>
  <si>
    <t>A307</t>
  </si>
  <si>
    <t>UTP</t>
  </si>
  <si>
    <t>A908</t>
  </si>
  <si>
    <t>A808</t>
  </si>
  <si>
    <t>A708</t>
  </si>
  <si>
    <t>A608</t>
  </si>
  <si>
    <t>A508</t>
  </si>
  <si>
    <t>A408</t>
  </si>
  <si>
    <t>A308</t>
  </si>
  <si>
    <t>G1301</t>
  </si>
  <si>
    <t>G1201</t>
  </si>
  <si>
    <t>G1101</t>
  </si>
  <si>
    <t>A909</t>
  </si>
  <si>
    <t>A809</t>
  </si>
  <si>
    <t>A709</t>
  </si>
  <si>
    <t>A609</t>
  </si>
  <si>
    <t>A509</t>
  </si>
  <si>
    <t>A409</t>
  </si>
  <si>
    <t>A309</t>
  </si>
  <si>
    <t>G1302</t>
  </si>
  <si>
    <t>G1202</t>
  </si>
  <si>
    <t>G1102</t>
  </si>
  <si>
    <t>A910</t>
  </si>
  <si>
    <t>A810</t>
  </si>
  <si>
    <t>A710</t>
  </si>
  <si>
    <t>A610</t>
  </si>
  <si>
    <t>A510</t>
  </si>
  <si>
    <t>A410</t>
  </si>
  <si>
    <t>A310</t>
  </si>
  <si>
    <t>G1303</t>
  </si>
  <si>
    <t>G1203</t>
  </si>
  <si>
    <t>G1103</t>
  </si>
  <si>
    <t>Cabinet</t>
  </si>
  <si>
    <t>G1304</t>
  </si>
  <si>
    <t>G1204</t>
  </si>
  <si>
    <t>G1104</t>
  </si>
  <si>
    <t>CabE</t>
  </si>
  <si>
    <t>G1305</t>
  </si>
  <si>
    <t>G1205</t>
  </si>
  <si>
    <t>G1105</t>
  </si>
  <si>
    <t xml:space="preserve">in-use </t>
  </si>
  <si>
    <t>CustomerName</t>
  </si>
  <si>
    <t>↑</t>
  </si>
  <si>
    <t>PowerDraw</t>
  </si>
  <si>
    <t>G1306</t>
  </si>
  <si>
    <t>G1206</t>
  </si>
  <si>
    <t>G1106</t>
  </si>
  <si>
    <t>B401</t>
  </si>
  <si>
    <t>B301</t>
  </si>
  <si>
    <t>G1307</t>
  </si>
  <si>
    <t>G1207</t>
  </si>
  <si>
    <t>B402</t>
  </si>
  <si>
    <t>B302</t>
  </si>
  <si>
    <t>B403</t>
  </si>
  <si>
    <t>B303</t>
  </si>
  <si>
    <t>B404</t>
  </si>
  <si>
    <t>B304</t>
  </si>
  <si>
    <t>BOSS count</t>
  </si>
  <si>
    <t>B405</t>
  </si>
  <si>
    <t>B305</t>
  </si>
  <si>
    <t>G2301</t>
  </si>
  <si>
    <t>G2201</t>
  </si>
  <si>
    <t>G2302</t>
  </si>
  <si>
    <t>G2202</t>
  </si>
  <si>
    <t>G2303</t>
  </si>
  <si>
    <t>G2203</t>
  </si>
  <si>
    <t>G2103</t>
  </si>
  <si>
    <t>G3201</t>
  </si>
  <si>
    <t>G3101</t>
  </si>
  <si>
    <t>G2304</t>
  </si>
  <si>
    <t>G2204</t>
  </si>
  <si>
    <t>G2104</t>
  </si>
  <si>
    <t>G3202</t>
  </si>
  <si>
    <t>G3102</t>
  </si>
  <si>
    <t>G2305</t>
  </si>
  <si>
    <t>G2205</t>
  </si>
  <si>
    <t>G2105</t>
  </si>
  <si>
    <t>G3203</t>
  </si>
  <si>
    <t xml:space="preserve"> </t>
  </si>
  <si>
    <t>G3103</t>
  </si>
  <si>
    <t>G2306</t>
  </si>
  <si>
    <t>G2206</t>
  </si>
  <si>
    <t>G2106</t>
  </si>
  <si>
    <t>B515</t>
  </si>
  <si>
    <t>B415</t>
  </si>
  <si>
    <t>B315</t>
  </si>
  <si>
    <t>B115</t>
  </si>
  <si>
    <t>B516</t>
  </si>
  <si>
    <t>B416</t>
  </si>
  <si>
    <t>B316</t>
  </si>
  <si>
    <t>B116</t>
  </si>
  <si>
    <t>B517</t>
  </si>
  <si>
    <t>B417</t>
  </si>
  <si>
    <t>B317</t>
  </si>
  <si>
    <t>B117</t>
  </si>
  <si>
    <t>B518</t>
  </si>
  <si>
    <t>B418</t>
  </si>
  <si>
    <t>B318</t>
  </si>
  <si>
    <t>B118</t>
  </si>
  <si>
    <t>B519</t>
  </si>
  <si>
    <t>B419</t>
  </si>
  <si>
    <t>B319</t>
  </si>
  <si>
    <t>B119</t>
  </si>
  <si>
    <t>B520</t>
  </si>
  <si>
    <t>B420</t>
  </si>
  <si>
    <t>B320</t>
  </si>
  <si>
    <t>B120</t>
  </si>
  <si>
    <t>B521</t>
  </si>
  <si>
    <t>B421</t>
  </si>
  <si>
    <t>B321</t>
  </si>
  <si>
    <t>B121</t>
  </si>
  <si>
    <t>B522</t>
  </si>
  <si>
    <t>B422</t>
  </si>
  <si>
    <t>B322</t>
  </si>
  <si>
    <t>B122</t>
  </si>
  <si>
    <t>B523</t>
  </si>
  <si>
    <t>B423</t>
  </si>
  <si>
    <t>B323</t>
  </si>
  <si>
    <t>B123</t>
  </si>
  <si>
    <t>B524</t>
  </si>
  <si>
    <t>B424</t>
  </si>
  <si>
    <t>B324</t>
  </si>
  <si>
    <t>B124</t>
  </si>
  <si>
    <t>B</t>
  </si>
  <si>
    <t>C</t>
  </si>
  <si>
    <t>D</t>
  </si>
  <si>
    <t>E</t>
  </si>
  <si>
    <t>F</t>
  </si>
  <si>
    <t>G</t>
  </si>
  <si>
    <t>C1001</t>
  </si>
  <si>
    <t>C901</t>
  </si>
  <si>
    <t>C801</t>
  </si>
  <si>
    <t>C701</t>
  </si>
  <si>
    <t>C601</t>
  </si>
  <si>
    <t>C501</t>
  </si>
  <si>
    <t>C401</t>
  </si>
  <si>
    <t>C301</t>
  </si>
  <si>
    <t>C201</t>
  </si>
  <si>
    <t>C101</t>
  </si>
  <si>
    <t>__</t>
  </si>
  <si>
    <t>G4601</t>
  </si>
  <si>
    <t>G4501</t>
  </si>
  <si>
    <t>G4401</t>
  </si>
  <si>
    <t>G4301</t>
  </si>
  <si>
    <t>G4201</t>
  </si>
  <si>
    <t>G4101</t>
  </si>
  <si>
    <t>C1002</t>
  </si>
  <si>
    <t>C902</t>
  </si>
  <si>
    <t>C802</t>
  </si>
  <si>
    <t>C702</t>
  </si>
  <si>
    <t>C602</t>
  </si>
  <si>
    <t>C502</t>
  </si>
  <si>
    <t>C402</t>
  </si>
  <si>
    <t>C302</t>
  </si>
  <si>
    <t>C202</t>
  </si>
  <si>
    <t>C102</t>
  </si>
  <si>
    <t>G4602</t>
  </si>
  <si>
    <t>G4502</t>
  </si>
  <si>
    <t>G4402</t>
  </si>
  <si>
    <t>G4302</t>
  </si>
  <si>
    <t>G4202</t>
  </si>
  <si>
    <t>G4102</t>
  </si>
  <si>
    <t>C1003</t>
  </si>
  <si>
    <t>C903</t>
  </si>
  <si>
    <t>C803</t>
  </si>
  <si>
    <t>C703</t>
  </si>
  <si>
    <t>C603</t>
  </si>
  <si>
    <t>C503</t>
  </si>
  <si>
    <t>C403</t>
  </si>
  <si>
    <t>C303</t>
  </si>
  <si>
    <t>C203</t>
  </si>
  <si>
    <t>C103</t>
  </si>
  <si>
    <t>G4603</t>
  </si>
  <si>
    <t>G4503</t>
  </si>
  <si>
    <t>G4403</t>
  </si>
  <si>
    <t>G4303</t>
  </si>
  <si>
    <t>G4203</t>
  </si>
  <si>
    <t>G4103</t>
  </si>
  <si>
    <t>C1004</t>
  </si>
  <si>
    <t>C904</t>
  </si>
  <si>
    <t>C804</t>
  </si>
  <si>
    <t>C704</t>
  </si>
  <si>
    <t>C604</t>
  </si>
  <si>
    <t>C504</t>
  </si>
  <si>
    <t>C404</t>
  </si>
  <si>
    <t>C304</t>
  </si>
  <si>
    <t>C204</t>
  </si>
  <si>
    <t>C104</t>
  </si>
  <si>
    <t>G4604</t>
  </si>
  <si>
    <t>G4504</t>
  </si>
  <si>
    <t>G4404</t>
  </si>
  <si>
    <t>G4304</t>
  </si>
  <si>
    <t>G4204</t>
  </si>
  <si>
    <t>G4104</t>
  </si>
  <si>
    <t>C1005</t>
  </si>
  <si>
    <t>C905</t>
  </si>
  <si>
    <t>C805</t>
  </si>
  <si>
    <t>C705</t>
  </si>
  <si>
    <t>C605</t>
  </si>
  <si>
    <t>C505</t>
  </si>
  <si>
    <t>C405</t>
  </si>
  <si>
    <t>C305</t>
  </si>
  <si>
    <t>C205</t>
  </si>
  <si>
    <t>C105</t>
  </si>
  <si>
    <t>G4605</t>
  </si>
  <si>
    <t>G4505</t>
  </si>
  <si>
    <t>G4405</t>
  </si>
  <si>
    <t>G4305</t>
  </si>
  <si>
    <t>G4205</t>
  </si>
  <si>
    <t>G4105</t>
  </si>
  <si>
    <t>C1006</t>
  </si>
  <si>
    <t>C906</t>
  </si>
  <si>
    <t>C806</t>
  </si>
  <si>
    <t>C706</t>
  </si>
  <si>
    <t>C606</t>
  </si>
  <si>
    <t>C506</t>
  </si>
  <si>
    <t>C406</t>
  </si>
  <si>
    <t>C306</t>
  </si>
  <si>
    <t>C206</t>
  </si>
  <si>
    <t>C106</t>
  </si>
  <si>
    <t>G4606</t>
  </si>
  <si>
    <t>G4506</t>
  </si>
  <si>
    <t>G4406</t>
  </si>
  <si>
    <t>G4306</t>
  </si>
  <si>
    <t>G4206</t>
  </si>
  <si>
    <t>G4106</t>
  </si>
  <si>
    <t>C1007</t>
  </si>
  <si>
    <t>C907</t>
  </si>
  <si>
    <t>C807</t>
  </si>
  <si>
    <t>C707</t>
  </si>
  <si>
    <t>C607</t>
  </si>
  <si>
    <t>C507</t>
  </si>
  <si>
    <t>C407</t>
  </si>
  <si>
    <t>C307</t>
  </si>
  <si>
    <t>C207</t>
  </si>
  <si>
    <t>C107</t>
  </si>
  <si>
    <t>G4707</t>
  </si>
  <si>
    <t>G4607</t>
  </si>
  <si>
    <t>G4507</t>
  </si>
  <si>
    <t>G4407</t>
  </si>
  <si>
    <t>G4307</t>
  </si>
  <si>
    <t>G4207</t>
  </si>
  <si>
    <t>G4107</t>
  </si>
  <si>
    <t>C1008</t>
  </si>
  <si>
    <t>C908</t>
  </si>
  <si>
    <t>C808</t>
  </si>
  <si>
    <t>C708</t>
  </si>
  <si>
    <t>C608</t>
  </si>
  <si>
    <t>C508</t>
  </si>
  <si>
    <t>C408</t>
  </si>
  <si>
    <t>C308</t>
  </si>
  <si>
    <t>C208</t>
  </si>
  <si>
    <t>C108</t>
  </si>
  <si>
    <t>G4708</t>
  </si>
  <si>
    <t>G4608</t>
  </si>
  <si>
    <t>G4508</t>
  </si>
  <si>
    <t>G4408</t>
  </si>
  <si>
    <t>G4308</t>
  </si>
  <si>
    <t>G4208</t>
  </si>
  <si>
    <t>G4108</t>
  </si>
  <si>
    <t>C1009</t>
  </si>
  <si>
    <t>C909</t>
  </si>
  <si>
    <t>C809</t>
  </si>
  <si>
    <t>C709</t>
  </si>
  <si>
    <t>C609</t>
  </si>
  <si>
    <t>C509</t>
  </si>
  <si>
    <t>C409</t>
  </si>
  <si>
    <t>C309</t>
  </si>
  <si>
    <t>C209</t>
  </si>
  <si>
    <t>C109</t>
  </si>
  <si>
    <t>G4709</t>
  </si>
  <si>
    <t>G4609</t>
  </si>
  <si>
    <t>G4509</t>
  </si>
  <si>
    <t>G4409</t>
  </si>
  <si>
    <t>G4309</t>
  </si>
  <si>
    <t>G4209</t>
  </si>
  <si>
    <t>G4109</t>
  </si>
  <si>
    <t>C1010</t>
  </si>
  <si>
    <t>C910</t>
  </si>
  <si>
    <t>C810</t>
  </si>
  <si>
    <t>C710</t>
  </si>
  <si>
    <t>C610</t>
  </si>
  <si>
    <t>C510</t>
  </si>
  <si>
    <t>C410</t>
  </si>
  <si>
    <t>C310</t>
  </si>
  <si>
    <t>C210</t>
  </si>
  <si>
    <t>C110</t>
  </si>
  <si>
    <t>G4710</t>
  </si>
  <si>
    <t>G4610</t>
  </si>
  <si>
    <t>G4510</t>
  </si>
  <si>
    <t>G4410</t>
  </si>
  <si>
    <t>G4310</t>
  </si>
  <si>
    <t>G4210</t>
  </si>
  <si>
    <t>G4110</t>
  </si>
  <si>
    <t>C1011</t>
  </si>
  <si>
    <t>C911</t>
  </si>
  <si>
    <t>C811</t>
  </si>
  <si>
    <t>C711</t>
  </si>
  <si>
    <t>C611</t>
  </si>
  <si>
    <t>C211</t>
  </si>
  <si>
    <t>C111</t>
  </si>
  <si>
    <t>G4711</t>
  </si>
  <si>
    <t>G4611</t>
  </si>
  <si>
    <t>G4511</t>
  </si>
  <si>
    <t>G4411</t>
  </si>
  <si>
    <t>G4311</t>
  </si>
  <si>
    <t>G4211</t>
  </si>
  <si>
    <t>G4111</t>
  </si>
  <si>
    <t>C1012</t>
  </si>
  <si>
    <t>C912</t>
  </si>
  <si>
    <t>C812</t>
  </si>
  <si>
    <t>C712</t>
  </si>
  <si>
    <t>C18</t>
  </si>
  <si>
    <t>C17</t>
  </si>
  <si>
    <t>C16</t>
  </si>
  <si>
    <t>C15</t>
  </si>
  <si>
    <t>C14</t>
  </si>
  <si>
    <t>C13</t>
  </si>
  <si>
    <t>C12</t>
  </si>
  <si>
    <t>C10</t>
  </si>
  <si>
    <t>C9</t>
  </si>
  <si>
    <t>C8</t>
  </si>
  <si>
    <t>C7</t>
  </si>
  <si>
    <t>C6</t>
  </si>
  <si>
    <t>C5</t>
  </si>
  <si>
    <t>C4</t>
  </si>
  <si>
    <t>C3</t>
  </si>
  <si>
    <t>C2</t>
  </si>
  <si>
    <t>C1</t>
  </si>
  <si>
    <t>5FRackLayout</t>
  </si>
  <si>
    <t>VT1 (C-009-999)</t>
  </si>
  <si>
    <t>A1005</t>
  </si>
  <si>
    <t>Qty</t>
  </si>
  <si>
    <t>Telstra</t>
  </si>
  <si>
    <t>SingTel</t>
  </si>
  <si>
    <t>A1006</t>
  </si>
  <si>
    <t>Customer/DE</t>
  </si>
  <si>
    <t>A1007</t>
  </si>
  <si>
    <t>A1008</t>
  </si>
  <si>
    <t>VT2 (C-005-999)</t>
  </si>
  <si>
    <t>C-006-999</t>
  </si>
  <si>
    <t>B216</t>
  </si>
  <si>
    <t>B217</t>
  </si>
  <si>
    <t>B218</t>
  </si>
  <si>
    <t>B219</t>
  </si>
  <si>
    <t>B220</t>
  </si>
  <si>
    <t>B221</t>
  </si>
  <si>
    <t>B222</t>
  </si>
  <si>
    <t>B525</t>
  </si>
  <si>
    <t>B425</t>
  </si>
  <si>
    <t>VT1 (C-008-999)</t>
  </si>
  <si>
    <t>off</t>
    <phoneticPr fontId="5" type="noConversion"/>
  </si>
  <si>
    <t>G1107</t>
  </si>
  <si>
    <t>G1208</t>
  </si>
  <si>
    <t>G1108</t>
  </si>
  <si>
    <t>C2C</t>
  </si>
  <si>
    <t>G1209</t>
  </si>
  <si>
    <t>G1109</t>
  </si>
  <si>
    <t>TelstraRetifierroom</t>
  </si>
  <si>
    <t>C304</t>
    <phoneticPr fontId="39" type="noConversion"/>
  </si>
  <si>
    <t>G2101</t>
  </si>
  <si>
    <t>A Area</t>
  </si>
  <si>
    <t>G2102</t>
  </si>
  <si>
    <t>Voda</t>
  </si>
  <si>
    <t>patch</t>
  </si>
  <si>
    <t>kg</t>
  </si>
  <si>
    <t>cloudflare</t>
  </si>
  <si>
    <t>LGU</t>
  </si>
  <si>
    <t>Openbase</t>
  </si>
  <si>
    <t>Singtel</t>
  </si>
  <si>
    <t>other</t>
  </si>
  <si>
    <t>6FCabinetLayout</t>
  </si>
  <si>
    <t>A206</t>
  </si>
  <si>
    <t>A106</t>
  </si>
  <si>
    <t>A207</t>
  </si>
  <si>
    <t>A107</t>
  </si>
  <si>
    <t>A208</t>
  </si>
  <si>
    <t>A108</t>
  </si>
  <si>
    <t>A209</t>
  </si>
  <si>
    <t>A109</t>
  </si>
  <si>
    <t>A210</t>
  </si>
  <si>
    <t>A110</t>
  </si>
  <si>
    <t>B201</t>
  </si>
  <si>
    <t>B202</t>
  </si>
  <si>
    <t>B203</t>
  </si>
  <si>
    <t>B204</t>
  </si>
  <si>
    <t>B205</t>
  </si>
  <si>
    <t>B406</t>
  </si>
  <si>
    <t>B306</t>
  </si>
  <si>
    <t>B206</t>
  </si>
  <si>
    <t>B407</t>
  </si>
  <si>
    <t>B307</t>
  </si>
  <si>
    <t>B207</t>
  </si>
  <si>
    <t>B408</t>
  </si>
  <si>
    <t>B308</t>
  </si>
  <si>
    <t>B208</t>
  </si>
  <si>
    <t>B409</t>
  </si>
  <si>
    <t>B309</t>
  </si>
  <si>
    <t>B209</t>
  </si>
  <si>
    <t>B410</t>
  </si>
  <si>
    <t>B310</t>
  </si>
  <si>
    <t>B210</t>
  </si>
  <si>
    <t>G2107</t>
  </si>
  <si>
    <t>B411</t>
  </si>
  <si>
    <t>B311</t>
  </si>
  <si>
    <t>B211</t>
  </si>
  <si>
    <t>G2108</t>
  </si>
  <si>
    <t>B215</t>
  </si>
  <si>
    <t>B223</t>
  </si>
  <si>
    <t>B224</t>
  </si>
  <si>
    <t>B325</t>
  </si>
  <si>
    <t>B225</t>
  </si>
  <si>
    <t>B125</t>
  </si>
  <si>
    <t>C1301</t>
  </si>
  <si>
    <t>C1201</t>
    <phoneticPr fontId="39" type="noConversion"/>
  </si>
  <si>
    <t>C1101</t>
    <phoneticPr fontId="39" type="noConversion"/>
  </si>
  <si>
    <t>C1001</t>
    <phoneticPr fontId="39" type="noConversion"/>
  </si>
  <si>
    <t>C901</t>
    <phoneticPr fontId="39" type="noConversion"/>
  </si>
  <si>
    <t>C801</t>
    <phoneticPr fontId="39" type="noConversion"/>
  </si>
  <si>
    <t>C701</t>
    <phoneticPr fontId="39" type="noConversion"/>
  </si>
  <si>
    <t>C601</t>
    <phoneticPr fontId="39" type="noConversion"/>
  </si>
  <si>
    <t>C1302</t>
  </si>
  <si>
    <t>C1202</t>
  </si>
  <si>
    <t>C1102</t>
  </si>
  <si>
    <t>C1303</t>
  </si>
  <si>
    <t>C1203</t>
  </si>
  <si>
    <t>C1103</t>
  </si>
  <si>
    <t>C1304</t>
  </si>
  <si>
    <t>C1204</t>
  </si>
  <si>
    <t>C1104</t>
  </si>
  <si>
    <t>C1305</t>
  </si>
  <si>
    <t>C1205</t>
  </si>
  <si>
    <t>C1105</t>
  </si>
  <si>
    <t>C1306</t>
  </si>
  <si>
    <t>C1206</t>
  </si>
  <si>
    <t>C1106</t>
  </si>
  <si>
    <t>C1307</t>
  </si>
  <si>
    <t>C1207</t>
  </si>
  <si>
    <t>C1107</t>
  </si>
  <si>
    <t>C1308</t>
  </si>
  <si>
    <t>C1208</t>
  </si>
  <si>
    <t>C1108</t>
  </si>
  <si>
    <t>C1309</t>
  </si>
  <si>
    <t>C1209</t>
  </si>
  <si>
    <t>C1109</t>
  </si>
  <si>
    <t>C1310</t>
  </si>
  <si>
    <t>C1210</t>
  </si>
  <si>
    <t>C1110</t>
  </si>
  <si>
    <t>7FCabinetLayout</t>
  </si>
  <si>
    <t>TestRoom</t>
  </si>
  <si>
    <t>NOC</t>
  </si>
  <si>
    <t>A611</t>
  </si>
  <si>
    <t>A511</t>
  </si>
  <si>
    <t>A411</t>
  </si>
  <si>
    <t>U</t>
  </si>
  <si>
    <t>A311</t>
  </si>
  <si>
    <t>A211</t>
  </si>
  <si>
    <t>A612</t>
  </si>
  <si>
    <t>B601</t>
  </si>
  <si>
    <t>B602</t>
  </si>
  <si>
    <t>B502</t>
  </si>
  <si>
    <t>B603</t>
  </si>
  <si>
    <t>B503</t>
  </si>
  <si>
    <t>B604</t>
  </si>
  <si>
    <t>B504</t>
  </si>
  <si>
    <t>B605</t>
  </si>
  <si>
    <t>B505</t>
  </si>
  <si>
    <t>R</t>
  </si>
  <si>
    <t>B606</t>
  </si>
  <si>
    <t>B506</t>
  </si>
  <si>
    <t>B607</t>
  </si>
  <si>
    <t>B507</t>
  </si>
  <si>
    <t>B608</t>
  </si>
  <si>
    <t>B508</t>
  </si>
  <si>
    <t>B609</t>
  </si>
  <si>
    <t>B509</t>
  </si>
  <si>
    <t>B610</t>
  </si>
  <si>
    <t>B510</t>
  </si>
  <si>
    <t>B611</t>
  </si>
  <si>
    <t>B511</t>
  </si>
  <si>
    <t>B111</t>
    <phoneticPr fontId="39" type="noConversion"/>
  </si>
  <si>
    <t>B114</t>
  </si>
  <si>
    <t>B615</t>
  </si>
  <si>
    <t>B616</t>
  </si>
  <si>
    <t>B617</t>
  </si>
  <si>
    <t>B618</t>
  </si>
  <si>
    <t>B619</t>
  </si>
  <si>
    <t>B620</t>
  </si>
  <si>
    <t>B621</t>
  </si>
  <si>
    <t>B622</t>
  </si>
  <si>
    <t>x</t>
  </si>
  <si>
    <t>B623</t>
  </si>
  <si>
    <t>B624</t>
  </si>
  <si>
    <t>B625</t>
  </si>
  <si>
    <t>B126</t>
  </si>
  <si>
    <t>B127</t>
  </si>
  <si>
    <t>B128</t>
  </si>
  <si>
    <t>C1101</t>
  </si>
  <si>
    <t>B129</t>
  </si>
  <si>
    <t>Storage</t>
  </si>
  <si>
    <t>B130</t>
  </si>
  <si>
    <t>B131</t>
  </si>
  <si>
    <t>B132</t>
  </si>
  <si>
    <t>B133</t>
  </si>
  <si>
    <t>B134</t>
  </si>
  <si>
    <t>B135</t>
  </si>
  <si>
    <t>B136</t>
  </si>
  <si>
    <t>BatteryRoom</t>
  </si>
  <si>
    <t>B137</t>
  </si>
  <si>
    <t>B138</t>
  </si>
  <si>
    <t>C1211</t>
    <phoneticPr fontId="39" type="noConversion"/>
  </si>
  <si>
    <t>B139</t>
  </si>
  <si>
    <t>B140</t>
  </si>
  <si>
    <t>PDU(MCCB#)</t>
  </si>
  <si>
    <t>Sold</t>
  </si>
  <si>
    <t>Customer</t>
  </si>
  <si>
    <t>Customer(English)</t>
  </si>
  <si>
    <t>Company Code</t>
  </si>
  <si>
    <t>Customer#2</t>
  </si>
  <si>
    <t>Customer#2(Eng)</t>
  </si>
  <si>
    <t>Company Code#2</t>
  </si>
  <si>
    <t>Customer(SJT DD)</t>
  </si>
  <si>
    <t>Service ID</t>
  </si>
  <si>
    <t>Space Type</t>
  </si>
  <si>
    <t>Cabinet ID</t>
  </si>
  <si>
    <t>PDU ID1</t>
  </si>
  <si>
    <t>PDU ID2</t>
  </si>
  <si>
    <t>Breaker ID1</t>
  </si>
  <si>
    <t>Breaker ID2</t>
  </si>
  <si>
    <t>Breaker ID3</t>
  </si>
  <si>
    <t>Breaker ID4</t>
  </si>
  <si>
    <t>Breaker ID5</t>
  </si>
  <si>
    <t>Breaker ID6</t>
  </si>
  <si>
    <t>Fuse ID7</t>
  </si>
  <si>
    <t>Fuse ID8</t>
  </si>
  <si>
    <t>Fuse ID9</t>
  </si>
  <si>
    <t>Fuse ID10</t>
  </si>
  <si>
    <t>Fuse ID11</t>
  </si>
  <si>
    <t>Fuse ID12</t>
  </si>
  <si>
    <t>Main PDU</t>
  </si>
  <si>
    <t>Cabinet Old ID</t>
  </si>
  <si>
    <t>hidden cabname</t>
  </si>
  <si>
    <t>Std. cab#</t>
  </si>
  <si>
    <t>Std. Usage &amp; Unit</t>
  </si>
  <si>
    <t>Std. Hall</t>
  </si>
  <si>
    <t>Std. Floor</t>
  </si>
  <si>
    <t>Operation Site</t>
  </si>
  <si>
    <t>Power Usage(KVA)</t>
  </si>
  <si>
    <t>Billed Power(KVA)</t>
  </si>
  <si>
    <t>Device#</t>
  </si>
  <si>
    <t>Single Power</t>
  </si>
  <si>
    <t>Single Unknown</t>
  </si>
  <si>
    <t>Dual Power</t>
  </si>
  <si>
    <t>Dual Unknown</t>
  </si>
  <si>
    <t>Unknown</t>
  </si>
  <si>
    <t>Remark (고객별 요구사항)</t>
  </si>
  <si>
    <t>OR</t>
  </si>
  <si>
    <t>IB</t>
  </si>
  <si>
    <t>additional info</t>
  </si>
  <si>
    <t>2차 고객</t>
  </si>
  <si>
    <t>세종별도계약랙</t>
  </si>
  <si>
    <t>contract power</t>
  </si>
  <si>
    <t>physical power</t>
  </si>
  <si>
    <t>Remark</t>
  </si>
  <si>
    <t>열31</t>
  </si>
  <si>
    <t>열32</t>
  </si>
  <si>
    <t>(주)미디어꾼</t>
  </si>
  <si>
    <t>Media Player</t>
  </si>
  <si>
    <t>MDGKR</t>
  </si>
  <si>
    <t>SEL1-4-1-C-001-G1101</t>
  </si>
  <si>
    <t>KEN6</t>
  </si>
  <si>
    <t>KEN13</t>
  </si>
  <si>
    <t>KEN 6 #02</t>
  </si>
  <si>
    <t>KEN 13 #02</t>
  </si>
  <si>
    <t>Cage2-R01</t>
  </si>
  <si>
    <t>4-G1101</t>
  </si>
  <si>
    <t>C-001</t>
  </si>
  <si>
    <t>SEL1</t>
  </si>
  <si>
    <t>MDGKR-OR-003430</t>
  </si>
  <si>
    <t>MDGKR-IB-00035419</t>
  </si>
  <si>
    <t>SEL1-4-1-C-001-G1102</t>
  </si>
  <si>
    <t>Cage2-R02</t>
  </si>
  <si>
    <t>4-G1102</t>
  </si>
  <si>
    <t>MDGKR-IB-00035420</t>
  </si>
  <si>
    <t>SEL1-4-1-C-001-G1103</t>
  </si>
  <si>
    <t>Cage2-R03</t>
  </si>
  <si>
    <t>4-G1103</t>
  </si>
  <si>
    <t>MDGKR-IB-00035421</t>
  </si>
  <si>
    <t>SEL1-4-1-C-001-G1104</t>
  </si>
  <si>
    <t>Cage2-R04</t>
  </si>
  <si>
    <t>4-G1104</t>
  </si>
  <si>
    <t>MDGKR-IB-00035422</t>
  </si>
  <si>
    <t>SEL1-4-1-C-001-G1105</t>
  </si>
  <si>
    <t>Cage2-R05</t>
  </si>
  <si>
    <t>4-G1105</t>
  </si>
  <si>
    <t>MDGKR-IB-00035423</t>
  </si>
  <si>
    <t>SEL1-4-1-C-001-G1106</t>
  </si>
  <si>
    <t>Cage2-R06</t>
  </si>
  <si>
    <t>4-G1106</t>
  </si>
  <si>
    <t>MDGKR-IB-00035424</t>
  </si>
  <si>
    <t>SEL1-4-1-C-001-G1201</t>
  </si>
  <si>
    <t>KEN 6 #06</t>
  </si>
  <si>
    <t>KEN 13 #06</t>
  </si>
  <si>
    <t>Cage2-R07</t>
  </si>
  <si>
    <t>4-G1201</t>
  </si>
  <si>
    <t>MDGKR-IB-00035425</t>
  </si>
  <si>
    <t>SEL1-4-1-C-001-G1202</t>
  </si>
  <si>
    <t>Cage2-R08</t>
  </si>
  <si>
    <t>4-G1202</t>
  </si>
  <si>
    <t>MDGKR-IB-00035426</t>
  </si>
  <si>
    <t>SEL1-4-1-C-001-G1203</t>
  </si>
  <si>
    <t>KEN 6 #04</t>
  </si>
  <si>
    <t>KEN 13 #04</t>
  </si>
  <si>
    <t>Cage2-R09</t>
  </si>
  <si>
    <t>4-G1203</t>
  </si>
  <si>
    <t>MDGKR-IB-00035427</t>
  </si>
  <si>
    <t>SEL1-4-1-C-001-G1204</t>
  </si>
  <si>
    <t>Cage2-R10</t>
  </si>
  <si>
    <t>4-G1204</t>
  </si>
  <si>
    <t>MDGKR-IB-00035428</t>
  </si>
  <si>
    <t>SEL1-4-1-C-001-G1205</t>
  </si>
  <si>
    <t>Cage2-R11</t>
  </si>
  <si>
    <t>4-G1205</t>
  </si>
  <si>
    <t>MDGKR-IB-00035429</t>
  </si>
  <si>
    <t>SEL1-4-1-C-001-G1206</t>
  </si>
  <si>
    <t>Cage2-R12</t>
  </si>
  <si>
    <t>4-G1206</t>
  </si>
  <si>
    <t>MDGKR-IB-00035430</t>
  </si>
  <si>
    <t>SEL1-4-1-C-001-G1207</t>
  </si>
  <si>
    <t>Cage2-R13</t>
  </si>
  <si>
    <t>4-G1207</t>
  </si>
  <si>
    <t>MDGKR-IB-00035431</t>
  </si>
  <si>
    <t>SEL1-4-1-C-001-G1301</t>
  </si>
  <si>
    <t>KEN 6 #08</t>
  </si>
  <si>
    <t>KEN 13 #08</t>
  </si>
  <si>
    <t>Cage2-R14</t>
  </si>
  <si>
    <t>4-G1301</t>
  </si>
  <si>
    <t>MDGKR-IB-00035432</t>
  </si>
  <si>
    <t>SEL1-4-1-C-001-G1302</t>
  </si>
  <si>
    <t>Cage2-R15</t>
  </si>
  <si>
    <t>4-G1302</t>
  </si>
  <si>
    <t>MDGKR-IB-00035433</t>
  </si>
  <si>
    <t>SEL1-4-1-C-001-G1303</t>
  </si>
  <si>
    <t>Cage2-R16</t>
  </si>
  <si>
    <t>4-G1303</t>
  </si>
  <si>
    <t>MDGKR-IB-00035434</t>
  </si>
  <si>
    <t>SEL1-4-1-C-001-G1304</t>
  </si>
  <si>
    <t>Cage2-R17</t>
  </si>
  <si>
    <t>4-G1304</t>
  </si>
  <si>
    <t>MDGKR-IB-00035435</t>
  </si>
  <si>
    <t>SEL1-4-1-C-001-G1305</t>
  </si>
  <si>
    <t>Cage2-R18</t>
  </si>
  <si>
    <t>4-G1305</t>
  </si>
  <si>
    <t>MDGKR-IB-00035436</t>
  </si>
  <si>
    <t>SEL1-4-1-C-001-G1306</t>
  </si>
  <si>
    <t>Cage2-R19</t>
  </si>
  <si>
    <t>4-G1306</t>
  </si>
  <si>
    <t>MDGKR-IB-00035437</t>
  </si>
  <si>
    <t>SEL1-4-1-C-001-G1307</t>
  </si>
  <si>
    <t>Cage2-R20</t>
  </si>
  <si>
    <t>4-G1307</t>
  </si>
  <si>
    <t>MDGKR-IB-00035438</t>
  </si>
  <si>
    <t>헥토파이넨셜</t>
  </si>
  <si>
    <t>Settle Bank Co., Ltd.</t>
  </si>
  <si>
    <t>STBKR</t>
  </si>
  <si>
    <t>SEL1-4-1-C-002-G2103</t>
  </si>
  <si>
    <t>4F-Cage3-R016</t>
  </si>
  <si>
    <t>4-G2103</t>
  </si>
  <si>
    <t>C-002</t>
  </si>
  <si>
    <t>STBKR-OR-005078</t>
  </si>
  <si>
    <t>STBKR-IB-00035541</t>
  </si>
  <si>
    <t>SEL1-4-1-C-002-G2104</t>
  </si>
  <si>
    <t>4F-Cage3-R015</t>
  </si>
  <si>
    <t>4-G2104</t>
  </si>
  <si>
    <t>STBKR-IB-00035542</t>
  </si>
  <si>
    <t>SEL1-4-1-C-002-G2105</t>
  </si>
  <si>
    <t>4F-Cage3-R014</t>
  </si>
  <si>
    <t>4-G2105</t>
  </si>
  <si>
    <t>STBKR-IB-00035543</t>
  </si>
  <si>
    <t>SEL1-4-1-C-002-G2106</t>
  </si>
  <si>
    <t>KEN 6 #07</t>
  </si>
  <si>
    <t>KEN 13 #07</t>
  </si>
  <si>
    <t>4F-Cage3-R013</t>
  </si>
  <si>
    <t>4-G2106</t>
  </si>
  <si>
    <t>STBKR-IB-00035544</t>
  </si>
  <si>
    <t>SEL1-4-1-C-002-G2201</t>
  </si>
  <si>
    <t>4F-Cage3-R12</t>
  </si>
  <si>
    <t>4-G2201</t>
  </si>
  <si>
    <t>STBKR-IB-00035545</t>
  </si>
  <si>
    <t>SEL1-4-1-C-002-G2202</t>
  </si>
  <si>
    <t>4F-Cage3-R11</t>
  </si>
  <si>
    <t>4-G2202</t>
  </si>
  <si>
    <t>STBKR-IB-00035546</t>
  </si>
  <si>
    <t>SEL1-4-1-C-002-G2203</t>
  </si>
  <si>
    <t>4F-Cage3-R10</t>
  </si>
  <si>
    <t>4-G2203</t>
  </si>
  <si>
    <t>STBKR-IB-00035547</t>
  </si>
  <si>
    <t>SEL1-4-1-C-002-G2204</t>
  </si>
  <si>
    <t>4F-Cage3-R09</t>
  </si>
  <si>
    <t>4-G2204</t>
  </si>
  <si>
    <t>STBKR-IB-00035548</t>
  </si>
  <si>
    <t>SEL1-4-1-C-002-G2205</t>
  </si>
  <si>
    <t>KEN 6 #03</t>
  </si>
  <si>
    <t>KEN 13 #03</t>
  </si>
  <si>
    <t>4F-Cage3-R08</t>
  </si>
  <si>
    <t>4-G2205</t>
  </si>
  <si>
    <t>STBKR-IB-00035549</t>
  </si>
  <si>
    <t>SEL1-4-1-C-002-G2206</t>
  </si>
  <si>
    <t>KEN 6 #05</t>
  </si>
  <si>
    <t>KEN 13 #05</t>
  </si>
  <si>
    <t>4F-Cage3-R07</t>
  </si>
  <si>
    <t>4-G2206</t>
  </si>
  <si>
    <t>STBKR-IB-00035550</t>
  </si>
  <si>
    <t>SEL1-4-1-C-002-G2301</t>
  </si>
  <si>
    <t>4F-Cage3-R06</t>
  </si>
  <si>
    <t>4-G2301</t>
  </si>
  <si>
    <t>STBKR-IB-00035551</t>
  </si>
  <si>
    <t>SEL1-4-1-C-002-G2302</t>
  </si>
  <si>
    <t>4F-Cage3-R05</t>
  </si>
  <si>
    <t>4-G2302</t>
  </si>
  <si>
    <t>STBKR-IB-00035552</t>
  </si>
  <si>
    <t>SEL1-4-1-C-002-G2303</t>
  </si>
  <si>
    <t>4F-Cage3-R04</t>
  </si>
  <si>
    <t>4-G2303</t>
  </si>
  <si>
    <t>STBKR-IB-00035553</t>
  </si>
  <si>
    <t>SEL1-4-1-C-002-G2304</t>
  </si>
  <si>
    <t>4F-Cage3-R03</t>
  </si>
  <si>
    <t>4-G2304</t>
  </si>
  <si>
    <t>STBKR-OR-003596</t>
  </si>
  <si>
    <t>STBKR-IB-00035554</t>
  </si>
  <si>
    <t>SEL1-4-1-C-002-G2305</t>
  </si>
  <si>
    <t>4F-Cage3-R02</t>
  </si>
  <si>
    <t>4-G2305</t>
  </si>
  <si>
    <t>STBKR-OR-003598</t>
  </si>
  <si>
    <t>STBKR-IB-00035555</t>
  </si>
  <si>
    <t>SEL1-4-1-C-002-G2306</t>
  </si>
  <si>
    <t>KEN 6 #01</t>
  </si>
  <si>
    <t>KEN 13 #01</t>
  </si>
  <si>
    <t>4F-Cage3-R01</t>
  </si>
  <si>
    <t>4-G2306</t>
  </si>
  <si>
    <t>STBKR-IB-00035556</t>
  </si>
  <si>
    <t>SEL1-4-1-C-003-G3101</t>
  </si>
  <si>
    <t>4F-Cage4-R04</t>
  </si>
  <si>
    <t>4-G3101</t>
  </si>
  <si>
    <t>C-003</t>
  </si>
  <si>
    <t>SEL1-4-1-C-003-G3102</t>
  </si>
  <si>
    <t>4F-Cage4-R05</t>
  </si>
  <si>
    <t>4-G3102</t>
  </si>
  <si>
    <t>SEL1-4-1-C-003-G3201</t>
  </si>
  <si>
    <t>KEN 6 #09</t>
  </si>
  <si>
    <t>KEN 13 #09</t>
  </si>
  <si>
    <t>4F-Cage4-R01</t>
  </si>
  <si>
    <t>4-G3201</t>
  </si>
  <si>
    <t>SEL1-4-1-C-003-G3202</t>
  </si>
  <si>
    <t>KEN3</t>
  </si>
  <si>
    <t>KEN10</t>
  </si>
  <si>
    <t>KEN 3 #05</t>
  </si>
  <si>
    <t>KEN 10 #05</t>
  </si>
  <si>
    <t>4F-Cage4-R02</t>
  </si>
  <si>
    <t>4-G3202</t>
  </si>
  <si>
    <t>SEL1-4-1-C-003-G3203</t>
  </si>
  <si>
    <t>4F-Cage4-R03</t>
  </si>
  <si>
    <t>4-G3203</t>
  </si>
  <si>
    <t>세종텔레콤</t>
  </si>
  <si>
    <t>Sejong Telecom Inc.</t>
  </si>
  <si>
    <t>SJTKR</t>
  </si>
  <si>
    <t>SEL1-4-1-C-004-G4101</t>
  </si>
  <si>
    <t>KEN2</t>
  </si>
  <si>
    <t>KEN9</t>
  </si>
  <si>
    <t>KEN 2 #03</t>
  </si>
  <si>
    <t>KEN 9 #03</t>
  </si>
  <si>
    <t>601BAY</t>
  </si>
  <si>
    <t>4-G4101</t>
  </si>
  <si>
    <t>C-004</t>
  </si>
  <si>
    <t>SJTKR-OR-004030-CO1</t>
  </si>
  <si>
    <t>O</t>
  </si>
  <si>
    <t>O</t>
    <phoneticPr fontId="39" type="noConversion"/>
  </si>
  <si>
    <t>SEL1-4-1-C-004-G4102</t>
  </si>
  <si>
    <t>602BAY</t>
  </si>
  <si>
    <t>4-G4102</t>
  </si>
  <si>
    <t>P</t>
    <phoneticPr fontId="39" type="noConversion"/>
  </si>
  <si>
    <t>SEL1-4-1-C-004-G4103</t>
  </si>
  <si>
    <t>603BAY</t>
  </si>
  <si>
    <t>4-G4103</t>
  </si>
  <si>
    <t>U</t>
    <phoneticPr fontId="39" type="noConversion"/>
  </si>
  <si>
    <t>SEL1-4-1-C-004-G4104</t>
  </si>
  <si>
    <t>604BAY</t>
  </si>
  <si>
    <t>4-G4104</t>
  </si>
  <si>
    <t>R</t>
    <phoneticPr fontId="39" type="noConversion"/>
  </si>
  <si>
    <t>SEL1-4-1-C-004-G4105</t>
  </si>
  <si>
    <t>605BAY</t>
  </si>
  <si>
    <t>4-G4105</t>
  </si>
  <si>
    <t>SEL1-4-1-C-004-G4106</t>
  </si>
  <si>
    <t>606BAY</t>
  </si>
  <si>
    <t>4-G4106</t>
  </si>
  <si>
    <t>SEL1-4-1-C-004-G4107</t>
  </si>
  <si>
    <t>607BAY</t>
  </si>
  <si>
    <t>4-G4107</t>
  </si>
  <si>
    <t>SEL1-4-1-C-004-G4108</t>
  </si>
  <si>
    <t>608BAY</t>
  </si>
  <si>
    <t>4-G4108</t>
  </si>
  <si>
    <t>SEL1-4-1-C-004-G4109</t>
  </si>
  <si>
    <t>609BAY</t>
  </si>
  <si>
    <t>4-G4109</t>
  </si>
  <si>
    <t>SEL1-4-1-C-004-G4110</t>
  </si>
  <si>
    <t>610BAY</t>
  </si>
  <si>
    <t>4-G4110</t>
  </si>
  <si>
    <t>SEL1-4-1-C-004-G4111</t>
  </si>
  <si>
    <t>611BAY</t>
  </si>
  <si>
    <t>4-G4111</t>
  </si>
  <si>
    <t>SEL1-4-1-C-004-G4201</t>
  </si>
  <si>
    <t>KEN 2 #02</t>
  </si>
  <si>
    <t>KEN 9 #02</t>
  </si>
  <si>
    <t>501BAY</t>
  </si>
  <si>
    <t>4-G4201</t>
  </si>
  <si>
    <t>SEL1-4-1-C-004-G4202</t>
  </si>
  <si>
    <t>502BAY</t>
  </si>
  <si>
    <t>4-G4202</t>
  </si>
  <si>
    <t>SEL1-4-1-C-004-G4203</t>
  </si>
  <si>
    <t>503BAY</t>
  </si>
  <si>
    <t>4-G4203</t>
  </si>
  <si>
    <t>SEL1-4-1-C-004-G4204</t>
  </si>
  <si>
    <t>504BAY</t>
  </si>
  <si>
    <t>4-G4204</t>
  </si>
  <si>
    <t>SEL1-4-1-C-004-G4205</t>
  </si>
  <si>
    <t>505BAY</t>
  </si>
  <si>
    <t>4-G4205</t>
  </si>
  <si>
    <t>SEL1-4-1-C-004-G4206</t>
  </si>
  <si>
    <t>506BAY</t>
  </si>
  <si>
    <t>4-G4206</t>
  </si>
  <si>
    <t>SEL1-4-1-C-004-G4207</t>
  </si>
  <si>
    <t>507BAY</t>
  </si>
  <si>
    <t>4-G4207</t>
  </si>
  <si>
    <t>SEL1-4-1-C-004-G4208</t>
  </si>
  <si>
    <t>508BAY</t>
  </si>
  <si>
    <t>4-G4208</t>
  </si>
  <si>
    <t>SEL1-4-1-C-004-G4209</t>
  </si>
  <si>
    <t>509BAY</t>
  </si>
  <si>
    <t>4-G4209</t>
  </si>
  <si>
    <t>SEL1-4-1-C-004-G4210</t>
  </si>
  <si>
    <t>510BAY</t>
  </si>
  <si>
    <t>4-G4210</t>
  </si>
  <si>
    <t>SEL1-4-1-C-004-G4211</t>
  </si>
  <si>
    <t>511BAY</t>
  </si>
  <si>
    <t>4-G4211</t>
  </si>
  <si>
    <t>SEL1-4-1-C-004-G4301</t>
  </si>
  <si>
    <t>KEN1</t>
  </si>
  <si>
    <t>KEN8</t>
  </si>
  <si>
    <t>KEN 1 #02</t>
  </si>
  <si>
    <t>KEN 8 #02</t>
  </si>
  <si>
    <t>401BAY</t>
  </si>
  <si>
    <t>4-G4301</t>
  </si>
  <si>
    <t>SEL1-4-1-C-004-G4302</t>
  </si>
  <si>
    <t>402BAY</t>
  </si>
  <si>
    <t>4-G4302</t>
  </si>
  <si>
    <t>SEL1-4-1-C-004-G4303</t>
  </si>
  <si>
    <t>403BAY</t>
  </si>
  <si>
    <t>4-G4303</t>
  </si>
  <si>
    <t>SEL1-4-1-C-004-G4304</t>
  </si>
  <si>
    <t>404BAY</t>
  </si>
  <si>
    <t>4-G4304</t>
  </si>
  <si>
    <t>SEL1-4-1-C-004-G4305</t>
  </si>
  <si>
    <t>405BAY</t>
  </si>
  <si>
    <t>4-G4305</t>
  </si>
  <si>
    <t>SEL1-4-1-C-004-G4306</t>
  </si>
  <si>
    <t>406BAY</t>
  </si>
  <si>
    <t>4-G4306</t>
  </si>
  <si>
    <t>SEL1-4-1-C-004-G4307</t>
  </si>
  <si>
    <t>407BAY</t>
  </si>
  <si>
    <t>4-G4307</t>
  </si>
  <si>
    <t>SEL1-4-1-C-004-G4308</t>
  </si>
  <si>
    <t>408BAY</t>
  </si>
  <si>
    <t>4-G4308</t>
  </si>
  <si>
    <t>SEL1-4-1-C-004-G4309</t>
  </si>
  <si>
    <t>409BAY</t>
  </si>
  <si>
    <t>4-G4309</t>
  </si>
  <si>
    <t>SEL1-4-1-C-004-G4310</t>
  </si>
  <si>
    <t>410BAY</t>
  </si>
  <si>
    <t>4-G4310</t>
  </si>
  <si>
    <t>SEL1-4-1-C-004-G4311</t>
  </si>
  <si>
    <t>411BAY</t>
  </si>
  <si>
    <t>4-G4311</t>
  </si>
  <si>
    <t>SEL1-4-1-C-004-G4401</t>
  </si>
  <si>
    <t>KEN 1 #05</t>
  </si>
  <si>
    <t>KEN 8 #05</t>
  </si>
  <si>
    <t>301BAY</t>
  </si>
  <si>
    <t>4-G4401</t>
  </si>
  <si>
    <t>SEL1-4-1-C-004-G4402</t>
  </si>
  <si>
    <t>302BAY</t>
  </si>
  <si>
    <t>4-G4402</t>
  </si>
  <si>
    <t>SEL1-4-1-C-004-G4403</t>
  </si>
  <si>
    <t>303BAY</t>
  </si>
  <si>
    <t>4-G4403</t>
  </si>
  <si>
    <t>SEL1-4-1-C-004-G4404</t>
  </si>
  <si>
    <t>304BAY</t>
  </si>
  <si>
    <t>4-G4404</t>
  </si>
  <si>
    <t>SEL1-4-1-C-004-G4405</t>
  </si>
  <si>
    <t>305BAY</t>
  </si>
  <si>
    <t>4-G4405</t>
  </si>
  <si>
    <t>SEL1-4-1-C-004-G4406</t>
  </si>
  <si>
    <t>306BAY</t>
  </si>
  <si>
    <t>4-G4406</t>
  </si>
  <si>
    <t>SEL1-4-1-C-004-G4407</t>
  </si>
  <si>
    <t>307BAY</t>
  </si>
  <si>
    <t>4-G4407</t>
  </si>
  <si>
    <t>SEL1-4-1-C-004-G4408</t>
  </si>
  <si>
    <t>308BAY</t>
  </si>
  <si>
    <t>4-G4408</t>
  </si>
  <si>
    <t>SEL1-4-1-C-004-G4409</t>
  </si>
  <si>
    <t>309BAY</t>
  </si>
  <si>
    <t>4-G4409</t>
  </si>
  <si>
    <t>SEL1-4-1-C-004-G4410</t>
  </si>
  <si>
    <t>310BAY</t>
  </si>
  <si>
    <t>4-G4410</t>
  </si>
  <si>
    <t>SEL1-4-1-C-004-G4411</t>
  </si>
  <si>
    <t>311BAY</t>
  </si>
  <si>
    <t>4-G4411</t>
  </si>
  <si>
    <t>SEL1-4-1-C-004-G4501</t>
  </si>
  <si>
    <t>KEN 1 #04</t>
  </si>
  <si>
    <t>KEN 8 #04</t>
  </si>
  <si>
    <t>201BAY</t>
  </si>
  <si>
    <t>4-G4501</t>
  </si>
  <si>
    <t>SEL1-4-1-C-004-G4502</t>
  </si>
  <si>
    <t>202BAY</t>
  </si>
  <si>
    <t>4-G4502</t>
  </si>
  <si>
    <t>SEL1-4-1-C-004-G4503</t>
  </si>
  <si>
    <t>203BAY</t>
  </si>
  <si>
    <t>4-G4503</t>
  </si>
  <si>
    <t>SEL1-4-1-C-004-G4504</t>
  </si>
  <si>
    <t>204BAY</t>
  </si>
  <si>
    <t>4-G4504</t>
  </si>
  <si>
    <t>SEL1-4-1-C-004-G4505</t>
  </si>
  <si>
    <t>205BAY</t>
  </si>
  <si>
    <t>4-G4505</t>
  </si>
  <si>
    <t>SEL1-4-1-C-004-G4506</t>
  </si>
  <si>
    <t>206BAY</t>
  </si>
  <si>
    <t>4-G4506</t>
  </si>
  <si>
    <t>SEL1-4-1-C-004-G4507</t>
  </si>
  <si>
    <t>207BAY</t>
  </si>
  <si>
    <t>4-G4507</t>
  </si>
  <si>
    <t>SEL1-4-1-C-004-G4508</t>
  </si>
  <si>
    <t>208BAY</t>
  </si>
  <si>
    <t>4-G4508</t>
  </si>
  <si>
    <t>SEL1-4-1-C-004-G4509</t>
  </si>
  <si>
    <t>209BAY</t>
  </si>
  <si>
    <t>4-G4509</t>
  </si>
  <si>
    <t>SEL1-4-1-C-004-G4510</t>
  </si>
  <si>
    <t>210BAY</t>
  </si>
  <si>
    <t>4-G4510</t>
  </si>
  <si>
    <t>SEL1-4-1-C-004-G4511</t>
  </si>
  <si>
    <t>211BAY</t>
  </si>
  <si>
    <t>4-G4511</t>
  </si>
  <si>
    <t>SEL1-4-1-C-004-G4601</t>
  </si>
  <si>
    <t>KEN 1 #03</t>
  </si>
  <si>
    <t>KEN 8 #03</t>
  </si>
  <si>
    <t>101BAY</t>
  </si>
  <si>
    <t>4-G4601</t>
  </si>
  <si>
    <t>SEL1-4-1-C-004-G4602</t>
  </si>
  <si>
    <t>102BAY</t>
  </si>
  <si>
    <t>4-G4602</t>
  </si>
  <si>
    <t>SEL1-4-1-C-004-G4603</t>
  </si>
  <si>
    <t>103BAY</t>
  </si>
  <si>
    <t>4-G4603</t>
  </si>
  <si>
    <t>SEL1-4-1-C-004-G4604</t>
  </si>
  <si>
    <t>104BAY</t>
  </si>
  <si>
    <t>4-G4604</t>
  </si>
  <si>
    <t>SEL1-4-1-C-004-G4605</t>
  </si>
  <si>
    <t>105BAY</t>
  </si>
  <si>
    <t>4-G4605</t>
  </si>
  <si>
    <t>SEL1-4-1-C-004-G4606</t>
  </si>
  <si>
    <t>106BAY</t>
  </si>
  <si>
    <t>4-G4606</t>
  </si>
  <si>
    <t>SEL1-4-1-C-004-G4607</t>
  </si>
  <si>
    <t>107BAY</t>
  </si>
  <si>
    <t>4-G4607</t>
  </si>
  <si>
    <t>SEL1-4-1-C-004-G4608</t>
  </si>
  <si>
    <t>108BAY</t>
  </si>
  <si>
    <t>4-G4608</t>
  </si>
  <si>
    <t>SEL1-4-1-C-004-G4609</t>
  </si>
  <si>
    <t>109BAY</t>
  </si>
  <si>
    <t>4-G4609</t>
  </si>
  <si>
    <t>SEL1-4-1-C-004-G4610</t>
  </si>
  <si>
    <t>110BAY</t>
  </si>
  <si>
    <t>4-G4610</t>
  </si>
  <si>
    <t>SEL1-4-1-C-004-G4611</t>
  </si>
  <si>
    <t>111BAY</t>
  </si>
  <si>
    <t>4-G4611</t>
  </si>
  <si>
    <t>SEL1-4-1-C-004-G4707</t>
  </si>
  <si>
    <t>-</t>
  </si>
  <si>
    <t>007BAY</t>
  </si>
  <si>
    <t>4-G4707</t>
  </si>
  <si>
    <t>SEL1-4-1-C-004-G4708</t>
  </si>
  <si>
    <t>008BAY</t>
  </si>
  <si>
    <t>4-G4708</t>
  </si>
  <si>
    <t>SEL1-4-1-C-004-G4709</t>
  </si>
  <si>
    <t>009BAY</t>
  </si>
  <si>
    <t>4-G4709</t>
  </si>
  <si>
    <t>SEL1-4-1-C-004-G4710</t>
  </si>
  <si>
    <t>KEN 8 #01</t>
  </si>
  <si>
    <t>010BAY</t>
  </si>
  <si>
    <t>4-G4710</t>
  </si>
  <si>
    <t>SEL1-4-1-C-004-G4711</t>
  </si>
  <si>
    <t>KEN 1 #01</t>
  </si>
  <si>
    <t>011BAY</t>
  </si>
  <si>
    <t>4-G4711</t>
  </si>
  <si>
    <t>SEL1-4-1-S-010-A101</t>
  </si>
  <si>
    <t>AA01</t>
  </si>
  <si>
    <t>4-A101</t>
  </si>
  <si>
    <t>S-010</t>
  </si>
  <si>
    <t>SEL1-4-1-S-010-A102</t>
  </si>
  <si>
    <t>AA02</t>
  </si>
  <si>
    <t>4-A102</t>
  </si>
  <si>
    <t>SEL1-4-1-S-010-A103</t>
  </si>
  <si>
    <t>AA03</t>
  </si>
  <si>
    <t>4-A103</t>
  </si>
  <si>
    <t>SEL1-4-1-S-010-A104</t>
  </si>
  <si>
    <t>AA04</t>
  </si>
  <si>
    <t>4-A104</t>
  </si>
  <si>
    <t>SEL1-4-1-S-010-A105</t>
  </si>
  <si>
    <t>AA05</t>
  </si>
  <si>
    <t>4-A105</t>
  </si>
  <si>
    <t>SEL1-4-1-S-010-A201</t>
  </si>
  <si>
    <t>AB01</t>
  </si>
  <si>
    <t>4-A201</t>
  </si>
  <si>
    <t>SEL1-4-1-S-010-A202</t>
  </si>
  <si>
    <t>AB02</t>
  </si>
  <si>
    <t>4-A202</t>
  </si>
  <si>
    <t>SEL1-4-1-S-010-A203</t>
  </si>
  <si>
    <t>AB03</t>
  </si>
  <si>
    <t>4-A203</t>
  </si>
  <si>
    <t>SEL1-4-1-S-010-A204</t>
  </si>
  <si>
    <t>AB04</t>
  </si>
  <si>
    <t>4-A204</t>
  </si>
  <si>
    <t>SEL1-4-1-S-010-A205</t>
  </si>
  <si>
    <t>AB05</t>
  </si>
  <si>
    <t>4-A205</t>
  </si>
  <si>
    <t xml:space="preserve">Block for retrofit </t>
  </si>
  <si>
    <t>SEL1-4-1-S-010-A301</t>
  </si>
  <si>
    <t>AC01</t>
  </si>
  <si>
    <t>4-A301</t>
  </si>
  <si>
    <t>SEL1-4-1-S-010-A302</t>
  </si>
  <si>
    <t>AC02</t>
  </si>
  <si>
    <t>4-A302</t>
  </si>
  <si>
    <t>SEL1-4-1-S-010-A303</t>
  </si>
  <si>
    <t>AC03</t>
  </si>
  <si>
    <t>4-A303</t>
  </si>
  <si>
    <t>SEL1-4-1-S-010-A304</t>
  </si>
  <si>
    <t>AC04</t>
  </si>
  <si>
    <t>4-A304</t>
  </si>
  <si>
    <t>SEL1-4-1-S-010-A305</t>
  </si>
  <si>
    <t>AC05</t>
  </si>
  <si>
    <t>4-A305</t>
  </si>
  <si>
    <t>SEL1-4-1-S-010-A306</t>
  </si>
  <si>
    <t>AC06</t>
  </si>
  <si>
    <t>4-A306</t>
  </si>
  <si>
    <t>SEL1-4-1-S-010-A307</t>
  </si>
  <si>
    <t>AC07</t>
  </si>
  <si>
    <t>4-A307</t>
  </si>
  <si>
    <t>SEL1-4-1-S-010-A308</t>
  </si>
  <si>
    <t>AC08</t>
  </si>
  <si>
    <t>4-A308</t>
  </si>
  <si>
    <t>SEL1-4-1-S-010-A309</t>
  </si>
  <si>
    <t>AC09</t>
  </si>
  <si>
    <t>4-A309</t>
  </si>
  <si>
    <t>SEL1-4-1-S-010-A310</t>
  </si>
  <si>
    <t>AC10</t>
  </si>
  <si>
    <t>4-A310</t>
  </si>
  <si>
    <t>GS ITM</t>
  </si>
  <si>
    <t>SEL1-4-1-S-010-A401</t>
  </si>
  <si>
    <t>AC15</t>
  </si>
  <si>
    <t>4-A401</t>
  </si>
  <si>
    <t>SEL1-4-1-S-010-A402</t>
  </si>
  <si>
    <t>AC16</t>
  </si>
  <si>
    <t>4-A402</t>
  </si>
  <si>
    <t>Reserved</t>
  </si>
  <si>
    <t>SEL1-4-1-S-010-A403</t>
  </si>
  <si>
    <t>AC17</t>
  </si>
  <si>
    <t>4-A403</t>
  </si>
  <si>
    <t>SEL1-4-1-S-010-A404</t>
  </si>
  <si>
    <t>AC18</t>
  </si>
  <si>
    <t>4-A404</t>
  </si>
  <si>
    <t>SEL1-4-1-S-010-A405</t>
  </si>
  <si>
    <t>AC19</t>
  </si>
  <si>
    <t>4-A405</t>
  </si>
  <si>
    <t>SEL1-4-1-S-010-A406</t>
  </si>
  <si>
    <t>AD01</t>
  </si>
  <si>
    <t>4-A406</t>
  </si>
  <si>
    <t>SEL1-4-1-S-010-A407</t>
  </si>
  <si>
    <t>AD02</t>
  </si>
  <si>
    <t>4-A407</t>
  </si>
  <si>
    <t>SEL1-4-1-S-010-A408</t>
  </si>
  <si>
    <t>AD03</t>
  </si>
  <si>
    <t>4-A408</t>
  </si>
  <si>
    <t>SEL1-4-1-S-010-A409</t>
  </si>
  <si>
    <t>AD04</t>
  </si>
  <si>
    <t>4-A409</t>
  </si>
  <si>
    <t>SEL1-4-1-S-010-A410</t>
  </si>
  <si>
    <t>AD05</t>
  </si>
  <si>
    <t>4-A410</t>
  </si>
  <si>
    <t>SEL1-4-1-S-010-A501</t>
  </si>
  <si>
    <t>AD06</t>
  </si>
  <si>
    <t>4-A501</t>
  </si>
  <si>
    <t>SEL1-4-1-S-010-A502</t>
  </si>
  <si>
    <t>AD07</t>
  </si>
  <si>
    <t>4-A502</t>
  </si>
  <si>
    <t>SEL1-4-1-S-010-A503</t>
  </si>
  <si>
    <t>AD08</t>
  </si>
  <si>
    <t>4-A503</t>
  </si>
  <si>
    <t>SEL1-4-1-S-010-A504</t>
  </si>
  <si>
    <t>AD09</t>
  </si>
  <si>
    <t>4-A504</t>
  </si>
  <si>
    <t>SEL1-4-1-S-010-A505</t>
  </si>
  <si>
    <t>AD10</t>
  </si>
  <si>
    <t>4-A505</t>
  </si>
  <si>
    <t>SEL1-4-1-S-010-A506</t>
  </si>
  <si>
    <t>AD15</t>
  </si>
  <si>
    <t>4-A506</t>
  </si>
  <si>
    <t>SEL1-4-1-S-010-A507</t>
  </si>
  <si>
    <t>AD16</t>
  </si>
  <si>
    <t>4-A507</t>
  </si>
  <si>
    <t>SEL1-4-1-S-010-A508</t>
  </si>
  <si>
    <t>AD17</t>
  </si>
  <si>
    <t>4-A508</t>
  </si>
  <si>
    <t>SEL1-4-1-S-010-A509</t>
  </si>
  <si>
    <t>AD18</t>
  </si>
  <si>
    <t>4-A509</t>
  </si>
  <si>
    <t>SEL1-4-1-S-010-A510</t>
  </si>
  <si>
    <t>AD19</t>
  </si>
  <si>
    <t>4-A510</t>
  </si>
  <si>
    <t>SEL1-4-1-S-010-A601</t>
  </si>
  <si>
    <t>AE01</t>
  </si>
  <si>
    <t>4-A601</t>
  </si>
  <si>
    <t>SEL1-4-1-S-010-A602</t>
  </si>
  <si>
    <t>AE02</t>
  </si>
  <si>
    <t>4-A602</t>
  </si>
  <si>
    <t>SEL1-4-1-S-010-A603</t>
  </si>
  <si>
    <t>AE03</t>
  </si>
  <si>
    <t>4-A603</t>
  </si>
  <si>
    <t>SEL1-4-1-S-010-A604</t>
  </si>
  <si>
    <t>AE04</t>
  </si>
  <si>
    <t>4-A604</t>
  </si>
  <si>
    <t>SEL1-4-1-S-010-A605</t>
  </si>
  <si>
    <t>AE05</t>
  </si>
  <si>
    <t>4-A605</t>
  </si>
  <si>
    <t>SEL1-4-1-S-010-A606</t>
  </si>
  <si>
    <t>AE06</t>
  </si>
  <si>
    <t>4-A606</t>
  </si>
  <si>
    <t>SEL1-4-1-S-010-A607</t>
  </si>
  <si>
    <t>AE07</t>
  </si>
  <si>
    <t>4-A607</t>
  </si>
  <si>
    <t>SEL1-4-1-S-010-A608</t>
  </si>
  <si>
    <t>AE08</t>
  </si>
  <si>
    <t>4-A608</t>
  </si>
  <si>
    <t>SEL1-4-1-S-010-A609</t>
  </si>
  <si>
    <t>AE09</t>
  </si>
  <si>
    <t>4-A609</t>
  </si>
  <si>
    <t>SEL1-4-1-S-010-A610</t>
  </si>
  <si>
    <t>AE10</t>
  </si>
  <si>
    <t>4-A610</t>
  </si>
  <si>
    <t>SEL1-4-1-S-010-A701</t>
  </si>
  <si>
    <t>AF01</t>
  </si>
  <si>
    <t>4-A701</t>
  </si>
  <si>
    <t>SEL1-4-1-S-010-A702</t>
  </si>
  <si>
    <t>AF02</t>
  </si>
  <si>
    <t>4-A702</t>
  </si>
  <si>
    <t>SEL1-4-1-S-010-A703</t>
  </si>
  <si>
    <t>AF03</t>
  </si>
  <si>
    <t>4-A703</t>
  </si>
  <si>
    <t>SEL1-4-1-S-010-A704</t>
  </si>
  <si>
    <t>AF04</t>
  </si>
  <si>
    <t>4-A704</t>
  </si>
  <si>
    <t>SEL1-4-1-S-010-A705</t>
  </si>
  <si>
    <t>AF05</t>
  </si>
  <si>
    <t>4-A705</t>
  </si>
  <si>
    <t>SEL1-4-1-S-010-A706</t>
  </si>
  <si>
    <t>AF06</t>
  </si>
  <si>
    <t>4-A706</t>
  </si>
  <si>
    <t>SEL1-4-1-S-010-A707</t>
  </si>
  <si>
    <t>AF07</t>
  </si>
  <si>
    <t>4-A707</t>
  </si>
  <si>
    <t>SEL1-4-1-S-010-A708</t>
  </si>
  <si>
    <t>AF08</t>
  </si>
  <si>
    <t>4-A708</t>
  </si>
  <si>
    <t>SEL1-4-1-S-010-A709</t>
  </si>
  <si>
    <t>AF09</t>
  </si>
  <si>
    <t>4-A709</t>
  </si>
  <si>
    <t>SEL1-4-1-S-010-A710</t>
  </si>
  <si>
    <t>AF10</t>
  </si>
  <si>
    <t>4-A710</t>
  </si>
  <si>
    <t>SEL1-4-1-S-010-A801</t>
  </si>
  <si>
    <t>AG01</t>
  </si>
  <si>
    <t>4-A801</t>
  </si>
  <si>
    <t>SEL1-4-1-S-010-A802</t>
  </si>
  <si>
    <t>AG02</t>
  </si>
  <si>
    <t>4-A802</t>
  </si>
  <si>
    <t>SEL1-4-1-S-010-A803</t>
  </si>
  <si>
    <t>AG03</t>
  </si>
  <si>
    <t>4-A803</t>
  </si>
  <si>
    <t>SEL1-4-1-S-010-A804</t>
  </si>
  <si>
    <t>AG04</t>
  </si>
  <si>
    <t>4-A804</t>
  </si>
  <si>
    <t>SEL1-4-1-S-010-A805</t>
  </si>
  <si>
    <t>AG05</t>
  </si>
  <si>
    <t>4-A805</t>
  </si>
  <si>
    <t>SEL1-4-1-S-010-A806</t>
  </si>
  <si>
    <t>AG06</t>
  </si>
  <si>
    <t>4-A806</t>
  </si>
  <si>
    <t>SEL1-4-1-S-010-A807</t>
  </si>
  <si>
    <t>AG07</t>
  </si>
  <si>
    <t>4-A807</t>
  </si>
  <si>
    <t>SEL1-4-1-S-010-A808</t>
  </si>
  <si>
    <t>AG08</t>
  </si>
  <si>
    <t>4-A808</t>
  </si>
  <si>
    <t>SEL1-4-1-S-010-A809</t>
  </si>
  <si>
    <t>AG09</t>
  </si>
  <si>
    <t>4-A809</t>
  </si>
  <si>
    <t>SEL1-4-1-S-010-A810</t>
  </si>
  <si>
    <t>AG10</t>
  </si>
  <si>
    <t>4-A810</t>
  </si>
  <si>
    <t>SEL1-4-1-S-010-A901</t>
  </si>
  <si>
    <t>AH01</t>
  </si>
  <si>
    <t>4-A901</t>
  </si>
  <si>
    <t>SEL1-4-1-S-010-A902</t>
  </si>
  <si>
    <t>AH02</t>
  </si>
  <si>
    <t>4-A902</t>
  </si>
  <si>
    <t>SEL1-4-1-S-010-A903</t>
  </si>
  <si>
    <t>AH03</t>
  </si>
  <si>
    <t>4-A903</t>
  </si>
  <si>
    <t>SEL1-4-1-S-010-A904</t>
  </si>
  <si>
    <t>AH04</t>
  </si>
  <si>
    <t>4-A904</t>
  </si>
  <si>
    <t>SEL1-4-1-S-010-A905</t>
  </si>
  <si>
    <t>AH05</t>
  </si>
  <si>
    <t>4-A905</t>
  </si>
  <si>
    <t>SEL1-4-1-S-010-A906</t>
  </si>
  <si>
    <t>AH06</t>
  </si>
  <si>
    <t>4-A906</t>
  </si>
  <si>
    <t>SEL1-4-1-S-010-A907</t>
  </si>
  <si>
    <t>AH07</t>
  </si>
  <si>
    <t>4-A907</t>
  </si>
  <si>
    <t>SEL1-4-1-S-010-A908</t>
  </si>
  <si>
    <t>AH08</t>
  </si>
  <si>
    <t>4-A908</t>
  </si>
  <si>
    <t>SEL1-4-1-S-010-A909</t>
  </si>
  <si>
    <t>AH09</t>
  </si>
  <si>
    <t>4-A909</t>
  </si>
  <si>
    <t>SEL1-4-1-S-010-A910</t>
  </si>
  <si>
    <t>AH10</t>
  </si>
  <si>
    <t>4-A910</t>
  </si>
  <si>
    <t>SEL1-4-1-S-010-B115</t>
  </si>
  <si>
    <t>S20</t>
  </si>
  <si>
    <t>4-B115</t>
  </si>
  <si>
    <t>Half -&gt; Full</t>
  </si>
  <si>
    <t>MDGKR2-OR-003431</t>
  </si>
  <si>
    <t>MDGKR2-IB-00035439 Half</t>
  </si>
  <si>
    <t>SEL1-4-1-S-010-B116</t>
  </si>
  <si>
    <t>S19</t>
  </si>
  <si>
    <t>4-B116</t>
  </si>
  <si>
    <t>STSKR-OR-005922</t>
  </si>
  <si>
    <t>STSKR-IB-00035576</t>
  </si>
  <si>
    <t>주식회사 순테크솔루션</t>
  </si>
  <si>
    <t>Suntech Solution</t>
  </si>
  <si>
    <t>STSKR</t>
  </si>
  <si>
    <t>SEL1-4-1-S-010-B117</t>
  </si>
  <si>
    <t>S18</t>
  </si>
  <si>
    <t>4-B117</t>
  </si>
  <si>
    <t>STSKR-IB-00035577</t>
  </si>
  <si>
    <t>SEL1-4-1-S-010-B118</t>
  </si>
  <si>
    <t>S17</t>
  </si>
  <si>
    <t>4-B118</t>
  </si>
  <si>
    <t>STSKR-IB-00035578</t>
  </si>
  <si>
    <t>SEL1-4-1-S-010-B119</t>
  </si>
  <si>
    <t>S16</t>
  </si>
  <si>
    <t>4-B119</t>
  </si>
  <si>
    <t>STSKR-IB-00035579</t>
  </si>
  <si>
    <t>SEL1-4-1-S-010-B120</t>
  </si>
  <si>
    <t>S15</t>
  </si>
  <si>
    <t>4-B120</t>
  </si>
  <si>
    <t>STSKR-IB-00035580</t>
  </si>
  <si>
    <t>SEL1-4-1-S-010-B121</t>
  </si>
  <si>
    <t>S14</t>
  </si>
  <si>
    <t>4-B121</t>
  </si>
  <si>
    <t>STSKR-IB-00035581</t>
  </si>
  <si>
    <t>SEL1-4-1-S-010-B122</t>
  </si>
  <si>
    <t>S13</t>
  </si>
  <si>
    <t>4-B122</t>
  </si>
  <si>
    <t>STSKR-OR-006413</t>
  </si>
  <si>
    <t>STSKR-IB-000107575</t>
  </si>
  <si>
    <t>SEL1-4-1-S-010-B123</t>
  </si>
  <si>
    <t>S12</t>
  </si>
  <si>
    <t>4-B123</t>
  </si>
  <si>
    <t>STSKR-OR-006494</t>
  </si>
  <si>
    <t>STSKR-IB-000107993</t>
  </si>
  <si>
    <t>SEL1-4-1-S-010-B124</t>
  </si>
  <si>
    <t>KEN 3 #10</t>
  </si>
  <si>
    <t>KEN 10 #10</t>
  </si>
  <si>
    <t>S11</t>
  </si>
  <si>
    <t>4-B124</t>
  </si>
  <si>
    <t>STSKR-IB-00035584</t>
  </si>
  <si>
    <t>SEL1-4-1-S-010-B301</t>
  </si>
  <si>
    <t>AJ01</t>
  </si>
  <si>
    <t>4-B301</t>
  </si>
  <si>
    <t>SEL1-4-1-S-010-B302</t>
  </si>
  <si>
    <t>AJ02</t>
  </si>
  <si>
    <t>4-B302</t>
  </si>
  <si>
    <t>SEL1-4-1-S-010-B303</t>
  </si>
  <si>
    <t>AJ03</t>
  </si>
  <si>
    <t>4-B303</t>
  </si>
  <si>
    <t>SEL1-4-1-S-010-B304</t>
  </si>
  <si>
    <t>AJ04</t>
  </si>
  <si>
    <t>4-B304</t>
  </si>
  <si>
    <t>SEL1-4-1-S-010-B305</t>
  </si>
  <si>
    <t>AJ05</t>
  </si>
  <si>
    <t>4-B305</t>
  </si>
  <si>
    <t>SEL1-4-1-S-010-B315</t>
  </si>
  <si>
    <t>Q20</t>
  </si>
  <si>
    <t>4-B315</t>
  </si>
  <si>
    <t>Available인데, 계약전력이 있네요?</t>
  </si>
  <si>
    <t>SEL1-4-1-S-010-B316</t>
  </si>
  <si>
    <t>Q19</t>
  </si>
  <si>
    <t>4-B316</t>
  </si>
  <si>
    <t>STSKR-IB-00035586</t>
  </si>
  <si>
    <t>SEL1-4-1-S-010-B317</t>
  </si>
  <si>
    <t>Q18</t>
  </si>
  <si>
    <t>4-B317</t>
  </si>
  <si>
    <t>STSKR-IB-00035587</t>
  </si>
  <si>
    <t>SEL1-4-1-S-010-B318</t>
  </si>
  <si>
    <t>Q17</t>
  </si>
  <si>
    <t>4-B318</t>
  </si>
  <si>
    <t>SEL1-4-1-S-010-B319</t>
  </si>
  <si>
    <t>Q16</t>
  </si>
  <si>
    <t>4-B319</t>
  </si>
  <si>
    <t>SEL1-4-1-S-010-B320</t>
  </si>
  <si>
    <t>Q15</t>
  </si>
  <si>
    <t>4-B320</t>
  </si>
  <si>
    <t>(주)시스원</t>
  </si>
  <si>
    <t>Sysone Co., Ltd.</t>
  </si>
  <si>
    <t>SSOKR</t>
  </si>
  <si>
    <t>SEL1-4-1-S-010-B321</t>
  </si>
  <si>
    <t>Q14</t>
  </si>
  <si>
    <t>4-B321</t>
  </si>
  <si>
    <t>Half</t>
  </si>
  <si>
    <t>SSOKR-OR-003591</t>
  </si>
  <si>
    <t>SSOKR-IB-00035531</t>
  </si>
  <si>
    <t>SEL1-4-1-S-010-B322</t>
  </si>
  <si>
    <t>Q13</t>
  </si>
  <si>
    <t>4-B322</t>
  </si>
  <si>
    <t>SSOKR-IB-00035532</t>
  </si>
  <si>
    <t>SEL1-4-1-S-010-B323</t>
  </si>
  <si>
    <t>Q12</t>
  </si>
  <si>
    <t>4-B323</t>
  </si>
  <si>
    <t>SSOKR-IB-00035533</t>
  </si>
  <si>
    <t>Stranded</t>
  </si>
  <si>
    <t>DEK</t>
  </si>
  <si>
    <t xml:space="preserve">Digital Edge Korea </t>
  </si>
  <si>
    <t>DTEKR</t>
  </si>
  <si>
    <t>SEL1-4-1-S-010-B324</t>
  </si>
  <si>
    <t>KEN 3 #08</t>
  </si>
  <si>
    <t>KEN 10 #08</t>
  </si>
  <si>
    <t>Q11</t>
  </si>
  <si>
    <t>4-B324</t>
  </si>
  <si>
    <t>DEK-IB-00045965</t>
  </si>
  <si>
    <t>SEL1-4-1-S-010-B401</t>
  </si>
  <si>
    <t>AJ06</t>
  </si>
  <si>
    <t>4-B401</t>
  </si>
  <si>
    <t>SEL1-4-1-S-010-B402</t>
  </si>
  <si>
    <t>AJ07</t>
  </si>
  <si>
    <t>4-B402</t>
  </si>
  <si>
    <t>SEL1-4-1-S-010-B403</t>
  </si>
  <si>
    <t>AJ08</t>
  </si>
  <si>
    <t>4-B403</t>
  </si>
  <si>
    <t>SEL1-4-1-S-010-B404</t>
  </si>
  <si>
    <t>AJ09</t>
  </si>
  <si>
    <t>4-B404</t>
  </si>
  <si>
    <t>SEL1-4-1-S-010-B405</t>
  </si>
  <si>
    <t>AJ10</t>
  </si>
  <si>
    <t>4-B405</t>
  </si>
  <si>
    <t>DEK, 층간 Patch Cabinet</t>
  </si>
  <si>
    <t>SEL1-4-1-S-010-B415</t>
  </si>
  <si>
    <t>P20</t>
  </si>
  <si>
    <t>4-B415</t>
  </si>
  <si>
    <t>SEL1-4-1-S-010-B416</t>
  </si>
  <si>
    <t>P19</t>
  </si>
  <si>
    <t>4-B416</t>
  </si>
  <si>
    <t>SEL1-4-1-S-010-B417</t>
  </si>
  <si>
    <t>P18</t>
  </si>
  <si>
    <t>4-B417</t>
  </si>
  <si>
    <t>인피니소프트(고객카드없음)</t>
  </si>
  <si>
    <t>SEL1-4-1-S-010-B418</t>
  </si>
  <si>
    <t>P17</t>
  </si>
  <si>
    <t>4-B418</t>
  </si>
  <si>
    <t>SJTKR-IB-00045912</t>
  </si>
  <si>
    <t>인피티소프트</t>
  </si>
  <si>
    <t>SEL1-4-1-S-010-B419</t>
  </si>
  <si>
    <t>P16</t>
  </si>
  <si>
    <t>4-B419</t>
  </si>
  <si>
    <t>SJTKR-IB-00045911</t>
  </si>
  <si>
    <t>SEL1-4-1-S-010-B420</t>
  </si>
  <si>
    <t>P15</t>
  </si>
  <si>
    <t>4-B420</t>
  </si>
  <si>
    <t>DEK-IB-00045964</t>
  </si>
  <si>
    <t>SEL1-4-1-S-010-B421</t>
  </si>
  <si>
    <t>P14</t>
  </si>
  <si>
    <t>4-B421</t>
  </si>
  <si>
    <t>SEL1-4-1-S-010-B422</t>
  </si>
  <si>
    <t>P13</t>
  </si>
  <si>
    <t>4-B422</t>
  </si>
  <si>
    <t>DEK-IB-00045963</t>
  </si>
  <si>
    <t>SEL1-4-1-S-010-B423</t>
  </si>
  <si>
    <t>P12</t>
  </si>
  <si>
    <t>4-B423</t>
  </si>
  <si>
    <t>SEL1-4-1-S-010-B424</t>
  </si>
  <si>
    <t>KEN 3 #07</t>
  </si>
  <si>
    <t>KEN 10 #07</t>
  </si>
  <si>
    <t>P11</t>
  </si>
  <si>
    <t>4-B424</t>
  </si>
  <si>
    <t>SEL1-4-1-S-010-B515</t>
  </si>
  <si>
    <t>O20</t>
  </si>
  <si>
    <t>4-B515</t>
  </si>
  <si>
    <t>(주)엘리스정보기술</t>
  </si>
  <si>
    <t>Ellis Information Technology Co., Ltd.</t>
  </si>
  <si>
    <t>EITKR</t>
  </si>
  <si>
    <t>SEL1-4-1-S-010-B516</t>
  </si>
  <si>
    <t>O19</t>
  </si>
  <si>
    <t>4-B516</t>
  </si>
  <si>
    <t>quarter -&gt; Full</t>
  </si>
  <si>
    <t>EITKR-OR-003329</t>
  </si>
  <si>
    <t>EITKR-IB-00035374 Quarter</t>
  </si>
  <si>
    <t>에스씨지랩(주)</t>
  </si>
  <si>
    <t>SCG Lab</t>
  </si>
  <si>
    <t>SGLKR</t>
  </si>
  <si>
    <t>한국인터넷빌링㈜</t>
  </si>
  <si>
    <t>SEL1-4-1-S-010-B517</t>
  </si>
  <si>
    <t>O18</t>
  </si>
  <si>
    <t>4-B517</t>
  </si>
  <si>
    <t>SGLKR-OR-003633</t>
  </si>
  <si>
    <t>SGLKR-IB-00035492</t>
  </si>
  <si>
    <t>주식회사 네토즈</t>
  </si>
  <si>
    <t>Netoz Co., Ltd.</t>
  </si>
  <si>
    <t>NTZKR</t>
  </si>
  <si>
    <t>SEL1-4-1-S-010-B518</t>
  </si>
  <si>
    <t>O17</t>
  </si>
  <si>
    <t>4-B518</t>
  </si>
  <si>
    <t>NTZKR-OR-003450</t>
  </si>
  <si>
    <t>NTZKR-IB-00035454</t>
  </si>
  <si>
    <t>주식회사 하이오토클럽</t>
  </si>
  <si>
    <t>Hi Auto Club Co., Ltd.</t>
  </si>
  <si>
    <t>HACKR</t>
  </si>
  <si>
    <t>SEL1-4-1-S-010-B519</t>
  </si>
  <si>
    <t>O16</t>
  </si>
  <si>
    <t>4-B519</t>
  </si>
  <si>
    <t>HACKR-OR-003340</t>
  </si>
  <si>
    <t>HACKR-IB-00035384</t>
  </si>
  <si>
    <t>SEL1-4-1-S-010-B520</t>
  </si>
  <si>
    <t>O15</t>
  </si>
  <si>
    <t>4-B520</t>
  </si>
  <si>
    <t>SEL1-4-1-S-010-B521</t>
  </si>
  <si>
    <t>O14</t>
  </si>
  <si>
    <t>4-B521</t>
  </si>
  <si>
    <t>SEL1-4-1-S-010-B522</t>
  </si>
  <si>
    <t>O13</t>
  </si>
  <si>
    <t>4-B522</t>
  </si>
  <si>
    <t>HACKR-IB-00035385</t>
  </si>
  <si>
    <t>주식회사 대림아이앤티</t>
  </si>
  <si>
    <t>Daerim I&amp;T</t>
  </si>
  <si>
    <t>DLIKR</t>
  </si>
  <si>
    <t>SEL1-4-1-S-010-B523</t>
  </si>
  <si>
    <t>O12</t>
  </si>
  <si>
    <t>4-B523</t>
  </si>
  <si>
    <t>DLIKR-OR-003320</t>
  </si>
  <si>
    <t>DLIKR-IB-00035261 Half</t>
  </si>
  <si>
    <t>주식회사 오리엔탈문</t>
  </si>
  <si>
    <t>Oriental Moon Co., Ltd.</t>
  </si>
  <si>
    <t>OTMKR</t>
  </si>
  <si>
    <t>SEL1-4-1-S-010-B524</t>
  </si>
  <si>
    <t>KEN 3 #06</t>
  </si>
  <si>
    <t>KEN 10 #06</t>
  </si>
  <si>
    <t>O11</t>
  </si>
  <si>
    <t>4-B524</t>
  </si>
  <si>
    <t>OTMKR-OR-003454</t>
  </si>
  <si>
    <t>OTMKR-IB-00035460 Half</t>
  </si>
  <si>
    <t>스파크앤어소시에이츠 주식회사</t>
  </si>
  <si>
    <t>Spark &amp; ​​Associates Co., Ltd.</t>
  </si>
  <si>
    <t>SNAKR</t>
  </si>
  <si>
    <t>SEL1-4-1-S-010-C1001</t>
  </si>
  <si>
    <t>KEN 2 #05</t>
  </si>
  <si>
    <t>KEN 9 #05</t>
  </si>
  <si>
    <t>D11</t>
  </si>
  <si>
    <t>4-C1001</t>
  </si>
  <si>
    <t>SNAKR-OR-003588</t>
  </si>
  <si>
    <t>SNAKR-IB-00035529 Half</t>
  </si>
  <si>
    <t>SEL1-4-1-S-010-C1002</t>
  </si>
  <si>
    <t>D12</t>
  </si>
  <si>
    <t>4-C1002</t>
  </si>
  <si>
    <t>SEL1-4-1-S-010-C1003</t>
  </si>
  <si>
    <t>D13</t>
  </si>
  <si>
    <t>4-C1003</t>
  </si>
  <si>
    <t>SEL1-4-1-S-010-C1004</t>
  </si>
  <si>
    <t>D14</t>
  </si>
  <si>
    <t>4-C1004</t>
  </si>
  <si>
    <t>SEL1-4-1-S-010-C1005</t>
  </si>
  <si>
    <t>D15</t>
  </si>
  <si>
    <t>4-C1005</t>
  </si>
  <si>
    <t>SEL1-4-1-S-010-C1006</t>
  </si>
  <si>
    <t>D16</t>
  </si>
  <si>
    <t>4-C1006</t>
  </si>
  <si>
    <t>SEL1-4-1-S-010-C1007</t>
  </si>
  <si>
    <t>D17</t>
  </si>
  <si>
    <t>4-C1007</t>
  </si>
  <si>
    <t>에이엠네트웍스</t>
  </si>
  <si>
    <t>SEL1-4-1-S-010-C1008</t>
  </si>
  <si>
    <t>D18</t>
  </si>
  <si>
    <t>4-C1008</t>
  </si>
  <si>
    <t>SJTKR-IB-00045909</t>
  </si>
  <si>
    <t>SEL1-4-1-S-010-C1009</t>
  </si>
  <si>
    <t>D19</t>
  </si>
  <si>
    <t>4-C1009</t>
  </si>
  <si>
    <t>SEL1-4-1-S-010-C101</t>
  </si>
  <si>
    <t>KEN 3 #04</t>
  </si>
  <si>
    <t>KEN 10 #04</t>
  </si>
  <si>
    <t>N11</t>
  </si>
  <si>
    <t>4-C101</t>
  </si>
  <si>
    <t>SEL1-4-1-S-010-C1010</t>
  </si>
  <si>
    <t>D20</t>
  </si>
  <si>
    <t>4-C1010</t>
  </si>
  <si>
    <t>SEL1-4-1-S-010-C1011</t>
  </si>
  <si>
    <t>D21</t>
  </si>
  <si>
    <t>4-C1011</t>
  </si>
  <si>
    <t>SEL1-4-1-S-010-C1012</t>
  </si>
  <si>
    <t>D22</t>
  </si>
  <si>
    <t>4-C1012</t>
  </si>
  <si>
    <t>SEL1-4-1-S-010-C102</t>
  </si>
  <si>
    <t>N12</t>
  </si>
  <si>
    <t>4-C102</t>
  </si>
  <si>
    <t>SEL1-4-1-S-010-C103</t>
  </si>
  <si>
    <t>N13</t>
  </si>
  <si>
    <t>4-C103</t>
  </si>
  <si>
    <t>SEL1-4-1-S-010-C104</t>
  </si>
  <si>
    <t>N14</t>
  </si>
  <si>
    <t>4-C104</t>
  </si>
  <si>
    <t>SEL1-4-1-S-010-C105</t>
  </si>
  <si>
    <t>N15</t>
  </si>
  <si>
    <t>4-C105</t>
  </si>
  <si>
    <t>SEL1-4-1-S-010-C106</t>
  </si>
  <si>
    <t>N16</t>
  </si>
  <si>
    <t>4-C106</t>
  </si>
  <si>
    <t>SSOKR-IB-00035534</t>
  </si>
  <si>
    <t>SEL1-4-1-S-010-C107</t>
  </si>
  <si>
    <t>N17</t>
  </si>
  <si>
    <t>4-C107</t>
  </si>
  <si>
    <t>SEL1-4-1-S-010-C108</t>
  </si>
  <si>
    <t>N18</t>
  </si>
  <si>
    <t>4-C108</t>
  </si>
  <si>
    <t>SSOKR-IB-00035535</t>
  </si>
  <si>
    <t>SEL1-4-1-S-010-C109</t>
  </si>
  <si>
    <t>N19</t>
  </si>
  <si>
    <t>4-C109</t>
  </si>
  <si>
    <t>SSOKR-IB-00035536</t>
  </si>
  <si>
    <t>SEL1-4-1-S-010-C110</t>
  </si>
  <si>
    <t>N20</t>
  </si>
  <si>
    <t>4-C110</t>
  </si>
  <si>
    <t>SEL1-4-1-S-010-C111</t>
  </si>
  <si>
    <t>N21</t>
  </si>
  <si>
    <t>4-C111</t>
  </si>
  <si>
    <t>전송장비(세종 IDC)</t>
  </si>
  <si>
    <t>SEL1-4-1-S-010-C201</t>
  </si>
  <si>
    <t>KEN 3 #03</t>
  </si>
  <si>
    <t>KEN 10 #03</t>
  </si>
  <si>
    <t>M11</t>
  </si>
  <si>
    <t>4-C201</t>
  </si>
  <si>
    <t>? ? ?</t>
  </si>
  <si>
    <t>계약전력은?</t>
  </si>
  <si>
    <t>SEL1-4-1-S-010-C202</t>
  </si>
  <si>
    <t>M12</t>
  </si>
  <si>
    <t>4-C202</t>
  </si>
  <si>
    <t>싱가폴텔레콤코리아㈜</t>
  </si>
  <si>
    <t>Singapore Telecom Korea Limited</t>
  </si>
  <si>
    <t>SGTKR</t>
  </si>
  <si>
    <t>SEL1-4-1-S-010-C203</t>
  </si>
  <si>
    <t>M13</t>
  </si>
  <si>
    <t>4-C203</t>
  </si>
  <si>
    <t>SJTKR-OR-003549</t>
  </si>
  <si>
    <t>SGTKR-IB-00035493</t>
  </si>
  <si>
    <t>SEL1-4-1-S-010-C204</t>
  </si>
  <si>
    <t>M14</t>
  </si>
  <si>
    <t>4-C204</t>
  </si>
  <si>
    <t>SJTKR-OR-003547</t>
  </si>
  <si>
    <t>SGTKR-IB-00035494</t>
  </si>
  <si>
    <t>SEL1-4-1-S-010-C205</t>
  </si>
  <si>
    <t>M15</t>
  </si>
  <si>
    <t>4-C205</t>
  </si>
  <si>
    <t>SEL1-4-1-S-010-C206</t>
  </si>
  <si>
    <t>M16</t>
  </si>
  <si>
    <t>4-C206</t>
  </si>
  <si>
    <t>SJTKR-OR-003546</t>
  </si>
  <si>
    <t>SGTKR-IB-00045915 Half</t>
  </si>
  <si>
    <t>SEL1-4-1-S-010-C207</t>
  </si>
  <si>
    <t>M17</t>
  </si>
  <si>
    <t>4-C207</t>
  </si>
  <si>
    <t>SEL1-4-1-S-010-C208</t>
  </si>
  <si>
    <t>M18</t>
  </si>
  <si>
    <t>4-C208</t>
  </si>
  <si>
    <t>SEL1-4-1-S-010-C209</t>
  </si>
  <si>
    <t>M19</t>
  </si>
  <si>
    <t>4-C209</t>
  </si>
  <si>
    <t>SEL1-4-1-S-010-C210</t>
  </si>
  <si>
    <t>M20</t>
  </si>
  <si>
    <t>4-C210</t>
  </si>
  <si>
    <t>SEL1-4-1-S-010-C211</t>
  </si>
  <si>
    <t>M21</t>
  </si>
  <si>
    <t>4-C211</t>
  </si>
  <si>
    <t>SEL1-4-1-S-010-C301</t>
  </si>
  <si>
    <t>KEN 3 #02</t>
  </si>
  <si>
    <t>KEN 10 #02</t>
  </si>
  <si>
    <t>L11</t>
  </si>
  <si>
    <t>4-C301</t>
  </si>
  <si>
    <t>SEL1-4-1-S-010-C302</t>
  </si>
  <si>
    <t>L12</t>
  </si>
  <si>
    <t>4-C302</t>
  </si>
  <si>
    <t>SEL1-4-1-S-010-C303</t>
  </si>
  <si>
    <t>L13</t>
  </si>
  <si>
    <t>4-C303</t>
  </si>
  <si>
    <t>SEL1-4-1-S-010-C304</t>
  </si>
  <si>
    <t>L14</t>
  </si>
  <si>
    <t>4-C304</t>
  </si>
  <si>
    <t>SEL1-4-1-S-010-C305</t>
  </si>
  <si>
    <t>L15</t>
  </si>
  <si>
    <t>4-C305</t>
  </si>
  <si>
    <t>SEL1-4-1-S-010-C306</t>
  </si>
  <si>
    <t>L16</t>
  </si>
  <si>
    <t>4-C306</t>
  </si>
  <si>
    <t>SEL1-4-1-S-010-C307</t>
  </si>
  <si>
    <t>L17</t>
  </si>
  <si>
    <t>4-C307</t>
  </si>
  <si>
    <t>SEL1-4-1-S-010-C308</t>
  </si>
  <si>
    <t>L18</t>
  </si>
  <si>
    <t>4-C308</t>
  </si>
  <si>
    <t>SEL1-4-1-S-010-C309</t>
  </si>
  <si>
    <t>L19</t>
  </si>
  <si>
    <t>4-C309</t>
  </si>
  <si>
    <t>SEL1-4-1-S-010-C310</t>
  </si>
  <si>
    <t>L20</t>
  </si>
  <si>
    <t>4-C310</t>
  </si>
  <si>
    <t>SEL1-4-1-S-010-C401</t>
  </si>
  <si>
    <t>KEN 3 #01</t>
  </si>
  <si>
    <t>KEN 10 #01</t>
  </si>
  <si>
    <t>K11</t>
  </si>
  <si>
    <t>4-C401</t>
  </si>
  <si>
    <t>SEL1-4-1-S-010-C402</t>
  </si>
  <si>
    <t>K12</t>
  </si>
  <si>
    <t>4-C402</t>
  </si>
  <si>
    <t>SEL1-4-1-S-010-C403</t>
  </si>
  <si>
    <t>K13</t>
  </si>
  <si>
    <t>4-C403</t>
  </si>
  <si>
    <t>(주)캐스트이즈</t>
  </si>
  <si>
    <t>CASTIS CO.,LTD.</t>
  </si>
  <si>
    <t>CTSKR</t>
  </si>
  <si>
    <t>SEL1-4-1-S-010-C404</t>
  </si>
  <si>
    <t>K14</t>
  </si>
  <si>
    <t>4-C404</t>
  </si>
  <si>
    <t>CTSKR-OR-000643</t>
  </si>
  <si>
    <t>CTSKR-IB-000588</t>
  </si>
  <si>
    <t>SEL1-4-1-S-010-C405</t>
  </si>
  <si>
    <t>K15</t>
  </si>
  <si>
    <t>4-C405</t>
  </si>
  <si>
    <t>SSOKR-IB-00035537</t>
  </si>
  <si>
    <t>SEL1-4-1-S-010-C406</t>
  </si>
  <si>
    <t>K16</t>
  </si>
  <si>
    <t>4-C406</t>
  </si>
  <si>
    <t>티엔씨테크날로지</t>
  </si>
  <si>
    <t>TNC Technology</t>
  </si>
  <si>
    <t>TNCKR</t>
  </si>
  <si>
    <t>SEL1-4-1-S-010-C407</t>
  </si>
  <si>
    <t>K17</t>
  </si>
  <si>
    <t>4-C407</t>
  </si>
  <si>
    <t>quarter</t>
  </si>
  <si>
    <t>TNCKR-OR-003615</t>
  </si>
  <si>
    <t>TNCKR-IB-00035589 Quarter</t>
  </si>
  <si>
    <t>SEL1-4-1-S-010-C408</t>
  </si>
  <si>
    <t>K18</t>
  </si>
  <si>
    <t>4-C408</t>
  </si>
  <si>
    <t>SEL1-4-1-S-010-C409</t>
  </si>
  <si>
    <t>K19</t>
  </si>
  <si>
    <t>4-C409</t>
  </si>
  <si>
    <t>SEL1-4-1-S-010-C410</t>
  </si>
  <si>
    <t>K20</t>
  </si>
  <si>
    <t>4-C410</t>
  </si>
  <si>
    <t xml:space="preserve">IES.YSM.S43, S44 </t>
  </si>
  <si>
    <t>SEL1-4-1-S-010-C501</t>
  </si>
  <si>
    <t>KEN 1 #06</t>
  </si>
  <si>
    <t>KEN 8 #06</t>
  </si>
  <si>
    <t>J11</t>
  </si>
  <si>
    <t>4-C501</t>
  </si>
  <si>
    <t>SEL1-4-1-S-010-C502</t>
  </si>
  <si>
    <t>J12</t>
  </si>
  <si>
    <t>4-C502</t>
  </si>
  <si>
    <t>주식회사 플러스아이</t>
  </si>
  <si>
    <t>Plus Eye Co., Ltd.</t>
  </si>
  <si>
    <t>PLSKR</t>
  </si>
  <si>
    <t>SEL1-4-1-S-010-C503</t>
  </si>
  <si>
    <t>J13</t>
  </si>
  <si>
    <t>4-C503</t>
  </si>
  <si>
    <t>quarter -&gt; Half</t>
  </si>
  <si>
    <t>PLSKR-OR-003636</t>
  </si>
  <si>
    <t>PLSKR-IB-00035473 Quarter</t>
  </si>
  <si>
    <t>SEL1-4-1-S-010-C504</t>
  </si>
  <si>
    <t>J14</t>
  </si>
  <si>
    <t>4-C504</t>
  </si>
  <si>
    <t>SEL1-4-1-S-010-C505</t>
  </si>
  <si>
    <t>J15</t>
  </si>
  <si>
    <t>4-C505</t>
  </si>
  <si>
    <t>Hecto Financial Co., Ltd.</t>
  </si>
  <si>
    <t>SEL1-4-1-S-010-C506</t>
  </si>
  <si>
    <t>J16</t>
  </si>
  <si>
    <t>4-C506</t>
  </si>
  <si>
    <t>STBKR-OR-004784</t>
  </si>
  <si>
    <t>STBKR-IB-00035557</t>
  </si>
  <si>
    <t>SEL1-4-1-S-010-C507</t>
  </si>
  <si>
    <t>J17</t>
  </si>
  <si>
    <t>4-C507</t>
  </si>
  <si>
    <t>STBKR-IB-00035558</t>
  </si>
  <si>
    <t>SEL1-4-1-S-010-C508</t>
  </si>
  <si>
    <t>J18</t>
  </si>
  <si>
    <t>4-C508</t>
  </si>
  <si>
    <t>비에스(BS)프린텍</t>
  </si>
  <si>
    <t>BS Printech</t>
  </si>
  <si>
    <t>BSPKR</t>
  </si>
  <si>
    <t>SEL1-4-1-S-010-C509</t>
  </si>
  <si>
    <t>J19</t>
  </si>
  <si>
    <t>4-C509</t>
  </si>
  <si>
    <t>BSPKR2-OR-003298</t>
  </si>
  <si>
    <t>BSPKR2-IB-00035247 Half</t>
  </si>
  <si>
    <t>SEL1-4-1-S-010-C510</t>
  </si>
  <si>
    <t>J20</t>
  </si>
  <si>
    <t>4-C510</t>
  </si>
  <si>
    <t>(주)종로학평</t>
  </si>
  <si>
    <t>Jongro Hakpyung</t>
  </si>
  <si>
    <t>JRHKR</t>
  </si>
  <si>
    <t>SEL1-4-1-S-010-C601</t>
  </si>
  <si>
    <t>KEN 1 #07</t>
  </si>
  <si>
    <t>KEN 8 #07</t>
  </si>
  <si>
    <t>H11</t>
  </si>
  <si>
    <t>4-C601</t>
  </si>
  <si>
    <t>SJTKR-OR-003555</t>
  </si>
  <si>
    <t>SJTKR-IB-00035503</t>
  </si>
  <si>
    <t>(주)엔코아</t>
  </si>
  <si>
    <t>Encore Co., Ltd.</t>
  </si>
  <si>
    <t>SEL1-4-1-S-010-C602</t>
  </si>
  <si>
    <t>H12</t>
  </si>
  <si>
    <t>4-C602</t>
  </si>
  <si>
    <t>SEL1-4-1-S-010-C603</t>
  </si>
  <si>
    <t>H13</t>
  </si>
  <si>
    <t>4-C603</t>
  </si>
  <si>
    <t>SJTKR-IB-00035504</t>
  </si>
  <si>
    <t>한국제이에스데이터시스템즈</t>
  </si>
  <si>
    <t>JS Data Systems Korea</t>
  </si>
  <si>
    <t>JSDKR</t>
  </si>
  <si>
    <t>SEL1-4-1-S-010-C604</t>
  </si>
  <si>
    <t>H14</t>
  </si>
  <si>
    <t>4-C604</t>
  </si>
  <si>
    <t>JSDKR-OR-003347</t>
  </si>
  <si>
    <t>JSDKR-IB-00035395</t>
  </si>
  <si>
    <t>SEL1-4-1-S-010-C605</t>
  </si>
  <si>
    <t>H15</t>
  </si>
  <si>
    <t>4-C605</t>
  </si>
  <si>
    <t>STBKR-IB-00035559</t>
  </si>
  <si>
    <t>SEL1-4-1-S-010-C606</t>
  </si>
  <si>
    <t>H16</t>
  </si>
  <si>
    <t>4-C606</t>
  </si>
  <si>
    <t>STBKR-IB-00035560</t>
  </si>
  <si>
    <t>SEL1-4-1-S-010-C607</t>
  </si>
  <si>
    <t>H17</t>
  </si>
  <si>
    <t>4-C607</t>
  </si>
  <si>
    <t>JSDKR-IB-00035396</t>
  </si>
  <si>
    <t>SEL1-4-1-S-010-C608</t>
  </si>
  <si>
    <t>H18</t>
  </si>
  <si>
    <t>4-C608</t>
  </si>
  <si>
    <t>STBKR-IB-00035561</t>
  </si>
  <si>
    <t>SEL1-4-1-S-010-C609</t>
  </si>
  <si>
    <t>H19</t>
  </si>
  <si>
    <t>4-C609</t>
  </si>
  <si>
    <t>STBKR-IB-00035564</t>
  </si>
  <si>
    <t>SEL1-4-1-S-010-C610</t>
  </si>
  <si>
    <t>H20</t>
  </si>
  <si>
    <t>4-C610</t>
  </si>
  <si>
    <t>코인넷</t>
  </si>
  <si>
    <t>CoinNet</t>
  </si>
  <si>
    <t>CINKR</t>
  </si>
  <si>
    <t>(주)한국지에스티</t>
  </si>
  <si>
    <t>GST Korea Co., Ltd.</t>
  </si>
  <si>
    <t>GSTKR</t>
  </si>
  <si>
    <t>콤지 주식회사</t>
  </si>
  <si>
    <t>SEL1-4-1-S-010-C611</t>
  </si>
  <si>
    <t>H21</t>
  </si>
  <si>
    <t>4-C611</t>
  </si>
  <si>
    <t>CINKR-OR-003300</t>
  </si>
  <si>
    <t>CINKR-IB-00035250 Half</t>
  </si>
  <si>
    <t>주식회사 위넷시스템</t>
  </si>
  <si>
    <t>Winnet System Co., Ltd.</t>
  </si>
  <si>
    <t>WNTKR</t>
  </si>
  <si>
    <t>SEL1-4-1-S-010-C701</t>
  </si>
  <si>
    <t>KEN 2 #08</t>
  </si>
  <si>
    <t>KEN 9 #08</t>
  </si>
  <si>
    <t>G11</t>
  </si>
  <si>
    <t>4-C701</t>
  </si>
  <si>
    <t>WNTKR-OR-003626</t>
  </si>
  <si>
    <t>WNTKR-IB-00035595 Quarter</t>
  </si>
  <si>
    <t>SEL1-4-1-S-010-C702</t>
  </si>
  <si>
    <t>G12</t>
  </si>
  <si>
    <t>4-C702</t>
  </si>
  <si>
    <t>SEL1-4-1-S-010-C703</t>
  </si>
  <si>
    <t>G13</t>
  </si>
  <si>
    <t>4-C703</t>
  </si>
  <si>
    <t>SEL1-4-1-S-010-C704</t>
  </si>
  <si>
    <t>G14</t>
  </si>
  <si>
    <t>4-C704</t>
  </si>
  <si>
    <t>SSOKR-IB-00035538</t>
  </si>
  <si>
    <t>SEL1-4-1-S-010-C705</t>
  </si>
  <si>
    <t>G15</t>
  </si>
  <si>
    <t>4-C705</t>
  </si>
  <si>
    <t>JSDKR-IB-00035397</t>
  </si>
  <si>
    <t>SEL1-4-1-S-010-C706</t>
  </si>
  <si>
    <t>G16</t>
  </si>
  <si>
    <t>4-C706</t>
  </si>
  <si>
    <t>SEL1-4-1-S-010-C707</t>
  </si>
  <si>
    <t>G17</t>
  </si>
  <si>
    <t>4-C707</t>
  </si>
  <si>
    <t>SEL1-4-1-S-010-C708</t>
  </si>
  <si>
    <t>G18</t>
  </si>
  <si>
    <t>4-C708</t>
  </si>
  <si>
    <t>SSOKR-IB-00035539</t>
  </si>
  <si>
    <t>SEL1-4-1-S-010-C709</t>
  </si>
  <si>
    <t>G19</t>
  </si>
  <si>
    <t>4-C709</t>
  </si>
  <si>
    <t>STBKR-IB-00035566</t>
  </si>
  <si>
    <t>SEL1-4-1-S-010-C710</t>
  </si>
  <si>
    <t>G20</t>
  </si>
  <si>
    <t>4-C710</t>
  </si>
  <si>
    <t>STBKR-IB-00035567</t>
  </si>
  <si>
    <t>SEL1-4-1-S-010-C711</t>
  </si>
  <si>
    <t>G21</t>
  </si>
  <si>
    <t>4-C711</t>
  </si>
  <si>
    <t>STBKR-IB-00035568</t>
  </si>
  <si>
    <t>SEL1-4-1-S-010-C712</t>
  </si>
  <si>
    <t>G22</t>
  </si>
  <si>
    <t>4-C712</t>
  </si>
  <si>
    <t xml:space="preserve">IES.YSM.S41, S42 </t>
  </si>
  <si>
    <t>SEL1-4-1-S-010-C801</t>
  </si>
  <si>
    <t>KEN 2 #07</t>
  </si>
  <si>
    <t>KEN 9 #07</t>
  </si>
  <si>
    <t>F11</t>
  </si>
  <si>
    <t>4-C801</t>
  </si>
  <si>
    <t>DEK-IB-00045953</t>
  </si>
  <si>
    <t>아넥시아</t>
  </si>
  <si>
    <t>ANEXIA</t>
  </si>
  <si>
    <t>AXIAU</t>
  </si>
  <si>
    <t>SEL1-4-1-S-010-C802</t>
  </si>
  <si>
    <t>F12</t>
  </si>
  <si>
    <t>4-C802</t>
  </si>
  <si>
    <t>AXIAUUSD-OR-003294</t>
  </si>
  <si>
    <t>AXIAUUSD-IB-00035240</t>
  </si>
  <si>
    <t>SEL1-4-1-S-010-C803</t>
  </si>
  <si>
    <t>F13</t>
  </si>
  <si>
    <t>4-C803</t>
  </si>
  <si>
    <t>SEL1-4-1-S-010-C804</t>
  </si>
  <si>
    <t>F14</t>
  </si>
  <si>
    <t>4-C804</t>
  </si>
  <si>
    <t>SEL1-4-1-S-010-C805</t>
  </si>
  <si>
    <t>F15</t>
  </si>
  <si>
    <t>4-C805</t>
  </si>
  <si>
    <t>SEL1-4-1-S-010-C806</t>
  </si>
  <si>
    <t>F16</t>
  </si>
  <si>
    <t>4-C806</t>
  </si>
  <si>
    <t>STBKR-IB-00035569</t>
  </si>
  <si>
    <t>SEL1-4-1-S-010-C807</t>
  </si>
  <si>
    <t>F17</t>
  </si>
  <si>
    <t>4-C807</t>
  </si>
  <si>
    <t>STBKR-IB-00035570</t>
  </si>
  <si>
    <t>SEL1-4-1-S-010-C808</t>
  </si>
  <si>
    <t>F18</t>
  </si>
  <si>
    <t>4-C808</t>
  </si>
  <si>
    <t>STBKR-IB-00035572</t>
  </si>
  <si>
    <t>SEL1-4-1-S-010-C809</t>
  </si>
  <si>
    <t>F19</t>
  </si>
  <si>
    <t>4-C809</t>
  </si>
  <si>
    <t>STBKR-IB-00035573</t>
  </si>
  <si>
    <t>SEL1-4-1-S-010-C810</t>
  </si>
  <si>
    <t>F20</t>
  </si>
  <si>
    <t>4-C810</t>
  </si>
  <si>
    <t>STBKR-IB-00035574</t>
  </si>
  <si>
    <t>SEL1-4-1-S-010-C811</t>
  </si>
  <si>
    <t>F21</t>
  </si>
  <si>
    <t>4-C811</t>
  </si>
  <si>
    <t>쏜다넷</t>
  </si>
  <si>
    <t>Shoot</t>
  </si>
  <si>
    <t>SSNKR</t>
  </si>
  <si>
    <t>SEL1-4-1-S-010-C812</t>
  </si>
  <si>
    <t>F22</t>
  </si>
  <si>
    <t>4-C812</t>
  </si>
  <si>
    <t>SSNKR-OR-003589</t>
  </si>
  <si>
    <t>SSNKR-IB-00035530</t>
    <phoneticPr fontId="39" type="noConversion"/>
  </si>
  <si>
    <t>SEL1-4-1-S-010-C901</t>
  </si>
  <si>
    <t>KEN 2 #06</t>
  </si>
  <si>
    <t>KEN 9 #06</t>
  </si>
  <si>
    <t>E11</t>
  </si>
  <si>
    <t>4-C901</t>
  </si>
  <si>
    <t>(주)엠에스정보통신시스템</t>
  </si>
  <si>
    <t>MS Information Communication Co., Ltd.</t>
  </si>
  <si>
    <t>MITKR</t>
  </si>
  <si>
    <t>SEL1-4-1-S-010-C902</t>
  </si>
  <si>
    <t>E12</t>
  </si>
  <si>
    <t>4-C902</t>
  </si>
  <si>
    <t>DPSKR-OR-003324</t>
  </si>
  <si>
    <t>DPSKR-IB-00035264 Half</t>
  </si>
  <si>
    <t>SEL1-4-1-S-010-C903</t>
  </si>
  <si>
    <t>E13</t>
  </si>
  <si>
    <t>4-C903</t>
  </si>
  <si>
    <t>(주)경동사</t>
  </si>
  <si>
    <t>Kyungdong Corporation</t>
  </si>
  <si>
    <t>GDSKR</t>
  </si>
  <si>
    <t>SEL1-4-1-S-010-C904</t>
  </si>
  <si>
    <t>E14</t>
  </si>
  <si>
    <t>4-C904</t>
  </si>
  <si>
    <t>GDSKR-OR-003335</t>
  </si>
  <si>
    <t>GDSKR-IB-00045930 Half</t>
  </si>
  <si>
    <t>SEL1-4-1-S-010-C905</t>
  </si>
  <si>
    <t>E15</t>
  </si>
  <si>
    <t>4-C905</t>
  </si>
  <si>
    <t>GDSKR-OR-003336</t>
  </si>
  <si>
    <t>GDSKR-IB-00035382 Half</t>
  </si>
  <si>
    <t>SEL1-4-1-S-010-C906</t>
  </si>
  <si>
    <t>E16</t>
  </si>
  <si>
    <t>4-C906</t>
  </si>
  <si>
    <t>SEL1-4-1-S-010-C907</t>
  </si>
  <si>
    <t>E17</t>
  </si>
  <si>
    <t>4-C907</t>
  </si>
  <si>
    <t>SEL1-4-1-S-010-C908</t>
  </si>
  <si>
    <t>E18</t>
  </si>
  <si>
    <t>4-C908</t>
  </si>
  <si>
    <t>SEL1-4-1-S-010-C909</t>
  </si>
  <si>
    <t>E19</t>
  </si>
  <si>
    <t>4-C909</t>
  </si>
  <si>
    <t>SEL1-4-1-S-010-C910</t>
  </si>
  <si>
    <t>E20</t>
  </si>
  <si>
    <t>4-C910</t>
  </si>
  <si>
    <t>SEL1-4-1-S-010-C911</t>
  </si>
  <si>
    <t>E21</t>
  </si>
  <si>
    <t>4-C911</t>
  </si>
  <si>
    <t>(주)위즈커뮤니케이션</t>
  </si>
  <si>
    <t>Wiz Communication Co., Ltd.</t>
  </si>
  <si>
    <t>WZCKR</t>
  </si>
  <si>
    <t>SEL1-4-1-S-010-C912</t>
  </si>
  <si>
    <t>E22</t>
  </si>
  <si>
    <t>4-C912</t>
  </si>
  <si>
    <t>WZCKR-OR-003627</t>
  </si>
  <si>
    <t>WZCKR-IB-00035596 Half</t>
  </si>
  <si>
    <t>Cloudflare</t>
  </si>
  <si>
    <t>CDFHQ</t>
  </si>
  <si>
    <t>SEL1-5-1-C-001-G1105</t>
  </si>
  <si>
    <t>O05</t>
  </si>
  <si>
    <t>5-G1105</t>
  </si>
  <si>
    <t>CDFHQ-OR-000157</t>
  </si>
  <si>
    <t>CDFHQ-IB-00025373</t>
    <phoneticPr fontId="39" type="noConversion"/>
  </si>
  <si>
    <t>SEL1-5-1-C-001-G1106</t>
  </si>
  <si>
    <t>O06</t>
  </si>
  <si>
    <t>5-G1106</t>
  </si>
  <si>
    <t>reserved in BOSS</t>
  </si>
  <si>
    <t>상면만 존재</t>
    <phoneticPr fontId="39" type="noConversion"/>
  </si>
  <si>
    <t>SEL1-5-1-C-001-G1107</t>
  </si>
  <si>
    <t>O07</t>
  </si>
  <si>
    <t>5-G1107</t>
  </si>
  <si>
    <t>SEL1-5-1-C-001-G1108</t>
  </si>
  <si>
    <t>O08</t>
  </si>
  <si>
    <t>5-G1108</t>
  </si>
  <si>
    <t>SEL1-5-1-C-001-G1109</t>
  </si>
  <si>
    <t>O09</t>
  </si>
  <si>
    <t>5-G1109</t>
  </si>
  <si>
    <t>SEL1-5-1-C-001-G1205</t>
  </si>
  <si>
    <t>P05</t>
  </si>
  <si>
    <t>5-G1205</t>
  </si>
  <si>
    <t>CDFHQ-IB-00025377</t>
  </si>
  <si>
    <t>SEL1-5-1-C-001-G1206</t>
  </si>
  <si>
    <t>P06</t>
  </si>
  <si>
    <t>5-G1206</t>
  </si>
  <si>
    <t>SEL1-5-1-C-001-G1207</t>
  </si>
  <si>
    <t>P07</t>
  </si>
  <si>
    <t>5-G1207</t>
  </si>
  <si>
    <t>SEL1-5-1-C-001-G1208</t>
  </si>
  <si>
    <t>P08</t>
  </si>
  <si>
    <t>5-G1208</t>
  </si>
  <si>
    <t>SEL1-5-1-C-001-G1209</t>
  </si>
  <si>
    <t>P09</t>
  </si>
  <si>
    <t>5-G1209</t>
  </si>
  <si>
    <t>(주)엘지유플러스</t>
  </si>
  <si>
    <t>LG U Plus</t>
  </si>
  <si>
    <t>LGUKR</t>
  </si>
  <si>
    <t>SEL1-5-1-C-002-G2101</t>
  </si>
  <si>
    <t>U5-1A</t>
  </si>
  <si>
    <t>U5-1B</t>
  </si>
  <si>
    <t>U5-1A-19</t>
  </si>
  <si>
    <t>U5-1B-19</t>
  </si>
  <si>
    <t>5-G2101</t>
  </si>
  <si>
    <t>LGUKR2-OR-003394</t>
  </si>
  <si>
    <t>LGUKR2-IB-00035410</t>
  </si>
  <si>
    <t>SEL1-5-1-C-002-G2102</t>
  </si>
  <si>
    <t>U5-1A-21</t>
  </si>
  <si>
    <t>U5-1B-21</t>
  </si>
  <si>
    <t>5-G2102</t>
  </si>
  <si>
    <t>LGUKR2-IB-00035411</t>
  </si>
  <si>
    <t>SEL1-5-1-C-002-G2103</t>
  </si>
  <si>
    <t>U5-1A-23</t>
  </si>
  <si>
    <t>U5-1B-23</t>
  </si>
  <si>
    <t>5-G2103</t>
  </si>
  <si>
    <t>LGUKR2-IB-00035412</t>
  </si>
  <si>
    <t>SEL1-5-1-C-002-G2104</t>
  </si>
  <si>
    <t>U5-1A-25</t>
  </si>
  <si>
    <t>U5-1B-25</t>
  </si>
  <si>
    <t>5-G2104</t>
  </si>
  <si>
    <t>LGUKR2-IB-00035413</t>
  </si>
  <si>
    <t>SEL1-5-1-C-002-G2203</t>
  </si>
  <si>
    <t>5-G2203</t>
  </si>
  <si>
    <t>LGUKR2-IB-00035414</t>
  </si>
  <si>
    <t>SEL1-5-1-C-002-G2204</t>
  </si>
  <si>
    <t>5-G2204</t>
  </si>
  <si>
    <t>LGUKR2-IB-00035415</t>
  </si>
  <si>
    <t>보다폰</t>
  </si>
  <si>
    <t>Vodafone Enterprise Global Limited</t>
  </si>
  <si>
    <t>VDFHK</t>
  </si>
  <si>
    <t>SEL1-5-1-C-003-G3101</t>
  </si>
  <si>
    <t>M04</t>
  </si>
  <si>
    <t>5-G3101</t>
  </si>
  <si>
    <t>SJTKRUSD-OR-003558</t>
  </si>
  <si>
    <t>SJTKRUSD-IB-00035517</t>
  </si>
  <si>
    <t>전기회로 없음</t>
    <phoneticPr fontId="39" type="noConversion"/>
  </si>
  <si>
    <t>SEL1-5-1-C-003-G3102</t>
  </si>
  <si>
    <t>U5-1A-50</t>
  </si>
  <si>
    <t>U5-1B-50</t>
  </si>
  <si>
    <t>M05</t>
  </si>
  <si>
    <t>5-G3102</t>
  </si>
  <si>
    <t>SJTKRUSD-OR-003559</t>
  </si>
  <si>
    <t>SJTKRUSD-IB-00035518</t>
  </si>
  <si>
    <t>SEL1-5-1-C-003-G3103</t>
  </si>
  <si>
    <t>U5-1A-48</t>
  </si>
  <si>
    <t>U5-1B-48</t>
  </si>
  <si>
    <t>U5-1A-3P-02</t>
  </si>
  <si>
    <t>U5-1B-3P-02</t>
  </si>
  <si>
    <t>M06</t>
  </si>
  <si>
    <t>5-G3103</t>
  </si>
  <si>
    <t>SJTKRUSD-IB-00035519</t>
  </si>
  <si>
    <t>4회로 사용 중(정류기 2회로, rPDU 2회로)</t>
    <phoneticPr fontId="39" type="noConversion"/>
  </si>
  <si>
    <t>오픈베이스</t>
  </si>
  <si>
    <t>OPBKR</t>
  </si>
  <si>
    <t>AA11</t>
  </si>
  <si>
    <t>AA12</t>
  </si>
  <si>
    <t>AA13</t>
  </si>
  <si>
    <t>SEL1-5-1-C-004-C304</t>
  </si>
  <si>
    <t>AA14</t>
  </si>
  <si>
    <t>5-C304</t>
  </si>
  <si>
    <t>OPBKR-OR-001167</t>
  </si>
  <si>
    <t>OPBKR-IB-000105278</t>
  </si>
  <si>
    <t>SEL1-5-1-C-004-C305</t>
  </si>
  <si>
    <t>AA15</t>
  </si>
  <si>
    <t>5-C305</t>
  </si>
  <si>
    <t>OPBKR-IB-000105279</t>
  </si>
  <si>
    <t>SEL1-5-1-C-004-C306</t>
  </si>
  <si>
    <t>AA16</t>
  </si>
  <si>
    <t>5-C306</t>
  </si>
  <si>
    <t>OPBKR-OR-000883</t>
  </si>
  <si>
    <t>OPBKR-IB-000105281</t>
  </si>
  <si>
    <t>SEL1-5-1-C-004-C307</t>
  </si>
  <si>
    <t>AA17</t>
  </si>
  <si>
    <t>5-C307</t>
  </si>
  <si>
    <t>OPBKR-IB-000105282</t>
  </si>
  <si>
    <t>AA18</t>
  </si>
  <si>
    <t>AA19</t>
  </si>
  <si>
    <t>AA20</t>
  </si>
  <si>
    <t>AB12</t>
  </si>
  <si>
    <t>AB13</t>
  </si>
  <si>
    <t>SEL1-5-1-C-004-C404</t>
  </si>
  <si>
    <t>AB14</t>
  </si>
  <si>
    <t>SEL1-5-1-C-004-C405</t>
  </si>
  <si>
    <t>AB15</t>
  </si>
  <si>
    <t>5-C405</t>
  </si>
  <si>
    <t>OPBKR-OR-000508</t>
  </si>
  <si>
    <t>OPBKR-IB-00033916</t>
  </si>
  <si>
    <t>SEL1-5-1-C-004-C406</t>
  </si>
  <si>
    <t>AB16</t>
  </si>
  <si>
    <t>5-C406</t>
  </si>
  <si>
    <t>OPBKR-IB-00033917</t>
  </si>
  <si>
    <t>SEL1-5-1-C-004-C407</t>
  </si>
  <si>
    <t>AB17</t>
  </si>
  <si>
    <t>5-C407</t>
  </si>
  <si>
    <t>OPBKR-IB-00033918</t>
  </si>
  <si>
    <t>AB18</t>
  </si>
  <si>
    <t>AB19</t>
  </si>
  <si>
    <t>AC12</t>
  </si>
  <si>
    <t>AC13</t>
  </si>
  <si>
    <t>SEL1-5-1-C-004-C504</t>
  </si>
  <si>
    <t>AC14</t>
  </si>
  <si>
    <t>5-C504</t>
  </si>
  <si>
    <t>OPBKR-IB-00033923</t>
  </si>
  <si>
    <t>SEL1-5-1-C-004-C505</t>
  </si>
  <si>
    <t>5-C505</t>
  </si>
  <si>
    <t>OPBKR-IB-00033921</t>
  </si>
  <si>
    <t>SEL1-5-1-C-004-C506</t>
  </si>
  <si>
    <t>5-C506</t>
  </si>
  <si>
    <t>OPBKR-IB-00033922</t>
  </si>
  <si>
    <t>SEL1-5-1-C-004-C507</t>
  </si>
  <si>
    <t>5-C507</t>
  </si>
  <si>
    <t>OPBKR-IB-00033920</t>
  </si>
  <si>
    <t>AD11</t>
  </si>
  <si>
    <t>AD12</t>
  </si>
  <si>
    <t>AD13</t>
  </si>
  <si>
    <t>SEL1-5-1-C-004-C604</t>
  </si>
  <si>
    <t>AD14</t>
  </si>
  <si>
    <t>SEL1-5-1-C-004-C605</t>
  </si>
  <si>
    <t>5-C605</t>
  </si>
  <si>
    <t>OPBKR-IB-00033925</t>
  </si>
  <si>
    <t>SEL1-5-1-C-004-C606</t>
  </si>
  <si>
    <t>5-C606</t>
  </si>
  <si>
    <t>OPBKR-IB-00033912</t>
  </si>
  <si>
    <t>SEL1-5-1-C-004-C607</t>
  </si>
  <si>
    <t>5-C607</t>
  </si>
  <si>
    <t>OPBKR-IB-00033924</t>
  </si>
  <si>
    <t>AE11</t>
  </si>
  <si>
    <t>AE12</t>
  </si>
  <si>
    <t>AE13</t>
  </si>
  <si>
    <t>SEL1-5-1-C-004-C704</t>
  </si>
  <si>
    <t>AE14</t>
  </si>
  <si>
    <t>5-C704</t>
  </si>
  <si>
    <t>OPBKR-IB-00033915</t>
  </si>
  <si>
    <t>SEL1-5-1-C-004-C705</t>
  </si>
  <si>
    <t>AE15</t>
  </si>
  <si>
    <t>5-C705</t>
  </si>
  <si>
    <t>OPBKR-IB-00033914</t>
  </si>
  <si>
    <t>SEL1-5-1-C-004-C706</t>
  </si>
  <si>
    <t>AE16</t>
  </si>
  <si>
    <t>5-C706</t>
  </si>
  <si>
    <t>OPBKR-IB-00033913</t>
  </si>
  <si>
    <t>SEL1-5-1-C-004-C707</t>
  </si>
  <si>
    <t>AE17</t>
  </si>
  <si>
    <t>5-C707</t>
  </si>
  <si>
    <t>OPBKR-IB-00045925</t>
  </si>
  <si>
    <t>AE18</t>
  </si>
  <si>
    <t>AE19</t>
  </si>
  <si>
    <t>SEL1-5-1-C-004-C804</t>
  </si>
  <si>
    <t>AF14</t>
  </si>
  <si>
    <t>5-C804</t>
  </si>
  <si>
    <t>SEL1-5-1-C-004-C805</t>
  </si>
  <si>
    <t>AF15</t>
  </si>
  <si>
    <t>5-C805</t>
  </si>
  <si>
    <t>OPBKR-IB-00033928</t>
  </si>
  <si>
    <t>SEL1-5-1-C-004-C806</t>
  </si>
  <si>
    <t>AF16</t>
  </si>
  <si>
    <t>5-C806</t>
  </si>
  <si>
    <t>OPBKR-IB-00033927</t>
  </si>
  <si>
    <t>SEL1-5-1-C-004-C807</t>
  </si>
  <si>
    <t>AF17</t>
  </si>
  <si>
    <t>5-C807</t>
  </si>
  <si>
    <t>OPBKR-IB-00033926</t>
  </si>
  <si>
    <t>온세텔링크 주식회사</t>
  </si>
  <si>
    <t>Onse Telink</t>
  </si>
  <si>
    <t>OSTKR</t>
  </si>
  <si>
    <t>SEL1-5-1-S-010-A1005</t>
  </si>
  <si>
    <t>5-PDU(A)-2</t>
  </si>
  <si>
    <t>5-PDU(B)-2</t>
  </si>
  <si>
    <t>PDU(A)-2-26</t>
  </si>
  <si>
    <t>PDU(B)-2-24</t>
  </si>
  <si>
    <t>5-A1005</t>
  </si>
  <si>
    <t>OSTKR-IB-00045924</t>
  </si>
  <si>
    <t>아이티네스트</t>
  </si>
  <si>
    <t>ITNEST</t>
  </si>
  <si>
    <t>ITNKR</t>
  </si>
  <si>
    <t>SEL1-5-1-S-010-A1006</t>
  </si>
  <si>
    <t>PDU(A)-2-28</t>
  </si>
  <si>
    <t>PDU(B)-2-26</t>
  </si>
  <si>
    <t>5-A1006</t>
  </si>
  <si>
    <t>itnest-OR-007122</t>
  </si>
  <si>
    <t>ITNKR-IB-000124689</t>
  </si>
  <si>
    <t>커먼컴퓨터</t>
  </si>
  <si>
    <t>Lumen Technology</t>
  </si>
  <si>
    <t>Lumen Technologies Korea Limited</t>
  </si>
  <si>
    <t>SEL1-5-1-S-010-A1007</t>
  </si>
  <si>
    <t>PDU(A)-2-30</t>
  </si>
  <si>
    <t>PDU(B)-2-28</t>
  </si>
  <si>
    <t>5-A1007</t>
  </si>
  <si>
    <t>LMTKR-OR-005153</t>
  </si>
  <si>
    <t>LMTKR-IB-000105746</t>
  </si>
  <si>
    <t>5-1-A7-20-30</t>
  </si>
  <si>
    <t>5-1-B7-20-28</t>
  </si>
  <si>
    <t>SEL1-5-1-S-010-A1008</t>
  </si>
  <si>
    <t>PDU(A)-2-32</t>
  </si>
  <si>
    <t>PDU(B)-2-30</t>
  </si>
  <si>
    <t>5-A1008</t>
  </si>
  <si>
    <t>5-1-A7-20-32</t>
  </si>
  <si>
    <t>5-1-B7-20-30</t>
  </si>
  <si>
    <t>SEL1-5-1-S-010-A501</t>
  </si>
  <si>
    <t>5-PDU(A)-1</t>
  </si>
  <si>
    <t>5-PDU(B)-1</t>
  </si>
  <si>
    <t>PDU(A)-1-03</t>
  </si>
  <si>
    <t>PDU(B)-1-03</t>
  </si>
  <si>
    <t>A10</t>
  </si>
  <si>
    <t>5-A501</t>
  </si>
  <si>
    <t>DEK-IB-00045952</t>
  </si>
  <si>
    <t>SEL1-5-1-S-010-A502</t>
  </si>
  <si>
    <t>PDU(A)-1-05</t>
  </si>
  <si>
    <t>PDU(B)-1-05</t>
  </si>
  <si>
    <t>A11</t>
  </si>
  <si>
    <t>5-A502</t>
  </si>
  <si>
    <t>피씨씨더블유글로벌코리아주식회사</t>
  </si>
  <si>
    <t>PCCW Global Korea Limited</t>
  </si>
  <si>
    <t>PCCKR</t>
  </si>
  <si>
    <t>SEL1-5-1-S-010-A503</t>
  </si>
  <si>
    <t>PDU(A)-1-09</t>
  </si>
  <si>
    <t>PDU(B)-1-26</t>
  </si>
  <si>
    <t>PDU(A)-1-26</t>
  </si>
  <si>
    <t>PDU(B)-1-30</t>
  </si>
  <si>
    <t>A12</t>
  </si>
  <si>
    <t>5-A503</t>
  </si>
  <si>
    <t>PCCKRUSD-OR-003459</t>
  </si>
  <si>
    <t>PCCKRUSD-IB-00035463</t>
  </si>
  <si>
    <t>4.268 - 4회로 사용 중</t>
  </si>
  <si>
    <t>SEL1-5-1-S-010-A504</t>
  </si>
  <si>
    <t>PDU(A)-1-11</t>
  </si>
  <si>
    <t>PDU(B)-1-09</t>
  </si>
  <si>
    <t>PDU(A)-1-13</t>
  </si>
  <si>
    <t>PDU(B)-1-11</t>
  </si>
  <si>
    <t>A13</t>
  </si>
  <si>
    <t>5-A504</t>
  </si>
  <si>
    <t>PCCKRUSD-IB-00035464</t>
  </si>
  <si>
    <t>SEL1-5-1-S-010-A505</t>
  </si>
  <si>
    <t>5-PDU(A)-9</t>
  </si>
  <si>
    <t>5-PDU(B)-9</t>
  </si>
  <si>
    <t>PDU(A)-9-01</t>
  </si>
  <si>
    <t>PDU(B)-9-07</t>
  </si>
  <si>
    <t>A14</t>
  </si>
  <si>
    <t>5-A505</t>
  </si>
  <si>
    <t>PCCKRUSD-OR-003458</t>
  </si>
  <si>
    <t>PCCKRUSD-IB-00035465</t>
  </si>
  <si>
    <t>SEL1-5-1-S-010-A506</t>
  </si>
  <si>
    <t>PDU(A)-9-03</t>
  </si>
  <si>
    <t>PDU(B)-9-03</t>
  </si>
  <si>
    <t>A15</t>
  </si>
  <si>
    <t>5-A506</t>
  </si>
  <si>
    <t>PCCKRUSD-IB-00035466</t>
  </si>
  <si>
    <t>SEL1-5-1-S-010-A507</t>
  </si>
  <si>
    <t>PDU(A)-9-05</t>
  </si>
  <si>
    <t>PDU(B)-9-05</t>
  </si>
  <si>
    <t>A16</t>
  </si>
  <si>
    <t>5-A507</t>
  </si>
  <si>
    <t>PCCKRUSD-IB-00035467</t>
  </si>
  <si>
    <t>유한회사 루멘테크놀로지스코리아</t>
    <phoneticPr fontId="39" type="noConversion"/>
  </si>
  <si>
    <t>Lumen Technologies Korea</t>
  </si>
  <si>
    <t>LMTKR</t>
  </si>
  <si>
    <t>SEL1-5-1-S-010-A508</t>
  </si>
  <si>
    <t>PDU(A)-9-02</t>
  </si>
  <si>
    <t>PDU(B)-9-02</t>
  </si>
  <si>
    <t>PDU(A)-1-28</t>
  </si>
  <si>
    <t>PDU(B)-1-28</t>
  </si>
  <si>
    <t>A17</t>
  </si>
  <si>
    <t>5-A508</t>
  </si>
  <si>
    <t>LMTKR-OR-003401</t>
  </si>
  <si>
    <t>LMTKR-IB-00035417</t>
  </si>
  <si>
    <t>SEL1-5-1-S-010-A509</t>
  </si>
  <si>
    <t>PDU(A)-9-04</t>
  </si>
  <si>
    <t>PDU(B)-9-04</t>
  </si>
  <si>
    <t>A18</t>
  </si>
  <si>
    <t>5-A509</t>
  </si>
  <si>
    <t>DEK</t>
    <phoneticPr fontId="39" type="noConversion"/>
  </si>
  <si>
    <t>IES.YSM.S51</t>
  </si>
  <si>
    <t>SEL1-5-1-S-010-A510</t>
  </si>
  <si>
    <t>PDU(A)-9-06</t>
  </si>
  <si>
    <t>PDU(B)-9-06</t>
  </si>
  <si>
    <t>A19</t>
  </si>
  <si>
    <t>5-A510</t>
  </si>
  <si>
    <t>DEK-IB-00045951</t>
  </si>
  <si>
    <t>SEL1-5-1-S-010-A601</t>
  </si>
  <si>
    <t>PDU(A)-1-15</t>
  </si>
  <si>
    <t>PDU(B)-1-13</t>
  </si>
  <si>
    <t>B10</t>
  </si>
  <si>
    <t>5-A601</t>
  </si>
  <si>
    <t>SEL1-5-1-S-010-A602</t>
  </si>
  <si>
    <t>PDU(A)-1-17</t>
  </si>
  <si>
    <t>PDU(B)-1-15</t>
  </si>
  <si>
    <t>B11</t>
  </si>
  <si>
    <t>5-A602</t>
  </si>
  <si>
    <t>SEL1-5-1-S-010-A603</t>
  </si>
  <si>
    <t>PDU(A)-1-19</t>
  </si>
  <si>
    <t>PDU(B)-1-17</t>
  </si>
  <si>
    <t>B12</t>
  </si>
  <si>
    <t>5-A603</t>
  </si>
  <si>
    <t>SJTKR-OR-003910</t>
  </si>
  <si>
    <t>SJTKR-IB-000107264</t>
  </si>
  <si>
    <t>COLT</t>
  </si>
  <si>
    <t>주식회사 다코스</t>
  </si>
  <si>
    <t>Dakos Co., Ltd.</t>
  </si>
  <si>
    <t>DCSKR</t>
  </si>
  <si>
    <t>SEL1-5-1-S-010-A604</t>
  </si>
  <si>
    <t>PDU(A)-1-21</t>
  </si>
  <si>
    <t>PDU(B)-1-19</t>
  </si>
  <si>
    <t>B13</t>
  </si>
  <si>
    <t>5-A604</t>
  </si>
  <si>
    <t>DCSKR2-OR-003316</t>
  </si>
  <si>
    <t>DCSKR-IB-00035259</t>
  </si>
  <si>
    <t>Ebiz Networks</t>
  </si>
  <si>
    <t>EBZKR</t>
  </si>
  <si>
    <t>SEL1-5-1-S-010-A605</t>
  </si>
  <si>
    <t>PDU(A)-1-23</t>
  </si>
  <si>
    <t>PDU(B)-1-21</t>
  </si>
  <si>
    <t>B14</t>
  </si>
  <si>
    <t>5-A605</t>
  </si>
  <si>
    <t>EBZKR-OR-001026</t>
  </si>
  <si>
    <t>EBZKR-IB-00033996</t>
  </si>
  <si>
    <t>NTT Korea</t>
  </si>
  <si>
    <t>NTT KOREA Co., Ltd.</t>
  </si>
  <si>
    <t>NTTKR</t>
  </si>
  <si>
    <t>엔티티코리아주식회사</t>
  </si>
  <si>
    <t>SEL1-5-1-S-010-A606</t>
  </si>
  <si>
    <t>PDU(A)-1-25</t>
  </si>
  <si>
    <t>PDU(B)-1-23</t>
  </si>
  <si>
    <t>PDU(A)-3-28</t>
  </si>
  <si>
    <t>PDU(B)-3-28</t>
  </si>
  <si>
    <t>B15</t>
  </si>
  <si>
    <t>5-A606</t>
  </si>
  <si>
    <t>SJTKR-OR-003444</t>
  </si>
  <si>
    <t>SJTKR-IB-00035450 Half</t>
  </si>
  <si>
    <t>주식회사 제우스네트웍스</t>
  </si>
  <si>
    <t>Zeus Networks Co., Ltd.</t>
  </si>
  <si>
    <t>ZUNKR</t>
  </si>
  <si>
    <t>SEL1-5-1-S-010-A607</t>
  </si>
  <si>
    <t>PDU(A)-1-27</t>
  </si>
  <si>
    <t>PDU(B)-1-25</t>
  </si>
  <si>
    <t>B16</t>
  </si>
  <si>
    <t>5-A607</t>
  </si>
  <si>
    <t>ZUNKR-OR-003629</t>
  </si>
  <si>
    <t>ZUNKR-IB-00035597 Half</t>
  </si>
  <si>
    <t>Colt</t>
  </si>
  <si>
    <t>SEL1-5-1-S-010-A608</t>
  </si>
  <si>
    <t>5-PDU(A)-3</t>
  </si>
  <si>
    <t>5-PDU(B)-3</t>
  </si>
  <si>
    <t>PDU(A)-3-07</t>
  </si>
  <si>
    <t>PDU(B)-3-07</t>
  </si>
  <si>
    <t>PDU(A)-3-09</t>
  </si>
  <si>
    <t>PDU(B)-3-09</t>
  </si>
  <si>
    <t>B17</t>
  </si>
  <si>
    <t>5-A608</t>
  </si>
  <si>
    <t>SJTKR-OR-000606</t>
  </si>
  <si>
    <t>SJTKR-IB-000471</t>
  </si>
  <si>
    <t>한비로</t>
  </si>
  <si>
    <t>Hanbiro Inc.</t>
  </si>
  <si>
    <t>SEL1-5-1-S-010-A609</t>
  </si>
  <si>
    <t>PDU(A)-2-03</t>
  </si>
  <si>
    <t>PDU(B)-1-32</t>
  </si>
  <si>
    <t>B18</t>
  </si>
  <si>
    <t>5-A609</t>
  </si>
  <si>
    <t>HBRKR-OR-000971</t>
  </si>
  <si>
    <t>HBRKR-IB-00033993</t>
  </si>
  <si>
    <t>SEL1-5-1-S-010-A610</t>
  </si>
  <si>
    <t>PDU(A)-2-05</t>
  </si>
  <si>
    <t>PDU(B)-2-03</t>
  </si>
  <si>
    <t>B19</t>
  </si>
  <si>
    <t>5-A610</t>
  </si>
  <si>
    <t>PCCKRUSD-OR-003470</t>
  </si>
  <si>
    <t>PCCKRUSD-IB-00035468</t>
  </si>
  <si>
    <t>SEL1-5-1-S-010-A702</t>
  </si>
  <si>
    <t>C11</t>
  </si>
  <si>
    <t>5-A702</t>
  </si>
  <si>
    <t>CTG</t>
  </si>
  <si>
    <t>SEL1-5-1-S-010-A703</t>
  </si>
  <si>
    <t>PDU(A)-1-06</t>
  </si>
  <si>
    <t>PDU(B)-1-04</t>
  </si>
  <si>
    <t>5-A703</t>
  </si>
  <si>
    <t>SJTKR-OR-000505</t>
  </si>
  <si>
    <t>SJTKR-IB-000414</t>
  </si>
  <si>
    <t>CMI</t>
  </si>
  <si>
    <t>SEL1-5-1-S-010-A704</t>
  </si>
  <si>
    <t>PDU(A)-1-08</t>
  </si>
  <si>
    <t>PDU(B)-1-06</t>
  </si>
  <si>
    <t>5-A704</t>
  </si>
  <si>
    <t>SJTKR-IB-000415</t>
  </si>
  <si>
    <t>SEL1-5-1-S-010-A705</t>
  </si>
  <si>
    <t>PDU(A)-1-10</t>
  </si>
  <si>
    <t>PDU(B)-1-08</t>
  </si>
  <si>
    <t>5-A705</t>
  </si>
  <si>
    <t>SEL1-5-1-S-010-A706</t>
  </si>
  <si>
    <t>PDU(A)-1-12</t>
  </si>
  <si>
    <t>PDU(B)-1-10</t>
  </si>
  <si>
    <t>5-A706</t>
  </si>
  <si>
    <t>SEL1-5-1-S-010-A707</t>
  </si>
  <si>
    <t>PDU(A)-1-14</t>
  </si>
  <si>
    <t>PDU(B)-1-12</t>
  </si>
  <si>
    <t>5-A707</t>
  </si>
  <si>
    <t>샤넬코리아유한회사</t>
  </si>
  <si>
    <t>CHANEL KOREA</t>
  </si>
  <si>
    <t>CNKKR</t>
  </si>
  <si>
    <t>금고</t>
  </si>
  <si>
    <t>SEL1-5-1-S-010-A708</t>
  </si>
  <si>
    <t>PDU(A)-1-16</t>
  </si>
  <si>
    <t>PDU(B)-1-14</t>
  </si>
  <si>
    <t>5-A708</t>
  </si>
  <si>
    <t>SJTKR-IB-00045907</t>
  </si>
  <si>
    <t>SEL1-5-1-S-010-A709</t>
  </si>
  <si>
    <t>PDU(A)-1-18</t>
  </si>
  <si>
    <t>PDU(B)-1-16</t>
  </si>
  <si>
    <t>5-A709</t>
  </si>
  <si>
    <t>SJTKR-IB-00045906</t>
  </si>
  <si>
    <t>SEL1-5-1-S-010-A710</t>
  </si>
  <si>
    <t>PDU(A)-1-20</t>
  </si>
  <si>
    <t>PDU(B)-1-18</t>
  </si>
  <si>
    <t>C19</t>
  </si>
  <si>
    <t>5-A710</t>
  </si>
  <si>
    <t>SJTKR-IB-00045905</t>
  </si>
  <si>
    <t>SEL1-5-1-S-010-A804</t>
  </si>
  <si>
    <t>PDU(A)-2-13</t>
  </si>
  <si>
    <t>PDU(B)-2-11</t>
  </si>
  <si>
    <t>5-A804</t>
  </si>
  <si>
    <t>DEK-IB-00045949</t>
  </si>
  <si>
    <t>SEL1-5-1-S-010-A805</t>
  </si>
  <si>
    <t>PDU(A)-2-15</t>
  </si>
  <si>
    <t>PDU(B)-2-13</t>
  </si>
  <si>
    <t>5-A805</t>
  </si>
  <si>
    <t>PCCKRUSD-OR-003501</t>
  </si>
  <si>
    <t>PCCKRUSD-IB-00035469</t>
  </si>
  <si>
    <t>CMI (GB21)</t>
  </si>
  <si>
    <t>SEL1-5-1-S-010-A806</t>
  </si>
  <si>
    <t>PDU(A)-2-17</t>
  </si>
  <si>
    <t>PDU(B)-2-15</t>
  </si>
  <si>
    <t>PDU(A)-3-12</t>
  </si>
  <si>
    <t>PDU(B)-3-12</t>
  </si>
  <si>
    <t>5-A806</t>
  </si>
  <si>
    <t>SJTKR-OR-000503</t>
  </si>
  <si>
    <t>SJTKR-IB-000412</t>
  </si>
  <si>
    <t>GB21</t>
  </si>
  <si>
    <t>한국보안기술</t>
  </si>
  <si>
    <t>SEL1-5-1-S-010-A807</t>
  </si>
  <si>
    <t>PDU(A)-2-19</t>
  </si>
  <si>
    <t>PDU(B)-2-17</t>
  </si>
  <si>
    <t>PDU(A)-1-22</t>
  </si>
  <si>
    <t>PDU(B)-1-22</t>
  </si>
  <si>
    <t>5-A807</t>
  </si>
  <si>
    <t>SJTKR-IB-00045904</t>
  </si>
  <si>
    <t>SEL1-5-1-S-010-A808</t>
  </si>
  <si>
    <t>PDU(A)-2-21</t>
  </si>
  <si>
    <t>PDU(B)-2-19</t>
  </si>
  <si>
    <t>5-A808</t>
  </si>
  <si>
    <t>KST</t>
  </si>
  <si>
    <t>KSTKR</t>
  </si>
  <si>
    <t>SEL1-5-1-S-010-A809</t>
  </si>
  <si>
    <t>PDU(A)-2-23</t>
  </si>
  <si>
    <t>PDU(B)-2-21</t>
  </si>
  <si>
    <t>PDU(A)-1-30</t>
  </si>
  <si>
    <t>5-A809</t>
  </si>
  <si>
    <t>KSTKR-OR-000608</t>
  </si>
  <si>
    <t>KSTKR-IB-00096812</t>
  </si>
  <si>
    <t>SEL1-5-1-S-010-A810</t>
  </si>
  <si>
    <t>PDU(A)-2-25</t>
  </si>
  <si>
    <t>PDU(B)-2-23</t>
  </si>
  <si>
    <t>5-A810</t>
  </si>
  <si>
    <t>KSTKR-IB-00096813</t>
  </si>
  <si>
    <t>SEL1-5-1-S-010-A905</t>
  </si>
  <si>
    <t>PDU(A)-2-06</t>
  </si>
  <si>
    <t>PDU(B)-2-04</t>
  </si>
  <si>
    <t>5-A905</t>
  </si>
  <si>
    <t>OSTKR-OR-003452</t>
  </si>
  <si>
    <t>OSTKR-IB-00035458</t>
  </si>
  <si>
    <t>SEL1-5-1-S-010-A906</t>
  </si>
  <si>
    <t>PDU(A)-2-08</t>
  </si>
  <si>
    <t>PDU(B)-2-06</t>
  </si>
  <si>
    <t>5-A906</t>
  </si>
  <si>
    <t>OSTKR2-OR-003453</t>
  </si>
  <si>
    <t>OSTKR2-IB-00035459 Half</t>
  </si>
  <si>
    <t>SEL1-5-1-S-010-A907</t>
  </si>
  <si>
    <t>PDU(A)-2-10</t>
  </si>
  <si>
    <t>PDU(B)-2-08</t>
  </si>
  <si>
    <t>5-A907</t>
  </si>
  <si>
    <t>SEL1-5-1-S-010-A908</t>
  </si>
  <si>
    <t>PDU(A)-2-12</t>
  </si>
  <si>
    <t>PDU(B)-2-10</t>
  </si>
  <si>
    <t>5-A908</t>
  </si>
  <si>
    <t>SEL1-5-1-S-010-A909</t>
  </si>
  <si>
    <t>PDU(A)-2-14</t>
  </si>
  <si>
    <t>PDU(B)-2-12</t>
  </si>
  <si>
    <t>5-A909</t>
  </si>
  <si>
    <t>SEL1-5-1-S-010-A910</t>
  </si>
  <si>
    <t>PDU(A)-2-16</t>
  </si>
  <si>
    <t>PDU(B)-2-14</t>
  </si>
  <si>
    <t>PDU(A)-1-24</t>
  </si>
  <si>
    <t>PDU(B)-1-24</t>
  </si>
  <si>
    <t>5-A910</t>
  </si>
  <si>
    <t>PCCKR-OR-003456</t>
  </si>
  <si>
    <t>PCCKR-IB-00035461</t>
  </si>
  <si>
    <t>4회로 사용 중</t>
    <phoneticPr fontId="39" type="noConversion"/>
  </si>
  <si>
    <t>KG이니시스</t>
  </si>
  <si>
    <t>SEL1-5-1-S-010-B116</t>
  </si>
  <si>
    <t>`</t>
  </si>
  <si>
    <t>5-B116</t>
  </si>
  <si>
    <t>SJTKR-OR-000629</t>
  </si>
  <si>
    <t>SJTKR-IB-000103837</t>
  </si>
  <si>
    <t>SEL1-5-1-S-010-B117</t>
  </si>
  <si>
    <t>5-B117</t>
  </si>
  <si>
    <t>SJTKR-IB-000103838</t>
  </si>
  <si>
    <t>SEL1-5-1-S-010-B118</t>
  </si>
  <si>
    <t>5-B118</t>
  </si>
  <si>
    <t>SJTKR-IB-000103839</t>
  </si>
  <si>
    <t>SEL1-5-1-S-010-B119</t>
  </si>
  <si>
    <t>5-B119</t>
  </si>
  <si>
    <t>SJTKR-IB-000103840</t>
  </si>
  <si>
    <t>SEL1-5-1-S-010-B120</t>
  </si>
  <si>
    <t>5-B120</t>
  </si>
  <si>
    <t>SJTKR-IB-000103841</t>
  </si>
  <si>
    <t>SEL1-5-1-S-010-B121</t>
  </si>
  <si>
    <t>5-B121</t>
  </si>
  <si>
    <t>SJTKR-IB-000103842</t>
  </si>
  <si>
    <t>SEL1-5-1-S-010-B122</t>
  </si>
  <si>
    <t>5-B122</t>
  </si>
  <si>
    <t>SJTKR-IB-000103843</t>
  </si>
  <si>
    <t>SEL1-5-1-S-010-B216</t>
  </si>
  <si>
    <t>5-B216</t>
  </si>
  <si>
    <t>SJTKR-IB-000103844</t>
  </si>
  <si>
    <t>SEL1-5-1-S-010-B217</t>
  </si>
  <si>
    <t>5-B217</t>
  </si>
  <si>
    <t>SJTKR-IB-000103845</t>
  </si>
  <si>
    <t>SEL1-5-1-S-010-B218</t>
  </si>
  <si>
    <t>5-B218</t>
  </si>
  <si>
    <t>SJTKR-IB-000103846</t>
  </si>
  <si>
    <t>SEL1-5-1-S-010-B219</t>
  </si>
  <si>
    <t>5-B219</t>
  </si>
  <si>
    <t>SJTKR-IB-000103847</t>
  </si>
  <si>
    <t>SEL1-5-1-S-010-B220</t>
  </si>
  <si>
    <t>5-B220</t>
  </si>
  <si>
    <t>SJTKR-IB-000103848</t>
  </si>
  <si>
    <t>SEL1-5-1-S-010-B221</t>
  </si>
  <si>
    <t>5-B221</t>
  </si>
  <si>
    <t>SJTKR-IB-000103849</t>
  </si>
  <si>
    <t>SEL1-5-1-S-010-B222</t>
  </si>
  <si>
    <t>5-B222</t>
  </si>
  <si>
    <t>SJTKR-IB-000103850</t>
  </si>
  <si>
    <t>SEL1-5-1-S-010-B316</t>
  </si>
  <si>
    <t>5-B316</t>
  </si>
  <si>
    <t>SJTKR-IB-000103851</t>
  </si>
  <si>
    <t>SEL1-5-1-S-010-B317</t>
  </si>
  <si>
    <t>5-B317</t>
  </si>
  <si>
    <t>SJTKR-IB-000103852</t>
  </si>
  <si>
    <t>SEL1-5-1-S-010-B318</t>
  </si>
  <si>
    <t>5-B318</t>
  </si>
  <si>
    <t>SJTKR-IB-000103853</t>
  </si>
  <si>
    <t>SEL1-5-1-S-010-B319</t>
  </si>
  <si>
    <t>5-B319</t>
  </si>
  <si>
    <t>SJTKR-IB-000103854</t>
  </si>
  <si>
    <t>SEL1-5-1-S-010-B320</t>
  </si>
  <si>
    <t>5-B320</t>
  </si>
  <si>
    <t>SJTKR-IB-000103855</t>
  </si>
  <si>
    <t>SEL1-5-1-S-010-B321</t>
  </si>
  <si>
    <t>5-B321</t>
  </si>
  <si>
    <t>SJTKR-OR-001078 </t>
  </si>
  <si>
    <t>SEL1-5-1-S-010-B322</t>
  </si>
  <si>
    <t>5-B322</t>
  </si>
  <si>
    <t>SJTKR-OR-001078</t>
  </si>
  <si>
    <t>SEL1-5-1-S-010-B416</t>
  </si>
  <si>
    <t>5-B416</t>
  </si>
  <si>
    <t>SEL1-5-1-S-010-B417</t>
  </si>
  <si>
    <t>5-B417</t>
  </si>
  <si>
    <t>SEL1-5-1-S-010-B418</t>
  </si>
  <si>
    <t>5-B418</t>
  </si>
  <si>
    <t>IES.YSM.S52, IES.YSM.S53</t>
  </si>
  <si>
    <t>SEL1-5-1-S-010-B425</t>
  </si>
  <si>
    <t>M08</t>
  </si>
  <si>
    <t>5-B425</t>
  </si>
  <si>
    <t>DEK-IB-00045948</t>
  </si>
  <si>
    <t>SEL1-5-1-S-010-B525</t>
  </si>
  <si>
    <t>5-B525</t>
  </si>
  <si>
    <t>SEL1-5-1-S-010-C1001</t>
  </si>
  <si>
    <t>AH11</t>
  </si>
  <si>
    <t>5-C1001</t>
  </si>
  <si>
    <t>SEL1-5-1-S-010-C1002</t>
  </si>
  <si>
    <t>AH12</t>
  </si>
  <si>
    <t>5-C1002</t>
  </si>
  <si>
    <t>SEL1-5-1-S-010-C1003</t>
  </si>
  <si>
    <t>AH13</t>
  </si>
  <si>
    <t>5-C1003</t>
  </si>
  <si>
    <t>SEL1-5-1-S-010-C1004</t>
  </si>
  <si>
    <t>AH14</t>
  </si>
  <si>
    <t>5-C1004</t>
  </si>
  <si>
    <t>SEL1-5-1-S-010-C1005</t>
  </si>
  <si>
    <t>AH15</t>
  </si>
  <si>
    <t>5-C1005</t>
  </si>
  <si>
    <t>SEL1-5-1-S-010-C1006</t>
  </si>
  <si>
    <t>AH16</t>
  </si>
  <si>
    <t>5-C1006</t>
  </si>
  <si>
    <t>SEL1-5-1-S-010-C1007</t>
  </si>
  <si>
    <t>AH17</t>
  </si>
  <si>
    <t>5-C1007</t>
  </si>
  <si>
    <t>SEL1-5-1-S-010-C1008</t>
  </si>
  <si>
    <t>AH18</t>
  </si>
  <si>
    <t>5-C1008</t>
  </si>
  <si>
    <t>SEL1-5-1-S-010-C1009</t>
  </si>
  <si>
    <t>AH19</t>
  </si>
  <si>
    <t>5-C1009</t>
  </si>
  <si>
    <t>SEL1-5-1-S-010-C1010</t>
  </si>
  <si>
    <t>AH20</t>
  </si>
  <si>
    <t>5-C1010</t>
  </si>
  <si>
    <t>SEL1-5-1-S-010-C901</t>
  </si>
  <si>
    <t>AG11</t>
  </si>
  <si>
    <t>5-C901</t>
  </si>
  <si>
    <t>SEL1-5-1-S-010-C902</t>
  </si>
  <si>
    <t>AG12</t>
  </si>
  <si>
    <t>5-C902</t>
  </si>
  <si>
    <t>SEL1-5-1-S-010-C903</t>
  </si>
  <si>
    <t>AG13</t>
  </si>
  <si>
    <t>5-C903</t>
  </si>
  <si>
    <t>SEL1-5-1-S-010-C904</t>
  </si>
  <si>
    <t>AG14</t>
  </si>
  <si>
    <t>5-C904</t>
  </si>
  <si>
    <t>SEL1-5-1-S-010-C905</t>
  </si>
  <si>
    <t>AG15</t>
  </si>
  <si>
    <t>5-C905</t>
  </si>
  <si>
    <t>SEL1-5-1-S-010-C906</t>
  </si>
  <si>
    <t>AG16</t>
  </si>
  <si>
    <t>5-C906</t>
  </si>
  <si>
    <t>SEL1-5-1-S-010-C907</t>
  </si>
  <si>
    <t>AG17</t>
  </si>
  <si>
    <t>5-C907</t>
  </si>
  <si>
    <t>SEL1-5-1-S-010-C908</t>
  </si>
  <si>
    <t>AG18</t>
  </si>
  <si>
    <t>5-C908</t>
  </si>
  <si>
    <t>SEL1-5-1-S-010-C909</t>
  </si>
  <si>
    <t>AG19</t>
  </si>
  <si>
    <t>5-C909</t>
  </si>
  <si>
    <t>SEL1-5-1-S-010-C910</t>
  </si>
  <si>
    <t>AG20</t>
  </si>
  <si>
    <t>5-C910</t>
  </si>
  <si>
    <t>피플펀드</t>
  </si>
  <si>
    <t>People Fund Company Co., Ltd.</t>
  </si>
  <si>
    <t>SEL1-6-1-C-001-G1101</t>
  </si>
  <si>
    <t>U6-A1</t>
  </si>
  <si>
    <t>U6-B1</t>
  </si>
  <si>
    <t>U-A1-02</t>
  </si>
  <si>
    <t>U-B1-02</t>
  </si>
  <si>
    <t>6-G1101</t>
  </si>
  <si>
    <t>PFCKR-OR-000875</t>
  </si>
  <si>
    <t>PFCKR-IB-00034018</t>
  </si>
  <si>
    <t>SEL1-6-1-C-001-G1102</t>
  </si>
  <si>
    <t>U-A1-36</t>
  </si>
  <si>
    <t>U-B1-36</t>
  </si>
  <si>
    <t>U-A1-38</t>
  </si>
  <si>
    <t>U-B1-38</t>
  </si>
  <si>
    <t>6-G1102</t>
  </si>
  <si>
    <t>PFCKR-IB-00034016</t>
  </si>
  <si>
    <t>SEL1-6-1-C-001-G1103</t>
  </si>
  <si>
    <t>U-A1-04</t>
  </si>
  <si>
    <t>U-B1-04</t>
  </si>
  <si>
    <t>6-G1103</t>
  </si>
  <si>
    <t>PFCKR-IB-00034017</t>
  </si>
  <si>
    <t>삼성물산(주)패션부문</t>
  </si>
  <si>
    <t>Samsung C&amp;T Fashion Division</t>
  </si>
  <si>
    <t>SFNKR</t>
  </si>
  <si>
    <t>SEL1-6-1-C-002-G2101</t>
  </si>
  <si>
    <t>U-A1-06</t>
  </si>
  <si>
    <t>U-B1-06</t>
  </si>
  <si>
    <t>6-G2101</t>
  </si>
  <si>
    <t>SFBKR-OR-003542</t>
  </si>
  <si>
    <t>SFBKR-IB-00045923</t>
  </si>
  <si>
    <t>SEL1-6-1-C-002-G2102</t>
  </si>
  <si>
    <t>U-A1-08</t>
  </si>
  <si>
    <t>U-B1-08</t>
  </si>
  <si>
    <t>6-G2102</t>
  </si>
  <si>
    <t>SFBKR-IB-00045922</t>
  </si>
  <si>
    <t>SEL1-6-1-C-002-G2103</t>
  </si>
  <si>
    <t>U-A1-10</t>
  </si>
  <si>
    <t>U-B1-10</t>
  </si>
  <si>
    <t>6-G2103</t>
  </si>
  <si>
    <t>SFBKR-OR-003543</t>
  </si>
  <si>
    <t>SFBKR-IB-00045921</t>
  </si>
  <si>
    <t>SEL1-6-1-C-002-G2104</t>
  </si>
  <si>
    <t>U-A1-12</t>
  </si>
  <si>
    <t>U-B1-12</t>
  </si>
  <si>
    <t>6-G2104</t>
  </si>
  <si>
    <t>SFBKR-OR-003544</t>
  </si>
  <si>
    <t>SFBKR-IB-00045920</t>
  </si>
  <si>
    <t>SEL1-6-1-C-002-G2105</t>
  </si>
  <si>
    <t>U-A1-14</t>
  </si>
  <si>
    <t>U-B1-14</t>
  </si>
  <si>
    <t>6-G2105</t>
  </si>
  <si>
    <t>SFBKR-IB-00045919</t>
  </si>
  <si>
    <t>SEL1-6-1-C-002-G2106</t>
  </si>
  <si>
    <t>U-A1-16</t>
  </si>
  <si>
    <t>U-B1-16</t>
  </si>
  <si>
    <t>6-G2106</t>
  </si>
  <si>
    <t>SFBKR-OR-003545</t>
  </si>
  <si>
    <t>SFBKR-IB-00045918</t>
  </si>
  <si>
    <t>SEL1-6-1-C-002-G2107</t>
  </si>
  <si>
    <t>U6-A4</t>
  </si>
  <si>
    <t>U6-B4</t>
  </si>
  <si>
    <t>U-A4-19</t>
  </si>
  <si>
    <t>U-B4-19</t>
  </si>
  <si>
    <t>6-G2107</t>
  </si>
  <si>
    <t>SFBKR-IB-00045917</t>
  </si>
  <si>
    <t>SEL1-6-1-C-002-G2108</t>
  </si>
  <si>
    <t>6-G2108</t>
  </si>
  <si>
    <t>SFBKR-IB-00045916</t>
  </si>
  <si>
    <t>SEL1-6-1-S-010-A101</t>
  </si>
  <si>
    <t>6-A101</t>
  </si>
  <si>
    <t>SEL1-6-1-S-010-A102</t>
  </si>
  <si>
    <t>U6-A6</t>
  </si>
  <si>
    <t>U6-B6</t>
  </si>
  <si>
    <t>U6-A6-46</t>
  </si>
  <si>
    <t>U6-B6-46</t>
  </si>
  <si>
    <t>6-A102</t>
  </si>
  <si>
    <t>SEL1-6-1-S-010-A103</t>
  </si>
  <si>
    <t>U6-A6-44</t>
  </si>
  <si>
    <t>U6-B6-44</t>
  </si>
  <si>
    <t>6-A103</t>
  </si>
  <si>
    <t>SEL1-6-1-S-010-A104</t>
  </si>
  <si>
    <t>U6-A6-42</t>
  </si>
  <si>
    <t>U6-B6-42</t>
  </si>
  <si>
    <t>6-A104</t>
  </si>
  <si>
    <t>SEL1-6-1-S-010-A105</t>
  </si>
  <si>
    <t>U6-A6-40</t>
  </si>
  <si>
    <t>U6-B6-40</t>
  </si>
  <si>
    <t>6-A105</t>
  </si>
  <si>
    <t>SEL1-6-1-S-010-A106</t>
  </si>
  <si>
    <t>U6-A6-38</t>
  </si>
  <si>
    <t>U6-B6-38</t>
  </si>
  <si>
    <t>6-A106</t>
  </si>
  <si>
    <t>SEL1-6-1-S-010-A107</t>
  </si>
  <si>
    <t>U6-A6-36</t>
  </si>
  <si>
    <t>U6-B6-36</t>
  </si>
  <si>
    <t>6-A107</t>
  </si>
  <si>
    <t>SEL1-6-1-S-010-A108</t>
  </si>
  <si>
    <t>6-A108</t>
  </si>
  <si>
    <t>SEL1-6-1-S-010-A109</t>
  </si>
  <si>
    <t>6-A109</t>
  </si>
  <si>
    <t>SEL1-6-1-S-010-A110</t>
  </si>
  <si>
    <t>6-A110</t>
  </si>
  <si>
    <t>SEL1-6-1-S-010-A201</t>
  </si>
  <si>
    <t>6-A201</t>
  </si>
  <si>
    <t>SEL1-6-1-S-010-A202</t>
  </si>
  <si>
    <t>U6-A2</t>
  </si>
  <si>
    <t>U6-B2</t>
  </si>
  <si>
    <t>U6-A2-18</t>
  </si>
  <si>
    <t>U6-B2-18</t>
  </si>
  <si>
    <t>6-A202</t>
  </si>
  <si>
    <t>SEL1-6-1-S-010-A203</t>
  </si>
  <si>
    <t>U6-A2-16</t>
  </si>
  <si>
    <t>U6-B2-16</t>
  </si>
  <si>
    <t>6-A203</t>
  </si>
  <si>
    <t>SEL1-6-1-S-010-A204</t>
  </si>
  <si>
    <t>U6-A6-49</t>
  </si>
  <si>
    <t>U6-B6-49</t>
  </si>
  <si>
    <t>6-A204</t>
  </si>
  <si>
    <t>SEL1-6-1-S-010-A205</t>
  </si>
  <si>
    <t>U6-A6-51</t>
  </si>
  <si>
    <t>U6-B6-51</t>
  </si>
  <si>
    <t>6-A205</t>
  </si>
  <si>
    <t>SEL1-6-1-S-010-A206</t>
  </si>
  <si>
    <t>U6-A6-53</t>
  </si>
  <si>
    <t>U6-B6-53</t>
  </si>
  <si>
    <t>6-A206</t>
  </si>
  <si>
    <t>SEL1-6-1-S-010-A207</t>
  </si>
  <si>
    <t>U6-A6-54</t>
  </si>
  <si>
    <t>U6-B6-54</t>
  </si>
  <si>
    <t>6-A207</t>
  </si>
  <si>
    <t>SEL1-6-1-S-010-A208</t>
  </si>
  <si>
    <t>6-A208</t>
  </si>
  <si>
    <t>SEL1-6-1-S-010-A209</t>
  </si>
  <si>
    <t>6-A209</t>
  </si>
  <si>
    <t>SEL1-6-1-S-010-A210</t>
  </si>
  <si>
    <t>6-A210</t>
  </si>
  <si>
    <t>SEL1-6-1-S-010-A303</t>
  </si>
  <si>
    <t>U-A1-48</t>
  </si>
  <si>
    <t>U-B1-48</t>
  </si>
  <si>
    <t>6-A303</t>
  </si>
  <si>
    <t>SEL1-6-1-S-010-A304</t>
  </si>
  <si>
    <t>U6-A6-14</t>
  </si>
  <si>
    <t>U6-B6-14</t>
  </si>
  <si>
    <t>고객없음</t>
  </si>
  <si>
    <t>6-A304</t>
  </si>
  <si>
    <t>SEL1-6-1-S-010-A305</t>
  </si>
  <si>
    <t>U6-A6-12</t>
  </si>
  <si>
    <t>U6-B6-12</t>
  </si>
  <si>
    <t>6-A305</t>
  </si>
  <si>
    <t>SEL1-6-1-S-010-A306</t>
  </si>
  <si>
    <t>U6-A6-10</t>
  </si>
  <si>
    <t>U6-B6-10</t>
  </si>
  <si>
    <t>6-A306</t>
  </si>
  <si>
    <t>SEL1-6-1-S-010-A307</t>
  </si>
  <si>
    <t>U6-A6-08</t>
  </si>
  <si>
    <t xml:space="preserve">U6-B6-08 </t>
  </si>
  <si>
    <t>6-A307</t>
  </si>
  <si>
    <t>SEL1-6-1-S-010-A308</t>
  </si>
  <si>
    <t>6-A308</t>
  </si>
  <si>
    <t>SEL1-6-1-S-010-A309</t>
  </si>
  <si>
    <t>6-A309</t>
  </si>
  <si>
    <t>SEL1-6-1-S-010-A310</t>
  </si>
  <si>
    <t>6-A310</t>
  </si>
  <si>
    <t>SEL1-6-1-S-010-A403</t>
  </si>
  <si>
    <t>U-A2-33</t>
  </si>
  <si>
    <t>U-B2-33</t>
  </si>
  <si>
    <t>6-A403</t>
  </si>
  <si>
    <t>SEL1-6-1-S-010-A404</t>
  </si>
  <si>
    <t>U6-A6-28</t>
  </si>
  <si>
    <t>U6-B6-28</t>
  </si>
  <si>
    <t>6-A404</t>
  </si>
  <si>
    <t>SEL1-6-1-S-010-A405</t>
  </si>
  <si>
    <t>U6-A6-26</t>
  </si>
  <si>
    <t>U6-B6-26</t>
  </si>
  <si>
    <t>6-A405</t>
  </si>
  <si>
    <t>SEL1-6-1-S-010-A406</t>
  </si>
  <si>
    <t>U6-A6-24</t>
  </si>
  <si>
    <t>U6-B6-24</t>
  </si>
  <si>
    <t>6-A406</t>
  </si>
  <si>
    <t>SEL1-6-1-S-010-A407</t>
  </si>
  <si>
    <t>U6-A6-22</t>
  </si>
  <si>
    <t>U6-B6-22</t>
  </si>
  <si>
    <t>6-A407</t>
  </si>
  <si>
    <t>SEL1-6-1-S-010-A408</t>
  </si>
  <si>
    <t>6-A408</t>
  </si>
  <si>
    <t>SEL1-6-1-S-010-A409</t>
  </si>
  <si>
    <t>6-A409</t>
  </si>
  <si>
    <t>SEL1-6-1-S-010-A410</t>
  </si>
  <si>
    <t>6-A410</t>
  </si>
  <si>
    <t>SEL1-6-1-S-010-A503</t>
  </si>
  <si>
    <t>V18</t>
  </si>
  <si>
    <t>6-A503</t>
  </si>
  <si>
    <t>SEL1-6-1-S-010-A504</t>
  </si>
  <si>
    <t>U-A2-24</t>
  </si>
  <si>
    <t>U-B2-24</t>
  </si>
  <si>
    <t>U-A2-22</t>
  </si>
  <si>
    <t>U-B2-22</t>
  </si>
  <si>
    <t>V17</t>
  </si>
  <si>
    <t>6-A504</t>
  </si>
  <si>
    <t>SEL1-6-1-S-010-A505</t>
  </si>
  <si>
    <t>U-A2-26</t>
  </si>
  <si>
    <t>U-B2-26</t>
  </si>
  <si>
    <t>U-A2-38</t>
  </si>
  <si>
    <t>U-B2-38</t>
  </si>
  <si>
    <t>V16</t>
  </si>
  <si>
    <t>6-A505</t>
  </si>
  <si>
    <t>SEL1-6-1-S-010-A506</t>
  </si>
  <si>
    <t>U-A2-28</t>
  </si>
  <si>
    <t>U-B2-28</t>
  </si>
  <si>
    <t>V15</t>
  </si>
  <si>
    <t>6-A506</t>
  </si>
  <si>
    <t>SEL1-6-1-S-010-A507</t>
  </si>
  <si>
    <t>U-A2-30</t>
  </si>
  <si>
    <t>U-B2-30</t>
  </si>
  <si>
    <t>V14</t>
  </si>
  <si>
    <t>6-A507</t>
  </si>
  <si>
    <t>SEL1-6-1-S-010-A508</t>
  </si>
  <si>
    <t>U-A2-32</t>
  </si>
  <si>
    <t>U-B2-32</t>
  </si>
  <si>
    <t>V13</t>
  </si>
  <si>
    <t>6-A508</t>
  </si>
  <si>
    <t>SEL1-6-1-S-010-A509</t>
  </si>
  <si>
    <t>U-A2-34</t>
  </si>
  <si>
    <t>U-B2-34</t>
  </si>
  <si>
    <t>V12</t>
  </si>
  <si>
    <t>6-A509</t>
  </si>
  <si>
    <t>SEL1-6-1-S-010-A510</t>
  </si>
  <si>
    <t>U-A2-36</t>
  </si>
  <si>
    <t>U-B2-36</t>
  </si>
  <si>
    <t>V11</t>
  </si>
  <si>
    <t>6-A510</t>
  </si>
  <si>
    <t>SEL1-6-1-S-010-A603</t>
  </si>
  <si>
    <t>W18</t>
  </si>
  <si>
    <t>6-A603</t>
  </si>
  <si>
    <t>SEL1-6-1-S-010-A604</t>
  </si>
  <si>
    <t>U-A2-40</t>
  </si>
  <si>
    <t>U-B2-40</t>
  </si>
  <si>
    <t>W17</t>
  </si>
  <si>
    <t>6-A604</t>
  </si>
  <si>
    <t>SEL1-6-1-S-010-A605</t>
  </si>
  <si>
    <t>U-A2-42</t>
  </si>
  <si>
    <t>U-B2-42</t>
  </si>
  <si>
    <t>W16</t>
  </si>
  <si>
    <t>6-A605</t>
  </si>
  <si>
    <t>SEL1-6-1-S-010-A606</t>
  </si>
  <si>
    <t>U-A2-44</t>
  </si>
  <si>
    <t>U-B2-44</t>
  </si>
  <si>
    <t>W15</t>
  </si>
  <si>
    <t>6-A606</t>
  </si>
  <si>
    <t>SEL1-6-1-S-010-A607</t>
  </si>
  <si>
    <t>U-A2-46</t>
  </si>
  <si>
    <t>U-B2-46</t>
  </si>
  <si>
    <t>W14</t>
  </si>
  <si>
    <t>6-A607</t>
  </si>
  <si>
    <t>SEL1-6-1-S-010-A608</t>
  </si>
  <si>
    <t>U-A2-48</t>
  </si>
  <si>
    <t>U-B2-48</t>
  </si>
  <si>
    <t>W13</t>
  </si>
  <si>
    <t>6-A608</t>
  </si>
  <si>
    <t>SEL1-6-1-S-010-A609</t>
  </si>
  <si>
    <t>U6-A5</t>
  </si>
  <si>
    <t>U6-B5</t>
  </si>
  <si>
    <t>U6-A5-01</t>
  </si>
  <si>
    <t>U6-B5-01</t>
  </si>
  <si>
    <t>W12</t>
  </si>
  <si>
    <t>6-A609</t>
  </si>
  <si>
    <t>SEL1-6-1-S-010-A610</t>
  </si>
  <si>
    <t>U6-A5-03</t>
  </si>
  <si>
    <t>U6-B5-03</t>
  </si>
  <si>
    <t>W11</t>
  </si>
  <si>
    <t>6-A610</t>
  </si>
  <si>
    <t>주식회사 씨엘엠앤에스</t>
  </si>
  <si>
    <t>CLMNS</t>
  </si>
  <si>
    <t>CLMKR</t>
  </si>
  <si>
    <t>SEL1-6-1-S-010-A706</t>
  </si>
  <si>
    <t>U6-A5-11</t>
  </si>
  <si>
    <t>U6-B5-11</t>
  </si>
  <si>
    <t>X15</t>
  </si>
  <si>
    <t>6-A706</t>
  </si>
  <si>
    <t>CLMKR-OR-003303</t>
  </si>
  <si>
    <t>CLMKR-IB-00035251 Half</t>
  </si>
  <si>
    <t>SEL1-6-1-S-010-A707</t>
  </si>
  <si>
    <t>U6-A5-13</t>
  </si>
  <si>
    <t>U6-B5-13</t>
  </si>
  <si>
    <t>X14</t>
  </si>
  <si>
    <t>6-A707</t>
  </si>
  <si>
    <t>CLMKR-OR-003302</t>
  </si>
  <si>
    <t>CLMKR-IB-00035253</t>
  </si>
  <si>
    <t>SEL1-6-1-S-010-A708</t>
  </si>
  <si>
    <t>U6-A5-15</t>
  </si>
  <si>
    <t>U6-B5-15</t>
  </si>
  <si>
    <t>X13</t>
  </si>
  <si>
    <t>6-A708</t>
  </si>
  <si>
    <t>CLMKR-OR-003301</t>
  </si>
  <si>
    <t>CLMKR-IB-00035254</t>
  </si>
  <si>
    <t>SEL1-6-1-S-010-A709</t>
  </si>
  <si>
    <t>U6-A5-17</t>
  </si>
  <si>
    <t>U6-B5-17</t>
  </si>
  <si>
    <t>X12</t>
  </si>
  <si>
    <t>6-A709</t>
  </si>
  <si>
    <t>CLMKR2-OR-003308</t>
  </si>
  <si>
    <t>CLMKR2-IB-00035255 Half</t>
  </si>
  <si>
    <t>SEL1-6-1-S-010-A710</t>
  </si>
  <si>
    <t>U6-A5-19</t>
  </si>
  <si>
    <t>U6-B5-19</t>
  </si>
  <si>
    <t>X11</t>
  </si>
  <si>
    <t>6-A710</t>
  </si>
  <si>
    <t>파일러</t>
  </si>
  <si>
    <t>Pyler</t>
  </si>
  <si>
    <t>PYTKR</t>
  </si>
  <si>
    <t>SEL1-6-1-S-010-A806</t>
  </si>
  <si>
    <t>U6-A5-27</t>
  </si>
  <si>
    <t>U6-B5-27</t>
  </si>
  <si>
    <t>Y15</t>
  </si>
  <si>
    <t>6-A806</t>
  </si>
  <si>
    <t>PYTKR-OR-001069</t>
  </si>
  <si>
    <t>PYTKR-IB-00034058</t>
  </si>
  <si>
    <t>SEL1-6-1-S-010-A807</t>
  </si>
  <si>
    <t>U6-A5-29</t>
  </si>
  <si>
    <t>U6-B5-29</t>
  </si>
  <si>
    <t>Y14</t>
  </si>
  <si>
    <t>6-A807</t>
  </si>
  <si>
    <t>PYTKR-OR-005892</t>
  </si>
  <si>
    <t>PYTKR-IB-000106358</t>
  </si>
  <si>
    <t>Servis</t>
  </si>
  <si>
    <t>SVIKR</t>
  </si>
  <si>
    <t>SEL1-6-1-S-010-A808</t>
  </si>
  <si>
    <t>U6-A5-31</t>
  </si>
  <si>
    <t>U6-B5-31</t>
  </si>
  <si>
    <t>Y13</t>
  </si>
  <si>
    <t>6-A808</t>
  </si>
  <si>
    <t>㈜서브이즈</t>
  </si>
  <si>
    <t>Terrapin Tech Co., Ltd.</t>
  </si>
  <si>
    <t>TRFKR</t>
  </si>
  <si>
    <t>SEL1-6-1-S-010-A809</t>
  </si>
  <si>
    <t>U6-A5-33</t>
  </si>
  <si>
    <t>U6-B5-33</t>
  </si>
  <si>
    <t>Y12</t>
  </si>
  <si>
    <t>6-A809</t>
  </si>
  <si>
    <t>TRFKR-IB-00035591 Quarter</t>
  </si>
  <si>
    <t>주식회사 테라핀테크</t>
  </si>
  <si>
    <t>SEL1-6-1-S-010-A810</t>
  </si>
  <si>
    <t>U6-A5-35</t>
  </si>
  <si>
    <t>U6-B5-35</t>
  </si>
  <si>
    <t>Y11</t>
  </si>
  <si>
    <t>6-A810</t>
  </si>
  <si>
    <t>SEL1-6-1-S-010-B115</t>
  </si>
  <si>
    <t>S10</t>
  </si>
  <si>
    <t>6-B115</t>
  </si>
  <si>
    <t>SEL1-6-1-S-010-B116</t>
  </si>
  <si>
    <t>U-A4-23</t>
  </si>
  <si>
    <t>U-B4-23</t>
  </si>
  <si>
    <t>6-B116</t>
  </si>
  <si>
    <t>SEL1-6-1-S-010-B117</t>
  </si>
  <si>
    <t>U-A4-25</t>
  </si>
  <si>
    <t>U-B4-25</t>
  </si>
  <si>
    <t>6-B117</t>
  </si>
  <si>
    <t>SEL1-6-1-S-010-B118</t>
  </si>
  <si>
    <t>U-A4-27</t>
  </si>
  <si>
    <t>U-B4-27</t>
  </si>
  <si>
    <t>U-A4-49</t>
  </si>
  <si>
    <t>U-B4-49</t>
  </si>
  <si>
    <t>6-B118</t>
  </si>
  <si>
    <t>SEL1-6-1-S-010-B119</t>
  </si>
  <si>
    <t>U-A4-29</t>
  </si>
  <si>
    <t>U-B4-29</t>
  </si>
  <si>
    <t>6-B119</t>
  </si>
  <si>
    <t>SEL1-6-1-S-010-B120</t>
  </si>
  <si>
    <t>U-A4-31</t>
  </si>
  <si>
    <t>U-B4-31</t>
  </si>
  <si>
    <t>U-A4-47</t>
  </si>
  <si>
    <t>U-B4-47</t>
  </si>
  <si>
    <t>6-B120</t>
  </si>
  <si>
    <t>SEL1-6-1-S-010-B121</t>
  </si>
  <si>
    <t>U-A4-33</t>
  </si>
  <si>
    <t>U-B4-33</t>
  </si>
  <si>
    <t>6-B121</t>
  </si>
  <si>
    <t>SEL1-6-1-S-010-B122</t>
  </si>
  <si>
    <t>6-B122</t>
  </si>
  <si>
    <t>SEL1-6-1-S-010-B123</t>
  </si>
  <si>
    <t>6-B123</t>
  </si>
  <si>
    <t>SEL1-6-1-S-010-B124</t>
  </si>
  <si>
    <t>6-B124</t>
  </si>
  <si>
    <t>SEL1-6-1-S-010-B125</t>
  </si>
  <si>
    <t>6-B125</t>
  </si>
  <si>
    <t>넷타겟</t>
  </si>
  <si>
    <t>Net Target</t>
  </si>
  <si>
    <t>SEL1-6-1-S-010-B201</t>
  </si>
  <si>
    <t>AA10</t>
  </si>
  <si>
    <t>6-B201</t>
  </si>
  <si>
    <t>NTGKR-OR-003442</t>
  </si>
  <si>
    <t>NTGKR-IB-00035447</t>
  </si>
  <si>
    <t>IES.YSM.S61, S62, S63</t>
  </si>
  <si>
    <t>SEL1-6-1-S-010-B202</t>
  </si>
  <si>
    <t>U-A1-27</t>
  </si>
  <si>
    <t>U-B1-27</t>
  </si>
  <si>
    <t>6-B202</t>
  </si>
  <si>
    <t>DEK-IB-00045947</t>
  </si>
  <si>
    <t>SEL1-6-1-S-010-B203</t>
  </si>
  <si>
    <t>U-A1-29</t>
  </si>
  <si>
    <t>U-B1-29</t>
  </si>
  <si>
    <t>6-B203</t>
  </si>
  <si>
    <t>DEK-IB-00045946</t>
  </si>
  <si>
    <t>SEL1-6-1-S-010-B204</t>
  </si>
  <si>
    <t>U-A1-31</t>
  </si>
  <si>
    <t>U-B1-31</t>
  </si>
  <si>
    <t>6-B204</t>
  </si>
  <si>
    <t>NTGKR-OR-003443</t>
  </si>
  <si>
    <t>NTGKR-IB-00035448</t>
  </si>
  <si>
    <t>SEL1-6-1-S-010-B205</t>
  </si>
  <si>
    <t>U-A1-33</t>
  </si>
  <si>
    <t>U-B1-33</t>
  </si>
  <si>
    <t>6-B205</t>
  </si>
  <si>
    <t>NTGKR-IB-00035449</t>
  </si>
  <si>
    <t>SEL1-6-1-S-010-B206</t>
  </si>
  <si>
    <t>U-A1-35</t>
  </si>
  <si>
    <t>U-B1-35</t>
  </si>
  <si>
    <t>6-B206</t>
  </si>
  <si>
    <t>NTGKR-OR-003443-CO2</t>
  </si>
  <si>
    <t>SEL1-6-1-S-010-B207</t>
  </si>
  <si>
    <t>U-A1-37</t>
  </si>
  <si>
    <t>U-B1-37</t>
  </si>
  <si>
    <t>6-B207</t>
  </si>
  <si>
    <t>SEL1-6-1-S-010-B208</t>
  </si>
  <si>
    <t>U-A1-39</t>
  </si>
  <si>
    <t>U-B1-39</t>
  </si>
  <si>
    <t>6-B208</t>
  </si>
  <si>
    <t>파이오링크</t>
  </si>
  <si>
    <t>Piolink</t>
  </si>
  <si>
    <t>SEL1-6-1-S-010-B209</t>
  </si>
  <si>
    <t>U-A1-41</t>
  </si>
  <si>
    <t>U-B1-41</t>
  </si>
  <si>
    <t>U-A1-43</t>
  </si>
  <si>
    <t>U-B1-43</t>
  </si>
  <si>
    <t>6-B209</t>
  </si>
  <si>
    <t>주식회사 알엑스엔</t>
  </si>
  <si>
    <t>RXN Co., Ltd.</t>
  </si>
  <si>
    <t>RXNKR</t>
  </si>
  <si>
    <t>SEL1-6-1-S-010-B210</t>
  </si>
  <si>
    <t>U-A1-49</t>
  </si>
  <si>
    <t>U-B1-30</t>
  </si>
  <si>
    <t>6-B210</t>
  </si>
  <si>
    <t>RXNKR-OR-008309</t>
  </si>
  <si>
    <t>RXNKR-IB-000124941</t>
  </si>
  <si>
    <t>SEL1-6-1-S-010-B211</t>
  </si>
  <si>
    <t>6-B211</t>
  </si>
  <si>
    <t>SEL1-6-1-S-010-B215</t>
  </si>
  <si>
    <t>R10</t>
  </si>
  <si>
    <t>6-B215</t>
  </si>
  <si>
    <t>SEL1-6-1-S-010-B216</t>
  </si>
  <si>
    <t>U-A1-45</t>
  </si>
  <si>
    <t>U-B1-45</t>
  </si>
  <si>
    <t>R11</t>
  </si>
  <si>
    <t>6-B216</t>
  </si>
  <si>
    <t>SEL1-6-1-S-010-B217</t>
  </si>
  <si>
    <t>U-A1-47</t>
  </si>
  <si>
    <t>U-B1-47</t>
  </si>
  <si>
    <t>R12</t>
  </si>
  <si>
    <t>6-B217</t>
  </si>
  <si>
    <t>SEL1-6-1-S-010-B218</t>
  </si>
  <si>
    <t>U6-A5-48</t>
  </si>
  <si>
    <t>U6-B5-48</t>
  </si>
  <si>
    <t>R13</t>
  </si>
  <si>
    <t>6-B218</t>
  </si>
  <si>
    <t>SEL1-6-1-S-010-B219</t>
  </si>
  <si>
    <t>U-A1-18</t>
  </si>
  <si>
    <t>U-B1-34</t>
  </si>
  <si>
    <t>R14</t>
  </si>
  <si>
    <t>6-B219</t>
  </si>
  <si>
    <t>SEL1-6-1-S-010-B220</t>
  </si>
  <si>
    <t>U-A1-20</t>
  </si>
  <si>
    <t>U-B1-20</t>
  </si>
  <si>
    <t>R15</t>
  </si>
  <si>
    <t>6-B220</t>
  </si>
  <si>
    <t>SEL1-6-1-S-010-B221</t>
  </si>
  <si>
    <t>U-A1-22</t>
  </si>
  <si>
    <t>U-B1-22</t>
  </si>
  <si>
    <t>R16</t>
  </si>
  <si>
    <t>6-B221</t>
  </si>
  <si>
    <t>인프로</t>
  </si>
  <si>
    <t>SEL1-6-1-S-010-B222</t>
  </si>
  <si>
    <t>U-A1-24</t>
  </si>
  <si>
    <t>U-B1-24</t>
  </si>
  <si>
    <t>R17</t>
  </si>
  <si>
    <t>6-B222</t>
  </si>
  <si>
    <t>SEL1-6-1-S-010-B223</t>
  </si>
  <si>
    <t>U-A1-26</t>
  </si>
  <si>
    <t>U-B1-26</t>
  </si>
  <si>
    <t>R18</t>
  </si>
  <si>
    <t>6-B223</t>
  </si>
  <si>
    <t>SEL1-6-1-S-010-B224</t>
  </si>
  <si>
    <t>U-A1-28</t>
  </si>
  <si>
    <t>U-B1-28</t>
  </si>
  <si>
    <t>R19</t>
  </si>
  <si>
    <t>6-B224</t>
  </si>
  <si>
    <t>SEL1-6-1-S-010-B225</t>
  </si>
  <si>
    <t>R20</t>
  </si>
  <si>
    <t>6-B225</t>
  </si>
  <si>
    <t>SEL1-6-1-S-010-B301</t>
  </si>
  <si>
    <t>U6-A5-37</t>
  </si>
  <si>
    <t>U6-B5-37</t>
  </si>
  <si>
    <t>U10</t>
  </si>
  <si>
    <t>6-B301</t>
  </si>
  <si>
    <t>RXNKR-OR-003539</t>
  </si>
  <si>
    <t>(주)디브이에스네트워크코리아</t>
  </si>
  <si>
    <t>DVS Network Korea Co., Ltd.</t>
  </si>
  <si>
    <t>DVSKR</t>
  </si>
  <si>
    <t>SEL1-6-1-S-010-B302</t>
  </si>
  <si>
    <t>U6-A5-39</t>
  </si>
  <si>
    <t>U6-B5-39</t>
  </si>
  <si>
    <t>U11</t>
  </si>
  <si>
    <t>6-B302</t>
  </si>
  <si>
    <t>DVSKR-OR-003326</t>
  </si>
  <si>
    <t>DVSKR-IB-00035371 Half</t>
  </si>
  <si>
    <t>주식회사듀시스템</t>
  </si>
  <si>
    <t>Du System Co., Ltd.</t>
  </si>
  <si>
    <t>DUSKR</t>
  </si>
  <si>
    <t>SEL1-6-1-S-010-B303</t>
  </si>
  <si>
    <t>U6-A5-41</t>
  </si>
  <si>
    <t>U6-B5-41</t>
  </si>
  <si>
    <t>U12</t>
  </si>
  <si>
    <t>6-B303</t>
  </si>
  <si>
    <t>DUSKR-OR-003325</t>
  </si>
  <si>
    <t>DUSKR-IB-00035370 Half</t>
  </si>
  <si>
    <t>SEL1-6-1-S-010-B304</t>
  </si>
  <si>
    <t>U6-A5-43</t>
  </si>
  <si>
    <t>U6-B5-43</t>
  </si>
  <si>
    <t>U13</t>
  </si>
  <si>
    <t>6-B304</t>
  </si>
  <si>
    <t>RXNKR-IB-00035479</t>
  </si>
  <si>
    <t>SEL1-6-1-S-010-B305</t>
  </si>
  <si>
    <t>U6-A5-45</t>
  </si>
  <si>
    <t>U6-B5-45</t>
  </si>
  <si>
    <t>U14</t>
  </si>
  <si>
    <t>6-B305</t>
  </si>
  <si>
    <t>RXNKR-IB-00035480</t>
  </si>
  <si>
    <t>SEL1-6-1-S-010-B306</t>
  </si>
  <si>
    <t>U6-A5-47</t>
  </si>
  <si>
    <t>U6-B5-47</t>
  </si>
  <si>
    <t>U15</t>
  </si>
  <si>
    <t>6-B306</t>
  </si>
  <si>
    <t>Piolink Co., Ltd.</t>
  </si>
  <si>
    <t>PLKKR</t>
  </si>
  <si>
    <t>SEL1-6-1-S-010-B307</t>
  </si>
  <si>
    <t>U6-A5-49</t>
  </si>
  <si>
    <t>U6-B5-49</t>
  </si>
  <si>
    <t>U16</t>
  </si>
  <si>
    <t>6-B307</t>
  </si>
  <si>
    <t>PLKKR-OR-003533</t>
  </si>
  <si>
    <t>PLKKR-IB-00035472</t>
  </si>
  <si>
    <t>SEL1-6-1-S-010-B308</t>
  </si>
  <si>
    <t>U6-A5-51</t>
  </si>
  <si>
    <t>U6-B5-51</t>
  </si>
  <si>
    <t>U17</t>
  </si>
  <si>
    <t>6-B308</t>
  </si>
  <si>
    <t>SEL1-6-1-S-010-B309</t>
  </si>
  <si>
    <t>U6-A5-53</t>
  </si>
  <si>
    <t>U6-B5-53</t>
  </si>
  <si>
    <t>U18</t>
  </si>
  <si>
    <t>6-B309</t>
  </si>
  <si>
    <t>RXNKR-OR-003538</t>
  </si>
  <si>
    <t>SEL1-6-1-S-010-B310</t>
  </si>
  <si>
    <t>U19</t>
  </si>
  <si>
    <t>6-B310</t>
  </si>
  <si>
    <t>SEL1-6-1-S-010-B311</t>
  </si>
  <si>
    <t>U20</t>
  </si>
  <si>
    <t>6-B311</t>
  </si>
  <si>
    <t>SEL1-6-1-S-010-B315</t>
  </si>
  <si>
    <t>Q10</t>
  </si>
  <si>
    <t>6-B315</t>
  </si>
  <si>
    <t>SEL1-6-1-S-010-B316</t>
  </si>
  <si>
    <t>U6-A5-20</t>
  </si>
  <si>
    <t>U6-B5-20</t>
  </si>
  <si>
    <t>6-B316</t>
  </si>
  <si>
    <t>SEL1-6-1-S-010-B317</t>
  </si>
  <si>
    <t>U6-A5-22</t>
  </si>
  <si>
    <t>U6-B5-22</t>
  </si>
  <si>
    <t>6-B317</t>
  </si>
  <si>
    <t>SEL1-6-1-S-010-B318</t>
  </si>
  <si>
    <t>U6-A5-24</t>
  </si>
  <si>
    <t>U6-B5-24</t>
  </si>
  <si>
    <t>6-B318</t>
  </si>
  <si>
    <t>SEL1-6-1-S-010-B319</t>
  </si>
  <si>
    <t>U6-A5-26</t>
  </si>
  <si>
    <t>U6-B5-26</t>
  </si>
  <si>
    <t>6-B319</t>
  </si>
  <si>
    <t>SEL1-6-1-S-010-B320</t>
  </si>
  <si>
    <t>U6-A5-28</t>
  </si>
  <si>
    <t>U6-B5-28</t>
  </si>
  <si>
    <t>6-B320</t>
  </si>
  <si>
    <t>SEL1-6-1-S-010-B321</t>
  </si>
  <si>
    <t>U6-A5-30</t>
  </si>
  <si>
    <t>U6-B5-30</t>
  </si>
  <si>
    <t>6-B321</t>
  </si>
  <si>
    <t>SEL1-6-1-S-010-B322</t>
  </si>
  <si>
    <t>U6-A5-32</t>
  </si>
  <si>
    <t>U6-B5-32</t>
  </si>
  <si>
    <t>6-B322</t>
  </si>
  <si>
    <t>SEL1-6-1-S-010-B323</t>
  </si>
  <si>
    <t>U6-A5-34</t>
  </si>
  <si>
    <t>U6-B5-34</t>
  </si>
  <si>
    <t>6-B323</t>
  </si>
  <si>
    <t>SEL1-6-1-S-010-B324</t>
  </si>
  <si>
    <t>U6-A5-36</t>
  </si>
  <si>
    <t>U6-B5-36</t>
  </si>
  <si>
    <t>6-B324</t>
  </si>
  <si>
    <t>SEL1-6-1-S-010-B325</t>
  </si>
  <si>
    <t>6-B325</t>
  </si>
  <si>
    <t>주식회사 메타넷티플랫폼</t>
  </si>
  <si>
    <t>Metanet T Platform Co., Ltd.</t>
  </si>
  <si>
    <t>SEL1-6-1-S-010-B401</t>
  </si>
  <si>
    <t>T10</t>
  </si>
  <si>
    <t>6-B401</t>
  </si>
  <si>
    <t>MTPKR-OR-003433</t>
  </si>
  <si>
    <t>MTPKR-IB-00035442</t>
  </si>
  <si>
    <t>SEL1-6-1-S-010-B402</t>
  </si>
  <si>
    <t>U6-A5-02</t>
  </si>
  <si>
    <t>U6-B5-02</t>
  </si>
  <si>
    <t>T11</t>
  </si>
  <si>
    <t>6-B402</t>
  </si>
  <si>
    <t>MTPKR-IB-00035443</t>
  </si>
  <si>
    <t>주식회사 유아이윈스</t>
  </si>
  <si>
    <t>U.I.WINS</t>
  </si>
  <si>
    <t>UIWKR</t>
  </si>
  <si>
    <t>SEL1-6-1-S-010-B403</t>
  </si>
  <si>
    <t>U6-A5-04</t>
  </si>
  <si>
    <t>U6-B5-04</t>
  </si>
  <si>
    <t>T12</t>
  </si>
  <si>
    <t>6-B403</t>
  </si>
  <si>
    <t>UIWKR-OR-003624</t>
  </si>
  <si>
    <t>UIWKR-IB-00035593</t>
  </si>
  <si>
    <t>주식회사 이츠인</t>
  </si>
  <si>
    <t>ETSIN Co., Ltd.</t>
  </si>
  <si>
    <t>ITSKR</t>
  </si>
  <si>
    <t>SEL1-6-1-S-010-B404</t>
  </si>
  <si>
    <t>U6-A5-06</t>
  </si>
  <si>
    <t>U6-B5-06</t>
  </si>
  <si>
    <t>T13</t>
  </si>
  <si>
    <t>6-B404</t>
  </si>
  <si>
    <t>ITSKR-OR-003346</t>
  </si>
  <si>
    <t>ITSKR-IB-00035394</t>
  </si>
  <si>
    <t>주식회사 동양엔아이엔씨</t>
  </si>
  <si>
    <t>Dongyang &amp; I&amp;C Co., Ltd.</t>
  </si>
  <si>
    <t>DYIKR</t>
  </si>
  <si>
    <t>SEL1-6-1-S-010-B405</t>
  </si>
  <si>
    <t>U6-A5-08</t>
  </si>
  <si>
    <t>U6-B5-08</t>
  </si>
  <si>
    <t>T14</t>
  </si>
  <si>
    <t>6-B405</t>
  </si>
  <si>
    <t>DYIKR-OR-003327</t>
  </si>
  <si>
    <t>DYIKR-IB-00035372 Half</t>
  </si>
  <si>
    <t>SEL1-6-1-S-010-B406</t>
  </si>
  <si>
    <t>U6-A5-10</t>
  </si>
  <si>
    <t>U6-B5-10</t>
  </si>
  <si>
    <t>U6-A5-54</t>
  </si>
  <si>
    <t>U6-B5-54</t>
  </si>
  <si>
    <t>T15</t>
  </si>
  <si>
    <t>6-B406</t>
  </si>
  <si>
    <t>MTPKR-OR-003435</t>
  </si>
  <si>
    <t>MTPKR-IB-00035444</t>
  </si>
  <si>
    <t>(주)엘림넷</t>
  </si>
  <si>
    <t>ELIMNET Co., Ltd.</t>
  </si>
  <si>
    <t>ELNKR</t>
  </si>
  <si>
    <t>SEL1-6-1-S-010-B407</t>
  </si>
  <si>
    <t>U6-A5-12</t>
  </si>
  <si>
    <t>U6-B5-12</t>
  </si>
  <si>
    <t>T16</t>
  </si>
  <si>
    <t>6-B407</t>
  </si>
  <si>
    <t>ELNKR-OR-003330</t>
  </si>
  <si>
    <t>ELNKR-IB-00035375 Quarter</t>
  </si>
  <si>
    <t>(주)마크프로</t>
  </si>
  <si>
    <t>MarkPro</t>
  </si>
  <si>
    <t>MKPKR</t>
  </si>
  <si>
    <t>SEL1-6-1-S-010-B408</t>
  </si>
  <si>
    <t>U6-A5-14</t>
  </si>
  <si>
    <t>U6-B5-14</t>
  </si>
  <si>
    <t>T17</t>
  </si>
  <si>
    <t>6-B408</t>
  </si>
  <si>
    <t>MKPKR-OR-003432</t>
  </si>
  <si>
    <t>MKPKR-IB-00035440</t>
  </si>
  <si>
    <t>SEL1-6-1-S-010-B409</t>
  </si>
  <si>
    <t>U6-A5-16</t>
  </si>
  <si>
    <t>U6-B5-16</t>
  </si>
  <si>
    <t>T18</t>
  </si>
  <si>
    <t>6-B409</t>
  </si>
  <si>
    <t>MKPKR-IB-00035441</t>
  </si>
  <si>
    <t>주식회사 에네이</t>
  </si>
  <si>
    <t>Enei</t>
  </si>
  <si>
    <t>SEL1-6-1-S-010-B410</t>
  </si>
  <si>
    <t>T19</t>
  </si>
  <si>
    <t>6-B410</t>
  </si>
  <si>
    <t>ENYKR-OR-003331-CO1</t>
  </si>
  <si>
    <t>ENYKR-IB-00035376 Half</t>
  </si>
  <si>
    <t>SEL1-6-1-S-010-B411</t>
  </si>
  <si>
    <t>T20</t>
  </si>
  <si>
    <t>6-B411</t>
  </si>
  <si>
    <t>ENYKR-OR-003332-CO1</t>
  </si>
  <si>
    <t>ENYKR-IB-00035377</t>
  </si>
  <si>
    <t>SEL1-6-1-S-010-B415</t>
  </si>
  <si>
    <t>P10</t>
  </si>
  <si>
    <t>6-B415</t>
  </si>
  <si>
    <t>SEL1-6-1-S-010-B416</t>
  </si>
  <si>
    <t>U6-A5-38</t>
  </si>
  <si>
    <t>U6-B5-38</t>
  </si>
  <si>
    <t>6-B416</t>
  </si>
  <si>
    <t>SEL1-6-1-S-010-B417</t>
  </si>
  <si>
    <t>U6-A5-40</t>
  </si>
  <si>
    <t>U6-B5-40</t>
  </si>
  <si>
    <t>6-B417</t>
  </si>
  <si>
    <t>SEL1-6-1-S-010-B418</t>
  </si>
  <si>
    <t>U6-A5-42</t>
  </si>
  <si>
    <t>U6-B5-42</t>
  </si>
  <si>
    <t>6-B418</t>
  </si>
  <si>
    <t>SEL1-6-1-S-010-B419</t>
  </si>
  <si>
    <t>U6-A5-44</t>
  </si>
  <si>
    <t>U6-B5-44</t>
  </si>
  <si>
    <t>6-B419</t>
  </si>
  <si>
    <t>SEL1-6-1-S-010-B420</t>
  </si>
  <si>
    <t>U6-A5-46</t>
  </si>
  <si>
    <t>U6-B5-46</t>
  </si>
  <si>
    <t>6-B420</t>
  </si>
  <si>
    <t>SEL1-6-1-S-010-B421</t>
  </si>
  <si>
    <t>U6-A7</t>
  </si>
  <si>
    <t>U6-B7</t>
  </si>
  <si>
    <t>U6-A7-01</t>
  </si>
  <si>
    <t>U6-B7-01</t>
  </si>
  <si>
    <t>6-B421</t>
  </si>
  <si>
    <t>SEL1-6-1-S-010-B422</t>
  </si>
  <si>
    <t>U6-A7-03</t>
  </si>
  <si>
    <t>U6-B7-03</t>
  </si>
  <si>
    <t>6-B422</t>
  </si>
  <si>
    <t>SEL1-6-1-S-010-B423</t>
  </si>
  <si>
    <t>U6-A7-05</t>
  </si>
  <si>
    <t>U6-B7-05</t>
  </si>
  <si>
    <t>6-B423</t>
  </si>
  <si>
    <t>SEL1-6-1-S-010-B424</t>
  </si>
  <si>
    <t>U6-A7-07</t>
  </si>
  <si>
    <t>U6-B7-07</t>
  </si>
  <si>
    <t>6-B424</t>
  </si>
  <si>
    <t>SEL1-6-1-S-010-B425</t>
  </si>
  <si>
    <t>6-B425</t>
  </si>
  <si>
    <t>SEL1-6-1-S-010-C101</t>
  </si>
  <si>
    <t>O10</t>
  </si>
  <si>
    <t>6-C101</t>
  </si>
  <si>
    <t>SEL1-6-1-S-010-C102</t>
  </si>
  <si>
    <t>U6-A7-52</t>
  </si>
  <si>
    <t>U6-B7-52</t>
  </si>
  <si>
    <t>6-C102</t>
  </si>
  <si>
    <t>SEL1-6-1-S-010-C103</t>
  </si>
  <si>
    <t>U-A4-03</t>
  </si>
  <si>
    <t>U-B4-03</t>
  </si>
  <si>
    <t>6-C103</t>
  </si>
  <si>
    <t>SEL1-6-1-S-010-C104</t>
  </si>
  <si>
    <t>U-A4-05</t>
  </si>
  <si>
    <t>U-B4-05</t>
  </si>
  <si>
    <t>6-C104</t>
  </si>
  <si>
    <t>SEL1-6-1-S-010-C105</t>
  </si>
  <si>
    <t>U-A4-07</t>
  </si>
  <si>
    <t>U-B4-07</t>
  </si>
  <si>
    <t>6-C105</t>
  </si>
  <si>
    <t>SEL1-6-1-S-010-C106</t>
  </si>
  <si>
    <t>U-A4-09</t>
  </si>
  <si>
    <t>U-B4-09</t>
  </si>
  <si>
    <t>6-C106</t>
  </si>
  <si>
    <t>SEL1-6-1-S-010-C107</t>
  </si>
  <si>
    <t>U-A4-11</t>
  </si>
  <si>
    <t>U-B4-11</t>
  </si>
  <si>
    <t>6-C107</t>
  </si>
  <si>
    <t>SEL1-6-1-S-010-C108</t>
  </si>
  <si>
    <t>U6-A3</t>
  </si>
  <si>
    <t>U-A4-13</t>
  </si>
  <si>
    <t>U-A3-31</t>
  </si>
  <si>
    <t>6-C108</t>
  </si>
  <si>
    <t>SEL1-6-1-S-010-C109</t>
  </si>
  <si>
    <t>U-A4-15</t>
  </si>
  <si>
    <t>U-B4-15</t>
  </si>
  <si>
    <t>6-C109</t>
  </si>
  <si>
    <t>SEL1-6-1-S-010-C110</t>
  </si>
  <si>
    <t>U-A4-17</t>
  </si>
  <si>
    <t>U-B4-17</t>
  </si>
  <si>
    <t>6-C110</t>
  </si>
  <si>
    <t>SEL1-6-1-S-010-C201</t>
  </si>
  <si>
    <t>N10</t>
  </si>
  <si>
    <t>6-C201</t>
  </si>
  <si>
    <t>SEL1-6-1-S-010-C202</t>
  </si>
  <si>
    <t>U-A4-02</t>
  </si>
  <si>
    <t>U-B4-02</t>
  </si>
  <si>
    <t>6-C202</t>
  </si>
  <si>
    <t>SEL1-6-1-S-010-C203</t>
  </si>
  <si>
    <t>U-A4-04</t>
  </si>
  <si>
    <t>U-B4-04</t>
  </si>
  <si>
    <t>6-C203</t>
  </si>
  <si>
    <t>SEL1-6-1-S-010-C204</t>
  </si>
  <si>
    <t>U-A4-06</t>
  </si>
  <si>
    <t>U-B4-06</t>
  </si>
  <si>
    <t>6-C204</t>
  </si>
  <si>
    <t>SEL1-6-1-S-010-C205</t>
  </si>
  <si>
    <t>U-A4-08</t>
  </si>
  <si>
    <t>U-B4-08</t>
  </si>
  <si>
    <t>6-C205</t>
  </si>
  <si>
    <t>SEL1-6-1-S-010-C206</t>
  </si>
  <si>
    <t>U-A4-10</t>
  </si>
  <si>
    <t>U-B4-10</t>
  </si>
  <si>
    <t>6-C206</t>
  </si>
  <si>
    <t>SEL1-6-1-S-010-C207</t>
  </si>
  <si>
    <t>U-A4-12</t>
  </si>
  <si>
    <t>U-B4-12</t>
  </si>
  <si>
    <t>6-C207</t>
  </si>
  <si>
    <t>SEL1-6-1-S-010-C208</t>
  </si>
  <si>
    <t>U6-B3</t>
  </si>
  <si>
    <t>U-A4-14</t>
  </si>
  <si>
    <t>U-B3-21</t>
  </si>
  <si>
    <t>6-C208</t>
  </si>
  <si>
    <t>SEL1-6-1-S-010-C209</t>
  </si>
  <si>
    <t>U-A4-16</t>
  </si>
  <si>
    <t>U-B4-16</t>
  </si>
  <si>
    <t>6-C209</t>
  </si>
  <si>
    <t>SEL1-6-1-S-010-C210</t>
  </si>
  <si>
    <t>U-A4-18</t>
  </si>
  <si>
    <t>U-B4-18</t>
  </si>
  <si>
    <t>6-C210</t>
  </si>
  <si>
    <t>SEL1-6-1-S-010-C301</t>
  </si>
  <si>
    <t>M10</t>
  </si>
  <si>
    <t>6-C301</t>
  </si>
  <si>
    <t>SEL1-6-1-S-010-C302</t>
  </si>
  <si>
    <t>U-A3-01</t>
  </si>
  <si>
    <t>U-B3-01</t>
  </si>
  <si>
    <t>6-C302</t>
  </si>
  <si>
    <t>SEL1-6-1-S-010-C303</t>
  </si>
  <si>
    <t>U-A3-03</t>
  </si>
  <si>
    <t>U-B3-03</t>
  </si>
  <si>
    <t>6-C303</t>
  </si>
  <si>
    <t>SEL1-6-1-S-010-C304</t>
  </si>
  <si>
    <t>U-A3-05</t>
  </si>
  <si>
    <t>U-B3-05</t>
  </si>
  <si>
    <t>U6-A7-32</t>
  </si>
  <si>
    <t>U6-B7-34</t>
  </si>
  <si>
    <t>U6-A7-30</t>
  </si>
  <si>
    <t>U6-B7-30</t>
  </si>
  <si>
    <t>6-C304</t>
  </si>
  <si>
    <t>SEL1-6-1-S-010-C305</t>
  </si>
  <si>
    <t>U-A3-07</t>
  </si>
  <si>
    <t>U-B3-07</t>
  </si>
  <si>
    <t>U6-A7-34</t>
  </si>
  <si>
    <t>U6-B7-32</t>
  </si>
  <si>
    <t>U6-A7-28</t>
  </si>
  <si>
    <t>U6-B7-28</t>
  </si>
  <si>
    <t>6-C305</t>
  </si>
  <si>
    <t>SEL1-6-1-S-010-C306</t>
  </si>
  <si>
    <t>U-A3-09</t>
  </si>
  <si>
    <t>U-B3-09</t>
  </si>
  <si>
    <t>6-C306</t>
  </si>
  <si>
    <t>SEL1-6-1-S-010-C307</t>
  </si>
  <si>
    <t>U-A3-11</t>
  </si>
  <si>
    <t>U-B3-11</t>
  </si>
  <si>
    <t>6-C307</t>
  </si>
  <si>
    <t>SEL1-6-1-S-010-C308</t>
  </si>
  <si>
    <t>U-A3-13</t>
  </si>
  <si>
    <t>U-B3-13</t>
  </si>
  <si>
    <t>6-C308</t>
  </si>
  <si>
    <t>SEL1-6-1-S-010-C309</t>
  </si>
  <si>
    <t>U-A3-15</t>
  </si>
  <si>
    <t>U-B3-15</t>
  </si>
  <si>
    <t>6-C309</t>
  </si>
  <si>
    <t>SEL1-6-1-S-010-C310</t>
  </si>
  <si>
    <t>U-A3-17</t>
  </si>
  <si>
    <t>U-B3-17</t>
  </si>
  <si>
    <t>6-C310</t>
  </si>
  <si>
    <t>SEL1-6-1-S-010-C401</t>
  </si>
  <si>
    <t>L10</t>
  </si>
  <si>
    <t>6-C401</t>
  </si>
  <si>
    <t>SEL1-6-1-S-010-C402</t>
  </si>
  <si>
    <t>U-A3-02</t>
  </si>
  <si>
    <t>U-B3-02</t>
  </si>
  <si>
    <t>6-C402</t>
  </si>
  <si>
    <t>SEL1-6-1-S-010-C403</t>
  </si>
  <si>
    <t>U-A3-04</t>
  </si>
  <si>
    <t>U-B3-04</t>
  </si>
  <si>
    <t>6-C403</t>
  </si>
  <si>
    <t>SEL1-6-1-S-010-C404</t>
  </si>
  <si>
    <t>U-A3-06</t>
  </si>
  <si>
    <t>U-B3-06</t>
  </si>
  <si>
    <t>6-C404</t>
  </si>
  <si>
    <t>매일유업</t>
  </si>
  <si>
    <t>SEL1-6-1-S-010-C405</t>
  </si>
  <si>
    <t>U-A3-08</t>
  </si>
  <si>
    <t>U-B3-08</t>
  </si>
  <si>
    <t>6-C405</t>
  </si>
  <si>
    <t>SEL1-6-1-S-010-C406</t>
  </si>
  <si>
    <t>U-A3-10</t>
  </si>
  <si>
    <t>U-B3-10</t>
  </si>
  <si>
    <t>6-C406</t>
  </si>
  <si>
    <t>SEL1-6-1-S-010-C407</t>
  </si>
  <si>
    <t>U-A3-12</t>
  </si>
  <si>
    <t>U-B3-12</t>
  </si>
  <si>
    <t>6-C407</t>
  </si>
  <si>
    <t>SEL1-6-1-S-010-C408</t>
  </si>
  <si>
    <t>U-A3-14</t>
  </si>
  <si>
    <t>U-B3-14</t>
  </si>
  <si>
    <t>6-C408</t>
  </si>
  <si>
    <t>SEL1-6-1-S-010-C409</t>
  </si>
  <si>
    <t>U-A3-16</t>
  </si>
  <si>
    <t>U-B3-16</t>
  </si>
  <si>
    <t>6-C409</t>
  </si>
  <si>
    <t>SEL1-6-1-S-010-C410</t>
  </si>
  <si>
    <t>U-A3-18</t>
  </si>
  <si>
    <t>U-B3-18</t>
  </si>
  <si>
    <t>6-C410</t>
  </si>
  <si>
    <t>SEL1-6-1-S-010-C501</t>
  </si>
  <si>
    <t>K10</t>
  </si>
  <si>
    <t>6-C501</t>
  </si>
  <si>
    <t>SEL1-6-1-S-010-C502</t>
  </si>
  <si>
    <t>U-A3-20</t>
  </si>
  <si>
    <t>U-B3-20</t>
  </si>
  <si>
    <t>6-C502</t>
  </si>
  <si>
    <t>SEL1-6-1-S-010-C503</t>
  </si>
  <si>
    <t>U-A3-22</t>
  </si>
  <si>
    <t>U-B3-22</t>
  </si>
  <si>
    <t>6-C503</t>
  </si>
  <si>
    <t>SEL1-6-1-S-010-C504</t>
  </si>
  <si>
    <t>U-A3-24</t>
  </si>
  <si>
    <t>U-B3-48</t>
  </si>
  <si>
    <t>6-C504</t>
  </si>
  <si>
    <t>SEL1-6-1-S-010-C505</t>
  </si>
  <si>
    <t>U-A3-26</t>
  </si>
  <si>
    <t>U-B3-26</t>
  </si>
  <si>
    <t>6-C505</t>
  </si>
  <si>
    <t>SEL1-6-1-S-010-C506</t>
  </si>
  <si>
    <t>U-A3-28</t>
  </si>
  <si>
    <t>U-B3-28</t>
  </si>
  <si>
    <t>6-C506</t>
  </si>
  <si>
    <t>SEL1-6-1-S-010-C507</t>
  </si>
  <si>
    <t>U-A3-30</t>
  </si>
  <si>
    <t>U-B3-30</t>
  </si>
  <si>
    <t>6-C507</t>
  </si>
  <si>
    <t>SEL1-6-1-S-010-C508</t>
  </si>
  <si>
    <t>U-A3-32</t>
  </si>
  <si>
    <t>U-B3-32</t>
  </si>
  <si>
    <t>6-C508</t>
  </si>
  <si>
    <t>SEL1-6-1-S-010-C509</t>
  </si>
  <si>
    <t>U-A3-34</t>
  </si>
  <si>
    <t>U-B3-34</t>
  </si>
  <si>
    <t>6-C509</t>
  </si>
  <si>
    <t>SEL1-6-1-S-010-C510</t>
  </si>
  <si>
    <t>U-A3-36</t>
  </si>
  <si>
    <t>U-B3-36</t>
  </si>
  <si>
    <t>6-C510</t>
  </si>
  <si>
    <t>S-010</t>
    <phoneticPr fontId="39" type="noConversion"/>
  </si>
  <si>
    <t>Sejong 전송장비</t>
  </si>
  <si>
    <t>SEL1-7-1-S-010-A207</t>
  </si>
  <si>
    <t>IPD A-4-56</t>
  </si>
  <si>
    <t>IPD B-4-56</t>
  </si>
  <si>
    <t>537Bay</t>
  </si>
  <si>
    <t>7-A207</t>
  </si>
  <si>
    <t>DC</t>
  </si>
  <si>
    <t>SEL1-7-1-S-010-A208</t>
  </si>
  <si>
    <t>IPD A-4-59</t>
  </si>
  <si>
    <t>IPD B-4-59</t>
  </si>
  <si>
    <t>536Bay</t>
  </si>
  <si>
    <t>7-A208</t>
  </si>
  <si>
    <t>SEL1-7-1-S-010-A209</t>
  </si>
  <si>
    <t>IPD A-4-25</t>
  </si>
  <si>
    <t>IPD B-4-25</t>
  </si>
  <si>
    <t>535Bay</t>
  </si>
  <si>
    <t>7-A209</t>
  </si>
  <si>
    <t>Sejong 전송장비(Reserve)</t>
  </si>
  <si>
    <t>SEL1-7-1-S-010-A210</t>
  </si>
  <si>
    <t>534Bay</t>
  </si>
  <si>
    <t>7-A210</t>
  </si>
  <si>
    <t>SEL1-7-1-S-010-A211</t>
  </si>
  <si>
    <t>7-A211</t>
  </si>
  <si>
    <t>찾을 수 없음</t>
  </si>
  <si>
    <t>SEL1-7-1-S-010-A306</t>
  </si>
  <si>
    <t>IPD B-4-31</t>
  </si>
  <si>
    <t>IPD A-4-31</t>
  </si>
  <si>
    <t>440Bay</t>
  </si>
  <si>
    <t>7-A306</t>
  </si>
  <si>
    <t>SEL1-7-1-S-010-A307</t>
  </si>
  <si>
    <t>IPD B-4-30</t>
  </si>
  <si>
    <t>IPD A-4-30</t>
  </si>
  <si>
    <t>439Bay</t>
  </si>
  <si>
    <t>7-A307</t>
  </si>
  <si>
    <t>SEL1-7-1-S-010-A309</t>
  </si>
  <si>
    <t>IPD A-4-29</t>
  </si>
  <si>
    <t>IPD B-4-29</t>
  </si>
  <si>
    <t>IPD A-4-34</t>
  </si>
  <si>
    <t>IPD B-4-34</t>
  </si>
  <si>
    <t>437Bay</t>
  </si>
  <si>
    <t>7-A309</t>
  </si>
  <si>
    <t>SEL1-7-1-S-010-A310</t>
  </si>
  <si>
    <t>IPD A-4-03</t>
  </si>
  <si>
    <t>IPD B-4-03</t>
  </si>
  <si>
    <t>436Bay</t>
  </si>
  <si>
    <t>7-A310</t>
  </si>
  <si>
    <t>Sejong 전송장비(정류기)</t>
  </si>
  <si>
    <t>SEL1-7-1-S-010-A311</t>
  </si>
  <si>
    <t>435Bay</t>
  </si>
  <si>
    <t>7-A311</t>
  </si>
  <si>
    <t>Sejong_인터넷</t>
  </si>
  <si>
    <t>SEL1-7-1-S-010-A402</t>
  </si>
  <si>
    <t>IPD A-4-41</t>
  </si>
  <si>
    <t>IPD B-4-41</t>
  </si>
  <si>
    <t>343Bay</t>
  </si>
  <si>
    <t>7-A402</t>
  </si>
  <si>
    <t>AC/DC</t>
  </si>
  <si>
    <t>SEL1-7-1-S-010-A403</t>
  </si>
  <si>
    <t>U3-7B-03</t>
  </si>
  <si>
    <t>U3-7A-05</t>
  </si>
  <si>
    <t>342Bay</t>
  </si>
  <si>
    <t>7-A403</t>
  </si>
  <si>
    <t>SEL1-7-1-S-010-A404</t>
  </si>
  <si>
    <t>UPS A1</t>
  </si>
  <si>
    <t>UPS B1</t>
  </si>
  <si>
    <t>UPS A1-40</t>
  </si>
  <si>
    <t>UPS B1-38</t>
  </si>
  <si>
    <t>341Bay</t>
  </si>
  <si>
    <t>7-A404</t>
  </si>
  <si>
    <t>SEL1-7-1-S-010-A405</t>
  </si>
  <si>
    <t>UPS A1-25</t>
  </si>
  <si>
    <t>UPS A1-20</t>
  </si>
  <si>
    <t>340Bay</t>
  </si>
  <si>
    <t>7-A405</t>
  </si>
  <si>
    <t>SEL1-7-1-S-010-A406</t>
  </si>
  <si>
    <t>IPD B-4-46</t>
  </si>
  <si>
    <t>IPD A-4-42</t>
  </si>
  <si>
    <t>339Bay</t>
  </si>
  <si>
    <t>7-A406</t>
  </si>
  <si>
    <t>SEL1-7-1-S-010-A407</t>
  </si>
  <si>
    <t>IPD A-4-43</t>
  </si>
  <si>
    <t>IPD B-4-47</t>
  </si>
  <si>
    <t>338Bay</t>
  </si>
  <si>
    <t>7-A407</t>
  </si>
  <si>
    <t>SEL1-7-1-S-010-A408</t>
  </si>
  <si>
    <t>U3-7B</t>
  </si>
  <si>
    <t>U3-7B-08</t>
  </si>
  <si>
    <t>IPD A-4-44</t>
  </si>
  <si>
    <t>IPD B-4-48</t>
  </si>
  <si>
    <t>337Bay</t>
  </si>
  <si>
    <t>7-A408</t>
  </si>
  <si>
    <t>SEL1-7-1-S-010-A409</t>
  </si>
  <si>
    <t>IPD A-4-50</t>
  </si>
  <si>
    <t>IPD B-4-50</t>
  </si>
  <si>
    <t>336Bay</t>
  </si>
  <si>
    <t>7-A409</t>
  </si>
  <si>
    <t>SEL1-7-1-S-010-A410</t>
  </si>
  <si>
    <t>IPD A-4-46</t>
  </si>
  <si>
    <t>IPD B-4-49</t>
  </si>
  <si>
    <t>335Bay</t>
  </si>
  <si>
    <t>7-A410</t>
  </si>
  <si>
    <t>SEL1-7-1-S-010-A411</t>
  </si>
  <si>
    <t>IPD A-4-54</t>
  </si>
  <si>
    <t>IPD B-4-54</t>
  </si>
  <si>
    <t>334Bay</t>
  </si>
  <si>
    <t>7-A411</t>
  </si>
  <si>
    <t>SEL1-7-1-S-010-A502</t>
  </si>
  <si>
    <t>IPD A-4-26</t>
  </si>
  <si>
    <t>IPD B-4-26</t>
  </si>
  <si>
    <t>244Bay</t>
  </si>
  <si>
    <t>7-A502</t>
  </si>
  <si>
    <t>SEL1-7-1-S-010-A503</t>
  </si>
  <si>
    <t>IPD A-4-28</t>
  </si>
  <si>
    <t>IPD B-4-28</t>
  </si>
  <si>
    <t>243Bay</t>
  </si>
  <si>
    <t>7-A503</t>
  </si>
  <si>
    <t>SEL1-7-1-S-010-A504</t>
  </si>
  <si>
    <t>U3-7A</t>
  </si>
  <si>
    <t>U3-7A-09</t>
  </si>
  <si>
    <t>U3-7B-09</t>
  </si>
  <si>
    <t>242Bay</t>
  </si>
  <si>
    <t>7-A504</t>
  </si>
  <si>
    <t>SEL1-7-1-S-010-A505</t>
  </si>
  <si>
    <t>U3-7A-07</t>
  </si>
  <si>
    <t>U3-7B-07</t>
  </si>
  <si>
    <t>241Bay</t>
  </si>
  <si>
    <t>7-A505</t>
  </si>
  <si>
    <t>SEL1-7-1-S-010-A506</t>
  </si>
  <si>
    <t>IPD A-4-27</t>
  </si>
  <si>
    <t>IPD B-4-57</t>
  </si>
  <si>
    <t>IPD A-4-33</t>
  </si>
  <si>
    <t>IPD B-4-33</t>
  </si>
  <si>
    <t>240Bay</t>
  </si>
  <si>
    <t>7-A506</t>
  </si>
  <si>
    <t>SEL1-7-1-S-010-A507</t>
  </si>
  <si>
    <t>IPD A-4-10</t>
  </si>
  <si>
    <t>IPD B-4-43</t>
  </si>
  <si>
    <t>IPD A-4-11</t>
  </si>
  <si>
    <t>IPD B-4-44</t>
  </si>
  <si>
    <t>IPD A-4-18</t>
  </si>
  <si>
    <t>IPD B-4-45</t>
  </si>
  <si>
    <t>239Bay</t>
  </si>
  <si>
    <t>7-A507</t>
  </si>
  <si>
    <t>SEL1-7-1-S-010-A508</t>
  </si>
  <si>
    <t>IPD A-4-45</t>
  </si>
  <si>
    <t>IPD B-4-51</t>
  </si>
  <si>
    <t>238Bay</t>
  </si>
  <si>
    <t>7-A508</t>
  </si>
  <si>
    <t>SEL1-7-1-S-010-A509</t>
  </si>
  <si>
    <t>IPD A-4-52</t>
  </si>
  <si>
    <t>IPD B-4-52</t>
  </si>
  <si>
    <t>237Bay</t>
  </si>
  <si>
    <t>7-A509</t>
  </si>
  <si>
    <t>SEL1-7-1-S-010-A510</t>
  </si>
  <si>
    <t>IPD A-4-53</t>
  </si>
  <si>
    <t>IPD B-4-53</t>
  </si>
  <si>
    <t>236Bay</t>
  </si>
  <si>
    <t>7-A510</t>
  </si>
  <si>
    <t>SEL1-7-1-S-010-A511</t>
  </si>
  <si>
    <t>235Bay</t>
  </si>
  <si>
    <t>7-A511</t>
  </si>
  <si>
    <t>Sejong OFD</t>
  </si>
  <si>
    <t>SEL1-7-1-S-010-A602</t>
  </si>
  <si>
    <t>144Bay</t>
  </si>
  <si>
    <t>7-A602</t>
  </si>
  <si>
    <t>SEL1-7-1-S-010-A603</t>
  </si>
  <si>
    <t>143Bay</t>
  </si>
  <si>
    <t>7-A603</t>
  </si>
  <si>
    <t>SEL1-7-1-S-010-A604</t>
  </si>
  <si>
    <t>142Bay</t>
  </si>
  <si>
    <t>7-A604</t>
  </si>
  <si>
    <t>SEL1-7-1-S-010-A605</t>
  </si>
  <si>
    <t>141Bay</t>
  </si>
  <si>
    <t>7-A605</t>
  </si>
  <si>
    <t>SEL1-7-1-S-010-A606</t>
  </si>
  <si>
    <t>140Bay</t>
  </si>
  <si>
    <t>7-A606</t>
  </si>
  <si>
    <t>SEL1-7-1-S-010-A607</t>
  </si>
  <si>
    <t>139Bay</t>
  </si>
  <si>
    <t>7-A607</t>
  </si>
  <si>
    <t>SEL1-7-1-S-010-A608</t>
  </si>
  <si>
    <t>138Bay</t>
  </si>
  <si>
    <t>7-A608</t>
  </si>
  <si>
    <t>SEL1-7-1-S-010-A609</t>
  </si>
  <si>
    <t>137Bay</t>
  </si>
  <si>
    <t>7-A609</t>
  </si>
  <si>
    <t>SEL1-7-1-S-010-A610</t>
  </si>
  <si>
    <t>136Bay</t>
  </si>
  <si>
    <t>7-A610</t>
  </si>
  <si>
    <t>SEL1-7-1-S-010-A611</t>
  </si>
  <si>
    <t>135Bay</t>
  </si>
  <si>
    <t>7-A611</t>
  </si>
  <si>
    <t>SEL1-7-1-S-010-A612</t>
  </si>
  <si>
    <t>134Bay</t>
  </si>
  <si>
    <t>7-A612</t>
  </si>
  <si>
    <t>SEL1-7-1-C-002-B111</t>
  </si>
  <si>
    <t>7-B111</t>
  </si>
  <si>
    <t>B111</t>
  </si>
  <si>
    <t>SEL1-7-1-C-002-B114</t>
  </si>
  <si>
    <t>7-B114</t>
  </si>
  <si>
    <t>Sejong QDF</t>
  </si>
  <si>
    <t>SEL1-7-1-S-010-B120</t>
  </si>
  <si>
    <t>621Bay</t>
  </si>
  <si>
    <t>7-B120</t>
  </si>
  <si>
    <t>SEL1-7-1-S-010-B121</t>
  </si>
  <si>
    <t>620Bay</t>
  </si>
  <si>
    <t>7-B121</t>
  </si>
  <si>
    <t>SEL1-7-1-S-010-B122</t>
  </si>
  <si>
    <t>619Bay</t>
  </si>
  <si>
    <t>7-B122</t>
  </si>
  <si>
    <t>SEL1-7-1-S-010-B123</t>
  </si>
  <si>
    <t>618Bay</t>
  </si>
  <si>
    <t>7-B123</t>
  </si>
  <si>
    <t>SEL1-7-1-S-010-B124</t>
  </si>
  <si>
    <t>617Bay</t>
  </si>
  <si>
    <t>7-B124</t>
  </si>
  <si>
    <t>SEL1-7-1-S-010-B125</t>
  </si>
  <si>
    <t>616Bay</t>
  </si>
  <si>
    <t>7-B125</t>
  </si>
  <si>
    <t>SEL1-7-1-S-010-B126</t>
  </si>
  <si>
    <t>615Bay</t>
  </si>
  <si>
    <t>7-B126</t>
  </si>
  <si>
    <t>SEL1-7-1-S-010-B127</t>
  </si>
  <si>
    <t>614Bay</t>
  </si>
  <si>
    <t>7-B127</t>
  </si>
  <si>
    <t>SEL1-7-1-S-010-B128</t>
  </si>
  <si>
    <t>613Bay</t>
  </si>
  <si>
    <t>7-B128</t>
  </si>
  <si>
    <t>SEL1-7-1-S-010-B129</t>
  </si>
  <si>
    <t>612Bay</t>
  </si>
  <si>
    <t>7-B129</t>
  </si>
  <si>
    <t>SEL1-7-1-S-010-B130</t>
  </si>
  <si>
    <t>611Bay</t>
  </si>
  <si>
    <t>7-B130</t>
  </si>
  <si>
    <t>SEL1-7-1-S-010-B131</t>
  </si>
  <si>
    <t>610Bay</t>
  </si>
  <si>
    <t>7-B131</t>
  </si>
  <si>
    <t>SEL1-7-1-S-010-B132</t>
  </si>
  <si>
    <t>609Bay</t>
  </si>
  <si>
    <t>7-B132</t>
  </si>
  <si>
    <t>SEL1-7-1-S-010-B133</t>
  </si>
  <si>
    <t>608Bay</t>
  </si>
  <si>
    <t>7-B133</t>
  </si>
  <si>
    <t>SEL1-7-1-S-010-B134</t>
  </si>
  <si>
    <t>607Bay</t>
  </si>
  <si>
    <t>7-B134</t>
  </si>
  <si>
    <t>SEL1-7-1-S-010-B135</t>
  </si>
  <si>
    <t>606Bay</t>
  </si>
  <si>
    <t>7-B135</t>
  </si>
  <si>
    <t>SEL1-7-1-S-010-B136</t>
  </si>
  <si>
    <t>605Bay</t>
  </si>
  <si>
    <t>7-B136</t>
  </si>
  <si>
    <t>SEL1-7-1-S-010-B137</t>
  </si>
  <si>
    <t>604Bay</t>
  </si>
  <si>
    <t>7-B137</t>
  </si>
  <si>
    <t>SEL1-7-1-S-010-B138</t>
  </si>
  <si>
    <t>603Bay</t>
  </si>
  <si>
    <t>7-B138</t>
  </si>
  <si>
    <t>SEL1-7-1-S-010-B139</t>
  </si>
  <si>
    <t>602Bay</t>
  </si>
  <si>
    <t>7-B139</t>
  </si>
  <si>
    <t>SEL1-7-1-S-010-B140</t>
  </si>
  <si>
    <t>601Bay</t>
  </si>
  <si>
    <t>7-B140</t>
  </si>
  <si>
    <t>SEL1-7-1-S-010-B201</t>
  </si>
  <si>
    <t>IPD A-3-47</t>
  </si>
  <si>
    <t>IPD B-3-47</t>
  </si>
  <si>
    <t>532Bay</t>
  </si>
  <si>
    <t>7-B201</t>
  </si>
  <si>
    <t>SEL1-7-1-S-010-B202</t>
  </si>
  <si>
    <t>IPD A-3-46</t>
  </si>
  <si>
    <t>IPD B-3-46</t>
  </si>
  <si>
    <t>531Bay</t>
  </si>
  <si>
    <t>7-B202</t>
  </si>
  <si>
    <t>SEL1-7-1-S-010-B203</t>
  </si>
  <si>
    <t>IPD A-3-44</t>
  </si>
  <si>
    <t>IPD B-3-44</t>
  </si>
  <si>
    <t>530Bay</t>
  </si>
  <si>
    <t>7-B203</t>
  </si>
  <si>
    <t>SEL1-7-1-S-010-B205</t>
  </si>
  <si>
    <t>529Bay</t>
  </si>
  <si>
    <t>7-B205</t>
  </si>
  <si>
    <t>SEL1-7-1-S-010-B206</t>
  </si>
  <si>
    <t>528Bay</t>
  </si>
  <si>
    <t>7-B206</t>
  </si>
  <si>
    <t>SEL1-7-1-S-010-B207</t>
  </si>
  <si>
    <t>IPD A-3-41</t>
  </si>
  <si>
    <t>IPD B-3-41</t>
  </si>
  <si>
    <t>527Bay</t>
  </si>
  <si>
    <t>7-B207</t>
  </si>
  <si>
    <t>SEL1-7-1-S-010-B208</t>
  </si>
  <si>
    <t>IPD A-3-10</t>
  </si>
  <si>
    <t>IPD B-3-10</t>
  </si>
  <si>
    <t>526Bay</t>
  </si>
  <si>
    <t>7-B208</t>
  </si>
  <si>
    <t>SEL1-7-1-S-010-B209</t>
  </si>
  <si>
    <t>IPD A-3-07</t>
  </si>
  <si>
    <t>IPD B-3-07</t>
  </si>
  <si>
    <t>525Bay</t>
  </si>
  <si>
    <t>7-B209</t>
  </si>
  <si>
    <t>SEL1-7-1-S-010-B210</t>
  </si>
  <si>
    <t>IPD A-3-06</t>
  </si>
  <si>
    <t>IPD B-3-06</t>
  </si>
  <si>
    <t>524Bay</t>
  </si>
  <si>
    <t>7-B210</t>
  </si>
  <si>
    <t>SEL1-7-1-S-010-B211</t>
  </si>
  <si>
    <t>IPD A-3-05</t>
  </si>
  <si>
    <t>IPD B-3-05</t>
  </si>
  <si>
    <t>523Bay</t>
  </si>
  <si>
    <t>7-B211</t>
  </si>
  <si>
    <t>SEL1-7-1-S-010-B216</t>
  </si>
  <si>
    <t>IPD A-2-48</t>
  </si>
  <si>
    <t>IPD B-2-48</t>
  </si>
  <si>
    <t>520Bay</t>
  </si>
  <si>
    <t>7-B216</t>
  </si>
  <si>
    <t>SEL1-7-1-S-010-B217</t>
  </si>
  <si>
    <t>IPD A-2-47</t>
  </si>
  <si>
    <t>IPD B-2-47</t>
  </si>
  <si>
    <t>IPD A-2-53</t>
  </si>
  <si>
    <t>IPD B-2-53</t>
  </si>
  <si>
    <t>519Bay</t>
  </si>
  <si>
    <t>7-B217</t>
  </si>
  <si>
    <t>SEL1-7-1-S-010-B218</t>
  </si>
  <si>
    <t>IPD A-2-44</t>
  </si>
  <si>
    <t>IPD B-2-46</t>
  </si>
  <si>
    <t>518Bay</t>
  </si>
  <si>
    <t>7-B218</t>
  </si>
  <si>
    <t>SKB</t>
  </si>
  <si>
    <t>SEL1-7-1-S-010-B219</t>
  </si>
  <si>
    <t>UPS A1-07</t>
  </si>
  <si>
    <t>IPD A-2-58</t>
  </si>
  <si>
    <t>IPD B-2-58</t>
  </si>
  <si>
    <t>517Bay</t>
  </si>
  <si>
    <t>7-B219</t>
  </si>
  <si>
    <t>SEL1-7-1-S-010-B220</t>
  </si>
  <si>
    <t>516Bay</t>
  </si>
  <si>
    <t>7-B220</t>
  </si>
  <si>
    <t>SEL1-7-1-S-010-B221</t>
  </si>
  <si>
    <t>515Bay</t>
  </si>
  <si>
    <t>7-B221</t>
  </si>
  <si>
    <t>SEL1-7-1-S-010-B222</t>
  </si>
  <si>
    <t>IPD A-2-23</t>
  </si>
  <si>
    <t>IPD B-2-23</t>
  </si>
  <si>
    <t>514Bay</t>
  </si>
  <si>
    <t>7-B222</t>
  </si>
  <si>
    <t>LGU+</t>
  </si>
  <si>
    <t>SEL1-7-1-S-010-B223</t>
  </si>
  <si>
    <t>IPD A-2-07</t>
  </si>
  <si>
    <t>IPD B-2-07</t>
  </si>
  <si>
    <t>513Bay</t>
  </si>
  <si>
    <t>7-B223</t>
  </si>
  <si>
    <t>SEL1-7-1-S-010-B224</t>
  </si>
  <si>
    <t>512Bay</t>
  </si>
  <si>
    <t>7-B224</t>
  </si>
  <si>
    <t>SEL1-7-1-S-010-B225</t>
  </si>
  <si>
    <t>IPD A-2-62</t>
  </si>
  <si>
    <t>IPD B-2-62</t>
  </si>
  <si>
    <t>IPD A-2-63</t>
  </si>
  <si>
    <t>IPD B-2-63</t>
  </si>
  <si>
    <t>511Bay</t>
  </si>
  <si>
    <t>7-B225</t>
  </si>
  <si>
    <t>SEL1-7-1-S-010-B303</t>
  </si>
  <si>
    <t>430Bay</t>
  </si>
  <si>
    <t>7-B303</t>
  </si>
  <si>
    <t>SEL1-7-1-S-010-B304</t>
  </si>
  <si>
    <t>429Bay</t>
  </si>
  <si>
    <t>7-B304</t>
  </si>
  <si>
    <t>SEL1-7-1-S-010-B305</t>
  </si>
  <si>
    <t>428Bay</t>
  </si>
  <si>
    <t>7-B305</t>
  </si>
  <si>
    <t>SEL1-7-1-S-010-B306</t>
  </si>
  <si>
    <t>IPD A-3-57</t>
  </si>
  <si>
    <t>IPD B-3-57</t>
  </si>
  <si>
    <t>IPD A-3-58</t>
  </si>
  <si>
    <t>IPD B-3-58</t>
  </si>
  <si>
    <t>427Bay</t>
  </si>
  <si>
    <t>7-B306</t>
  </si>
  <si>
    <t>SEL1-7-1-S-010-B307</t>
  </si>
  <si>
    <t>IPD A-3-01</t>
  </si>
  <si>
    <t>IPD B-3-01</t>
  </si>
  <si>
    <t>IPD A-3-02</t>
  </si>
  <si>
    <t>IPD B-3-02</t>
  </si>
  <si>
    <t>IPD A-3-03</t>
  </si>
  <si>
    <t>IPD B-3-03</t>
  </si>
  <si>
    <t>426Bay</t>
  </si>
  <si>
    <t>7-B307</t>
  </si>
  <si>
    <t>SEL1-7-1-S-010-B308</t>
  </si>
  <si>
    <t>IPD A-3-42</t>
  </si>
  <si>
    <t>IPD B-3-42</t>
  </si>
  <si>
    <t>IPD A-3-43</t>
  </si>
  <si>
    <t>IPD B-3-43</t>
  </si>
  <si>
    <t>425Bay</t>
  </si>
  <si>
    <t>7-B308</t>
  </si>
  <si>
    <t>SEL1-7-1-S-010-B309</t>
  </si>
  <si>
    <t>IPD A-3-27</t>
  </si>
  <si>
    <t>IPD B-3-27</t>
  </si>
  <si>
    <t>424Bay</t>
  </si>
  <si>
    <t>7-B309</t>
  </si>
  <si>
    <t>SEL1-7-1-S-010-B310</t>
  </si>
  <si>
    <t>IPD A-3-26</t>
  </si>
  <si>
    <t>IPD B-3-26</t>
  </si>
  <si>
    <t>423Bay</t>
  </si>
  <si>
    <t>7-B310</t>
  </si>
  <si>
    <t>SEL1-7-1-S-010-B311</t>
  </si>
  <si>
    <t>422Bay</t>
  </si>
  <si>
    <t>7-B311</t>
  </si>
  <si>
    <t>SEL1-7-1-S-010-B315</t>
  </si>
  <si>
    <t>IPD A-3-53</t>
  </si>
  <si>
    <t>IPD B-3-52</t>
  </si>
  <si>
    <t>420Bay</t>
  </si>
  <si>
    <t>7-B315</t>
  </si>
  <si>
    <t>SEL1-7-1-S-010-B316</t>
  </si>
  <si>
    <t>IPD A-2-52</t>
  </si>
  <si>
    <t>IPD B-2-52</t>
  </si>
  <si>
    <t>419Bay</t>
  </si>
  <si>
    <t>7-B316</t>
  </si>
  <si>
    <t>SEL1-7-1-S-010-B317</t>
  </si>
  <si>
    <t>IPD A-2-49</t>
  </si>
  <si>
    <t>IPD B-2-49</t>
  </si>
  <si>
    <t>418Bay</t>
  </si>
  <si>
    <t>7-B317</t>
  </si>
  <si>
    <t>SEL1-7-1-S-010-B318</t>
  </si>
  <si>
    <t>417Bay</t>
  </si>
  <si>
    <t>7-B318</t>
  </si>
  <si>
    <t>층간 patch OFD</t>
  </si>
  <si>
    <t>SEL1-7-1-S-010-B319</t>
  </si>
  <si>
    <t>416Bay</t>
  </si>
  <si>
    <t>7-B319</t>
  </si>
  <si>
    <t>전원없음(Patch)</t>
  </si>
  <si>
    <t>SEL1-7-1-S-010-B320</t>
  </si>
  <si>
    <t>415Bay</t>
  </si>
  <si>
    <t>7-B320</t>
  </si>
  <si>
    <t>드림라인</t>
  </si>
  <si>
    <t>SEL1-7-1-S-010-B321</t>
  </si>
  <si>
    <t>IPD A-2-10</t>
  </si>
  <si>
    <t>IPD B-2-10</t>
  </si>
  <si>
    <t>414Bay</t>
  </si>
  <si>
    <t>7-B321</t>
  </si>
  <si>
    <t>SEL1-7-1-S-010-B322</t>
  </si>
  <si>
    <t>413Bay</t>
  </si>
  <si>
    <t>7-B322</t>
  </si>
  <si>
    <t>SEL1-7-1-S-010-B323</t>
  </si>
  <si>
    <t>412Bay</t>
  </si>
  <si>
    <t>7-B323</t>
  </si>
  <si>
    <t>SEL1-7-1-S-010-B324</t>
  </si>
  <si>
    <t>411Bay</t>
  </si>
  <si>
    <t>7-B324</t>
  </si>
  <si>
    <t>SEL1-7-1-S-010-B402</t>
  </si>
  <si>
    <t>331Bay</t>
  </si>
  <si>
    <t>7-B402</t>
  </si>
  <si>
    <t>SEL1-7-1-S-010-B403</t>
  </si>
  <si>
    <t>IPD A-3-56</t>
  </si>
  <si>
    <t>IPD B-3-56</t>
  </si>
  <si>
    <t>330Bay</t>
  </si>
  <si>
    <t>7-B403</t>
  </si>
  <si>
    <t>SEL1-7-1-S-010-B404</t>
  </si>
  <si>
    <t>IPD A-3-15</t>
  </si>
  <si>
    <t>IPD B-3-15</t>
  </si>
  <si>
    <t>329Bay</t>
  </si>
  <si>
    <t>7-B404</t>
  </si>
  <si>
    <t>SEL1-7-1-S-010-B405</t>
  </si>
  <si>
    <t>IPD A-3-16</t>
  </si>
  <si>
    <t>IPD B-3-16</t>
  </si>
  <si>
    <t>328Bay</t>
  </si>
  <si>
    <t>7-B405</t>
  </si>
  <si>
    <t>SEL1-7-1-S-010-B406</t>
  </si>
  <si>
    <t>IPD A-3-17</t>
  </si>
  <si>
    <t>IPD B-3-17</t>
  </si>
  <si>
    <t>327Bay</t>
  </si>
  <si>
    <t>7-B406</t>
  </si>
  <si>
    <t>SEL1-7-1-S-010-B407</t>
  </si>
  <si>
    <t>IPD A-3-23</t>
  </si>
  <si>
    <t>IPD B-3-24</t>
  </si>
  <si>
    <t>326Bay</t>
  </si>
  <si>
    <t>7-B407</t>
  </si>
  <si>
    <t>SEL1-7-1-S-010-B408</t>
  </si>
  <si>
    <t>IPD A-3-59</t>
  </si>
  <si>
    <t>IPD B-3-59</t>
  </si>
  <si>
    <t>325Bay</t>
  </si>
  <si>
    <t>7-B408</t>
  </si>
  <si>
    <t>SEL1-7-1-S-010-B409</t>
  </si>
  <si>
    <t>324Bay</t>
  </si>
  <si>
    <t>7-B409</t>
  </si>
  <si>
    <t>SEL1-7-1-S-010-B410</t>
  </si>
  <si>
    <t>323Bay</t>
  </si>
  <si>
    <t>7-B410</t>
  </si>
  <si>
    <t>Sejong 전송장비(Patch)</t>
  </si>
  <si>
    <t>SEL1-7-1-S-010-B411</t>
  </si>
  <si>
    <t>U3-7A-29</t>
  </si>
  <si>
    <t>322Bay</t>
  </si>
  <si>
    <t>7-B411</t>
  </si>
  <si>
    <t>SEL1-7-1-S-010-B415</t>
  </si>
  <si>
    <t>IPD A-3-25</t>
  </si>
  <si>
    <t>IPD B-3-25</t>
  </si>
  <si>
    <t>319Bay</t>
  </si>
  <si>
    <t>7-B415</t>
  </si>
  <si>
    <t>prod-net#1</t>
  </si>
  <si>
    <t>SEL1-7-1-S-010-B416</t>
  </si>
  <si>
    <t xml:space="preserve">IPD A-2-18 </t>
  </si>
  <si>
    <t>IPD B-2-18</t>
  </si>
  <si>
    <t>318Bay</t>
  </si>
  <si>
    <t>7-B416</t>
  </si>
  <si>
    <t>DEK-IB-00045941</t>
  </si>
  <si>
    <t>prod-net#2</t>
  </si>
  <si>
    <t>SEL1-7-1-S-010-B417</t>
  </si>
  <si>
    <t>317Bay</t>
  </si>
  <si>
    <t>7-B417</t>
  </si>
  <si>
    <t>DEK-IB-00045940</t>
  </si>
  <si>
    <t>prod-net#3</t>
  </si>
  <si>
    <t>SEL1-7-1-S-010-B418</t>
  </si>
  <si>
    <t>316Bay</t>
  </si>
  <si>
    <t>7-B418</t>
  </si>
  <si>
    <t>DEK-IB-00045939</t>
  </si>
  <si>
    <t>prod-net#4</t>
  </si>
  <si>
    <t>SEL1-7-1-S-010-B419</t>
  </si>
  <si>
    <t>315Bay</t>
  </si>
  <si>
    <t>7-B419</t>
  </si>
  <si>
    <t>DEK-IB-00045938</t>
  </si>
  <si>
    <t>prod-net#5</t>
  </si>
  <si>
    <t>SEL1-7-1-S-010-B420</t>
  </si>
  <si>
    <t>314Bay</t>
  </si>
  <si>
    <t>7-B420</t>
  </si>
  <si>
    <t>DEK-IB-00045937</t>
  </si>
  <si>
    <t>prod-net#6</t>
  </si>
  <si>
    <t>SEL1-7-1-S-010-B421</t>
  </si>
  <si>
    <t>313Bay</t>
  </si>
  <si>
    <t>7-B421</t>
  </si>
  <si>
    <t>DEK-IB-00045936</t>
  </si>
  <si>
    <t>corp-net#1</t>
  </si>
  <si>
    <t>SEL1-7-1-S-010-B422</t>
  </si>
  <si>
    <t>312Bay</t>
  </si>
  <si>
    <t>7-B422</t>
  </si>
  <si>
    <t>corp-net#2</t>
  </si>
  <si>
    <t>SEL1-7-1-S-010-B423</t>
  </si>
  <si>
    <t>311Bay</t>
  </si>
  <si>
    <t>7-B423</t>
  </si>
  <si>
    <t>DEK-IB-000105186</t>
  </si>
  <si>
    <t>SEL1-7-1-S-010-B424</t>
  </si>
  <si>
    <t>3101Bay</t>
  </si>
  <si>
    <t>7-B424</t>
  </si>
  <si>
    <t>SEL1-7-1-S-010-B502</t>
  </si>
  <si>
    <t>IPD A-3-22</t>
  </si>
  <si>
    <t>IPD B-3-22</t>
  </si>
  <si>
    <t>231Bay</t>
  </si>
  <si>
    <t>7-B502</t>
  </si>
  <si>
    <t>SEL1-7-1-S-010-B503</t>
  </si>
  <si>
    <t>IPD A-3-51</t>
  </si>
  <si>
    <t>IPD B-3-51</t>
  </si>
  <si>
    <t>230Bay</t>
  </si>
  <si>
    <t>7-B503</t>
  </si>
  <si>
    <t>SEL1-7-1-S-010-B504</t>
  </si>
  <si>
    <t>IPD A-3-50</t>
  </si>
  <si>
    <t>IPD B-3-50</t>
  </si>
  <si>
    <t>229Bay</t>
  </si>
  <si>
    <t>7-B504</t>
  </si>
  <si>
    <t>SEL1-7-1-S-010-B505</t>
  </si>
  <si>
    <t>IPD A-3-49</t>
  </si>
  <si>
    <t>IPD B-3-49</t>
  </si>
  <si>
    <t>228Bay</t>
  </si>
  <si>
    <t>7-B505</t>
  </si>
  <si>
    <t>SEL1-7-1-S-010-B506</t>
  </si>
  <si>
    <t>IPD A-3-21</t>
  </si>
  <si>
    <t>IPD B-3-21</t>
  </si>
  <si>
    <t>227Bay</t>
  </si>
  <si>
    <t>7-B506</t>
  </si>
  <si>
    <t>SEL1-7-1-S-010-B507</t>
  </si>
  <si>
    <t>IPD A-3-20</t>
  </si>
  <si>
    <t>IPD B-3-20</t>
  </si>
  <si>
    <t>226Bay</t>
  </si>
  <si>
    <t>7-B507</t>
  </si>
  <si>
    <t>SEL1-7-1-S-010-B508</t>
  </si>
  <si>
    <t>IPD A-3-52</t>
  </si>
  <si>
    <t>IPD B-3-23</t>
  </si>
  <si>
    <t>IPD A-3-55</t>
  </si>
  <si>
    <t>IPD B-3-54</t>
  </si>
  <si>
    <t>225Bay</t>
  </si>
  <si>
    <t>7-B508</t>
  </si>
  <si>
    <t>SEL1-7-1-S-010-B509</t>
  </si>
  <si>
    <t>IPD A-3-19</t>
  </si>
  <si>
    <t>IPD B-3-19</t>
  </si>
  <si>
    <t>224Bay</t>
  </si>
  <si>
    <t>7-B509</t>
  </si>
  <si>
    <t>SEL1-7-1-S-010-B510</t>
  </si>
  <si>
    <t>IPD A-3-18</t>
  </si>
  <si>
    <t>IPD B-3-18</t>
  </si>
  <si>
    <t>223Bay</t>
  </si>
  <si>
    <t>7-B510</t>
  </si>
  <si>
    <t>SEL1-7-1-S-010-B511</t>
  </si>
  <si>
    <t>222Bay</t>
  </si>
  <si>
    <t>7-B511</t>
  </si>
  <si>
    <t>SEL1-7-1-S-010-B515</t>
  </si>
  <si>
    <t>IPD A-2-22</t>
  </si>
  <si>
    <t>IPD B-2-22</t>
  </si>
  <si>
    <t>219Bay</t>
  </si>
  <si>
    <t>7-B515</t>
  </si>
  <si>
    <t>SEL1-7-1-S-010-B516</t>
  </si>
  <si>
    <t>218Bay</t>
  </si>
  <si>
    <t>7-B516</t>
  </si>
  <si>
    <t>SEL1-7-1-S-010-B517</t>
  </si>
  <si>
    <t>217Bay</t>
  </si>
  <si>
    <t>7-B517</t>
  </si>
  <si>
    <t>SEL1-7-1-S-010-B518</t>
  </si>
  <si>
    <t>216Bay</t>
  </si>
  <si>
    <t>7-B518</t>
  </si>
  <si>
    <t>SEL1-7-1-S-010-B519</t>
  </si>
  <si>
    <t>215Bay</t>
  </si>
  <si>
    <t>7-B519</t>
  </si>
  <si>
    <t>SEL1-7-1-S-010-B520</t>
  </si>
  <si>
    <t>214Bay</t>
  </si>
  <si>
    <t>7-B520</t>
  </si>
  <si>
    <t>SEL1-7-1-S-010-B521</t>
  </si>
  <si>
    <t>2131Bay</t>
  </si>
  <si>
    <t>7-B521</t>
  </si>
  <si>
    <t>SEL1-7-1-S-010-B522</t>
  </si>
  <si>
    <t>IPD A-2-13</t>
  </si>
  <si>
    <t>IPD B-2-13</t>
  </si>
  <si>
    <t>213Bay</t>
  </si>
  <si>
    <t>7-B522</t>
  </si>
  <si>
    <t>SEL1-7-1-S-010-B523</t>
  </si>
  <si>
    <t>IPD A-2-12</t>
  </si>
  <si>
    <t>IPD B-2-12</t>
  </si>
  <si>
    <t>212Bay</t>
  </si>
  <si>
    <t>7-B523</t>
  </si>
  <si>
    <t>SEL1-7-1-S-010-B524</t>
  </si>
  <si>
    <t>211Bay</t>
  </si>
  <si>
    <t>7-B524</t>
  </si>
  <si>
    <t>SEL1-7-1-S-010-B525</t>
  </si>
  <si>
    <t>7-B525</t>
  </si>
  <si>
    <t>SEL1-7-1-S-010-B601</t>
  </si>
  <si>
    <t>132Bay</t>
  </si>
  <si>
    <t>7-B601</t>
  </si>
  <si>
    <t>SEL1-7-1-S-010-B602</t>
  </si>
  <si>
    <t>131Bay</t>
  </si>
  <si>
    <t>7-B602</t>
  </si>
  <si>
    <t>SEL1-7-1-S-010-B603</t>
  </si>
  <si>
    <t>130Bay</t>
  </si>
  <si>
    <t>7-B603</t>
  </si>
  <si>
    <t>SEL1-7-1-S-010-B604</t>
  </si>
  <si>
    <t>129Bay</t>
  </si>
  <si>
    <t>7-B604</t>
  </si>
  <si>
    <t>SEL1-7-1-S-010-B605</t>
  </si>
  <si>
    <t>128Bay</t>
  </si>
  <si>
    <t>7-B605</t>
  </si>
  <si>
    <t>SEL1-7-1-S-010-B606</t>
  </si>
  <si>
    <t>127Bay</t>
  </si>
  <si>
    <t>7-B606</t>
  </si>
  <si>
    <t>SEL1-7-1-S-010-B607</t>
  </si>
  <si>
    <t>126Bay</t>
  </si>
  <si>
    <t>7-B607</t>
  </si>
  <si>
    <t>Sejong OFD (Reserved)</t>
  </si>
  <si>
    <t>SEL1-7-1-S-010-B608</t>
  </si>
  <si>
    <t>125Bay</t>
  </si>
  <si>
    <t>7-B608</t>
  </si>
  <si>
    <t>SEL1-7-1-S-010-B609</t>
  </si>
  <si>
    <t>124Bay</t>
  </si>
  <si>
    <t>7-B609</t>
  </si>
  <si>
    <t>SEL1-7-1-S-010-B610</t>
  </si>
  <si>
    <t>123Bay</t>
  </si>
  <si>
    <t>7-B610</t>
  </si>
  <si>
    <t>SEL1-7-1-S-010-B611</t>
  </si>
  <si>
    <t>122Bay</t>
  </si>
  <si>
    <t>7-B611</t>
  </si>
  <si>
    <t>SEL1-7-1-S-010-B615</t>
  </si>
  <si>
    <t>IPD A-2-66</t>
  </si>
  <si>
    <t>IPD B-2-66</t>
  </si>
  <si>
    <t>121Bay</t>
  </si>
  <si>
    <t>7-B615</t>
  </si>
  <si>
    <t>SEL1-7-1-S-010-B616</t>
  </si>
  <si>
    <t>IPD A-2-67</t>
  </si>
  <si>
    <t>IPD B-2-67</t>
  </si>
  <si>
    <t>120Bay</t>
  </si>
  <si>
    <t>7-B616</t>
  </si>
  <si>
    <t>SEL1-7-1-S-010-B617</t>
  </si>
  <si>
    <t>IPD A-2-65</t>
  </si>
  <si>
    <t>IPD B-2-65</t>
  </si>
  <si>
    <t>119Bay</t>
  </si>
  <si>
    <t>7-B617</t>
  </si>
  <si>
    <t>SEL1-7-1-S-010-B618</t>
  </si>
  <si>
    <t>IPD A-2-64</t>
  </si>
  <si>
    <t>IPD B-2-64</t>
  </si>
  <si>
    <t>118Bay</t>
  </si>
  <si>
    <t>7-B618</t>
  </si>
  <si>
    <t>SEL1-7-1-S-010-B619</t>
  </si>
  <si>
    <t>IPD A-2-60</t>
  </si>
  <si>
    <t>IPD B-2-60</t>
  </si>
  <si>
    <t>117Bay</t>
  </si>
  <si>
    <t>7-B619</t>
  </si>
  <si>
    <t>SEL1-7-1-S-010-B620</t>
  </si>
  <si>
    <t>IPD A-2-61</t>
  </si>
  <si>
    <t>IPD B-2-61</t>
  </si>
  <si>
    <t>116Bay</t>
  </si>
  <si>
    <t>7-B620</t>
  </si>
  <si>
    <t>SEL1-7-1-S-010-B621</t>
  </si>
  <si>
    <t>IPD A-2-59</t>
  </si>
  <si>
    <t>IPD B-2-59</t>
  </si>
  <si>
    <t>115Bay</t>
  </si>
  <si>
    <t>7-B621</t>
  </si>
  <si>
    <t>SEL1-7-1-S-010-B622</t>
  </si>
  <si>
    <t>IPD A-2-56</t>
  </si>
  <si>
    <t>IPD B-2-56</t>
  </si>
  <si>
    <t>114Bay</t>
  </si>
  <si>
    <t>7-B622</t>
  </si>
  <si>
    <t>SEL1-7-1-S-010-B623</t>
  </si>
  <si>
    <t>IPD A-2-55</t>
  </si>
  <si>
    <t>IPD B-2-55</t>
  </si>
  <si>
    <t>113Bay</t>
  </si>
  <si>
    <t>7-B623</t>
  </si>
  <si>
    <t>SEL1-7-1-S-010-B624</t>
  </si>
  <si>
    <t>IPD A-2-54</t>
  </si>
  <si>
    <t>IPD B-2-54</t>
  </si>
  <si>
    <t>112Bay</t>
  </si>
  <si>
    <t>7-B624</t>
  </si>
  <si>
    <t>SEL1-7-1-S-010-B625</t>
  </si>
  <si>
    <t>IPD A-2-57</t>
  </si>
  <si>
    <t>IPD B-2-57</t>
  </si>
  <si>
    <t>111Bay</t>
  </si>
  <si>
    <t>7-B625</t>
  </si>
  <si>
    <t>SEL1-7-1-S-010-C1001</t>
  </si>
  <si>
    <t>B9</t>
  </si>
  <si>
    <t>7-C1001</t>
  </si>
  <si>
    <t>SEL1-7-1-S-010-C1002</t>
  </si>
  <si>
    <t>U3-7A-35</t>
  </si>
  <si>
    <t>U3-7B-35</t>
  </si>
  <si>
    <t>B8</t>
  </si>
  <si>
    <t>7-C1002</t>
  </si>
  <si>
    <t>SEL1-7-1-S-010-C1003</t>
  </si>
  <si>
    <t>U3-7A-33</t>
  </si>
  <si>
    <t>U3-7B-33</t>
  </si>
  <si>
    <t>B7</t>
  </si>
  <si>
    <t>7-C1003</t>
  </si>
  <si>
    <t>SEL1-7-1-S-010-C1004</t>
  </si>
  <si>
    <t>U3-7A-31</t>
  </si>
  <si>
    <t>U3-7B-31</t>
  </si>
  <si>
    <t>B6</t>
  </si>
  <si>
    <t>7-C1004</t>
  </si>
  <si>
    <t>클라우드이음</t>
  </si>
  <si>
    <t>SEL1-7-1-S-010-C1005</t>
  </si>
  <si>
    <t>B5</t>
  </si>
  <si>
    <t>7-C1005</t>
  </si>
  <si>
    <t>SJTKR-OR-003938</t>
  </si>
  <si>
    <t>SJTKR-IB-00096820</t>
  </si>
  <si>
    <t>SEL1-7-1-S-010-C1006</t>
  </si>
  <si>
    <t>B4</t>
  </si>
  <si>
    <t>7-C1006</t>
  </si>
  <si>
    <t>SEL1-7-1-S-010-C1007</t>
  </si>
  <si>
    <t>B3</t>
  </si>
  <si>
    <t>7-C1007</t>
  </si>
  <si>
    <t>SEL1-7-1-S-010-C1008</t>
  </si>
  <si>
    <t>B2</t>
  </si>
  <si>
    <t>7-C1008</t>
  </si>
  <si>
    <t>SEL1-7-1-S-010-C1009</t>
  </si>
  <si>
    <t>B1</t>
  </si>
  <si>
    <t>7-C1009</t>
  </si>
  <si>
    <t>SEL1-7-1-S-010-C104</t>
  </si>
  <si>
    <t>IPD A-1-20</t>
  </si>
  <si>
    <t>IPD B-1-20</t>
  </si>
  <si>
    <t>507Bay</t>
  </si>
  <si>
    <t>7-C104</t>
  </si>
  <si>
    <t>SEL1-7-1-S-010-C105</t>
  </si>
  <si>
    <t>IPD A-1-11</t>
  </si>
  <si>
    <t>IPD B-1-14</t>
  </si>
  <si>
    <t>IPD A-1-15</t>
  </si>
  <si>
    <t>IPD B-1-15</t>
  </si>
  <si>
    <t>506Bay</t>
  </si>
  <si>
    <t>7-C105</t>
  </si>
  <si>
    <t>KT</t>
  </si>
  <si>
    <t>SEL1-7-1-S-010-C106</t>
  </si>
  <si>
    <t>505Bay</t>
  </si>
  <si>
    <t>7-C106</t>
  </si>
  <si>
    <t>SEL1-7-1-S-010-C107</t>
  </si>
  <si>
    <t>IPD B-1-16</t>
  </si>
  <si>
    <t>IPD A-1-16</t>
  </si>
  <si>
    <t>504Bay</t>
  </si>
  <si>
    <t>7-C107</t>
  </si>
  <si>
    <t>SEL1-7-1-S-010-C108</t>
  </si>
  <si>
    <t>IPD A-1-17</t>
  </si>
  <si>
    <t>IPD B-1-17</t>
  </si>
  <si>
    <t>503Bay</t>
  </si>
  <si>
    <t>7-C108</t>
  </si>
  <si>
    <t>SEL1-7-1-S-010-C109</t>
  </si>
  <si>
    <t>IPD A-1-56</t>
  </si>
  <si>
    <t>IPD B-1-56</t>
  </si>
  <si>
    <t>502Bay</t>
  </si>
  <si>
    <t>7-C109</t>
  </si>
  <si>
    <t>SEL1-7-1-S-010-C110</t>
  </si>
  <si>
    <t>IPD A-1-19</t>
  </si>
  <si>
    <t>IPD B-1-19</t>
  </si>
  <si>
    <t>501Bay</t>
  </si>
  <si>
    <t>7-C110</t>
  </si>
  <si>
    <t>SEL1-7-1-S-010-C1101</t>
  </si>
  <si>
    <t>A9</t>
  </si>
  <si>
    <t>7-C1101</t>
  </si>
  <si>
    <t>주식회사 엘지헬로비전</t>
  </si>
  <si>
    <t>LG Hello Vision Co., Ltd.</t>
  </si>
  <si>
    <t>LGHKR</t>
  </si>
  <si>
    <t>SEL1-7-1-S-010-C1102</t>
  </si>
  <si>
    <t>UPS A2</t>
  </si>
  <si>
    <t>UPS B2</t>
  </si>
  <si>
    <t>UPS A2-08</t>
  </si>
  <si>
    <t>UPS B2-08</t>
  </si>
  <si>
    <t>A8</t>
  </si>
  <si>
    <t>7-C1102</t>
  </si>
  <si>
    <t>LGHKR-OR-003362</t>
  </si>
  <si>
    <t>LGHKR-IB-00035400</t>
  </si>
  <si>
    <t>SEL1-7-1-S-010-C1103</t>
  </si>
  <si>
    <t>UPS A2-06</t>
  </si>
  <si>
    <t>UPS B2-06</t>
  </si>
  <si>
    <t>A7</t>
  </si>
  <si>
    <t>7-C1103</t>
  </si>
  <si>
    <t>LGHKR-IB-00035401</t>
  </si>
  <si>
    <t>SEL1-7-1-S-010-C1104</t>
  </si>
  <si>
    <t>UPS A2-10</t>
  </si>
  <si>
    <t>UPS B2-10</t>
  </si>
  <si>
    <t>A6</t>
  </si>
  <si>
    <t>7-C1104</t>
  </si>
  <si>
    <t>LGHKR-IB-00035402</t>
  </si>
  <si>
    <t>SEL1-7-1-S-010-C1105</t>
  </si>
  <si>
    <t>UPS A2-09</t>
  </si>
  <si>
    <t>UPS B2-09</t>
  </si>
  <si>
    <t>A5</t>
  </si>
  <si>
    <t>7-C1105</t>
  </si>
  <si>
    <t>LGHKR-IB-00035403</t>
  </si>
  <si>
    <t>SEL1-7-1-S-010-C1106</t>
  </si>
  <si>
    <t>UPS A2-07</t>
  </si>
  <si>
    <t>UPS B2-07</t>
  </si>
  <si>
    <t>IPD B-5-F42</t>
  </si>
  <si>
    <t>IPD A-5-F42</t>
  </si>
  <si>
    <t>IPD B-5-F43</t>
  </si>
  <si>
    <t>IPD A-5-F43</t>
  </si>
  <si>
    <t>A4</t>
  </si>
  <si>
    <t>7-C1106</t>
  </si>
  <si>
    <t>LGHKR-IB-00035404</t>
  </si>
  <si>
    <t>SEL1-7-1-S-010-C1107</t>
  </si>
  <si>
    <t>UPS A2-05</t>
  </si>
  <si>
    <t>UPS B2-05</t>
  </si>
  <si>
    <t>A3</t>
  </si>
  <si>
    <t>7-C1107</t>
  </si>
  <si>
    <t>LGHKR-IB-00035405</t>
  </si>
  <si>
    <t>SEL1-7-1-S-010-C1108</t>
  </si>
  <si>
    <t>UPS A2-03</t>
  </si>
  <si>
    <t>UPS B2-03</t>
  </si>
  <si>
    <t>A2</t>
  </si>
  <si>
    <t>7-C1108</t>
  </si>
  <si>
    <t>LGHKR-IB-00035406</t>
  </si>
  <si>
    <t>SEL1-7-1-S-010-C1109</t>
  </si>
  <si>
    <t>UPS A2-01</t>
  </si>
  <si>
    <t>UPS B2-01</t>
  </si>
  <si>
    <t>A1</t>
  </si>
  <si>
    <t>7-C1109</t>
  </si>
  <si>
    <t>LGHKR-IB-00035407</t>
  </si>
  <si>
    <t>SEL1-7-1-S-010-C201</t>
  </si>
  <si>
    <t>UPS A1-32</t>
  </si>
  <si>
    <t>UPS B1-26</t>
  </si>
  <si>
    <t>410Bay</t>
  </si>
  <si>
    <t>7-C201</t>
  </si>
  <si>
    <t>SEL1-7-1-S-010-C202</t>
  </si>
  <si>
    <t>409Bay</t>
  </si>
  <si>
    <t>7-C202</t>
  </si>
  <si>
    <t>SEL1-7-1-S-010-C203</t>
  </si>
  <si>
    <t>UPS A1-12</t>
  </si>
  <si>
    <t>UPS B1-17</t>
  </si>
  <si>
    <t>408Bay</t>
  </si>
  <si>
    <t>7-C203</t>
  </si>
  <si>
    <t>SEL1-7-1-S-010-C204</t>
  </si>
  <si>
    <t>UPS A1-10</t>
  </si>
  <si>
    <t>UPS B1-15</t>
  </si>
  <si>
    <t>IPD A-1-44</t>
  </si>
  <si>
    <t>IPD B-1-06</t>
  </si>
  <si>
    <t>407Bay</t>
  </si>
  <si>
    <t>7-C204</t>
  </si>
  <si>
    <t>SEL1-7-1-S-010-C205</t>
  </si>
  <si>
    <t>UPS A1-08</t>
  </si>
  <si>
    <t>UPS B1-13</t>
  </si>
  <si>
    <t>IPD A-1-43</t>
  </si>
  <si>
    <t>IPD B-1-05</t>
  </si>
  <si>
    <t>406Bay</t>
  </si>
  <si>
    <t>7-C205</t>
  </si>
  <si>
    <t>SEL1-7-1-S-010-C206</t>
  </si>
  <si>
    <t>UPS B1-09</t>
  </si>
  <si>
    <t>U3-7A-08</t>
  </si>
  <si>
    <t>405Bay</t>
  </si>
  <si>
    <t>7-C206</t>
  </si>
  <si>
    <t>SEL1-7-1-S-010-C207</t>
  </si>
  <si>
    <t>라벨 없음(B1 PNL에서 인출 추정)</t>
  </si>
  <si>
    <t>404Bay</t>
  </si>
  <si>
    <t>7-C207</t>
  </si>
  <si>
    <t>SEL1-7-1-S-010-C208</t>
  </si>
  <si>
    <t>403Bay</t>
  </si>
  <si>
    <t>7-C208</t>
  </si>
  <si>
    <t>SEL1-7-1-S-010-C209</t>
  </si>
  <si>
    <t>402Bay</t>
  </si>
  <si>
    <t>7-C209</t>
  </si>
  <si>
    <t>SEL1-7-1-S-010-C210</t>
  </si>
  <si>
    <t>401Bay</t>
  </si>
  <si>
    <t>7-C210</t>
  </si>
  <si>
    <t>SEL1-7-1-S-010-C301</t>
  </si>
  <si>
    <t>310Bay</t>
  </si>
  <si>
    <t>7-C301</t>
  </si>
  <si>
    <t>SEL1-7-1-S-010-C302</t>
  </si>
  <si>
    <t>309Bay</t>
  </si>
  <si>
    <t>7-C302</t>
  </si>
  <si>
    <t>SEL1-7-1-S-010-C303</t>
  </si>
  <si>
    <t>308Bay</t>
  </si>
  <si>
    <t>7-C303</t>
  </si>
  <si>
    <t>LGU+ 전송장비</t>
  </si>
  <si>
    <t>SEL1-7-1-S-010-C304</t>
  </si>
  <si>
    <t>IPD A-1-24</t>
  </si>
  <si>
    <t>IPD B-1-24</t>
  </si>
  <si>
    <t>307Bay</t>
  </si>
  <si>
    <t>7-C304</t>
  </si>
  <si>
    <t>SKB 전송장비</t>
  </si>
  <si>
    <t>SK Broadband Co., Ltd.</t>
  </si>
  <si>
    <t>SEL1-7-1-S-010-C305</t>
  </si>
  <si>
    <t>IPD A-1-07</t>
  </si>
  <si>
    <t>IPD B-1-07</t>
  </si>
  <si>
    <t>306Bay</t>
  </si>
  <si>
    <t>7-C305</t>
  </si>
  <si>
    <t>SKBHQ2-IB-00045894</t>
  </si>
  <si>
    <t>SEL1-7-1-S-010-C306</t>
  </si>
  <si>
    <t>IPD A-1-57</t>
  </si>
  <si>
    <t>IPD B-1-57</t>
  </si>
  <si>
    <t>305Bay</t>
  </si>
  <si>
    <t>7-C306</t>
  </si>
  <si>
    <t>KT 전송장비</t>
  </si>
  <si>
    <t>SEL1-7-1-S-010-C307</t>
  </si>
  <si>
    <t>IPD A-1-21</t>
  </si>
  <si>
    <t>IPD B-1-21</t>
  </si>
  <si>
    <t>304Bay</t>
  </si>
  <si>
    <t>7-C307</t>
  </si>
  <si>
    <t>SEL1-7-1-S-010-C308</t>
  </si>
  <si>
    <t>IPD A-1-18</t>
  </si>
  <si>
    <t>IPD B-1-18</t>
  </si>
  <si>
    <t>303Bay</t>
  </si>
  <si>
    <t>7-C308</t>
  </si>
  <si>
    <t>SEL1-7-1-S-010-C309</t>
  </si>
  <si>
    <t>IPD A-1-23</t>
  </si>
  <si>
    <t>IPD B-1-23</t>
  </si>
  <si>
    <t>302Bay</t>
  </si>
  <si>
    <t>7-C309</t>
  </si>
  <si>
    <t>SKBHQ2-OR-003584</t>
  </si>
  <si>
    <t>SKBHQ2-IB-00045893</t>
  </si>
  <si>
    <t>Dreamline</t>
  </si>
  <si>
    <t>SEL1-7-1-S-010-C310</t>
  </si>
  <si>
    <t>301Bay</t>
  </si>
  <si>
    <t>7-C310</t>
  </si>
  <si>
    <t>SEL1-7-1-S-010-C401</t>
  </si>
  <si>
    <t>U3-7A-13</t>
  </si>
  <si>
    <t>U3-7B-13</t>
  </si>
  <si>
    <t>210Bay</t>
  </si>
  <si>
    <t>7-C401</t>
  </si>
  <si>
    <t>SEL1-7-1-S-010-C402</t>
  </si>
  <si>
    <t>U3-7A-11</t>
  </si>
  <si>
    <t>U3-7B-11</t>
  </si>
  <si>
    <t>209Bay</t>
  </si>
  <si>
    <t>7-C402</t>
  </si>
  <si>
    <t>SEL1-7-1-S-010-C403</t>
  </si>
  <si>
    <t>U3-7A-17</t>
  </si>
  <si>
    <t>U3-7B-17</t>
  </si>
  <si>
    <t>U3-7A-27</t>
  </si>
  <si>
    <t>U3-7B-27</t>
  </si>
  <si>
    <t>208Bay</t>
  </si>
  <si>
    <t>7-C403</t>
  </si>
  <si>
    <t>SEL1-7-1-S-010-C404</t>
  </si>
  <si>
    <t>U3-7A-19</t>
  </si>
  <si>
    <t>U3-7B-19</t>
  </si>
  <si>
    <t>207Bay</t>
  </si>
  <si>
    <t>7-C404</t>
  </si>
  <si>
    <t>SEL1-7-1-S-010-C405</t>
  </si>
  <si>
    <t>U3-7A-21</t>
  </si>
  <si>
    <t>U3-7B-21</t>
  </si>
  <si>
    <t>206Bay</t>
  </si>
  <si>
    <t>7-C405</t>
  </si>
  <si>
    <t>SEL1-7-1-S-010-C406</t>
  </si>
  <si>
    <t>U3-7A-23</t>
  </si>
  <si>
    <t>U3-7B-23</t>
  </si>
  <si>
    <t>205Bay</t>
  </si>
  <si>
    <t>7-C406</t>
  </si>
  <si>
    <t>SEL1-7-1-S-010-C407</t>
  </si>
  <si>
    <t>U3-7A-25</t>
  </si>
  <si>
    <t>U3-7B-25</t>
  </si>
  <si>
    <t>204Bay</t>
  </si>
  <si>
    <t>7-C407</t>
  </si>
  <si>
    <t>SEL1-7-1-S-010-C408</t>
  </si>
  <si>
    <t>U3-7A-32</t>
  </si>
  <si>
    <t>U3-7B-32</t>
  </si>
  <si>
    <t>203Bay</t>
  </si>
  <si>
    <t>7-C408</t>
  </si>
  <si>
    <t>Sejong_인터넷(Reserve)</t>
  </si>
  <si>
    <t>SEL1-7-1-S-010-C409</t>
  </si>
  <si>
    <t>202Bay</t>
  </si>
  <si>
    <t>7-C409</t>
  </si>
  <si>
    <t>Sejong_전송장비(정류기)</t>
  </si>
  <si>
    <t>SEL1-7-1-S-010-C410</t>
  </si>
  <si>
    <t>201Bay</t>
  </si>
  <si>
    <t>7-C410</t>
  </si>
  <si>
    <t>신한금융투자(주)</t>
  </si>
  <si>
    <t>Shinhan financial Investment</t>
  </si>
  <si>
    <t>SIVKR</t>
  </si>
  <si>
    <t>SEL1-7-1-S-010-C501</t>
  </si>
  <si>
    <t>UPS A1-19</t>
  </si>
  <si>
    <t>UPS B1-10</t>
  </si>
  <si>
    <t>G10</t>
  </si>
  <si>
    <t>7-C501</t>
  </si>
  <si>
    <t>KRENDCUST46-IB-00035497</t>
  </si>
  <si>
    <t>KRENDCUST46-IB-00035497 Half</t>
  </si>
  <si>
    <t>쿼드마이너</t>
  </si>
  <si>
    <t>Quad Miner</t>
  </si>
  <si>
    <t>SEL1-7-1-S-010-C502</t>
  </si>
  <si>
    <t>IPD A-1-55</t>
  </si>
  <si>
    <t>IPD B-1-55</t>
  </si>
  <si>
    <t>G9</t>
  </si>
  <si>
    <t>7-C502</t>
  </si>
  <si>
    <t>QUMKR-OR-005461</t>
  </si>
  <si>
    <t>QUMKR-IB-000105676</t>
  </si>
  <si>
    <t>SEL1-7-1-S-010-C503</t>
  </si>
  <si>
    <t>U3-7A-02</t>
  </si>
  <si>
    <t>U3-7B-02</t>
  </si>
  <si>
    <t>G8</t>
  </si>
  <si>
    <t>7-C503</t>
  </si>
  <si>
    <t>SEL1-7-1-S-010-C504</t>
  </si>
  <si>
    <t>UPS A2-04</t>
  </si>
  <si>
    <t>UPS B2-04</t>
  </si>
  <si>
    <t>IPD A-1-50</t>
  </si>
  <si>
    <t>IPD B-1-47</t>
  </si>
  <si>
    <t>G7</t>
  </si>
  <si>
    <t>7-C504</t>
  </si>
  <si>
    <t>SEL1-7-1-S-010-C505</t>
  </si>
  <si>
    <t>UPS B1-18</t>
  </si>
  <si>
    <t>UPS A1-24</t>
  </si>
  <si>
    <t>G6</t>
  </si>
  <si>
    <t>7-C505</t>
  </si>
  <si>
    <t>SEL1-7-1-S-010-C506</t>
  </si>
  <si>
    <t>UPS B1-29</t>
  </si>
  <si>
    <t>UPS A1-33</t>
  </si>
  <si>
    <t>G5</t>
  </si>
  <si>
    <t>7-C506</t>
  </si>
  <si>
    <t>SEL1-7-1-S-010-C507</t>
  </si>
  <si>
    <t>UPS B1-16</t>
  </si>
  <si>
    <t>UPS A1-22</t>
  </si>
  <si>
    <t>G4</t>
  </si>
  <si>
    <t>7-C507</t>
  </si>
  <si>
    <t>SEL1-7-1-S-010-C508</t>
  </si>
  <si>
    <t>U3-7A-01</t>
  </si>
  <si>
    <t>U3-7B-01</t>
  </si>
  <si>
    <t>U3-7A-12</t>
  </si>
  <si>
    <t>U3-7B-12</t>
  </si>
  <si>
    <t>G3</t>
  </si>
  <si>
    <t>7-C508</t>
  </si>
  <si>
    <t>SEL1-7-1-S-010-C509</t>
  </si>
  <si>
    <t>UPS A1-39</t>
  </si>
  <si>
    <t>G2</t>
  </si>
  <si>
    <t>7-C509</t>
  </si>
  <si>
    <t>SEL1-7-1-S-010-C510</t>
  </si>
  <si>
    <t>UPS A1-35</t>
  </si>
  <si>
    <t>G1</t>
  </si>
  <si>
    <t>7-C510</t>
  </si>
  <si>
    <t>SEL1-7-1-S-010-C601</t>
  </si>
  <si>
    <t>F10</t>
  </si>
  <si>
    <t>7-C601</t>
  </si>
  <si>
    <t>SEL1-7-1-S-010-C602</t>
  </si>
  <si>
    <t>UPS B1-40</t>
  </si>
  <si>
    <t>F9</t>
  </si>
  <si>
    <t>7-C602</t>
  </si>
  <si>
    <t>SEL1-7-1-S-010-C603</t>
  </si>
  <si>
    <t>UPS B1-34</t>
  </si>
  <si>
    <t>IPD A-5-F41</t>
  </si>
  <si>
    <t>IPD B-5-F40</t>
  </si>
  <si>
    <t>F8</t>
  </si>
  <si>
    <t>7-C603</t>
  </si>
  <si>
    <t>CARANG</t>
  </si>
  <si>
    <t>CARKR</t>
  </si>
  <si>
    <t>SEL1-7-1-S-010-C604</t>
  </si>
  <si>
    <t>UPS A1-18</t>
  </si>
  <si>
    <t>U3-7B-29</t>
  </si>
  <si>
    <t>F7</t>
  </si>
  <si>
    <t>7-C604</t>
  </si>
  <si>
    <t>델피콤주식회사</t>
  </si>
  <si>
    <t>Delphicom Co., Ltd.</t>
  </si>
  <si>
    <t>DPCKR</t>
  </si>
  <si>
    <t>SEL1-7-1-S-010-C605</t>
  </si>
  <si>
    <t>UPS B1-36</t>
  </si>
  <si>
    <t>F6</t>
  </si>
  <si>
    <t>7-C605</t>
  </si>
  <si>
    <t>DPCKR-OR-003322</t>
  </si>
  <si>
    <t>DPCKR-IB-00035262</t>
  </si>
  <si>
    <t>SEL1-7-1-S-010-C606</t>
  </si>
  <si>
    <t>U3-7A-03</t>
  </si>
  <si>
    <t>UPS A1-16</t>
  </si>
  <si>
    <t>F5</t>
  </si>
  <si>
    <t>7-C606</t>
  </si>
  <si>
    <t>DPCKR-OR-003323</t>
  </si>
  <si>
    <t>DPCKR-IB-00035263 Half</t>
  </si>
  <si>
    <t>페더아이티</t>
  </si>
  <si>
    <t>Feather-IT</t>
  </si>
  <si>
    <t>FTIKR</t>
  </si>
  <si>
    <t>SEL1-7-1-S-010-C607</t>
  </si>
  <si>
    <t>F4</t>
  </si>
  <si>
    <t>7-C607</t>
  </si>
  <si>
    <t>FTIKR-OR-008266</t>
  </si>
  <si>
    <t>FTIKR-IB-000124954</t>
  </si>
  <si>
    <t>SEL1-7-1-S-010-C608</t>
  </si>
  <si>
    <t>UPS B1-20</t>
  </si>
  <si>
    <t>UPS A1-26</t>
  </si>
  <si>
    <t>F3</t>
  </si>
  <si>
    <t>7-C608</t>
  </si>
  <si>
    <t>SEL1-7-1-S-010-C609</t>
  </si>
  <si>
    <t>F2</t>
  </si>
  <si>
    <t>7-C609</t>
  </si>
  <si>
    <t>SEL1-7-1-S-010-C610</t>
  </si>
  <si>
    <t>IPD A-1-51</t>
  </si>
  <si>
    <t>IPD B-1-51</t>
  </si>
  <si>
    <t>F1</t>
  </si>
  <si>
    <t>7-C610</t>
  </si>
  <si>
    <t>SEL1-7-1-S-010-C701</t>
  </si>
  <si>
    <t>E10</t>
  </si>
  <si>
    <t>7-C701</t>
  </si>
  <si>
    <t>전자조달연구원</t>
  </si>
  <si>
    <t>eBID</t>
  </si>
  <si>
    <t>RNTKR</t>
  </si>
  <si>
    <t>SEL1-7-1-S-010-C702</t>
  </si>
  <si>
    <t>UPS B1-30</t>
  </si>
  <si>
    <t>UPS A1-36</t>
  </si>
  <si>
    <t>E9</t>
  </si>
  <si>
    <t>7-C702</t>
  </si>
  <si>
    <t>EBDKR-OR-003328</t>
  </si>
  <si>
    <t>EBDKR-IB-00035373</t>
  </si>
  <si>
    <t>㈜ 엑사넷코리아</t>
  </si>
  <si>
    <t>Exanet</t>
  </si>
  <si>
    <t>EXNKR</t>
  </si>
  <si>
    <t>SEL1-7-1-S-010-C703</t>
  </si>
  <si>
    <t>UPS B1-27</t>
  </si>
  <si>
    <t>UPS A1-14</t>
  </si>
  <si>
    <t>E8</t>
  </si>
  <si>
    <t>7-C703</t>
  </si>
  <si>
    <t>EXNKR-OR-003334</t>
  </si>
  <si>
    <t>EXNKR-IB-00035379 Quarter</t>
  </si>
  <si>
    <t>SEL1-7-1-S-010-C704</t>
  </si>
  <si>
    <t>UPS B1-25</t>
  </si>
  <si>
    <t>E7</t>
  </si>
  <si>
    <t>7-C704</t>
  </si>
  <si>
    <t>SEL1-7-1-S-010-C705</t>
  </si>
  <si>
    <t>UPS B1-23</t>
  </si>
  <si>
    <t>E6</t>
  </si>
  <si>
    <t>7-C705</t>
  </si>
  <si>
    <t>SEL1-7-1-S-010-C706</t>
  </si>
  <si>
    <t>UPS B1-21</t>
  </si>
  <si>
    <t>E5</t>
  </si>
  <si>
    <t>7-C706</t>
  </si>
  <si>
    <t>Net People Co., Ltd.</t>
  </si>
  <si>
    <t>NPPKR</t>
  </si>
  <si>
    <t>SEL1-7-1-S-010-C707</t>
  </si>
  <si>
    <t>UPS A1-04</t>
  </si>
  <si>
    <t>E4</t>
  </si>
  <si>
    <t>7-C707</t>
  </si>
  <si>
    <t>SEL1-7-1-S-010-C708</t>
  </si>
  <si>
    <t>UPS A1-06</t>
  </si>
  <si>
    <t>E3</t>
  </si>
  <si>
    <t>7-C708</t>
  </si>
  <si>
    <t>SEL1-7-1-S-010-C709</t>
  </si>
  <si>
    <t>UPS B1-19</t>
  </si>
  <si>
    <t>E2</t>
  </si>
  <si>
    <t>7-C709</t>
  </si>
  <si>
    <t>SEL1-7-1-S-010-C710</t>
  </si>
  <si>
    <t>E1</t>
  </si>
  <si>
    <t>7-C710</t>
  </si>
  <si>
    <t>SEL1-7-1-S-010-C801</t>
  </si>
  <si>
    <t>D8</t>
  </si>
  <si>
    <t>7-C801</t>
  </si>
  <si>
    <t>(주)니즈텔레콤</t>
  </si>
  <si>
    <t>Needs Telecom</t>
  </si>
  <si>
    <t>NTCKR</t>
  </si>
  <si>
    <t>SEL1-7-1-S-010-C802</t>
  </si>
  <si>
    <t>UPS A1-38</t>
  </si>
  <si>
    <t>UPS B1-32</t>
  </si>
  <si>
    <t>UPS A1-11</t>
  </si>
  <si>
    <t>D7</t>
  </si>
  <si>
    <t>7-C802</t>
  </si>
  <si>
    <t>NTCKR-OR-003440</t>
  </si>
  <si>
    <t>NTCKR-IB-00035446</t>
  </si>
  <si>
    <t>SEL1-7-1-S-010-C803</t>
  </si>
  <si>
    <t>UPS A1-34</t>
  </si>
  <si>
    <t>UPS B1-28</t>
  </si>
  <si>
    <t>D6</t>
  </si>
  <si>
    <t>7-C803</t>
  </si>
  <si>
    <t>SEL1-7-1-S-010-C804</t>
  </si>
  <si>
    <t>U3-7A-06</t>
  </si>
  <si>
    <t>U3-7B-06</t>
  </si>
  <si>
    <t>U3-7A-54</t>
  </si>
  <si>
    <t>U3-7B-53</t>
  </si>
  <si>
    <t>D5</t>
  </si>
  <si>
    <t>7-C804</t>
  </si>
  <si>
    <t>SJTKR-IB-00045928 Half</t>
  </si>
  <si>
    <t>SEL1-7-1-S-010-C805</t>
  </si>
  <si>
    <t>UPS A2-02</t>
  </si>
  <si>
    <t>UPS B2-02</t>
  </si>
  <si>
    <t>D4</t>
  </si>
  <si>
    <t>7-C805</t>
  </si>
  <si>
    <t>SJTKR-OR-003445</t>
  </si>
  <si>
    <t>SJTKR-IB-00035453 Half</t>
  </si>
  <si>
    <t>(주)유엔시스</t>
  </si>
  <si>
    <t>UNSYS Co., Ltd.</t>
  </si>
  <si>
    <t>UNSKR</t>
  </si>
  <si>
    <t>SEL1-7-1-S-010-C806</t>
  </si>
  <si>
    <t>UPS B1-14</t>
  </si>
  <si>
    <t>D3</t>
  </si>
  <si>
    <t>7-C806</t>
  </si>
  <si>
    <t>UNSKR-OR-003625</t>
  </si>
  <si>
    <t>UNSKR-IB-00035594</t>
  </si>
  <si>
    <t>SEL1-7-1-S-010-C807</t>
  </si>
  <si>
    <t>파악실패(미사용 상태)</t>
  </si>
  <si>
    <t>D2</t>
  </si>
  <si>
    <t>7-C807</t>
  </si>
  <si>
    <t>SEL1-7-1-S-010-C808</t>
  </si>
  <si>
    <t>U3-7A-04</t>
  </si>
  <si>
    <t>U3-7B-04</t>
  </si>
  <si>
    <t>D1</t>
  </si>
  <si>
    <t>7-C808</t>
  </si>
  <si>
    <t>SEL1-7-1-S-010-C901</t>
  </si>
  <si>
    <t>7-C901</t>
  </si>
  <si>
    <t>IT Train</t>
  </si>
  <si>
    <t>SEL1-7-1-S-010-C902</t>
  </si>
  <si>
    <t>UPS B1-08</t>
  </si>
  <si>
    <t>UPS B1-12</t>
  </si>
  <si>
    <t>7-C902</t>
  </si>
  <si>
    <t>ITTKR-OR-004002</t>
  </si>
  <si>
    <t>ITTKR-IB-000103347</t>
  </si>
  <si>
    <t>IT train</t>
  </si>
  <si>
    <t>SEL1-7-1-S-010-C903</t>
  </si>
  <si>
    <t>UPS A1-23</t>
  </si>
  <si>
    <t>UPS A1-37</t>
  </si>
  <si>
    <t>7-C903</t>
  </si>
  <si>
    <t>ITTKR-IB-000103346</t>
  </si>
  <si>
    <t>SEL1-7-1-S-010-C904</t>
  </si>
  <si>
    <t>U3-7A-10</t>
  </si>
  <si>
    <t>U3-7B-10</t>
  </si>
  <si>
    <t>7-C904</t>
  </si>
  <si>
    <t>ITTKR-IB-000103345</t>
  </si>
  <si>
    <t>SEL1-7-1-S-010-C905</t>
  </si>
  <si>
    <t>7-C905</t>
  </si>
  <si>
    <t>ITTKR-IB-000103344</t>
  </si>
  <si>
    <t>SEL1-7-1-S-010-C906</t>
  </si>
  <si>
    <t>7-C906</t>
  </si>
  <si>
    <t>SEL1-7-1-S-010-C907</t>
  </si>
  <si>
    <t>7-C907</t>
  </si>
  <si>
    <t>빈공간 (TATA 2랙이 W700이상 설치예정으로 할당하지 않은 상면입니다. 현재는 TATA 2랙이 W600 으로 설치되어 랙 설치 가능합니다.</t>
  </si>
  <si>
    <t>SEL1-7-1-S-010-C908</t>
  </si>
  <si>
    <t>C2-2</t>
  </si>
  <si>
    <t>7-C908</t>
  </si>
  <si>
    <t>TATA communications</t>
  </si>
  <si>
    <t>SEL1-7-1-S-010-C909</t>
  </si>
  <si>
    <t>7-C909</t>
  </si>
  <si>
    <t>SJTKR-IB-00045899</t>
  </si>
  <si>
    <t>TATA</t>
  </si>
  <si>
    <t>SEL1-7-1-S-010-C910</t>
  </si>
  <si>
    <t>U3-7A-15</t>
  </si>
  <si>
    <t>U3-7B-15</t>
  </si>
  <si>
    <t>IPD B-5-F48</t>
  </si>
  <si>
    <t>IPD B-1-41</t>
  </si>
  <si>
    <t>7-C910</t>
  </si>
  <si>
    <t>SJTKR-IB-00045898</t>
  </si>
  <si>
    <t>SEL1-7-1-C-003-C1210</t>
  </si>
  <si>
    <t>7-C1210</t>
  </si>
  <si>
    <t>SEL1-7-1-C-003-C1211</t>
  </si>
  <si>
    <t>7-C1211</t>
  </si>
  <si>
    <t>C1211</t>
  </si>
  <si>
    <t>U3-7A-37</t>
  </si>
  <si>
    <t>U3-7B-37</t>
  </si>
  <si>
    <t>IPD A-4-32</t>
  </si>
  <si>
    <t>IPD B-4-32</t>
  </si>
  <si>
    <t>Test Bed</t>
  </si>
  <si>
    <t>개수 : Cabinet ID</t>
  </si>
  <si>
    <t>총합계</t>
  </si>
  <si>
    <t>No</t>
  </si>
  <si>
    <t>Customer Name</t>
  </si>
  <si>
    <t>Subcontract</t>
  </si>
  <si>
    <t>Power(kVA) per cab</t>
  </si>
  <si>
    <t>Location</t>
  </si>
  <si>
    <t>In Service</t>
  </si>
  <si>
    <t>Note</t>
  </si>
  <si>
    <t>[STSKR] Suntech Solution</t>
  </si>
  <si>
    <t>29/6/2023</t>
  </si>
  <si>
    <t>Y</t>
  </si>
  <si>
    <t>6월 개통으로 처리함</t>
  </si>
  <si>
    <t>[SJTKR] Sejong Telecom Inc.</t>
  </si>
  <si>
    <t>27/7/2023</t>
  </si>
  <si>
    <t>SJTKR-OR-006553</t>
  </si>
  <si>
    <t>기존예약상면에서 사용으로 전환 (Reseved to Sold)</t>
  </si>
  <si>
    <t>[GDSKR] Kyungdong Corporation</t>
  </si>
  <si>
    <t>n/a</t>
  </si>
  <si>
    <t>GDSKR-OR-006509</t>
  </si>
  <si>
    <t>Novated</t>
  </si>
  <si>
    <t>[PFCKR] People Fund Company Co., Ltd</t>
  </si>
  <si>
    <t>현재 2.2kVA 에서 4kVA 로 계약 변경</t>
  </si>
  <si>
    <t>23/8/2023</t>
  </si>
  <si>
    <t>8월 개통으로 처리함, 3kVA</t>
  </si>
  <si>
    <t>[CARKR] CARANG</t>
  </si>
  <si>
    <t>28/8/2023</t>
  </si>
  <si>
    <t>CARKR-IB-000122370</t>
  </si>
  <si>
    <t>CARKR-OR-007639</t>
  </si>
  <si>
    <t>RFS: 9월 20일(수)</t>
  </si>
  <si>
    <t>[GSIKR] GS ITM</t>
  </si>
  <si>
    <t>GSIKR-OR-006066</t>
  </si>
  <si>
    <t>N</t>
  </si>
  <si>
    <t>[ITNKR] itnest</t>
  </si>
  <si>
    <t>16/11/2023</t>
  </si>
  <si>
    <t>10월 마지막주 RFS</t>
  </si>
  <si>
    <t>[FTIKR] Feather-IT</t>
  </si>
  <si>
    <t>11월 개통이지만 서버만 미리 수령</t>
  </si>
  <si>
    <t>[OPBKR] Openbase</t>
  </si>
  <si>
    <t>OPBKR-IB-000125253</t>
  </si>
  <si>
    <t>OPBKR-OR-006052</t>
  </si>
  <si>
    <t>RFS : 12월 01일</t>
  </si>
  <si>
    <t>[RXNKR] RXN</t>
  </si>
  <si>
    <t>RFS : 2023년 11월 03일</t>
  </si>
  <si>
    <t>SJTKR-OR-003448-RCO1</t>
  </si>
  <si>
    <t>renewal change order</t>
  </si>
  <si>
    <t>name</t>
  </si>
  <si>
    <t>Cabinet count</t>
  </si>
  <si>
    <t>date (MM/DD/YYYY)</t>
  </si>
  <si>
    <t>[TRFKR] Terrapin Tech Co., Ltd.</t>
  </si>
  <si>
    <t>TRFKR-IB-00035590</t>
  </si>
  <si>
    <t>TRFKR-OR-003623-CO1</t>
  </si>
  <si>
    <t>SJTKR-OR-000518-CO1</t>
  </si>
  <si>
    <t>Net Target(세종 2차)</t>
  </si>
  <si>
    <t>STSKR-OR-005922-CO1</t>
  </si>
  <si>
    <t>해지완료</t>
  </si>
  <si>
    <t>[SFBKR] Samsung C&amp;T Fashion Group</t>
  </si>
  <si>
    <t xml:space="preserve">	SEL1-6-1-C-002-G2108</t>
  </si>
  <si>
    <t>(없음)</t>
  </si>
  <si>
    <t>미사용랙 Audit으로 발견 해지처리</t>
  </si>
  <si>
    <t>[CDUKR] Cloudup Co., Ltd.</t>
  </si>
  <si>
    <t>CDUKR-IB-00035249</t>
  </si>
  <si>
    <t xml:space="preserve">	CDUKR-OR-003299</t>
  </si>
  <si>
    <t>해지</t>
  </si>
  <si>
    <t>[HNAKR] Heunga Shipping Co., Ltd</t>
  </si>
  <si>
    <t>HNAKR-IB-00035386</t>
  </si>
  <si>
    <t>HNAKR-OR-003344</t>
  </si>
  <si>
    <t>10월13일 해지반출완료 / 10월 15일 해지</t>
  </si>
  <si>
    <t>HNAKR-IB-00035387</t>
  </si>
  <si>
    <t>HNAKR-IB-00035388</t>
  </si>
  <si>
    <t>HNAKR-IB-00035389</t>
  </si>
  <si>
    <t>HNAKR-IB-00035390</t>
  </si>
  <si>
    <t>HNAKR-IB-00035391</t>
  </si>
  <si>
    <t>HNAKR-IB-00035392</t>
  </si>
  <si>
    <t>HNAKR-IB-00035393</t>
  </si>
  <si>
    <t>BMW Korea</t>
  </si>
  <si>
    <t>BMWKR-IB-00035242</t>
  </si>
  <si>
    <t>BMWKR-OR-003295</t>
  </si>
  <si>
    <t>10월13일 해지반출완료 / 10월 30일 해지</t>
  </si>
  <si>
    <t>BMWKR-IB-00035243</t>
  </si>
  <si>
    <t>BMWKR-IB-00035244</t>
  </si>
  <si>
    <t>BMWKR-IB-00035245</t>
  </si>
  <si>
    <t>BMWKR-IB-00035246</t>
  </si>
  <si>
    <t>[SLVKR] Social Live</t>
  </si>
  <si>
    <t>SLVKR-IB-00035527</t>
  </si>
  <si>
    <t>SLVKR-OR-003586</t>
  </si>
  <si>
    <t>11월 09일 해지 예정 / 10월31일 해지완료</t>
  </si>
  <si>
    <t>구분</t>
    <phoneticPr fontId="39" type="noConversion"/>
  </si>
  <si>
    <t>stranded</t>
    <phoneticPr fontId="39" type="noConversion"/>
  </si>
  <si>
    <t>available</t>
    <phoneticPr fontId="39" type="noConversion"/>
  </si>
  <si>
    <t>total</t>
    <phoneticPr fontId="39" type="noConversion"/>
  </si>
  <si>
    <t>A Area Co-lo</t>
    <phoneticPr fontId="39" type="noConversion"/>
  </si>
  <si>
    <t>CabE</t>
    <phoneticPr fontId="39" type="noConversion"/>
  </si>
  <si>
    <t>C Area Co-lo</t>
    <phoneticPr fontId="39" type="noConversion"/>
  </si>
  <si>
    <t>합계</t>
    <phoneticPr fontId="39" type="noConversion"/>
  </si>
  <si>
    <t>Telstra (A)</t>
    <phoneticPr fontId="39" type="noConversion"/>
  </si>
  <si>
    <t>Telstra (C)</t>
    <phoneticPr fontId="39" type="noConversion"/>
  </si>
  <si>
    <t>Singtel</t>
    <phoneticPr fontId="39" type="noConversion"/>
  </si>
  <si>
    <t>SEL1-5-1-C-005-G4101</t>
  </si>
  <si>
    <t>SEL1-5-1-C-005-G4102</t>
  </si>
  <si>
    <t>SEL1-5-1-C-005-G4103</t>
  </si>
  <si>
    <t>SEL1-5-1-C-005-G4104</t>
  </si>
  <si>
    <t>SEL1-5-1-C-005-G4105</t>
  </si>
  <si>
    <t>SEL1-5-1-C-005-G4106</t>
  </si>
  <si>
    <t>SEL1-5-1-C-005-G4107</t>
  </si>
  <si>
    <t>SEL1-5-1-C-005-G4108</t>
  </si>
  <si>
    <t>SEL1-5-1-C-005-G4109</t>
  </si>
  <si>
    <t>SEL1-5-1-C-005-G4110</t>
  </si>
  <si>
    <t>SEL1-5-1-C-005-G4111</t>
  </si>
  <si>
    <t>SEL1-5-1-C-005-G4112</t>
  </si>
  <si>
    <t>SEL1-5-1-C-005-G4113</t>
  </si>
  <si>
    <t>SEL1-5-1-C-005-G4114</t>
  </si>
  <si>
    <t>SEL1-5-1-C-005-G4115</t>
  </si>
  <si>
    <t>SEL1-5-1-C-005-G4116</t>
  </si>
  <si>
    <t>SEL1-5-1-C-005-G4117</t>
  </si>
  <si>
    <t>SEL1-5-1-C-005-G4118</t>
  </si>
  <si>
    <t>SEL1-5-1-C-005-G4119</t>
  </si>
  <si>
    <t>SEL1-5-1-C-005-G4120</t>
  </si>
  <si>
    <t>SEL1-5-1-C-005-G4121</t>
  </si>
  <si>
    <t>SEL1-5-1-C-005-G4122</t>
  </si>
  <si>
    <t>SEL1-5-1-C-005-G4123</t>
  </si>
  <si>
    <t>SEL1-5-1-C-005-G4124</t>
  </si>
  <si>
    <t>SEL1-5-1-C-005-G4125</t>
  </si>
  <si>
    <t>SEL1-5-1-C-008-G5101</t>
  </si>
  <si>
    <t>SEL1-5-1-C-008-G5102</t>
  </si>
  <si>
    <t>SEL1-5-1-C-008-G5103</t>
  </si>
  <si>
    <t>SEL1-5-1-C-008-G5104</t>
  </si>
  <si>
    <t>SEL1-5-1-C-008-G5105</t>
  </si>
  <si>
    <t>SEL1-5-1-C-008-G5106</t>
  </si>
  <si>
    <t>SEL1-5-1-C-008-G5107</t>
  </si>
  <si>
    <t>SEL1-5-1-C-008-G5108</t>
  </si>
  <si>
    <t>SEL1-5-1-C-008-G5109</t>
  </si>
  <si>
    <t>TELSTRA NETWORK &amp; BUSINESS SERVICE KOREA CO., LTD.</t>
  </si>
  <si>
    <t>SEL1-5-1-C-009-G6101</t>
  </si>
  <si>
    <t>SEL1-5-1-C-009-G6102</t>
  </si>
  <si>
    <t>SEL1-5-1-C-009-G6103</t>
  </si>
  <si>
    <t>SEL1-5-1-C-009-G6104</t>
  </si>
  <si>
    <t>SEL1-5-1-C-009-G6105</t>
  </si>
  <si>
    <t>SEL1-5-1-C-009-G6106</t>
  </si>
  <si>
    <t>SEL1-5-1-C-009-G6107</t>
  </si>
  <si>
    <t>SEL1-5-1-C-009-G6108</t>
  </si>
  <si>
    <t>SEL1-5-1-C-009-G6109</t>
  </si>
  <si>
    <t>SEL1-5-1-C-009-G6110</t>
  </si>
  <si>
    <t>SEL1-5-1-C-009-G6111</t>
  </si>
  <si>
    <t>SEL1-5-1-C-009-G6112</t>
  </si>
  <si>
    <t>SEL1-5-1-C-009-G6113</t>
  </si>
  <si>
    <t>SEL1-5-1-C-009-G6114</t>
  </si>
  <si>
    <t>SEL1-5-1-C-009-G6115</t>
  </si>
  <si>
    <t>SEL1-5-1-C-009-G6116</t>
  </si>
  <si>
    <t>SEL1-5-1-C-009-G6117</t>
  </si>
  <si>
    <t>SEL1-5-1-C-009-G6118</t>
  </si>
  <si>
    <t>SEL1-5-1-C-009-G6119</t>
  </si>
  <si>
    <t>SEL1-5-1-C-009-G6120</t>
  </si>
  <si>
    <t>SEL1-5-1-C-009-G6121</t>
  </si>
  <si>
    <t>SEL1-5-1-C-009-G6122</t>
  </si>
  <si>
    <t>SEL1-5-1-C-009-G6123</t>
  </si>
  <si>
    <t>SEL1-5-1-C-009-G6124</t>
  </si>
  <si>
    <t>KG Inicis</t>
    <phoneticPr fontId="39" type="noConversion"/>
  </si>
  <si>
    <t>Reserved</t>
    <phoneticPr fontId="39" type="noConversion"/>
  </si>
  <si>
    <t>Vodafone</t>
    <phoneticPr fontId="39" type="noConversion"/>
  </si>
  <si>
    <t>Cloudflare</t>
    <phoneticPr fontId="39" type="noConversion"/>
  </si>
  <si>
    <t>Openbase</t>
    <phoneticPr fontId="39" type="noConversion"/>
  </si>
  <si>
    <t>LGU+</t>
    <phoneticPr fontId="39" type="noConversion"/>
  </si>
  <si>
    <t>Stranded</t>
    <phoneticPr fontId="39" type="noConversion"/>
  </si>
  <si>
    <t>Installed / Sold</t>
    <phoneticPr fontId="39" type="noConversion"/>
  </si>
  <si>
    <t>B Area Co-lo</t>
    <phoneticPr fontId="39" type="noConversion"/>
  </si>
  <si>
    <t>Sejong</t>
    <phoneticPr fontId="39" type="noConversion"/>
  </si>
  <si>
    <t>Mediamania</t>
    <phoneticPr fontId="39" type="noConversion"/>
  </si>
  <si>
    <t>Hectofinance</t>
    <phoneticPr fontId="39" type="noConversion"/>
  </si>
  <si>
    <t>GS ITM</t>
    <phoneticPr fontId="39" type="noConversion"/>
  </si>
  <si>
    <t>PeopleFund</t>
    <phoneticPr fontId="39" type="noConversion"/>
  </si>
  <si>
    <t>Samsung Fashion</t>
    <phoneticPr fontId="39" type="noConversion"/>
  </si>
  <si>
    <t>MMR1</t>
    <phoneticPr fontId="39" type="noConversion"/>
  </si>
  <si>
    <t>MMR2</t>
    <phoneticPr fontId="39" type="noConversion"/>
  </si>
  <si>
    <t>DEK-층간</t>
    <phoneticPr fontId="39" type="noConversion"/>
  </si>
  <si>
    <t xml:space="preserve"> ITNKR-OR-009291</t>
  </si>
  <si>
    <t>RFS : 2024년 03월 31일 (3월말), D1,100mm</t>
  </si>
  <si>
    <t>RFS: 2024년 02월 01일 go to GS ITM tab</t>
  </si>
  <si>
    <t>In Service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</si>
</sst>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1" formatCode="_-* #,##0_-;\-* #,##0_-;_-* &quot;-&quot;_-;_-@_-"/>
    <numFmt numFmtId="176" formatCode="_(* #,##0.00_);_(* \(#,##0.00\);_(* &quot;-&quot;??_);_(@_)"/>
    <numFmt numFmtId="177" formatCode="#,##0.0;\-#,##0.0;\-"/>
    <numFmt numFmtId="178" formatCode="0.0"/>
    <numFmt numFmtId="179" formatCode="_(* #,##0.0_);_(* \(#,##0.0\);_(* &quot;-&quot;??_);_(@_)"/>
    <numFmt numFmtId="180" formatCode="_(* #,##0_);_(* \(#,##0\);_(* &quot;-&quot;??_);_(@_)"/>
    <numFmt numFmtId="181" formatCode="#,##0.0&quot;kw&quot;"/>
    <numFmt numFmtId="182" formatCode="_(* #,##0.0_);_(* \(#,##0.0\);_(* &quot;-&quot;?_);_(@_)"/>
    <numFmt numFmtId="183" formatCode="0_);\(0\)"/>
    <numFmt numFmtId="184" formatCode="dd/mm/yyyy;@"/>
    <numFmt numFmtId="185" formatCode="d\-mmm"/>
  </numFmts>
  <fonts count="65" x14ac:knownFonts="1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0"/>
      <name val="맑은 고딕"/>
      <family val="2"/>
      <scheme val="minor"/>
    </font>
    <font>
      <sz val="11"/>
      <color theme="0"/>
      <name val="맑은 고딕"/>
      <family val="2"/>
      <scheme val="minor"/>
    </font>
    <font>
      <sz val="11"/>
      <name val="돋움"/>
      <family val="3"/>
      <charset val="129"/>
    </font>
    <font>
      <sz val="11"/>
      <name val="맑은 고딕"/>
      <family val="2"/>
      <scheme val="minor"/>
    </font>
    <font>
      <sz val="9"/>
      <name val="맑은 고딕"/>
      <family val="2"/>
      <scheme val="minor"/>
    </font>
    <font>
      <b/>
      <sz val="18"/>
      <name val="맑은 고딕"/>
      <family val="2"/>
      <scheme val="minor"/>
    </font>
    <font>
      <b/>
      <sz val="11"/>
      <color indexed="10"/>
      <name val="맑은 고딕"/>
      <family val="2"/>
      <scheme val="minor"/>
    </font>
    <font>
      <b/>
      <sz val="10"/>
      <color indexed="10"/>
      <name val="맑은 고딕"/>
      <family val="2"/>
      <scheme val="minor"/>
    </font>
    <font>
      <sz val="11"/>
      <color indexed="10"/>
      <name val="맑은 고딕"/>
      <family val="2"/>
      <scheme val="minor"/>
    </font>
    <font>
      <b/>
      <sz val="12"/>
      <color indexed="10"/>
      <name val="맑은 고딕"/>
      <family val="2"/>
      <scheme val="minor"/>
    </font>
    <font>
      <sz val="8"/>
      <name val="맑은 고딕"/>
      <family val="2"/>
      <scheme val="minor"/>
    </font>
    <font>
      <b/>
      <sz val="11"/>
      <name val="맑은 고딕"/>
      <family val="2"/>
      <scheme val="minor"/>
    </font>
    <font>
      <b/>
      <sz val="9"/>
      <color indexed="10"/>
      <name val="맑은 고딕"/>
      <family val="2"/>
      <scheme val="minor"/>
    </font>
    <font>
      <sz val="10"/>
      <name val="맑은 고딕"/>
      <family val="2"/>
      <scheme val="minor"/>
    </font>
    <font>
      <b/>
      <sz val="10"/>
      <name val="맑은 고딕"/>
      <family val="2"/>
      <scheme val="minor"/>
    </font>
    <font>
      <sz val="4"/>
      <name val="맑은 고딕"/>
      <family val="2"/>
      <scheme val="minor"/>
    </font>
    <font>
      <sz val="6"/>
      <name val="맑은 고딕"/>
      <family val="2"/>
      <scheme val="minor"/>
    </font>
    <font>
      <b/>
      <sz val="16"/>
      <name val="맑은 고딕"/>
      <family val="2"/>
      <scheme val="minor"/>
    </font>
    <font>
      <b/>
      <sz val="16"/>
      <color rgb="FF0000CC"/>
      <name val="맑은 고딕"/>
      <family val="2"/>
      <scheme val="minor"/>
    </font>
    <font>
      <b/>
      <sz val="11"/>
      <color rgb="FF0000CC"/>
      <name val="맑은 고딕"/>
      <family val="2"/>
      <scheme val="minor"/>
    </font>
    <font>
      <b/>
      <sz val="9"/>
      <color rgb="FFFF0000"/>
      <name val="맑은 고딕"/>
      <family val="2"/>
      <scheme val="minor"/>
    </font>
    <font>
      <b/>
      <sz val="8"/>
      <color indexed="10"/>
      <name val="맑은 고딕"/>
      <family val="2"/>
      <scheme val="minor"/>
    </font>
    <font>
      <b/>
      <sz val="9"/>
      <name val="맑은 고딕"/>
      <family val="2"/>
      <scheme val="minor"/>
    </font>
    <font>
      <sz val="10"/>
      <color rgb="FFFF0000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b/>
      <u/>
      <sz val="11"/>
      <name val="맑은 고딕"/>
      <family val="2"/>
      <scheme val="minor"/>
    </font>
    <font>
      <b/>
      <sz val="8"/>
      <name val="맑은 고딕"/>
      <family val="2"/>
      <scheme val="minor"/>
    </font>
    <font>
      <sz val="20"/>
      <name val="맑은 고딕"/>
      <family val="2"/>
      <scheme val="minor"/>
    </font>
    <font>
      <b/>
      <sz val="8"/>
      <color rgb="FF0000CC"/>
      <name val="맑은 고딕"/>
      <family val="2"/>
      <scheme val="minor"/>
    </font>
    <font>
      <sz val="6"/>
      <color rgb="FFFF0000"/>
      <name val="맑은 고딕"/>
      <family val="2"/>
      <scheme val="minor"/>
    </font>
    <font>
      <sz val="8"/>
      <color rgb="FFFF0000"/>
      <name val="맑은 고딕"/>
      <family val="2"/>
      <scheme val="minor"/>
    </font>
    <font>
      <b/>
      <sz val="6"/>
      <name val="맑은 고딕"/>
      <family val="2"/>
      <scheme val="minor"/>
    </font>
    <font>
      <sz val="12"/>
      <name val="맑은 고딕"/>
      <family val="2"/>
      <scheme val="minor"/>
    </font>
    <font>
      <sz val="14"/>
      <name val="맑은 고딕"/>
      <family val="2"/>
      <scheme val="minor"/>
    </font>
    <font>
      <b/>
      <sz val="14"/>
      <name val="맑은 고딕"/>
      <family val="2"/>
      <scheme val="minor"/>
    </font>
    <font>
      <b/>
      <sz val="9"/>
      <color indexed="81"/>
      <name val="Tahoma"/>
      <family val="2"/>
    </font>
    <font>
      <sz val="8"/>
      <name val="돋움"/>
      <family val="3"/>
      <charset val="129"/>
    </font>
    <font>
      <b/>
      <sz val="12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indexed="10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0"/>
      <color theme="1"/>
      <name val="맑은 고딕"/>
      <family val="2"/>
      <scheme val="minor"/>
    </font>
    <font>
      <sz val="10"/>
      <color indexed="8"/>
      <name val="맑은 고딕"/>
      <family val="2"/>
      <scheme val="minor"/>
    </font>
    <font>
      <sz val="10"/>
      <color theme="4"/>
      <name val="맑은 고딕"/>
      <family val="2"/>
      <scheme val="minor"/>
    </font>
    <font>
      <sz val="8"/>
      <color rgb="FF000000"/>
      <name val="맑은 고딕"/>
      <family val="2"/>
      <scheme val="minor"/>
    </font>
    <font>
      <sz val="6"/>
      <color rgb="FF000000"/>
      <name val="맑은 고딕"/>
      <family val="2"/>
      <scheme val="minor"/>
    </font>
    <font>
      <sz val="10"/>
      <color rgb="FF1307F7"/>
      <name val="맑은 고딕"/>
      <family val="2"/>
      <scheme val="minor"/>
    </font>
    <font>
      <strike/>
      <sz val="8"/>
      <name val="맑은 고딕"/>
      <family val="2"/>
      <scheme val="minor"/>
    </font>
    <font>
      <strike/>
      <sz val="10"/>
      <color theme="1"/>
      <name val="맑은 고딕"/>
      <family val="2"/>
      <scheme val="minor"/>
    </font>
    <font>
      <sz val="10"/>
      <color rgb="FFFFFFFF"/>
      <name val="맑은 고딕"/>
      <family val="2"/>
      <scheme val="minor"/>
    </font>
    <font>
      <sz val="10"/>
      <color rgb="FFBFBFBF"/>
      <name val="맑은 고딕"/>
      <family val="2"/>
      <scheme val="minor"/>
    </font>
    <font>
      <sz val="10"/>
      <color theme="0"/>
      <name val="맑은 고딕"/>
      <family val="2"/>
      <scheme val="minor"/>
    </font>
    <font>
      <sz val="11"/>
      <color indexed="8"/>
      <name val="맑은 고딕"/>
      <family val="3"/>
      <charset val="129"/>
    </font>
    <font>
      <sz val="10"/>
      <color rgb="FF000000"/>
      <name val="Calibri"/>
      <family val="2"/>
    </font>
    <font>
      <sz val="11"/>
      <color rgb="FF444444"/>
      <name val="Calibri"/>
      <family val="2"/>
      <charset val="1"/>
    </font>
    <font>
      <b/>
      <sz val="8"/>
      <color rgb="FFFF0000"/>
      <name val="맑은 고딕"/>
      <family val="2"/>
      <scheme val="minor"/>
    </font>
    <font>
      <sz val="8"/>
      <color theme="1"/>
      <name val="맑은 고딕"/>
      <family val="2"/>
      <scheme val="minor"/>
    </font>
    <font>
      <sz val="8"/>
      <color theme="1"/>
      <name val="맑은 고딕"/>
      <family val="3"/>
      <charset val="129"/>
      <scheme val="minor"/>
    </font>
    <font>
      <sz val="8"/>
      <color rgb="FFFF000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10"/>
      <color rgb="FFFF0000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2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lightDown">
        <bgColor indexed="9"/>
      </patternFill>
    </fill>
    <fill>
      <patternFill patternType="lightDown"/>
    </fill>
    <fill>
      <patternFill patternType="lightTrellis"/>
    </fill>
    <fill>
      <patternFill patternType="solid">
        <fgColor indexed="6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darkTrellis"/>
    </fill>
    <fill>
      <patternFill patternType="solid">
        <fgColor auto="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92D050"/>
        <bgColor indexed="64"/>
      </patternFill>
    </fill>
  </fills>
  <borders count="16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/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/>
      <top/>
      <bottom style="dashed">
        <color indexed="64"/>
      </bottom>
      <diagonal/>
    </border>
    <border>
      <left style="dashed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otted">
        <color auto="1"/>
      </top>
      <bottom style="dotted">
        <color auto="1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/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/>
      <right/>
      <top style="dashed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 style="dashed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dotted">
        <color indexed="64"/>
      </right>
      <top style="dash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ashed">
        <color indexed="64"/>
      </top>
      <bottom style="dotted">
        <color indexed="64"/>
      </bottom>
      <diagonal/>
    </border>
    <border>
      <left style="dotted">
        <color indexed="64"/>
      </left>
      <right style="dashed">
        <color indexed="64"/>
      </right>
      <top style="dashed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ashed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ash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/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 style="dotted">
        <color indexed="64"/>
      </right>
      <top/>
      <bottom style="dotted">
        <color indexed="64"/>
      </bottom>
      <diagonal/>
    </border>
    <border>
      <left style="dash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/>
      <top/>
      <bottom style="dotted">
        <color indexed="64"/>
      </bottom>
      <diagonal/>
    </border>
    <border>
      <left style="dotted">
        <color indexed="64"/>
      </left>
      <right/>
      <top style="medium">
        <color indexed="64"/>
      </top>
      <bottom style="dotted">
        <color indexed="64"/>
      </bottom>
      <diagonal/>
    </border>
    <border>
      <left/>
      <right style="dotted">
        <color indexed="64"/>
      </right>
      <top style="medium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ashed">
        <color indexed="64"/>
      </right>
      <top style="dotted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/>
      <top style="dotted">
        <color indexed="64"/>
      </top>
      <bottom/>
      <diagonal/>
    </border>
    <border>
      <left/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/>
      <right style="dash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ashed">
        <color indexed="64"/>
      </bottom>
      <diagonal/>
    </border>
    <border>
      <left style="dash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dashed">
        <color indexed="64"/>
      </right>
      <top/>
      <bottom style="dashed">
        <color indexed="64"/>
      </bottom>
      <diagonal/>
    </border>
    <border>
      <left style="dott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/>
      <top style="dashed">
        <color indexed="64"/>
      </top>
      <bottom style="medium">
        <color indexed="64"/>
      </bottom>
      <diagonal/>
    </border>
    <border>
      <left/>
      <right style="dashed">
        <color indexed="64"/>
      </right>
      <top style="dashed">
        <color indexed="64"/>
      </top>
      <bottom style="medium">
        <color indexed="64"/>
      </bottom>
      <diagonal/>
    </border>
    <border>
      <left style="dashed">
        <color indexed="64"/>
      </left>
      <right/>
      <top style="dashed">
        <color indexed="64"/>
      </top>
      <bottom/>
      <diagonal/>
    </border>
    <border>
      <left style="dashed">
        <color indexed="64"/>
      </left>
      <right style="dotted">
        <color indexed="64"/>
      </right>
      <top style="dashed">
        <color indexed="64"/>
      </top>
      <bottom style="dashed">
        <color indexed="64"/>
      </bottom>
      <diagonal/>
    </border>
    <border>
      <left style="dotted">
        <color indexed="64"/>
      </left>
      <right/>
      <top style="dotted">
        <color indexed="64"/>
      </top>
      <bottom style="dashed">
        <color indexed="64"/>
      </bottom>
      <diagonal/>
    </border>
    <border>
      <left style="thick">
        <color theme="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theme="4"/>
      </left>
      <right style="dash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thick">
        <color theme="4"/>
      </right>
      <top style="medium">
        <color indexed="64"/>
      </top>
      <bottom style="medium">
        <color indexed="64"/>
      </bottom>
      <diagonal/>
    </border>
    <border>
      <left style="dashed">
        <color indexed="64"/>
      </left>
      <right style="thick">
        <color theme="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dashed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dashed">
        <color rgb="FF000000"/>
      </left>
      <right/>
      <top/>
      <bottom/>
      <diagonal/>
    </border>
    <border>
      <left/>
      <right/>
      <top/>
      <bottom style="medium">
        <color rgb="FF000000"/>
      </bottom>
      <diagonal/>
    </border>
    <border>
      <left style="dotted">
        <color indexed="64"/>
      </left>
      <right style="dashed">
        <color indexed="64"/>
      </right>
      <top/>
      <bottom/>
      <diagonal/>
    </border>
    <border>
      <left style="thick">
        <color indexed="64"/>
      </left>
      <right style="dotted">
        <color indexed="64"/>
      </right>
      <top style="dashed">
        <color indexed="64"/>
      </top>
      <bottom style="dotted">
        <color indexed="64"/>
      </bottom>
      <diagonal/>
    </border>
    <border>
      <left style="dotted">
        <color indexed="64"/>
      </left>
      <right/>
      <top style="dashed">
        <color indexed="64"/>
      </top>
      <bottom style="dotted">
        <color indexed="64"/>
      </bottom>
      <diagonal/>
    </border>
    <border>
      <left style="thick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ashed">
        <color indexed="64"/>
      </left>
      <right style="dotted">
        <color indexed="64"/>
      </right>
      <top/>
      <bottom style="dotted">
        <color indexed="64"/>
      </bottom>
      <diagonal/>
    </border>
    <border>
      <left style="dashed">
        <color indexed="64"/>
      </left>
      <right style="dotted">
        <color indexed="64"/>
      </right>
      <top style="dott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dotted">
        <color indexed="64"/>
      </top>
      <bottom style="dashed">
        <color indexed="64"/>
      </bottom>
      <diagonal/>
    </border>
    <border>
      <left style="dotted">
        <color indexed="64"/>
      </left>
      <right style="thick">
        <color theme="4"/>
      </right>
      <top style="dashed">
        <color indexed="64"/>
      </top>
      <bottom style="dotted">
        <color indexed="64"/>
      </bottom>
      <diagonal/>
    </border>
    <border>
      <left style="dotted">
        <color indexed="64"/>
      </left>
      <right style="thick">
        <color theme="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thick">
        <color theme="4"/>
      </right>
      <top style="dotted">
        <color indexed="64"/>
      </top>
      <bottom style="dashed">
        <color indexed="64"/>
      </bottom>
      <diagonal/>
    </border>
    <border>
      <left style="dotted">
        <color indexed="64"/>
      </left>
      <right style="medium">
        <color indexed="64"/>
      </right>
      <top style="dashed">
        <color auto="1"/>
      </top>
      <bottom style="dashed">
        <color auto="1"/>
      </bottom>
      <diagonal/>
    </border>
    <border>
      <left style="thick">
        <color theme="4"/>
      </left>
      <right style="dashed">
        <color indexed="64"/>
      </right>
      <top style="dashed">
        <color auto="1"/>
      </top>
      <bottom style="dashed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ashed">
        <color indexed="64"/>
      </left>
      <right style="hair">
        <color indexed="64"/>
      </right>
      <top style="dashed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ashed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dashed">
        <color indexed="64"/>
      </top>
      <bottom style="hair">
        <color indexed="64"/>
      </bottom>
      <diagonal/>
    </border>
    <border>
      <left style="dashed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dashed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ck">
        <color indexed="64"/>
      </right>
      <top style="hair">
        <color indexed="64"/>
      </top>
      <bottom/>
      <diagonal/>
    </border>
    <border>
      <left style="thick">
        <color theme="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thick">
        <color theme="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thick">
        <color theme="4"/>
      </right>
      <top style="dotted">
        <color indexed="64"/>
      </top>
      <bottom style="medium">
        <color indexed="64"/>
      </bottom>
      <diagonal/>
    </border>
    <border>
      <left style="thick">
        <color theme="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thick">
        <color theme="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dotted">
        <color indexed="64"/>
      </bottom>
      <diagonal/>
    </border>
    <border>
      <left style="dashed">
        <color indexed="64"/>
      </left>
      <right style="thick">
        <color theme="4"/>
      </right>
      <top/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thick">
        <color rgb="FFFF0000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thick">
        <color rgb="FFFF0000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thick">
        <color rgb="FFFF0000"/>
      </bottom>
      <diagonal/>
    </border>
    <border>
      <left style="dotted">
        <color indexed="64"/>
      </left>
      <right style="thick">
        <color rgb="FFFF0000"/>
      </right>
      <top style="medium">
        <color indexed="64"/>
      </top>
      <bottom style="thick">
        <color rgb="FFFF0000"/>
      </bottom>
      <diagonal/>
    </border>
    <border>
      <left style="thick">
        <color theme="4"/>
      </left>
      <right style="thick">
        <color rgb="FFFF0000"/>
      </right>
      <top style="medium">
        <color indexed="64"/>
      </top>
      <bottom style="medium">
        <color indexed="64"/>
      </bottom>
      <diagonal/>
    </border>
    <border>
      <left style="thick">
        <color theme="4"/>
      </left>
      <right style="dotted">
        <color indexed="64"/>
      </right>
      <top style="medium">
        <color indexed="64"/>
      </top>
      <bottom style="thick">
        <color rgb="FFFF0000"/>
      </bottom>
      <diagonal/>
    </border>
    <border>
      <left style="dotted">
        <color indexed="64"/>
      </left>
      <right style="thick">
        <color theme="4"/>
      </right>
      <top style="medium">
        <color indexed="64"/>
      </top>
      <bottom style="thick">
        <color rgb="FFFF0000"/>
      </bottom>
      <diagonal/>
    </border>
    <border>
      <left style="dashed">
        <color indexed="64"/>
      </left>
      <right style="medium">
        <color indexed="64"/>
      </right>
      <top style="dashed">
        <color indexed="64"/>
      </top>
      <bottom style="thick">
        <color rgb="FFFF0000"/>
      </bottom>
      <diagonal/>
    </border>
    <border>
      <left/>
      <right style="dashed">
        <color indexed="64"/>
      </right>
      <top style="dashed">
        <color indexed="64"/>
      </top>
      <bottom style="thick">
        <color rgb="FFFF0000"/>
      </bottom>
      <diagonal/>
    </border>
    <border>
      <left style="dashed">
        <color indexed="64"/>
      </left>
      <right style="dotted">
        <color indexed="64"/>
      </right>
      <top/>
      <bottom style="dashed">
        <color indexed="64"/>
      </bottom>
      <diagonal/>
    </border>
    <border>
      <left style="dashed">
        <color indexed="64"/>
      </left>
      <right style="thick">
        <color rgb="FFFF0000"/>
      </right>
      <top style="dashed">
        <color indexed="64"/>
      </top>
      <bottom style="thick">
        <color rgb="FFFF0000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rgb="FFFF0000"/>
      </bottom>
      <diagonal/>
    </border>
    <border>
      <left/>
      <right/>
      <top/>
      <bottom style="dashed">
        <color indexed="64"/>
      </bottom>
      <diagonal/>
    </border>
    <border>
      <left style="dashed">
        <color indexed="64"/>
      </left>
      <right style="dashed">
        <color indexed="64"/>
      </right>
      <top/>
      <bottom style="thick">
        <color rgb="FFFF0000"/>
      </bottom>
      <diagonal/>
    </border>
    <border>
      <left style="medium">
        <color rgb="FF70AD47"/>
      </left>
      <right style="medium">
        <color rgb="FF70AD47"/>
      </right>
      <top style="medium">
        <color rgb="FF70AD47"/>
      </top>
      <bottom style="medium">
        <color rgb="FF70AD47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70AD47"/>
      </left>
      <right style="medium">
        <color rgb="FF70AD47"/>
      </right>
      <top style="medium">
        <color rgb="FF70AD47"/>
      </top>
      <bottom/>
      <diagonal/>
    </border>
    <border>
      <left style="medium">
        <color indexed="64"/>
      </left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dotted">
        <color indexed="64"/>
      </right>
      <top style="dashed">
        <color indexed="64"/>
      </top>
      <bottom style="dotted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/>
      <diagonal/>
    </border>
    <border>
      <left style="medium">
        <color indexed="64"/>
      </left>
      <right style="dotted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dotted">
        <color indexed="64"/>
      </right>
      <top style="medium">
        <color rgb="FF000000"/>
      </top>
      <bottom style="medium">
        <color rgb="FF000000"/>
      </bottom>
      <diagonal/>
    </border>
    <border>
      <left style="dotted">
        <color indexed="64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dotted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/>
      <diagonal/>
    </border>
    <border>
      <left style="medium">
        <color rgb="FF000000"/>
      </left>
      <right style="dotted">
        <color indexed="64"/>
      </right>
      <top style="medium">
        <color rgb="FF000000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rgb="FF000000"/>
      </top>
      <bottom style="dotted">
        <color indexed="64"/>
      </bottom>
      <diagonal/>
    </border>
    <border>
      <left style="dotted">
        <color indexed="64"/>
      </left>
      <right style="medium">
        <color rgb="FF000000"/>
      </right>
      <top style="medium">
        <color rgb="FF000000"/>
      </top>
      <bottom style="dotted">
        <color indexed="64"/>
      </bottom>
      <diagonal/>
    </border>
    <border>
      <left style="medium">
        <color rgb="FF000000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rgb="FF000000"/>
      </right>
      <top style="dotted">
        <color indexed="64"/>
      </top>
      <bottom style="dotted">
        <color indexed="64"/>
      </bottom>
      <diagonal/>
    </border>
    <border>
      <left style="medium">
        <color rgb="FF000000"/>
      </left>
      <right style="dotted">
        <color indexed="64"/>
      </right>
      <top style="dotted">
        <color indexed="64"/>
      </top>
      <bottom style="medium">
        <color rgb="FFFF0000"/>
      </bottom>
      <diagonal/>
    </border>
    <border>
      <left style="dotted">
        <color indexed="64"/>
      </left>
      <right style="medium">
        <color rgb="FF000000"/>
      </right>
      <top style="dotted">
        <color indexed="64"/>
      </top>
      <bottom style="medium">
        <color rgb="FFFF0000"/>
      </bottom>
      <diagonal/>
    </border>
    <border>
      <left style="medium">
        <color rgb="FF000000"/>
      </left>
      <right style="dotted">
        <color indexed="64"/>
      </right>
      <top style="dotted">
        <color indexed="64"/>
      </top>
      <bottom style="medium">
        <color rgb="FF000000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rgb="FF000000"/>
      </bottom>
      <diagonal/>
    </border>
    <border>
      <left style="dotted">
        <color indexed="64"/>
      </left>
      <right style="medium">
        <color rgb="FF000000"/>
      </right>
      <top style="dotted">
        <color indexed="64"/>
      </top>
      <bottom style="medium">
        <color rgb="FF000000"/>
      </bottom>
      <diagonal/>
    </border>
    <border>
      <left style="dotted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dashed">
        <color indexed="64"/>
      </right>
      <top style="medium">
        <color indexed="64"/>
      </top>
      <bottom style="medium">
        <color indexed="64"/>
      </bottom>
      <diagonal/>
    </border>
    <border>
      <left/>
      <right style="dotted">
        <color indexed="64"/>
      </right>
      <top/>
      <bottom/>
      <diagonal/>
    </border>
    <border>
      <left style="thick">
        <color theme="4"/>
      </left>
      <right style="thick">
        <color rgb="FFFF0000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ck">
        <color theme="4"/>
      </left>
      <right style="dashed">
        <color indexed="64"/>
      </right>
      <top/>
      <bottom style="medium">
        <color indexed="64"/>
      </bottom>
      <diagonal/>
    </border>
    <border>
      <left style="medium">
        <color theme="7"/>
      </left>
      <right style="dashed">
        <color indexed="64"/>
      </right>
      <top style="medium">
        <color theme="7"/>
      </top>
      <bottom style="medium">
        <color theme="7"/>
      </bottom>
      <diagonal/>
    </border>
    <border>
      <left style="dashed">
        <color indexed="64"/>
      </left>
      <right style="medium">
        <color theme="7"/>
      </right>
      <top style="medium">
        <color theme="7"/>
      </top>
      <bottom style="medium">
        <color theme="7"/>
      </bottom>
      <diagonal/>
    </border>
    <border>
      <left style="hair">
        <color indexed="64"/>
      </left>
      <right style="medium">
        <color rgb="FF70AD47"/>
      </right>
      <top style="medium">
        <color indexed="64"/>
      </top>
      <bottom style="hair">
        <color indexed="64"/>
      </bottom>
      <diagonal/>
    </border>
    <border>
      <left/>
      <right style="dashed">
        <color indexed="64"/>
      </right>
      <top style="dotted">
        <color indexed="64"/>
      </top>
      <bottom style="medium">
        <color indexed="64"/>
      </bottom>
      <diagonal/>
    </border>
    <border>
      <left/>
      <right style="dashed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6">
    <xf numFmtId="0" fontId="0" fillId="0" borderId="0">
      <alignment vertical="center"/>
    </xf>
    <xf numFmtId="176" fontId="5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27" fillId="0" borderId="0">
      <alignment vertical="center"/>
    </xf>
    <xf numFmtId="41" fontId="27" fillId="0" borderId="0" applyFont="0" applyFill="0" applyBorder="0" applyAlignment="0" applyProtection="0">
      <alignment vertical="center"/>
    </xf>
    <xf numFmtId="0" fontId="41" fillId="0" borderId="0">
      <alignment vertical="center"/>
    </xf>
    <xf numFmtId="0" fontId="43" fillId="0" borderId="0"/>
    <xf numFmtId="0" fontId="27" fillId="0" borderId="0">
      <alignment vertical="center"/>
    </xf>
    <xf numFmtId="41" fontId="27" fillId="0" borderId="0" applyFont="0" applyFill="0" applyBorder="0" applyAlignment="0" applyProtection="0">
      <alignment vertical="center"/>
    </xf>
    <xf numFmtId="0" fontId="2" fillId="0" borderId="0"/>
    <xf numFmtId="41" fontId="55" fillId="0" borderId="0" applyFont="0" applyFill="0" applyBorder="0" applyAlignment="0" applyProtection="0">
      <alignment vertical="center"/>
    </xf>
    <xf numFmtId="0" fontId="2" fillId="0" borderId="0"/>
    <xf numFmtId="41" fontId="2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740">
    <xf numFmtId="0" fontId="0" fillId="0" borderId="0" xfId="0">
      <alignment vertical="center"/>
    </xf>
    <xf numFmtId="0" fontId="6" fillId="0" borderId="1" xfId="3" applyFont="1" applyBorder="1">
      <alignment vertical="center"/>
    </xf>
    <xf numFmtId="0" fontId="6" fillId="0" borderId="2" xfId="3" applyFont="1" applyBorder="1">
      <alignment vertical="center"/>
    </xf>
    <xf numFmtId="0" fontId="7" fillId="0" borderId="3" xfId="3" applyFont="1" applyBorder="1" applyAlignment="1">
      <alignment horizontal="center" vertical="center"/>
    </xf>
    <xf numFmtId="0" fontId="6" fillId="0" borderId="3" xfId="3" applyFont="1" applyBorder="1">
      <alignment vertical="center"/>
    </xf>
    <xf numFmtId="0" fontId="6" fillId="0" borderId="0" xfId="3" applyFont="1">
      <alignment vertical="center"/>
    </xf>
    <xf numFmtId="0" fontId="6" fillId="0" borderId="4" xfId="3" applyFont="1" applyBorder="1">
      <alignment vertical="center"/>
    </xf>
    <xf numFmtId="0" fontId="7" fillId="0" borderId="0" xfId="3" applyFont="1" applyAlignment="1">
      <alignment horizontal="center" vertical="top"/>
    </xf>
    <xf numFmtId="0" fontId="7" fillId="0" borderId="0" xfId="3" applyFont="1" applyAlignment="1">
      <alignment horizontal="left" vertical="center"/>
    </xf>
    <xf numFmtId="0" fontId="6" fillId="0" borderId="8" xfId="3" applyFont="1" applyBorder="1">
      <alignment vertical="center"/>
    </xf>
    <xf numFmtId="0" fontId="7" fillId="0" borderId="8" xfId="3" applyFont="1" applyBorder="1" applyAlignment="1">
      <alignment horizontal="left" vertical="center"/>
    </xf>
    <xf numFmtId="0" fontId="6" fillId="0" borderId="8" xfId="3" applyFont="1" applyBorder="1" applyAlignment="1">
      <alignment horizontal="center" vertical="center"/>
    </xf>
    <xf numFmtId="0" fontId="6" fillId="0" borderId="11" xfId="3" applyFont="1" applyBorder="1" applyAlignment="1">
      <alignment horizontal="center" vertical="center"/>
    </xf>
    <xf numFmtId="0" fontId="11" fillId="0" borderId="7" xfId="3" applyFont="1" applyBorder="1" applyAlignment="1">
      <alignment horizontal="center" vertical="center"/>
    </xf>
    <xf numFmtId="0" fontId="6" fillId="0" borderId="7" xfId="3" applyFont="1" applyBorder="1" applyAlignment="1">
      <alignment horizontal="center" vertical="center"/>
    </xf>
    <xf numFmtId="0" fontId="7" fillId="0" borderId="7" xfId="3" applyFont="1" applyBorder="1" applyAlignment="1">
      <alignment horizontal="left" vertical="center"/>
    </xf>
    <xf numFmtId="0" fontId="8" fillId="0" borderId="0" xfId="3" applyFont="1" applyAlignment="1">
      <alignment horizontal="center" vertical="center"/>
    </xf>
    <xf numFmtId="0" fontId="6" fillId="0" borderId="18" xfId="3" applyFont="1" applyBorder="1" applyAlignment="1">
      <alignment horizontal="center" vertical="center"/>
    </xf>
    <xf numFmtId="0" fontId="12" fillId="0" borderId="7" xfId="3" applyFont="1" applyBorder="1" applyAlignment="1">
      <alignment horizontal="center" vertical="center"/>
    </xf>
    <xf numFmtId="0" fontId="6" fillId="0" borderId="16" xfId="3" applyFont="1" applyBorder="1" applyAlignment="1">
      <alignment horizontal="center" vertical="center"/>
    </xf>
    <xf numFmtId="0" fontId="6" fillId="0" borderId="19" xfId="3" applyFont="1" applyBorder="1" applyAlignment="1">
      <alignment horizontal="center" vertical="center"/>
    </xf>
    <xf numFmtId="0" fontId="6" fillId="0" borderId="15" xfId="3" applyFont="1" applyBorder="1" applyAlignment="1">
      <alignment horizontal="center" vertical="center"/>
    </xf>
    <xf numFmtId="0" fontId="6" fillId="4" borderId="7" xfId="3" applyFont="1" applyFill="1" applyBorder="1" applyAlignment="1">
      <alignment horizontal="center" vertical="center"/>
    </xf>
    <xf numFmtId="0" fontId="10" fillId="0" borderId="7" xfId="3" applyFont="1" applyBorder="1" applyAlignment="1">
      <alignment horizontal="center" vertical="center"/>
    </xf>
    <xf numFmtId="177" fontId="6" fillId="0" borderId="21" xfId="3" applyNumberFormat="1" applyFont="1" applyBorder="1" applyAlignment="1">
      <alignment horizontal="center" vertical="center"/>
    </xf>
    <xf numFmtId="0" fontId="13" fillId="0" borderId="22" xfId="3" applyFont="1" applyBorder="1" applyAlignment="1">
      <alignment horizontal="center" vertical="center"/>
    </xf>
    <xf numFmtId="0" fontId="13" fillId="0" borderId="16" xfId="3" applyFont="1" applyBorder="1" applyAlignment="1">
      <alignment horizontal="center" vertical="center"/>
    </xf>
    <xf numFmtId="0" fontId="14" fillId="4" borderId="7" xfId="3" applyFont="1" applyFill="1" applyBorder="1" applyAlignment="1">
      <alignment horizontal="center" vertical="center"/>
    </xf>
    <xf numFmtId="0" fontId="13" fillId="0" borderId="7" xfId="3" applyFont="1" applyBorder="1" applyAlignment="1">
      <alignment horizontal="center" vertical="center"/>
    </xf>
    <xf numFmtId="0" fontId="14" fillId="0" borderId="7" xfId="3" applyFont="1" applyBorder="1" applyAlignment="1">
      <alignment horizontal="center" vertical="center"/>
    </xf>
    <xf numFmtId="0" fontId="7" fillId="0" borderId="7" xfId="3" applyFont="1" applyBorder="1" applyAlignment="1">
      <alignment horizontal="center" vertical="center"/>
    </xf>
    <xf numFmtId="0" fontId="15" fillId="0" borderId="7" xfId="3" applyFont="1" applyBorder="1" applyAlignment="1">
      <alignment horizontal="center" vertical="center"/>
    </xf>
    <xf numFmtId="41" fontId="16" fillId="0" borderId="0" xfId="2" applyFont="1" applyBorder="1">
      <alignment vertical="center"/>
    </xf>
    <xf numFmtId="0" fontId="9" fillId="0" borderId="7" xfId="0" applyFont="1" applyBorder="1" applyAlignment="1">
      <alignment horizontal="center" vertical="center"/>
    </xf>
    <xf numFmtId="0" fontId="4" fillId="0" borderId="0" xfId="3" applyFont="1" applyAlignment="1">
      <alignment horizontal="center" vertical="center"/>
    </xf>
    <xf numFmtId="0" fontId="4" fillId="0" borderId="0" xfId="3" applyFont="1" applyAlignment="1">
      <alignment horizontal="right" vertical="center"/>
    </xf>
    <xf numFmtId="0" fontId="4" fillId="0" borderId="0" xfId="3" applyFont="1">
      <alignment vertical="center"/>
    </xf>
    <xf numFmtId="0" fontId="17" fillId="0" borderId="0" xfId="3" applyFont="1" applyAlignment="1">
      <alignment horizontal="center" vertical="center"/>
    </xf>
    <xf numFmtId="0" fontId="9" fillId="0" borderId="7" xfId="3" applyFont="1" applyBorder="1" applyAlignment="1">
      <alignment horizontal="center" vertical="center"/>
    </xf>
    <xf numFmtId="0" fontId="13" fillId="4" borderId="7" xfId="3" applyFont="1" applyFill="1" applyBorder="1" applyAlignment="1">
      <alignment horizontal="center" vertical="center"/>
    </xf>
    <xf numFmtId="0" fontId="13" fillId="0" borderId="11" xfId="3" applyFont="1" applyBorder="1" applyAlignment="1">
      <alignment horizontal="center" vertical="center"/>
    </xf>
    <xf numFmtId="0" fontId="6" fillId="0" borderId="4" xfId="3" applyFont="1" applyBorder="1" applyAlignment="1">
      <alignment horizontal="center" vertical="center"/>
    </xf>
    <xf numFmtId="0" fontId="6" fillId="0" borderId="10" xfId="3" applyFont="1" applyBorder="1" applyAlignment="1">
      <alignment horizontal="center" vertical="center"/>
    </xf>
    <xf numFmtId="0" fontId="7" fillId="4" borderId="7" xfId="3" applyFont="1" applyFill="1" applyBorder="1" applyAlignment="1">
      <alignment horizontal="center" vertical="center"/>
    </xf>
    <xf numFmtId="49" fontId="6" fillId="0" borderId="7" xfId="3" applyNumberFormat="1" applyFont="1" applyBorder="1" applyAlignment="1">
      <alignment horizontal="center" vertical="center"/>
    </xf>
    <xf numFmtId="0" fontId="16" fillId="0" borderId="7" xfId="3" applyFont="1" applyBorder="1" applyAlignment="1">
      <alignment horizontal="center" vertical="center"/>
    </xf>
    <xf numFmtId="0" fontId="14" fillId="0" borderId="4" xfId="3" applyFont="1" applyBorder="1" applyAlignment="1">
      <alignment horizontal="center" vertical="center"/>
    </xf>
    <xf numFmtId="0" fontId="14" fillId="0" borderId="0" xfId="3" applyFont="1" applyAlignment="1">
      <alignment horizontal="center" vertical="center"/>
    </xf>
    <xf numFmtId="0" fontId="9" fillId="4" borderId="7" xfId="3" applyFont="1" applyFill="1" applyBorder="1" applyAlignment="1">
      <alignment horizontal="center" vertical="center"/>
    </xf>
    <xf numFmtId="0" fontId="14" fillId="4" borderId="8" xfId="3" applyFont="1" applyFill="1" applyBorder="1" applyAlignment="1">
      <alignment horizontal="center" vertical="center"/>
    </xf>
    <xf numFmtId="0" fontId="9" fillId="0" borderId="8" xfId="3" applyFont="1" applyBorder="1" applyAlignment="1">
      <alignment horizontal="center" vertical="center"/>
    </xf>
    <xf numFmtId="0" fontId="16" fillId="4" borderId="7" xfId="3" applyFont="1" applyFill="1" applyBorder="1" applyAlignment="1">
      <alignment horizontal="center" vertical="center"/>
    </xf>
    <xf numFmtId="0" fontId="7" fillId="0" borderId="0" xfId="3" applyFont="1" applyAlignment="1">
      <alignment horizontal="center"/>
    </xf>
    <xf numFmtId="0" fontId="7" fillId="0" borderId="0" xfId="3" applyFont="1" applyAlignment="1">
      <alignment horizontal="center" vertical="center"/>
    </xf>
    <xf numFmtId="0" fontId="16" fillId="0" borderId="23" xfId="3" applyFont="1" applyBorder="1" applyAlignment="1">
      <alignment horizontal="center" vertical="center"/>
    </xf>
    <xf numFmtId="0" fontId="6" fillId="0" borderId="1" xfId="0" applyFont="1" applyBorder="1">
      <alignment vertical="center"/>
    </xf>
    <xf numFmtId="0" fontId="6" fillId="0" borderId="2" xfId="0" applyFont="1" applyBorder="1">
      <alignment vertical="center"/>
    </xf>
    <xf numFmtId="0" fontId="6" fillId="0" borderId="0" xfId="0" applyFont="1">
      <alignment vertical="center"/>
    </xf>
    <xf numFmtId="0" fontId="6" fillId="0" borderId="4" xfId="0" applyFont="1" applyBorder="1">
      <alignment vertical="center"/>
    </xf>
    <xf numFmtId="0" fontId="7" fillId="0" borderId="0" xfId="0" applyFont="1" applyAlignment="1">
      <alignment horizontal="center" vertical="top"/>
    </xf>
    <xf numFmtId="0" fontId="7" fillId="0" borderId="0" xfId="0" applyFont="1" applyAlignment="1">
      <alignment horizontal="left" vertical="center"/>
    </xf>
    <xf numFmtId="0" fontId="6" fillId="0" borderId="24" xfId="0" applyFont="1" applyBorder="1" applyAlignment="1">
      <alignment horizontal="center" vertical="center"/>
    </xf>
    <xf numFmtId="0" fontId="6" fillId="6" borderId="26" xfId="0" applyFont="1" applyFill="1" applyBorder="1" applyAlignment="1">
      <alignment horizontal="center" vertical="center"/>
    </xf>
    <xf numFmtId="0" fontId="6" fillId="7" borderId="27" xfId="0" applyFont="1" applyFill="1" applyBorder="1" applyAlignment="1">
      <alignment horizontal="center" vertical="center"/>
    </xf>
    <xf numFmtId="0" fontId="6" fillId="6" borderId="27" xfId="0" applyFont="1" applyFill="1" applyBorder="1" applyAlignment="1">
      <alignment horizontal="center" vertical="center"/>
    </xf>
    <xf numFmtId="0" fontId="6" fillId="7" borderId="28" xfId="0" applyFont="1" applyFill="1" applyBorder="1" applyAlignment="1">
      <alignment horizontal="center" vertical="center"/>
    </xf>
    <xf numFmtId="0" fontId="7" fillId="0" borderId="0" xfId="0" applyFont="1" applyAlignment="1">
      <alignment horizontal="right" vertical="center"/>
    </xf>
    <xf numFmtId="0" fontId="6" fillId="6" borderId="29" xfId="0" applyFont="1" applyFill="1" applyBorder="1" applyAlignment="1">
      <alignment horizontal="center" vertical="center"/>
    </xf>
    <xf numFmtId="0" fontId="6" fillId="7" borderId="30" xfId="0" applyFont="1" applyFill="1" applyBorder="1" applyAlignment="1">
      <alignment horizontal="left" vertical="center"/>
    </xf>
    <xf numFmtId="0" fontId="6" fillId="7" borderId="30" xfId="0" applyFont="1" applyFill="1" applyBorder="1" applyAlignment="1">
      <alignment horizontal="center" vertical="center"/>
    </xf>
    <xf numFmtId="0" fontId="6" fillId="6" borderId="30" xfId="0" applyFont="1" applyFill="1" applyBorder="1" applyAlignment="1">
      <alignment horizontal="center" vertical="center"/>
    </xf>
    <xf numFmtId="0" fontId="14" fillId="7" borderId="30" xfId="0" applyFont="1" applyFill="1" applyBorder="1" applyAlignment="1">
      <alignment horizontal="left" vertical="center"/>
    </xf>
    <xf numFmtId="0" fontId="6" fillId="7" borderId="31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177" fontId="6" fillId="7" borderId="30" xfId="0" applyNumberFormat="1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14" fillId="0" borderId="9" xfId="0" applyFont="1" applyBorder="1" applyAlignment="1">
      <alignment horizontal="left" vertical="center"/>
    </xf>
    <xf numFmtId="0" fontId="6" fillId="0" borderId="10" xfId="0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0" fontId="14" fillId="0" borderId="16" xfId="0" applyFont="1" applyBorder="1" applyAlignment="1">
      <alignment horizontal="left" vertical="center"/>
    </xf>
    <xf numFmtId="0" fontId="6" fillId="0" borderId="15" xfId="0" applyFont="1" applyBorder="1" applyAlignment="1">
      <alignment horizontal="center" vertical="center"/>
    </xf>
    <xf numFmtId="0" fontId="13" fillId="0" borderId="22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177" fontId="6" fillId="6" borderId="30" xfId="0" applyNumberFormat="1" applyFont="1" applyFill="1" applyBorder="1" applyAlignment="1">
      <alignment horizontal="center" vertical="center"/>
    </xf>
    <xf numFmtId="0" fontId="6" fillId="4" borderId="8" xfId="0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center" vertical="center"/>
    </xf>
    <xf numFmtId="0" fontId="14" fillId="4" borderId="7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41" fontId="16" fillId="0" borderId="0" xfId="2" applyFont="1" applyBorder="1" applyAlignment="1">
      <alignment vertical="center"/>
    </xf>
    <xf numFmtId="177" fontId="7" fillId="7" borderId="30" xfId="0" applyNumberFormat="1" applyFont="1" applyFill="1" applyBorder="1" applyAlignment="1">
      <alignment horizontal="center" vertical="center" wrapText="1"/>
    </xf>
    <xf numFmtId="0" fontId="14" fillId="0" borderId="0" xfId="0" applyFont="1">
      <alignment vertical="center"/>
    </xf>
    <xf numFmtId="0" fontId="17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7" xfId="0" quotePrefix="1" applyFont="1" applyBorder="1" applyAlignment="1">
      <alignment horizontal="center" vertical="center"/>
    </xf>
    <xf numFmtId="0" fontId="9" fillId="0" borderId="7" xfId="0" applyFont="1" applyBorder="1" applyAlignment="1">
      <alignment horizontal="left" vertical="center"/>
    </xf>
    <xf numFmtId="0" fontId="13" fillId="4" borderId="7" xfId="0" applyFont="1" applyFill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21" fillId="4" borderId="7" xfId="0" applyFont="1" applyFill="1" applyBorder="1" applyAlignment="1">
      <alignment horizontal="left" vertical="center"/>
    </xf>
    <xf numFmtId="0" fontId="15" fillId="4" borderId="7" xfId="0" applyFont="1" applyFill="1" applyBorder="1" applyAlignment="1">
      <alignment horizontal="left" vertical="center"/>
    </xf>
    <xf numFmtId="0" fontId="14" fillId="0" borderId="7" xfId="0" applyFont="1" applyBorder="1" applyAlignment="1">
      <alignment horizontal="left" vertical="center"/>
    </xf>
    <xf numFmtId="0" fontId="6" fillId="4" borderId="15" xfId="0" applyFont="1" applyFill="1" applyBorder="1" applyAlignment="1">
      <alignment horizontal="center" vertical="center"/>
    </xf>
    <xf numFmtId="0" fontId="6" fillId="4" borderId="19" xfId="0" applyFont="1" applyFill="1" applyBorder="1" applyAlignment="1">
      <alignment horizontal="center" vertical="center"/>
    </xf>
    <xf numFmtId="0" fontId="13" fillId="4" borderId="16" xfId="0" applyFont="1" applyFill="1" applyBorder="1" applyAlignment="1">
      <alignment horizontal="center" vertical="center"/>
    </xf>
    <xf numFmtId="0" fontId="9" fillId="0" borderId="19" xfId="0" applyFont="1" applyBorder="1" applyAlignment="1">
      <alignment horizontal="center" vertical="center"/>
    </xf>
    <xf numFmtId="0" fontId="18" fillId="4" borderId="22" xfId="0" applyFont="1" applyFill="1" applyBorder="1" applyAlignment="1">
      <alignment horizontal="left" vertical="center" wrapText="1"/>
    </xf>
    <xf numFmtId="0" fontId="10" fillId="0" borderId="8" xfId="0" applyFont="1" applyBorder="1" applyAlignment="1">
      <alignment horizontal="left" vertical="center"/>
    </xf>
    <xf numFmtId="0" fontId="6" fillId="7" borderId="18" xfId="0" applyFont="1" applyFill="1" applyBorder="1" applyAlignment="1">
      <alignment horizontal="center" vertical="center"/>
    </xf>
    <xf numFmtId="0" fontId="6" fillId="7" borderId="47" xfId="0" applyFont="1" applyFill="1" applyBorder="1" applyAlignment="1">
      <alignment horizontal="center" vertical="center"/>
    </xf>
    <xf numFmtId="0" fontId="6" fillId="7" borderId="7" xfId="0" applyFont="1" applyFill="1" applyBorder="1" applyAlignment="1">
      <alignment horizontal="center" vertical="center"/>
    </xf>
    <xf numFmtId="0" fontId="6" fillId="7" borderId="25" xfId="0" applyFont="1" applyFill="1" applyBorder="1" applyAlignment="1">
      <alignment horizontal="center" vertical="center"/>
    </xf>
    <xf numFmtId="0" fontId="16" fillId="4" borderId="7" xfId="0" applyFont="1" applyFill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4" fillId="7" borderId="7" xfId="0" applyFont="1" applyFill="1" applyBorder="1" applyAlignment="1">
      <alignment horizontal="center" vertical="center"/>
    </xf>
    <xf numFmtId="177" fontId="7" fillId="7" borderId="7" xfId="0" applyNumberFormat="1" applyFont="1" applyFill="1" applyBorder="1" applyAlignment="1">
      <alignment horizontal="center" vertical="center"/>
    </xf>
    <xf numFmtId="0" fontId="13" fillId="0" borderId="7" xfId="0" applyFont="1" applyBorder="1" applyAlignment="1">
      <alignment horizontal="left" vertical="center"/>
    </xf>
    <xf numFmtId="0" fontId="19" fillId="0" borderId="7" xfId="0" applyFont="1" applyBorder="1" applyAlignment="1">
      <alignment horizontal="center" vertical="center"/>
    </xf>
    <xf numFmtId="0" fontId="19" fillId="0" borderId="7" xfId="0" applyFont="1" applyBorder="1" applyAlignment="1">
      <alignment horizontal="left" vertical="center"/>
    </xf>
    <xf numFmtId="0" fontId="14" fillId="0" borderId="4" xfId="0" applyFont="1" applyBorder="1" applyAlignment="1">
      <alignment horizontal="center" vertical="center"/>
    </xf>
    <xf numFmtId="0" fontId="14" fillId="7" borderId="25" xfId="0" applyFont="1" applyFill="1" applyBorder="1" applyAlignment="1">
      <alignment horizontal="center" vertical="center"/>
    </xf>
    <xf numFmtId="0" fontId="10" fillId="0" borderId="7" xfId="0" applyFont="1" applyBorder="1" applyAlignment="1">
      <alignment horizontal="left" vertical="top"/>
    </xf>
    <xf numFmtId="0" fontId="14" fillId="0" borderId="7" xfId="0" applyFont="1" applyBorder="1" applyAlignment="1">
      <alignment horizontal="center" vertical="center"/>
    </xf>
    <xf numFmtId="0" fontId="14" fillId="0" borderId="16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top"/>
    </xf>
    <xf numFmtId="0" fontId="17" fillId="0" borderId="7" xfId="0" applyFont="1" applyBorder="1" applyAlignment="1">
      <alignment horizontal="center" vertical="top"/>
    </xf>
    <xf numFmtId="0" fontId="16" fillId="4" borderId="7" xfId="0" applyFont="1" applyFill="1" applyBorder="1" applyAlignment="1">
      <alignment horizontal="center" vertical="top"/>
    </xf>
    <xf numFmtId="0" fontId="10" fillId="4" borderId="7" xfId="0" applyFont="1" applyFill="1" applyBorder="1" applyAlignment="1">
      <alignment horizontal="left" vertical="top"/>
    </xf>
    <xf numFmtId="0" fontId="17" fillId="4" borderId="7" xfId="0" applyFont="1" applyFill="1" applyBorder="1" applyAlignment="1">
      <alignment horizontal="center" vertical="top"/>
    </xf>
    <xf numFmtId="0" fontId="10" fillId="4" borderId="7" xfId="0" applyFont="1" applyFill="1" applyBorder="1" applyAlignment="1">
      <alignment horizontal="left" vertical="center"/>
    </xf>
    <xf numFmtId="0" fontId="15" fillId="0" borderId="7" xfId="0" applyFont="1" applyBorder="1" applyAlignment="1">
      <alignment horizontal="right" vertical="center"/>
    </xf>
    <xf numFmtId="0" fontId="15" fillId="0" borderId="7" xfId="0" applyFont="1" applyBorder="1" applyAlignment="1">
      <alignment horizontal="center" vertical="center"/>
    </xf>
    <xf numFmtId="0" fontId="7" fillId="0" borderId="0" xfId="0" applyFont="1" applyAlignment="1">
      <alignment horizontal="center"/>
    </xf>
    <xf numFmtId="0" fontId="6" fillId="0" borderId="0" xfId="0" applyFont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7" fillId="0" borderId="49" xfId="0" applyFont="1" applyBorder="1" applyAlignment="1">
      <alignment horizontal="center" vertical="top"/>
    </xf>
    <xf numFmtId="0" fontId="7" fillId="0" borderId="36" xfId="0" applyFont="1" applyBorder="1" applyAlignment="1">
      <alignment horizontal="center" vertical="top"/>
    </xf>
    <xf numFmtId="0" fontId="6" fillId="0" borderId="50" xfId="0" applyFont="1" applyBorder="1" applyAlignment="1">
      <alignment horizontal="center" vertical="center"/>
    </xf>
    <xf numFmtId="0" fontId="6" fillId="0" borderId="30" xfId="0" applyFont="1" applyBorder="1" applyAlignment="1">
      <alignment horizontal="center" vertical="center"/>
    </xf>
    <xf numFmtId="0" fontId="15" fillId="0" borderId="30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0" borderId="31" xfId="0" applyFont="1" applyBorder="1" applyAlignment="1">
      <alignment horizontal="center" vertical="center"/>
    </xf>
    <xf numFmtId="0" fontId="14" fillId="0" borderId="30" xfId="0" applyFont="1" applyBorder="1" applyAlignment="1">
      <alignment horizontal="right" vertical="center"/>
    </xf>
    <xf numFmtId="0" fontId="14" fillId="0" borderId="30" xfId="0" applyFont="1" applyBorder="1" applyAlignment="1">
      <alignment horizontal="left" vertical="center"/>
    </xf>
    <xf numFmtId="0" fontId="14" fillId="0" borderId="30" xfId="0" applyFont="1" applyBorder="1" applyAlignment="1">
      <alignment horizontal="center" vertical="center"/>
    </xf>
    <xf numFmtId="0" fontId="6" fillId="0" borderId="38" xfId="0" applyFont="1" applyBorder="1" applyAlignment="1">
      <alignment horizontal="center" vertical="center"/>
    </xf>
    <xf numFmtId="0" fontId="6" fillId="0" borderId="51" xfId="0" applyFont="1" applyBorder="1" applyAlignment="1">
      <alignment horizontal="center" vertical="center"/>
    </xf>
    <xf numFmtId="0" fontId="6" fillId="0" borderId="52" xfId="0" applyFont="1" applyBorder="1" applyAlignment="1">
      <alignment horizontal="center" vertical="center"/>
    </xf>
    <xf numFmtId="0" fontId="6" fillId="0" borderId="53" xfId="0" applyFont="1" applyBorder="1" applyAlignment="1">
      <alignment horizontal="center" vertical="center"/>
    </xf>
    <xf numFmtId="0" fontId="6" fillId="0" borderId="42" xfId="0" applyFont="1" applyBorder="1" applyAlignment="1">
      <alignment horizontal="center" vertical="center"/>
    </xf>
    <xf numFmtId="0" fontId="14" fillId="0" borderId="42" xfId="0" applyFont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6" fillId="4" borderId="42" xfId="0" applyFont="1" applyFill="1" applyBorder="1" applyAlignment="1">
      <alignment horizontal="center" vertical="center"/>
    </xf>
    <xf numFmtId="0" fontId="6" fillId="0" borderId="54" xfId="0" applyFont="1" applyBorder="1" applyAlignment="1">
      <alignment horizontal="center" vertical="center"/>
    </xf>
    <xf numFmtId="0" fontId="6" fillId="4" borderId="30" xfId="0" applyFont="1" applyFill="1" applyBorder="1" applyAlignment="1">
      <alignment horizontal="center" vertical="center"/>
    </xf>
    <xf numFmtId="0" fontId="6" fillId="9" borderId="30" xfId="0" applyFont="1" applyFill="1" applyBorder="1" applyAlignment="1">
      <alignment horizontal="center" vertical="center"/>
    </xf>
    <xf numFmtId="0" fontId="6" fillId="0" borderId="40" xfId="0" applyFont="1" applyBorder="1" applyAlignment="1">
      <alignment horizontal="center" vertical="center"/>
    </xf>
    <xf numFmtId="0" fontId="6" fillId="0" borderId="30" xfId="0" applyFont="1" applyBorder="1" applyAlignment="1">
      <alignment horizontal="left" vertical="center"/>
    </xf>
    <xf numFmtId="179" fontId="14" fillId="0" borderId="30" xfId="1" applyNumberFormat="1" applyFont="1" applyBorder="1" applyAlignment="1">
      <alignment horizontal="center" vertical="center"/>
    </xf>
    <xf numFmtId="41" fontId="16" fillId="0" borderId="0" xfId="2" applyFont="1">
      <alignment vertical="center"/>
    </xf>
    <xf numFmtId="0" fontId="6" fillId="0" borderId="57" xfId="0" applyFont="1" applyBorder="1" applyAlignment="1">
      <alignment horizontal="center" vertical="center"/>
    </xf>
    <xf numFmtId="0" fontId="6" fillId="0" borderId="58" xfId="0" applyFont="1" applyBorder="1" applyAlignment="1">
      <alignment horizontal="center" vertical="center"/>
    </xf>
    <xf numFmtId="0" fontId="23" fillId="0" borderId="0" xfId="0" applyFont="1" applyAlignment="1">
      <alignment horizontal="left" vertical="center"/>
    </xf>
    <xf numFmtId="179" fontId="6" fillId="0" borderId="30" xfId="0" applyNumberFormat="1" applyFont="1" applyBorder="1" applyAlignment="1">
      <alignment horizontal="center" vertical="center"/>
    </xf>
    <xf numFmtId="179" fontId="6" fillId="0" borderId="42" xfId="0" applyNumberFormat="1" applyFont="1" applyBorder="1" applyAlignment="1">
      <alignment horizontal="center" vertical="center"/>
    </xf>
    <xf numFmtId="180" fontId="3" fillId="0" borderId="0" xfId="0" applyNumberFormat="1" applyFont="1">
      <alignment vertical="center"/>
    </xf>
    <xf numFmtId="0" fontId="6" fillId="0" borderId="49" xfId="0" applyFont="1" applyBorder="1" applyAlignment="1">
      <alignment horizontal="center" vertical="center"/>
    </xf>
    <xf numFmtId="0" fontId="24" fillId="9" borderId="36" xfId="0" applyFont="1" applyFill="1" applyBorder="1" applyAlignment="1">
      <alignment horizontal="center" vertical="center"/>
    </xf>
    <xf numFmtId="0" fontId="6" fillId="0" borderId="37" xfId="0" applyFont="1" applyBorder="1" applyAlignment="1">
      <alignment horizontal="center" vertical="center"/>
    </xf>
    <xf numFmtId="0" fontId="6" fillId="10" borderId="53" xfId="0" applyFont="1" applyFill="1" applyBorder="1" applyAlignment="1">
      <alignment horizontal="center" vertical="center"/>
    </xf>
    <xf numFmtId="0" fontId="6" fillId="9" borderId="51" xfId="0" applyFont="1" applyFill="1" applyBorder="1" applyAlignment="1">
      <alignment horizontal="center" vertical="center"/>
    </xf>
    <xf numFmtId="0" fontId="6" fillId="9" borderId="36" xfId="0" applyFont="1" applyFill="1" applyBorder="1" applyAlignment="1">
      <alignment horizontal="center" vertical="center"/>
    </xf>
    <xf numFmtId="0" fontId="13" fillId="4" borderId="30" xfId="0" applyFont="1" applyFill="1" applyBorder="1" applyAlignment="1">
      <alignment horizontal="center" vertical="center"/>
    </xf>
    <xf numFmtId="0" fontId="13" fillId="0" borderId="30" xfId="0" applyFont="1" applyBorder="1" applyAlignment="1">
      <alignment horizontal="center" vertical="center"/>
    </xf>
    <xf numFmtId="0" fontId="6" fillId="0" borderId="65" xfId="0" applyFont="1" applyBorder="1" applyAlignment="1">
      <alignment horizontal="center" vertical="center"/>
    </xf>
    <xf numFmtId="0" fontId="6" fillId="4" borderId="65" xfId="0" applyFont="1" applyFill="1" applyBorder="1" applyAlignment="1">
      <alignment horizontal="center" vertical="center"/>
    </xf>
    <xf numFmtId="0" fontId="6" fillId="9" borderId="18" xfId="0" applyFont="1" applyFill="1" applyBorder="1" applyAlignment="1">
      <alignment horizontal="center" vertical="center"/>
    </xf>
    <xf numFmtId="0" fontId="6" fillId="9" borderId="66" xfId="0" applyFont="1" applyFill="1" applyBorder="1" applyAlignment="1">
      <alignment horizontal="center" vertical="center"/>
    </xf>
    <xf numFmtId="0" fontId="6" fillId="0" borderId="67" xfId="0" applyFont="1" applyBorder="1" applyAlignment="1">
      <alignment horizontal="center" vertical="center"/>
    </xf>
    <xf numFmtId="0" fontId="6" fillId="9" borderId="7" xfId="0" applyFont="1" applyFill="1" applyBorder="1" applyAlignment="1">
      <alignment horizontal="center" vertical="center"/>
    </xf>
    <xf numFmtId="0" fontId="9" fillId="9" borderId="7" xfId="0" applyFont="1" applyFill="1" applyBorder="1" applyAlignment="1">
      <alignment horizontal="center" vertical="center"/>
    </xf>
    <xf numFmtId="178" fontId="14" fillId="0" borderId="16" xfId="0" applyNumberFormat="1" applyFont="1" applyBorder="1">
      <alignment vertical="center"/>
    </xf>
    <xf numFmtId="0" fontId="6" fillId="0" borderId="68" xfId="0" applyFont="1" applyBorder="1" applyAlignment="1">
      <alignment horizontal="center" vertical="center"/>
    </xf>
    <xf numFmtId="0" fontId="6" fillId="9" borderId="15" xfId="0" applyFont="1" applyFill="1" applyBorder="1" applyAlignment="1">
      <alignment horizontal="center" vertical="center"/>
    </xf>
    <xf numFmtId="0" fontId="6" fillId="9" borderId="72" xfId="0" applyFont="1" applyFill="1" applyBorder="1" applyAlignment="1">
      <alignment horizontal="center" vertical="center"/>
    </xf>
    <xf numFmtId="0" fontId="13" fillId="0" borderId="22" xfId="0" applyFont="1" applyBorder="1" applyAlignment="1">
      <alignment horizontal="left" vertical="center"/>
    </xf>
    <xf numFmtId="0" fontId="13" fillId="0" borderId="19" xfId="0" applyFont="1" applyBorder="1" applyAlignment="1">
      <alignment horizontal="left" vertical="center"/>
    </xf>
    <xf numFmtId="0" fontId="13" fillId="0" borderId="16" xfId="0" applyFont="1" applyBorder="1" applyAlignment="1">
      <alignment horizontal="left" vertical="center"/>
    </xf>
    <xf numFmtId="0" fontId="6" fillId="9" borderId="19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left" vertical="center"/>
    </xf>
    <xf numFmtId="0" fontId="13" fillId="4" borderId="16" xfId="0" applyFont="1" applyFill="1" applyBorder="1" applyAlignment="1">
      <alignment horizontal="left" vertical="center"/>
    </xf>
    <xf numFmtId="0" fontId="15" fillId="9" borderId="7" xfId="0" applyFont="1" applyFill="1" applyBorder="1" applyAlignment="1">
      <alignment horizontal="left" vertical="top"/>
    </xf>
    <xf numFmtId="0" fontId="15" fillId="9" borderId="7" xfId="0" applyFont="1" applyFill="1" applyBorder="1" applyAlignment="1">
      <alignment horizontal="left"/>
    </xf>
    <xf numFmtId="0" fontId="6" fillId="4" borderId="68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0" borderId="6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25" fillId="0" borderId="7" xfId="0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13" fillId="4" borderId="8" xfId="0" applyFont="1" applyFill="1" applyBorder="1" applyAlignment="1">
      <alignment horizontal="left" vertical="center"/>
    </xf>
    <xf numFmtId="0" fontId="6" fillId="9" borderId="8" xfId="0" applyFont="1" applyFill="1" applyBorder="1" applyAlignment="1">
      <alignment horizontal="center" vertical="center"/>
    </xf>
    <xf numFmtId="0" fontId="16" fillId="0" borderId="68" xfId="0" applyFont="1" applyBorder="1" applyAlignment="1">
      <alignment horizontal="center" vertical="center"/>
    </xf>
    <xf numFmtId="0" fontId="16" fillId="4" borderId="8" xfId="0" applyFont="1" applyFill="1" applyBorder="1" applyAlignment="1">
      <alignment horizontal="center" vertical="center"/>
    </xf>
    <xf numFmtId="0" fontId="10" fillId="0" borderId="7" xfId="0" applyFont="1" applyBorder="1" applyAlignment="1">
      <alignment horizontal="left" vertical="center"/>
    </xf>
    <xf numFmtId="0" fontId="24" fillId="9" borderId="0" xfId="0" applyFont="1" applyFill="1" applyAlignment="1">
      <alignment horizontal="center" vertical="center"/>
    </xf>
    <xf numFmtId="0" fontId="13" fillId="0" borderId="51" xfId="0" applyFont="1" applyBorder="1" applyAlignment="1">
      <alignment horizontal="center" vertical="center"/>
    </xf>
    <xf numFmtId="0" fontId="6" fillId="4" borderId="51" xfId="0" applyFont="1" applyFill="1" applyBorder="1" applyAlignment="1">
      <alignment horizontal="center" vertical="center"/>
    </xf>
    <xf numFmtId="0" fontId="6" fillId="0" borderId="73" xfId="0" applyFont="1" applyBorder="1" applyAlignment="1">
      <alignment horizontal="center" vertical="center"/>
    </xf>
    <xf numFmtId="0" fontId="13" fillId="4" borderId="22" xfId="0" applyFont="1" applyFill="1" applyBorder="1" applyAlignment="1">
      <alignment horizontal="left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28" fillId="0" borderId="0" xfId="0" applyFont="1">
      <alignment vertical="center"/>
    </xf>
    <xf numFmtId="0" fontId="6" fillId="0" borderId="80" xfId="3" applyFont="1" applyBorder="1">
      <alignment vertical="center"/>
    </xf>
    <xf numFmtId="0" fontId="6" fillId="0" borderId="81" xfId="3" applyFont="1" applyBorder="1">
      <alignment vertical="center"/>
    </xf>
    <xf numFmtId="0" fontId="13" fillId="0" borderId="0" xfId="3" applyFont="1">
      <alignment vertical="center"/>
    </xf>
    <xf numFmtId="0" fontId="13" fillId="0" borderId="0" xfId="3" applyFont="1" applyAlignment="1">
      <alignment horizontal="right" vertical="center"/>
    </xf>
    <xf numFmtId="0" fontId="13" fillId="0" borderId="0" xfId="3" applyFont="1" applyAlignment="1">
      <alignment horizontal="center" vertical="center"/>
    </xf>
    <xf numFmtId="0" fontId="13" fillId="0" borderId="82" xfId="3" applyFont="1" applyBorder="1" applyAlignment="1">
      <alignment horizontal="center" vertical="center"/>
    </xf>
    <xf numFmtId="0" fontId="14" fillId="0" borderId="51" xfId="0" applyFont="1" applyBorder="1" applyAlignment="1">
      <alignment horizontal="center" vertical="center"/>
    </xf>
    <xf numFmtId="0" fontId="15" fillId="0" borderId="7" xfId="0" applyFont="1" applyBorder="1" applyAlignment="1">
      <alignment horizontal="left" vertical="center"/>
    </xf>
    <xf numFmtId="0" fontId="30" fillId="0" borderId="7" xfId="3" applyFont="1" applyBorder="1" applyAlignment="1">
      <alignment horizontal="center" vertical="center"/>
    </xf>
    <xf numFmtId="0" fontId="15" fillId="9" borderId="19" xfId="0" applyFont="1" applyFill="1" applyBorder="1" applyAlignment="1">
      <alignment horizontal="left" vertical="top"/>
    </xf>
    <xf numFmtId="0" fontId="15" fillId="9" borderId="19" xfId="0" applyFont="1" applyFill="1" applyBorder="1" applyAlignment="1">
      <alignment horizontal="left"/>
    </xf>
    <xf numFmtId="0" fontId="14" fillId="9" borderId="19" xfId="0" applyFont="1" applyFill="1" applyBorder="1" applyAlignment="1">
      <alignment horizontal="center" vertical="center"/>
    </xf>
    <xf numFmtId="0" fontId="16" fillId="0" borderId="30" xfId="0" applyFont="1" applyBorder="1" applyAlignment="1">
      <alignment horizontal="center" vertical="center"/>
    </xf>
    <xf numFmtId="0" fontId="20" fillId="0" borderId="0" xfId="0" applyFont="1">
      <alignment vertical="center"/>
    </xf>
    <xf numFmtId="0" fontId="6" fillId="0" borderId="85" xfId="0" applyFont="1" applyBorder="1" applyAlignment="1">
      <alignment horizontal="center" vertical="center"/>
    </xf>
    <xf numFmtId="0" fontId="6" fillId="4" borderId="27" xfId="0" applyFont="1" applyFill="1" applyBorder="1" applyAlignment="1">
      <alignment horizontal="center" vertical="center"/>
    </xf>
    <xf numFmtId="0" fontId="6" fillId="9" borderId="27" xfId="0" applyFont="1" applyFill="1" applyBorder="1" applyAlignment="1">
      <alignment horizontal="center" vertical="center"/>
    </xf>
    <xf numFmtId="0" fontId="6" fillId="9" borderId="86" xfId="0" applyFont="1" applyFill="1" applyBorder="1" applyAlignment="1">
      <alignment horizontal="center" vertical="center"/>
    </xf>
    <xf numFmtId="0" fontId="6" fillId="0" borderId="87" xfId="0" applyFont="1" applyBorder="1" applyAlignment="1">
      <alignment horizontal="center" vertical="center"/>
    </xf>
    <xf numFmtId="0" fontId="6" fillId="3" borderId="30" xfId="0" applyFont="1" applyFill="1" applyBorder="1" applyAlignment="1">
      <alignment horizontal="center" vertical="center"/>
    </xf>
    <xf numFmtId="0" fontId="6" fillId="4" borderId="87" xfId="0" applyFont="1" applyFill="1" applyBorder="1" applyAlignment="1">
      <alignment horizontal="center" vertical="center"/>
    </xf>
    <xf numFmtId="0" fontId="14" fillId="4" borderId="30" xfId="0" applyFont="1" applyFill="1" applyBorder="1" applyAlignment="1">
      <alignment horizontal="center" vertical="center"/>
    </xf>
    <xf numFmtId="0" fontId="6" fillId="9" borderId="37" xfId="0" applyFont="1" applyFill="1" applyBorder="1" applyAlignment="1">
      <alignment horizontal="center" vertical="center"/>
    </xf>
    <xf numFmtId="0" fontId="19" fillId="9" borderId="30" xfId="0" applyFont="1" applyFill="1" applyBorder="1" applyAlignment="1">
      <alignment horizontal="center" vertical="center"/>
    </xf>
    <xf numFmtId="0" fontId="6" fillId="9" borderId="31" xfId="0" applyFont="1" applyFill="1" applyBorder="1" applyAlignment="1">
      <alignment horizontal="center" vertical="center"/>
    </xf>
    <xf numFmtId="0" fontId="19" fillId="9" borderId="30" xfId="0" applyFont="1" applyFill="1" applyBorder="1" applyAlignment="1">
      <alignment horizontal="right" vertical="top"/>
    </xf>
    <xf numFmtId="0" fontId="19" fillId="9" borderId="30" xfId="0" applyFont="1" applyFill="1" applyBorder="1" applyAlignment="1">
      <alignment horizontal="right" vertical="center"/>
    </xf>
    <xf numFmtId="0" fontId="31" fillId="0" borderId="42" xfId="0" applyFont="1" applyBorder="1" applyAlignment="1">
      <alignment horizontal="left" vertical="center"/>
    </xf>
    <xf numFmtId="0" fontId="32" fillId="9" borderId="30" xfId="0" applyFont="1" applyFill="1" applyBorder="1" applyAlignment="1">
      <alignment horizontal="left" vertical="center"/>
    </xf>
    <xf numFmtId="0" fontId="31" fillId="0" borderId="0" xfId="0" applyFont="1" applyAlignment="1">
      <alignment horizontal="left" vertical="center"/>
    </xf>
    <xf numFmtId="0" fontId="13" fillId="0" borderId="31" xfId="0" applyFont="1" applyBorder="1" applyAlignment="1">
      <alignment horizontal="center" vertical="center"/>
    </xf>
    <xf numFmtId="0" fontId="31" fillId="0" borderId="0" xfId="0" applyFont="1" applyAlignment="1">
      <alignment horizontal="left"/>
    </xf>
    <xf numFmtId="0" fontId="6" fillId="9" borderId="88" xfId="0" applyFont="1" applyFill="1" applyBorder="1" applyAlignment="1">
      <alignment horizontal="center" vertical="center"/>
    </xf>
    <xf numFmtId="0" fontId="7" fillId="0" borderId="38" xfId="0" applyFont="1" applyBorder="1">
      <alignment vertical="center"/>
    </xf>
    <xf numFmtId="0" fontId="6" fillId="9" borderId="50" xfId="0" applyFont="1" applyFill="1" applyBorder="1" applyAlignment="1">
      <alignment horizontal="center" vertical="center"/>
    </xf>
    <xf numFmtId="0" fontId="7" fillId="0" borderId="62" xfId="0" applyFont="1" applyBorder="1">
      <alignment vertical="center"/>
    </xf>
    <xf numFmtId="0" fontId="16" fillId="4" borderId="30" xfId="0" applyFont="1" applyFill="1" applyBorder="1" applyAlignment="1">
      <alignment horizontal="center" vertical="center"/>
    </xf>
    <xf numFmtId="0" fontId="32" fillId="0" borderId="30" xfId="0" applyFont="1" applyBorder="1" applyAlignment="1">
      <alignment horizontal="center"/>
    </xf>
    <xf numFmtId="0" fontId="32" fillId="0" borderId="30" xfId="0" applyFont="1" applyBorder="1" applyAlignment="1">
      <alignment horizontal="right" vertical="center"/>
    </xf>
    <xf numFmtId="0" fontId="33" fillId="0" borderId="30" xfId="0" applyFont="1" applyBorder="1" applyAlignment="1">
      <alignment horizontal="right" vertical="center"/>
    </xf>
    <xf numFmtId="0" fontId="14" fillId="9" borderId="50" xfId="0" applyFont="1" applyFill="1" applyBorder="1" applyAlignment="1">
      <alignment horizontal="center" vertical="center"/>
    </xf>
    <xf numFmtId="0" fontId="14" fillId="9" borderId="30" xfId="0" applyFont="1" applyFill="1" applyBorder="1" applyAlignment="1">
      <alignment horizontal="center" vertical="center"/>
    </xf>
    <xf numFmtId="0" fontId="34" fillId="0" borderId="30" xfId="0" applyFont="1" applyBorder="1" applyAlignment="1">
      <alignment horizontal="center" vertical="center"/>
    </xf>
    <xf numFmtId="0" fontId="6" fillId="9" borderId="89" xfId="0" applyFont="1" applyFill="1" applyBorder="1" applyAlignment="1">
      <alignment horizontal="center" vertical="center"/>
    </xf>
    <xf numFmtId="0" fontId="6" fillId="9" borderId="65" xfId="0" applyFont="1" applyFill="1" applyBorder="1" applyAlignment="1">
      <alignment horizontal="center" vertical="center"/>
    </xf>
    <xf numFmtId="0" fontId="16" fillId="0" borderId="65" xfId="0" applyFont="1" applyBorder="1" applyAlignment="1">
      <alignment horizontal="center" vertical="center"/>
    </xf>
    <xf numFmtId="0" fontId="31" fillId="0" borderId="65" xfId="0" applyFont="1" applyBorder="1" applyAlignment="1">
      <alignment horizontal="center" vertical="center"/>
    </xf>
    <xf numFmtId="0" fontId="16" fillId="4" borderId="65" xfId="0" applyFont="1" applyFill="1" applyBorder="1" applyAlignment="1">
      <alignment horizontal="center" vertical="center"/>
    </xf>
    <xf numFmtId="0" fontId="30" fillId="9" borderId="30" xfId="0" applyFont="1" applyFill="1" applyBorder="1" applyAlignment="1">
      <alignment horizontal="center" vertical="center"/>
    </xf>
    <xf numFmtId="0" fontId="32" fillId="0" borderId="51" xfId="0" applyFont="1" applyBorder="1" applyAlignment="1">
      <alignment horizontal="right" vertical="center"/>
    </xf>
    <xf numFmtId="0" fontId="13" fillId="0" borderId="42" xfId="0" applyFont="1" applyBorder="1" applyAlignment="1">
      <alignment horizontal="center" vertical="center"/>
    </xf>
    <xf numFmtId="0" fontId="16" fillId="0" borderId="51" xfId="0" applyFont="1" applyBorder="1" applyAlignment="1">
      <alignment horizontal="center" vertical="center"/>
    </xf>
    <xf numFmtId="0" fontId="16" fillId="0" borderId="73" xfId="0" applyFont="1" applyBorder="1" applyAlignment="1">
      <alignment horizontal="center" vertical="center"/>
    </xf>
    <xf numFmtId="0" fontId="13" fillId="4" borderId="38" xfId="0" applyFont="1" applyFill="1" applyBorder="1" applyAlignment="1">
      <alignment horizontal="center" vertical="center"/>
    </xf>
    <xf numFmtId="0" fontId="6" fillId="10" borderId="59" xfId="0" applyFont="1" applyFill="1" applyBorder="1" applyAlignment="1">
      <alignment horizontal="center" vertical="center"/>
    </xf>
    <xf numFmtId="0" fontId="14" fillId="10" borderId="53" xfId="0" applyFont="1" applyFill="1" applyBorder="1" applyAlignment="1">
      <alignment horizontal="left" vertical="center"/>
    </xf>
    <xf numFmtId="0" fontId="13" fillId="0" borderId="21" xfId="0" applyFont="1" applyBorder="1" applyAlignment="1">
      <alignment horizontal="left" vertical="center"/>
    </xf>
    <xf numFmtId="0" fontId="6" fillId="0" borderId="21" xfId="0" applyFont="1" applyBorder="1" applyAlignment="1">
      <alignment horizontal="center" vertical="center"/>
    </xf>
    <xf numFmtId="0" fontId="13" fillId="0" borderId="21" xfId="0" applyFont="1" applyBorder="1" applyAlignment="1">
      <alignment horizontal="center" vertical="center"/>
    </xf>
    <xf numFmtId="0" fontId="13" fillId="3" borderId="46" xfId="0" applyFont="1" applyFill="1" applyBorder="1" applyAlignment="1">
      <alignment horizontal="left" vertical="center"/>
    </xf>
    <xf numFmtId="0" fontId="25" fillId="0" borderId="7" xfId="0" applyFont="1" applyBorder="1" applyAlignment="1">
      <alignment horizontal="left" vertical="center"/>
    </xf>
    <xf numFmtId="0" fontId="6" fillId="0" borderId="59" xfId="0" applyFont="1" applyBorder="1" applyAlignment="1">
      <alignment horizontal="center" vertical="center"/>
    </xf>
    <xf numFmtId="0" fontId="6" fillId="0" borderId="90" xfId="0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91" xfId="0" applyFont="1" applyBorder="1" applyAlignment="1">
      <alignment horizontal="center" vertical="center"/>
    </xf>
    <xf numFmtId="0" fontId="35" fillId="0" borderId="0" xfId="0" applyFont="1">
      <alignment vertical="center"/>
    </xf>
    <xf numFmtId="0" fontId="36" fillId="0" borderId="0" xfId="0" quotePrefix="1" applyFont="1">
      <alignment vertical="center"/>
    </xf>
    <xf numFmtId="0" fontId="37" fillId="0" borderId="0" xfId="0" applyFont="1">
      <alignment vertical="center"/>
    </xf>
    <xf numFmtId="0" fontId="6" fillId="0" borderId="76" xfId="0" applyFont="1" applyBorder="1" applyAlignment="1">
      <alignment horizontal="center" vertical="center"/>
    </xf>
    <xf numFmtId="0" fontId="6" fillId="0" borderId="92" xfId="0" applyFont="1" applyBorder="1">
      <alignment vertical="center"/>
    </xf>
    <xf numFmtId="0" fontId="6" fillId="0" borderId="93" xfId="0" applyFont="1" applyBorder="1">
      <alignment vertical="center"/>
    </xf>
    <xf numFmtId="0" fontId="6" fillId="0" borderId="94" xfId="0" applyFont="1" applyBorder="1">
      <alignment vertical="center"/>
    </xf>
    <xf numFmtId="0" fontId="6" fillId="4" borderId="10" xfId="3" applyFont="1" applyFill="1" applyBorder="1" applyAlignment="1">
      <alignment horizontal="center" vertical="center"/>
    </xf>
    <xf numFmtId="0" fontId="6" fillId="4" borderId="19" xfId="3" applyFont="1" applyFill="1" applyBorder="1" applyAlignment="1">
      <alignment horizontal="center" vertical="center"/>
    </xf>
    <xf numFmtId="0" fontId="13" fillId="4" borderId="19" xfId="3" applyFont="1" applyFill="1" applyBorder="1" applyAlignment="1">
      <alignment horizontal="center" vertical="center"/>
    </xf>
    <xf numFmtId="0" fontId="14" fillId="4" borderId="19" xfId="3" applyFont="1" applyFill="1" applyBorder="1" applyAlignment="1">
      <alignment horizontal="center" vertical="center"/>
    </xf>
    <xf numFmtId="0" fontId="6" fillId="0" borderId="0" xfId="3" applyFont="1" applyAlignment="1">
      <alignment horizontal="center" vertical="center"/>
    </xf>
    <xf numFmtId="0" fontId="14" fillId="0" borderId="8" xfId="0" applyFont="1" applyBorder="1" applyAlignment="1">
      <alignment horizontal="right" vertical="center"/>
    </xf>
    <xf numFmtId="0" fontId="14" fillId="0" borderId="7" xfId="0" applyFont="1" applyBorder="1" applyAlignment="1">
      <alignment horizontal="right" vertical="center"/>
    </xf>
    <xf numFmtId="0" fontId="6" fillId="0" borderId="25" xfId="0" applyFont="1" applyBorder="1" applyAlignment="1">
      <alignment horizontal="center" vertical="center"/>
    </xf>
    <xf numFmtId="0" fontId="9" fillId="0" borderId="8" xfId="3" applyFont="1" applyBorder="1" applyAlignment="1">
      <alignment horizontal="left" vertical="center"/>
    </xf>
    <xf numFmtId="0" fontId="6" fillId="0" borderId="17" xfId="3" applyFont="1" applyBorder="1" applyAlignment="1">
      <alignment horizontal="center" vertical="center"/>
    </xf>
    <xf numFmtId="177" fontId="6" fillId="0" borderId="7" xfId="3" applyNumberFormat="1" applyFont="1" applyBorder="1" applyAlignment="1">
      <alignment horizontal="center" vertical="center"/>
    </xf>
    <xf numFmtId="0" fontId="6" fillId="0" borderId="72" xfId="0" applyFont="1" applyBorder="1" applyAlignment="1">
      <alignment horizontal="center" vertical="center"/>
    </xf>
    <xf numFmtId="0" fontId="6" fillId="0" borderId="95" xfId="0" applyFont="1" applyBorder="1" applyAlignment="1">
      <alignment horizontal="center" vertical="center"/>
    </xf>
    <xf numFmtId="0" fontId="6" fillId="0" borderId="7" xfId="3" applyFont="1" applyBorder="1">
      <alignment vertical="center"/>
    </xf>
    <xf numFmtId="0" fontId="36" fillId="0" borderId="0" xfId="0" applyFont="1">
      <alignment vertical="center"/>
    </xf>
    <xf numFmtId="0" fontId="36" fillId="0" borderId="1" xfId="0" applyFont="1" applyBorder="1">
      <alignment vertical="center"/>
    </xf>
    <xf numFmtId="0" fontId="36" fillId="0" borderId="2" xfId="0" applyFont="1" applyBorder="1">
      <alignment vertical="center"/>
    </xf>
    <xf numFmtId="0" fontId="36" fillId="0" borderId="2" xfId="0" applyFont="1" applyBorder="1" applyAlignment="1">
      <alignment horizontal="left" vertical="center"/>
    </xf>
    <xf numFmtId="180" fontId="36" fillId="0" borderId="0" xfId="1" applyNumberFormat="1" applyFont="1" applyAlignment="1">
      <alignment vertical="center"/>
    </xf>
    <xf numFmtId="0" fontId="35" fillId="0" borderId="7" xfId="3" applyFont="1" applyBorder="1" applyAlignment="1">
      <alignment horizontal="left" vertical="center"/>
    </xf>
    <xf numFmtId="0" fontId="35" fillId="0" borderId="7" xfId="3" applyFont="1" applyBorder="1" applyAlignment="1">
      <alignment horizontal="center" vertical="center"/>
    </xf>
    <xf numFmtId="0" fontId="13" fillId="0" borderId="19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6" fillId="0" borderId="0" xfId="0" applyFont="1" applyAlignment="1">
      <alignment horizontal="right" vertical="center"/>
    </xf>
    <xf numFmtId="0" fontId="35" fillId="10" borderId="78" xfId="0" applyFont="1" applyFill="1" applyBorder="1">
      <alignment vertical="center"/>
    </xf>
    <xf numFmtId="181" fontId="35" fillId="0" borderId="0" xfId="0" applyNumberFormat="1" applyFont="1">
      <alignment vertical="center"/>
    </xf>
    <xf numFmtId="0" fontId="40" fillId="0" borderId="78" xfId="0" applyFont="1" applyBorder="1">
      <alignment vertical="center"/>
    </xf>
    <xf numFmtId="0" fontId="40" fillId="0" borderId="0" xfId="0" applyFont="1" applyAlignment="1">
      <alignment horizontal="center" vertical="center"/>
    </xf>
    <xf numFmtId="0" fontId="40" fillId="0" borderId="5" xfId="0" applyFont="1" applyBorder="1">
      <alignment vertical="center"/>
    </xf>
    <xf numFmtId="0" fontId="40" fillId="0" borderId="78" xfId="0" applyFont="1" applyBorder="1" applyAlignment="1">
      <alignment horizontal="right" vertical="center"/>
    </xf>
    <xf numFmtId="0" fontId="35" fillId="0" borderId="78" xfId="0" applyFont="1" applyBorder="1">
      <alignment vertical="center"/>
    </xf>
    <xf numFmtId="0" fontId="35" fillId="0" borderId="79" xfId="0" applyFont="1" applyBorder="1">
      <alignment vertical="center"/>
    </xf>
    <xf numFmtId="0" fontId="35" fillId="3" borderId="12" xfId="0" applyFont="1" applyFill="1" applyBorder="1">
      <alignment vertical="center"/>
    </xf>
    <xf numFmtId="0" fontId="35" fillId="11" borderId="12" xfId="0" applyFont="1" applyFill="1" applyBorder="1">
      <alignment vertical="center"/>
    </xf>
    <xf numFmtId="0" fontId="35" fillId="0" borderId="0" xfId="3" applyFont="1">
      <alignment vertical="center"/>
    </xf>
    <xf numFmtId="0" fontId="40" fillId="0" borderId="5" xfId="3" applyFont="1" applyBorder="1">
      <alignment vertical="center"/>
    </xf>
    <xf numFmtId="0" fontId="40" fillId="0" borderId="78" xfId="3" applyFont="1" applyBorder="1" applyAlignment="1">
      <alignment horizontal="right" vertical="center"/>
    </xf>
    <xf numFmtId="0" fontId="35" fillId="10" borderId="78" xfId="3" applyFont="1" applyFill="1" applyBorder="1">
      <alignment vertical="center"/>
    </xf>
    <xf numFmtId="0" fontId="35" fillId="0" borderId="79" xfId="3" applyFont="1" applyBorder="1">
      <alignment vertical="center"/>
    </xf>
    <xf numFmtId="181" fontId="35" fillId="0" borderId="0" xfId="3" applyNumberFormat="1" applyFont="1">
      <alignment vertical="center"/>
    </xf>
    <xf numFmtId="0" fontId="35" fillId="3" borderId="12" xfId="3" applyFont="1" applyFill="1" applyBorder="1">
      <alignment vertical="center"/>
    </xf>
    <xf numFmtId="0" fontId="35" fillId="11" borderId="12" xfId="3" applyFont="1" applyFill="1" applyBorder="1">
      <alignment vertical="center"/>
    </xf>
    <xf numFmtId="0" fontId="40" fillId="0" borderId="78" xfId="3" applyFont="1" applyBorder="1">
      <alignment vertical="center"/>
    </xf>
    <xf numFmtId="0" fontId="40" fillId="0" borderId="0" xfId="3" applyFont="1" applyAlignment="1">
      <alignment horizontal="center" vertical="center"/>
    </xf>
    <xf numFmtId="0" fontId="6" fillId="0" borderId="98" xfId="0" applyFont="1" applyBorder="1" applyAlignment="1">
      <alignment horizontal="center" vertical="center"/>
    </xf>
    <xf numFmtId="0" fontId="6" fillId="0" borderId="99" xfId="0" applyFont="1" applyBorder="1" applyAlignment="1">
      <alignment horizontal="center" vertical="center"/>
    </xf>
    <xf numFmtId="0" fontId="6" fillId="0" borderId="100" xfId="0" applyFont="1" applyBorder="1" applyAlignment="1">
      <alignment horizontal="center" vertical="center"/>
    </xf>
    <xf numFmtId="0" fontId="6" fillId="0" borderId="101" xfId="0" applyFont="1" applyBorder="1" applyAlignment="1">
      <alignment horizontal="center" vertical="center"/>
    </xf>
    <xf numFmtId="0" fontId="6" fillId="0" borderId="102" xfId="0" applyFont="1" applyBorder="1" applyAlignment="1">
      <alignment horizontal="center" vertical="center"/>
    </xf>
    <xf numFmtId="0" fontId="6" fillId="0" borderId="103" xfId="0" applyFont="1" applyBorder="1" applyAlignment="1">
      <alignment horizontal="center" vertical="center"/>
    </xf>
    <xf numFmtId="0" fontId="14" fillId="0" borderId="102" xfId="0" applyFont="1" applyBorder="1" applyAlignment="1">
      <alignment horizontal="right" vertical="center"/>
    </xf>
    <xf numFmtId="0" fontId="30" fillId="0" borderId="102" xfId="3" applyFont="1" applyBorder="1" applyAlignment="1">
      <alignment horizontal="center" vertical="center"/>
    </xf>
    <xf numFmtId="0" fontId="6" fillId="4" borderId="102" xfId="0" applyFont="1" applyFill="1" applyBorder="1" applyAlignment="1">
      <alignment horizontal="center" vertical="center"/>
    </xf>
    <xf numFmtId="0" fontId="6" fillId="4" borderId="103" xfId="0" applyFont="1" applyFill="1" applyBorder="1" applyAlignment="1">
      <alignment horizontal="center" vertical="center"/>
    </xf>
    <xf numFmtId="0" fontId="6" fillId="8" borderId="101" xfId="0" applyFont="1" applyFill="1" applyBorder="1" applyAlignment="1">
      <alignment horizontal="center" vertical="center"/>
    </xf>
    <xf numFmtId="0" fontId="6" fillId="8" borderId="102" xfId="0" applyFont="1" applyFill="1" applyBorder="1" applyAlignment="1">
      <alignment horizontal="center" vertical="center"/>
    </xf>
    <xf numFmtId="0" fontId="6" fillId="8" borderId="104" xfId="0" applyFont="1" applyFill="1" applyBorder="1" applyAlignment="1">
      <alignment horizontal="center" vertical="center"/>
    </xf>
    <xf numFmtId="0" fontId="6" fillId="8" borderId="105" xfId="0" applyFont="1" applyFill="1" applyBorder="1" applyAlignment="1">
      <alignment horizontal="center" vertical="center"/>
    </xf>
    <xf numFmtId="0" fontId="6" fillId="0" borderId="105" xfId="0" applyFont="1" applyBorder="1" applyAlignment="1">
      <alignment horizontal="center" vertical="center"/>
    </xf>
    <xf numFmtId="0" fontId="6" fillId="0" borderId="106" xfId="0" applyFont="1" applyBorder="1" applyAlignment="1">
      <alignment horizontal="center" vertical="center"/>
    </xf>
    <xf numFmtId="0" fontId="6" fillId="3" borderId="36" xfId="0" applyFont="1" applyFill="1" applyBorder="1" applyAlignment="1">
      <alignment horizontal="center" vertical="center"/>
    </xf>
    <xf numFmtId="0" fontId="33" fillId="4" borderId="30" xfId="0" applyFont="1" applyFill="1" applyBorder="1" applyAlignment="1">
      <alignment horizontal="center" vertical="center"/>
    </xf>
    <xf numFmtId="0" fontId="26" fillId="0" borderId="8" xfId="0" applyFont="1" applyBorder="1" applyAlignment="1">
      <alignment horizontal="center" vertical="center"/>
    </xf>
    <xf numFmtId="0" fontId="26" fillId="0" borderId="7" xfId="0" applyFont="1" applyBorder="1" applyAlignment="1">
      <alignment horizontal="center" vertical="center"/>
    </xf>
    <xf numFmtId="0" fontId="42" fillId="0" borderId="7" xfId="0" applyFont="1" applyBorder="1" applyAlignment="1">
      <alignment horizontal="left" vertical="center"/>
    </xf>
    <xf numFmtId="0" fontId="26" fillId="0" borderId="7" xfId="3" applyFont="1" applyBorder="1" applyAlignment="1">
      <alignment horizontal="center" vertical="center"/>
    </xf>
    <xf numFmtId="0" fontId="26" fillId="4" borderId="7" xfId="3" applyFont="1" applyFill="1" applyBorder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25" fillId="0" borderId="0" xfId="0" applyFont="1" applyAlignment="1">
      <alignment horizontal="center"/>
    </xf>
    <xf numFmtId="0" fontId="40" fillId="0" borderId="0" xfId="0" applyFont="1">
      <alignment vertical="center"/>
    </xf>
    <xf numFmtId="0" fontId="17" fillId="4" borderId="7" xfId="0" applyFont="1" applyFill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17" fillId="0" borderId="0" xfId="0" applyFont="1" applyAlignment="1">
      <alignment horizontal="center"/>
    </xf>
    <xf numFmtId="179" fontId="17" fillId="0" borderId="30" xfId="0" applyNumberFormat="1" applyFont="1" applyBorder="1" applyAlignment="1">
      <alignment horizontal="center" vertical="center"/>
    </xf>
    <xf numFmtId="0" fontId="17" fillId="0" borderId="31" xfId="0" applyFont="1" applyBorder="1" applyAlignment="1">
      <alignment horizontal="center" vertical="center"/>
    </xf>
    <xf numFmtId="0" fontId="17" fillId="0" borderId="30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13" fillId="9" borderId="7" xfId="0" applyFont="1" applyFill="1" applyBorder="1" applyAlignment="1">
      <alignment horizontal="center" vertical="center"/>
    </xf>
    <xf numFmtId="0" fontId="13" fillId="9" borderId="19" xfId="0" applyFont="1" applyFill="1" applyBorder="1" applyAlignment="1">
      <alignment horizontal="center" vertical="center"/>
    </xf>
    <xf numFmtId="0" fontId="17" fillId="0" borderId="38" xfId="0" applyFont="1" applyBorder="1" applyAlignment="1">
      <alignment horizontal="center" vertical="center"/>
    </xf>
    <xf numFmtId="0" fontId="13" fillId="0" borderId="61" xfId="0" applyFont="1" applyBorder="1" applyAlignment="1">
      <alignment horizontal="center" vertical="center"/>
    </xf>
    <xf numFmtId="0" fontId="6" fillId="0" borderId="77" xfId="0" applyFont="1" applyBorder="1" applyAlignment="1">
      <alignment horizontal="center" vertical="center"/>
    </xf>
    <xf numFmtId="0" fontId="13" fillId="0" borderId="77" xfId="0" applyFont="1" applyBorder="1" applyAlignment="1">
      <alignment horizontal="center" vertical="center"/>
    </xf>
    <xf numFmtId="0" fontId="13" fillId="0" borderId="30" xfId="0" applyFont="1" applyBorder="1" applyAlignment="1">
      <alignment horizontal="left" vertical="center"/>
    </xf>
    <xf numFmtId="179" fontId="13" fillId="0" borderId="53" xfId="1" applyNumberFormat="1" applyFont="1" applyBorder="1" applyAlignment="1">
      <alignment horizontal="center" vertical="center"/>
    </xf>
    <xf numFmtId="179" fontId="13" fillId="0" borderId="53" xfId="1" applyNumberFormat="1" applyFont="1" applyFill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6" fillId="14" borderId="7" xfId="0" applyFont="1" applyFill="1" applyBorder="1" applyAlignment="1">
      <alignment horizontal="center" vertical="center"/>
    </xf>
    <xf numFmtId="0" fontId="6" fillId="15" borderId="7" xfId="0" applyFont="1" applyFill="1" applyBorder="1" applyAlignment="1">
      <alignment horizontal="center" vertical="center"/>
    </xf>
    <xf numFmtId="0" fontId="6" fillId="15" borderId="15" xfId="0" applyFont="1" applyFill="1" applyBorder="1" applyAlignment="1">
      <alignment horizontal="center" vertical="center"/>
    </xf>
    <xf numFmtId="182" fontId="36" fillId="0" borderId="0" xfId="0" applyNumberFormat="1" applyFont="1" applyAlignment="1">
      <alignment horizontal="right" vertical="center"/>
    </xf>
    <xf numFmtId="180" fontId="36" fillId="0" borderId="0" xfId="0" applyNumberFormat="1" applyFont="1">
      <alignment vertical="center"/>
    </xf>
    <xf numFmtId="0" fontId="44" fillId="0" borderId="0" xfId="7" applyFont="1"/>
    <xf numFmtId="0" fontId="26" fillId="0" borderId="0" xfId="7" applyFont="1"/>
    <xf numFmtId="0" fontId="44" fillId="0" borderId="0" xfId="7" applyFont="1" applyAlignment="1">
      <alignment horizontal="left"/>
    </xf>
    <xf numFmtId="0" fontId="13" fillId="0" borderId="112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0" fontId="6" fillId="0" borderId="114" xfId="0" applyFont="1" applyBorder="1" applyAlignment="1">
      <alignment horizontal="center" vertical="center"/>
    </xf>
    <xf numFmtId="0" fontId="6" fillId="0" borderId="115" xfId="0" applyFont="1" applyBorder="1" applyAlignment="1">
      <alignment horizontal="center" vertical="center"/>
    </xf>
    <xf numFmtId="0" fontId="6" fillId="0" borderId="117" xfId="0" applyFont="1" applyBorder="1" applyAlignment="1">
      <alignment horizontal="center" vertical="center"/>
    </xf>
    <xf numFmtId="0" fontId="6" fillId="0" borderId="97" xfId="0" applyFont="1" applyBorder="1" applyAlignment="1">
      <alignment horizontal="center" vertical="center"/>
    </xf>
    <xf numFmtId="0" fontId="14" fillId="0" borderId="115" xfId="0" applyFont="1" applyBorder="1" applyAlignment="1">
      <alignment horizontal="right" vertical="center"/>
    </xf>
    <xf numFmtId="0" fontId="6" fillId="0" borderId="120" xfId="0" applyFont="1" applyBorder="1" applyAlignment="1">
      <alignment horizontal="center" vertical="center"/>
    </xf>
    <xf numFmtId="0" fontId="6" fillId="0" borderId="122" xfId="0" applyFont="1" applyBorder="1" applyAlignment="1">
      <alignment horizontal="center" vertical="center"/>
    </xf>
    <xf numFmtId="0" fontId="6" fillId="0" borderId="121" xfId="0" applyFont="1" applyBorder="1" applyAlignment="1">
      <alignment horizontal="center" vertical="center"/>
    </xf>
    <xf numFmtId="0" fontId="6" fillId="0" borderId="116" xfId="0" applyFont="1" applyBorder="1" applyAlignment="1">
      <alignment horizontal="center" vertical="center"/>
    </xf>
    <xf numFmtId="0" fontId="6" fillId="0" borderId="119" xfId="0" applyFont="1" applyBorder="1" applyAlignment="1">
      <alignment horizontal="center" vertical="center"/>
    </xf>
    <xf numFmtId="0" fontId="6" fillId="0" borderId="74" xfId="0" applyFont="1" applyBorder="1" applyAlignment="1">
      <alignment horizontal="center" vertical="center"/>
    </xf>
    <xf numFmtId="0" fontId="6" fillId="0" borderId="118" xfId="0" applyFont="1" applyBorder="1" applyAlignment="1">
      <alignment horizontal="center" vertical="center"/>
    </xf>
    <xf numFmtId="0" fontId="6" fillId="7" borderId="125" xfId="0" applyFont="1" applyFill="1" applyBorder="1" applyAlignment="1">
      <alignment horizontal="center" vertical="center"/>
    </xf>
    <xf numFmtId="0" fontId="6" fillId="6" borderId="125" xfId="0" applyFont="1" applyFill="1" applyBorder="1" applyAlignment="1">
      <alignment horizontal="center" vertical="center"/>
    </xf>
    <xf numFmtId="0" fontId="46" fillId="0" borderId="0" xfId="7" applyFont="1"/>
    <xf numFmtId="0" fontId="16" fillId="0" borderId="75" xfId="0" applyFont="1" applyBorder="1" applyAlignment="1">
      <alignment horizontal="left" vertical="center"/>
    </xf>
    <xf numFmtId="0" fontId="16" fillId="0" borderId="77" xfId="0" applyFont="1" applyBorder="1" applyAlignment="1">
      <alignment horizontal="left" vertical="center"/>
    </xf>
    <xf numFmtId="0" fontId="16" fillId="0" borderId="16" xfId="0" applyFont="1" applyBorder="1" applyAlignment="1">
      <alignment horizontal="center" vertical="center"/>
    </xf>
    <xf numFmtId="0" fontId="16" fillId="0" borderId="7" xfId="0" applyFont="1" applyBorder="1" applyAlignment="1">
      <alignment horizontal="left" vertical="center"/>
    </xf>
    <xf numFmtId="0" fontId="16" fillId="0" borderId="22" xfId="0" applyFont="1" applyBorder="1" applyAlignment="1">
      <alignment horizontal="center" vertical="center"/>
    </xf>
    <xf numFmtId="0" fontId="17" fillId="0" borderId="77" xfId="0" applyFont="1" applyBorder="1" applyAlignment="1">
      <alignment horizontal="center" vertical="center"/>
    </xf>
    <xf numFmtId="0" fontId="17" fillId="0" borderId="19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22" fillId="0" borderId="30" xfId="0" applyFont="1" applyBorder="1" applyAlignment="1">
      <alignment horizontal="center" vertical="center"/>
    </xf>
    <xf numFmtId="0" fontId="13" fillId="0" borderId="96" xfId="3" applyFont="1" applyBorder="1">
      <alignment vertical="center"/>
    </xf>
    <xf numFmtId="0" fontId="13" fillId="0" borderId="30" xfId="0" applyFont="1" applyBorder="1" applyAlignment="1">
      <alignment horizontal="right" vertical="center"/>
    </xf>
    <xf numFmtId="0" fontId="13" fillId="0" borderId="7" xfId="0" applyFont="1" applyBorder="1" applyAlignment="1">
      <alignment horizontal="right" vertical="center"/>
    </xf>
    <xf numFmtId="0" fontId="13" fillId="0" borderId="19" xfId="0" applyFont="1" applyBorder="1" applyAlignment="1">
      <alignment horizontal="right" vertical="center"/>
    </xf>
    <xf numFmtId="0" fontId="13" fillId="4" borderId="30" xfId="0" applyFont="1" applyFill="1" applyBorder="1" applyAlignment="1">
      <alignment horizontal="left" vertical="center"/>
    </xf>
    <xf numFmtId="0" fontId="13" fillId="0" borderId="29" xfId="0" applyFont="1" applyBorder="1" applyAlignment="1">
      <alignment horizontal="left" vertical="center"/>
    </xf>
    <xf numFmtId="0" fontId="13" fillId="9" borderId="30" xfId="0" applyFont="1" applyFill="1" applyBorder="1" applyAlignment="1">
      <alignment horizontal="left" vertical="center"/>
    </xf>
    <xf numFmtId="0" fontId="47" fillId="9" borderId="30" xfId="0" applyFont="1" applyFill="1" applyBorder="1" applyAlignment="1">
      <alignment horizontal="left" vertical="center"/>
    </xf>
    <xf numFmtId="0" fontId="13" fillId="0" borderId="51" xfId="0" applyFont="1" applyBorder="1" applyAlignment="1">
      <alignment horizontal="left" vertical="center"/>
    </xf>
    <xf numFmtId="0" fontId="48" fillId="3" borderId="52" xfId="0" applyFont="1" applyFill="1" applyBorder="1" applyAlignment="1">
      <alignment horizontal="left" vertical="center"/>
    </xf>
    <xf numFmtId="0" fontId="13" fillId="0" borderId="42" xfId="0" applyFont="1" applyBorder="1" applyAlignment="1">
      <alignment horizontal="left" vertical="center"/>
    </xf>
    <xf numFmtId="0" fontId="13" fillId="0" borderId="42" xfId="0" applyFont="1" applyBorder="1">
      <alignment vertical="center"/>
    </xf>
    <xf numFmtId="0" fontId="13" fillId="0" borderId="61" xfId="0" applyFont="1" applyBorder="1" applyAlignment="1">
      <alignment horizontal="left" vertical="center"/>
    </xf>
    <xf numFmtId="0" fontId="13" fillId="0" borderId="63" xfId="0" applyFont="1" applyBorder="1" applyAlignment="1">
      <alignment horizontal="left" vertical="center"/>
    </xf>
    <xf numFmtId="179" fontId="29" fillId="0" borderId="30" xfId="1" applyNumberFormat="1" applyFont="1" applyBorder="1" applyAlignment="1">
      <alignment horizontal="left" vertical="center"/>
    </xf>
    <xf numFmtId="0" fontId="13" fillId="9" borderId="42" xfId="0" applyFont="1" applyFill="1" applyBorder="1" applyAlignment="1">
      <alignment horizontal="left" vertical="center"/>
    </xf>
    <xf numFmtId="0" fontId="47" fillId="0" borderId="16" xfId="0" applyFont="1" applyBorder="1" applyAlignment="1">
      <alignment horizontal="left" vertical="center"/>
    </xf>
    <xf numFmtId="0" fontId="47" fillId="0" borderId="22" xfId="0" applyFont="1" applyBorder="1" applyAlignment="1">
      <alignment horizontal="left" vertical="center"/>
    </xf>
    <xf numFmtId="0" fontId="6" fillId="0" borderId="126" xfId="0" applyFont="1" applyBorder="1" applyAlignment="1">
      <alignment horizontal="center" vertical="center"/>
    </xf>
    <xf numFmtId="0" fontId="14" fillId="0" borderId="127" xfId="0" applyFont="1" applyBorder="1" applyAlignment="1">
      <alignment horizontal="right" vertical="center"/>
    </xf>
    <xf numFmtId="0" fontId="50" fillId="0" borderId="30" xfId="0" applyFont="1" applyBorder="1" applyAlignment="1">
      <alignment horizontal="center" vertical="center"/>
    </xf>
    <xf numFmtId="0" fontId="13" fillId="0" borderId="54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6" fillId="9" borderId="123" xfId="0" applyFont="1" applyFill="1" applyBorder="1" applyAlignment="1">
      <alignment horizontal="center" vertical="center"/>
    </xf>
    <xf numFmtId="0" fontId="13" fillId="3" borderId="130" xfId="0" applyFont="1" applyFill="1" applyBorder="1" applyAlignment="1">
      <alignment horizontal="left" vertical="center"/>
    </xf>
    <xf numFmtId="0" fontId="13" fillId="3" borderId="48" xfId="0" applyFont="1" applyFill="1" applyBorder="1" applyAlignment="1">
      <alignment horizontal="left" vertical="center"/>
    </xf>
    <xf numFmtId="0" fontId="13" fillId="3" borderId="20" xfId="0" applyFont="1" applyFill="1" applyBorder="1" applyAlignment="1">
      <alignment horizontal="left" vertical="center"/>
    </xf>
    <xf numFmtId="0" fontId="13" fillId="3" borderId="129" xfId="0" applyFont="1" applyFill="1" applyBorder="1" applyAlignment="1">
      <alignment horizontal="left" vertical="center"/>
    </xf>
    <xf numFmtId="0" fontId="6" fillId="0" borderId="9" xfId="3" applyFont="1" applyBorder="1">
      <alignment vertical="center"/>
    </xf>
    <xf numFmtId="0" fontId="11" fillId="0" borderId="9" xfId="3" applyFont="1" applyBorder="1" applyAlignment="1">
      <alignment horizontal="center" vertical="center"/>
    </xf>
    <xf numFmtId="0" fontId="6" fillId="0" borderId="31" xfId="3" applyFont="1" applyBorder="1" applyAlignment="1">
      <alignment horizontal="center" vertical="center"/>
    </xf>
    <xf numFmtId="0" fontId="6" fillId="0" borderId="68" xfId="3" applyFont="1" applyBorder="1" applyAlignment="1">
      <alignment horizontal="center" vertical="center"/>
    </xf>
    <xf numFmtId="0" fontId="6" fillId="0" borderId="67" xfId="3" applyFont="1" applyBorder="1" applyAlignment="1">
      <alignment horizontal="center" vertical="center"/>
    </xf>
    <xf numFmtId="0" fontId="6" fillId="0" borderId="90" xfId="3" applyFont="1" applyBorder="1" applyAlignment="1">
      <alignment horizontal="center" vertical="center"/>
    </xf>
    <xf numFmtId="0" fontId="6" fillId="0" borderId="133" xfId="3" applyFont="1" applyBorder="1" applyAlignment="1">
      <alignment horizontal="center" vertical="center"/>
    </xf>
    <xf numFmtId="0" fontId="50" fillId="0" borderId="115" xfId="0" applyFont="1" applyBorder="1" applyAlignment="1">
      <alignment horizontal="center" vertical="center"/>
    </xf>
    <xf numFmtId="0" fontId="50" fillId="0" borderId="124" xfId="0" applyFont="1" applyBorder="1" applyAlignment="1">
      <alignment horizontal="center" vertical="center"/>
    </xf>
    <xf numFmtId="0" fontId="13" fillId="4" borderId="27" xfId="0" applyFont="1" applyFill="1" applyBorder="1" applyAlignment="1">
      <alignment horizontal="center" vertical="center"/>
    </xf>
    <xf numFmtId="0" fontId="13" fillId="3" borderId="30" xfId="0" applyFont="1" applyFill="1" applyBorder="1" applyAlignment="1">
      <alignment horizontal="center" vertical="center"/>
    </xf>
    <xf numFmtId="0" fontId="13" fillId="4" borderId="36" xfId="0" applyFont="1" applyFill="1" applyBorder="1" applyAlignment="1">
      <alignment horizontal="center" vertical="center"/>
    </xf>
    <xf numFmtId="0" fontId="13" fillId="3" borderId="52" xfId="0" applyFont="1" applyFill="1" applyBorder="1" applyAlignment="1">
      <alignment horizontal="left" vertical="center"/>
    </xf>
    <xf numFmtId="0" fontId="14" fillId="0" borderId="38" xfId="0" applyFont="1" applyBorder="1" applyAlignment="1">
      <alignment horizontal="center" vertical="center"/>
    </xf>
    <xf numFmtId="0" fontId="6" fillId="0" borderId="39" xfId="0" applyFont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0" fontId="6" fillId="0" borderId="107" xfId="0" applyFont="1" applyBorder="1" applyAlignment="1">
      <alignment horizontal="center" vertical="center"/>
    </xf>
    <xf numFmtId="0" fontId="6" fillId="0" borderId="93" xfId="0" applyFont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0" fontId="6" fillId="0" borderId="108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14" fillId="0" borderId="107" xfId="0" applyFont="1" applyBorder="1" applyAlignment="1">
      <alignment horizontal="right" vertical="center"/>
    </xf>
    <xf numFmtId="0" fontId="6" fillId="0" borderId="43" xfId="0" applyFont="1" applyBorder="1" applyAlignment="1">
      <alignment horizontal="center" vertical="center"/>
    </xf>
    <xf numFmtId="0" fontId="14" fillId="0" borderId="107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64" xfId="0" applyFont="1" applyBorder="1" applyAlignment="1">
      <alignment horizontal="center" vertical="center"/>
    </xf>
    <xf numFmtId="0" fontId="6" fillId="0" borderId="45" xfId="0" applyFont="1" applyBorder="1" applyAlignment="1">
      <alignment horizontal="center" vertical="center"/>
    </xf>
    <xf numFmtId="0" fontId="6" fillId="0" borderId="44" xfId="0" applyFont="1" applyBorder="1" applyAlignment="1">
      <alignment horizontal="center" vertical="center"/>
    </xf>
    <xf numFmtId="0" fontId="6" fillId="0" borderId="109" xfId="0" applyFont="1" applyBorder="1" applyAlignment="1">
      <alignment horizontal="center" vertical="center"/>
    </xf>
    <xf numFmtId="0" fontId="6" fillId="0" borderId="110" xfId="0" applyFont="1" applyBorder="1" applyAlignment="1">
      <alignment horizontal="center" vertical="center"/>
    </xf>
    <xf numFmtId="0" fontId="22" fillId="0" borderId="42" xfId="0" applyFont="1" applyBorder="1" applyAlignment="1">
      <alignment horizontal="center" vertical="center"/>
    </xf>
    <xf numFmtId="0" fontId="6" fillId="0" borderId="111" xfId="0" applyFont="1" applyBorder="1" applyAlignment="1">
      <alignment horizontal="center" vertical="center"/>
    </xf>
    <xf numFmtId="179" fontId="14" fillId="0" borderId="42" xfId="1" applyNumberFormat="1" applyFont="1" applyFill="1" applyBorder="1" applyAlignment="1">
      <alignment vertical="center"/>
    </xf>
    <xf numFmtId="179" fontId="14" fillId="0" borderId="30" xfId="1" applyNumberFormat="1" applyFont="1" applyFill="1" applyBorder="1" applyAlignment="1">
      <alignment vertical="center"/>
    </xf>
    <xf numFmtId="179" fontId="6" fillId="0" borderId="107" xfId="0" applyNumberFormat="1" applyFont="1" applyBorder="1" applyAlignment="1">
      <alignment horizontal="center" vertical="center"/>
    </xf>
    <xf numFmtId="179" fontId="14" fillId="0" borderId="93" xfId="1" applyNumberFormat="1" applyFont="1" applyFill="1" applyBorder="1" applyAlignment="1">
      <alignment vertical="center"/>
    </xf>
    <xf numFmtId="179" fontId="14" fillId="0" borderId="30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13" fillId="0" borderId="49" xfId="0" applyFont="1" applyBorder="1" applyAlignment="1">
      <alignment horizontal="left" vertical="center"/>
    </xf>
    <xf numFmtId="0" fontId="13" fillId="0" borderId="36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3" fillId="0" borderId="93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84" xfId="0" applyFont="1" applyBorder="1" applyAlignment="1">
      <alignment horizontal="center" vertical="center"/>
    </xf>
    <xf numFmtId="178" fontId="14" fillId="0" borderId="30" xfId="0" applyNumberFormat="1" applyFont="1" applyBorder="1">
      <alignment vertical="center"/>
    </xf>
    <xf numFmtId="0" fontId="6" fillId="0" borderId="66" xfId="0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178" fontId="14" fillId="0" borderId="30" xfId="0" applyNumberFormat="1" applyFont="1" applyBorder="1" applyAlignment="1">
      <alignment horizontal="center" vertical="center"/>
    </xf>
    <xf numFmtId="0" fontId="29" fillId="0" borderId="30" xfId="0" applyFont="1" applyBorder="1" applyAlignment="1">
      <alignment horizontal="left" vertical="center"/>
    </xf>
    <xf numFmtId="0" fontId="29" fillId="0" borderId="42" xfId="0" applyFont="1" applyBorder="1" applyAlignment="1">
      <alignment horizontal="left" vertical="center"/>
    </xf>
    <xf numFmtId="0" fontId="25" fillId="0" borderId="30" xfId="0" applyFont="1" applyBorder="1" applyAlignment="1">
      <alignment horizontal="left" vertical="center"/>
    </xf>
    <xf numFmtId="0" fontId="16" fillId="0" borderId="93" xfId="0" applyFont="1" applyBorder="1" applyAlignment="1">
      <alignment horizontal="center" vertical="center"/>
    </xf>
    <xf numFmtId="0" fontId="13" fillId="0" borderId="8" xfId="0" applyFont="1" applyBorder="1" applyAlignment="1">
      <alignment horizontal="left" vertical="center"/>
    </xf>
    <xf numFmtId="0" fontId="25" fillId="0" borderId="8" xfId="0" applyFont="1" applyBorder="1" applyAlignment="1">
      <alignment horizontal="center" vertical="center"/>
    </xf>
    <xf numFmtId="0" fontId="13" fillId="0" borderId="10" xfId="0" applyFont="1" applyBorder="1" applyAlignment="1">
      <alignment horizontal="left" vertical="center"/>
    </xf>
    <xf numFmtId="0" fontId="13" fillId="0" borderId="9" xfId="0" applyFont="1" applyBorder="1" applyAlignment="1">
      <alignment horizontal="left" vertical="center"/>
    </xf>
    <xf numFmtId="0" fontId="13" fillId="0" borderId="8" xfId="0" applyFont="1" applyBorder="1" applyAlignment="1">
      <alignment horizontal="center" vertical="center"/>
    </xf>
    <xf numFmtId="0" fontId="13" fillId="3" borderId="134" xfId="0" applyFont="1" applyFill="1" applyBorder="1" applyAlignment="1">
      <alignment horizontal="center" vertical="center"/>
    </xf>
    <xf numFmtId="0" fontId="13" fillId="3" borderId="134" xfId="0" applyFont="1" applyFill="1" applyBorder="1" applyAlignment="1">
      <alignment horizontal="left" vertical="center"/>
    </xf>
    <xf numFmtId="0" fontId="13" fillId="4" borderId="134" xfId="0" applyFont="1" applyFill="1" applyBorder="1" applyAlignment="1">
      <alignment horizontal="center" vertical="center"/>
    </xf>
    <xf numFmtId="0" fontId="13" fillId="3" borderId="135" xfId="0" applyFont="1" applyFill="1" applyBorder="1" applyAlignment="1">
      <alignment horizontal="left" vertical="center"/>
    </xf>
    <xf numFmtId="0" fontId="6" fillId="3" borderId="128" xfId="0" applyFont="1" applyFill="1" applyBorder="1" applyAlignment="1">
      <alignment horizontal="center" vertical="center"/>
    </xf>
    <xf numFmtId="0" fontId="6" fillId="3" borderId="131" xfId="0" applyFont="1" applyFill="1" applyBorder="1" applyAlignment="1">
      <alignment horizontal="center" vertical="center"/>
    </xf>
    <xf numFmtId="0" fontId="13" fillId="3" borderId="136" xfId="0" applyFont="1" applyFill="1" applyBorder="1" applyAlignment="1">
      <alignment horizontal="left" vertical="center"/>
    </xf>
    <xf numFmtId="0" fontId="6" fillId="4" borderId="36" xfId="0" applyFont="1" applyFill="1" applyBorder="1" applyAlignment="1">
      <alignment horizontal="center" vertical="center"/>
    </xf>
    <xf numFmtId="0" fontId="13" fillId="3" borderId="128" xfId="0" applyFont="1" applyFill="1" applyBorder="1" applyAlignment="1">
      <alignment horizontal="center" vertical="center"/>
    </xf>
    <xf numFmtId="0" fontId="47" fillId="9" borderId="54" xfId="0" applyFont="1" applyFill="1" applyBorder="1" applyAlignment="1">
      <alignment horizontal="left" vertical="center"/>
    </xf>
    <xf numFmtId="0" fontId="13" fillId="9" borderId="51" xfId="0" applyFont="1" applyFill="1" applyBorder="1" applyAlignment="1">
      <alignment horizontal="left" vertical="center"/>
    </xf>
    <xf numFmtId="0" fontId="6" fillId="9" borderId="42" xfId="0" applyFont="1" applyFill="1" applyBorder="1" applyAlignment="1">
      <alignment horizontal="center" vertical="center"/>
    </xf>
    <xf numFmtId="0" fontId="6" fillId="4" borderId="38" xfId="0" applyFont="1" applyFill="1" applyBorder="1" applyAlignment="1">
      <alignment horizontal="center" vertical="center"/>
    </xf>
    <xf numFmtId="0" fontId="35" fillId="16" borderId="12" xfId="3" applyFont="1" applyFill="1" applyBorder="1">
      <alignment vertical="center"/>
    </xf>
    <xf numFmtId="0" fontId="40" fillId="0" borderId="137" xfId="3" applyFont="1" applyBorder="1">
      <alignment vertical="center"/>
    </xf>
    <xf numFmtId="0" fontId="35" fillId="0" borderId="138" xfId="0" applyFont="1" applyBorder="1">
      <alignment vertical="center"/>
    </xf>
    <xf numFmtId="0" fontId="40" fillId="0" borderId="138" xfId="0" applyFont="1" applyBorder="1">
      <alignment vertical="center"/>
    </xf>
    <xf numFmtId="0" fontId="26" fillId="0" borderId="75" xfId="0" applyFont="1" applyBorder="1" applyAlignment="1">
      <alignment horizontal="left" vertical="center"/>
    </xf>
    <xf numFmtId="0" fontId="35" fillId="0" borderId="78" xfId="3" applyFont="1" applyBorder="1" applyAlignment="1">
      <alignment horizontal="right" vertical="center"/>
    </xf>
    <xf numFmtId="0" fontId="23" fillId="0" borderId="0" xfId="0" applyFont="1" applyAlignment="1">
      <alignment horizontal="left"/>
    </xf>
    <xf numFmtId="0" fontId="35" fillId="0" borderId="0" xfId="3" quotePrefix="1" applyFont="1">
      <alignment vertical="center"/>
    </xf>
    <xf numFmtId="176" fontId="19" fillId="0" borderId="0" xfId="1" applyFont="1" applyAlignment="1">
      <alignment vertical="center"/>
    </xf>
    <xf numFmtId="0" fontId="40" fillId="0" borderId="0" xfId="3" applyFont="1">
      <alignment vertical="center"/>
    </xf>
    <xf numFmtId="0" fontId="6" fillId="0" borderId="26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6" fillId="0" borderId="0" xfId="0" quotePrefix="1" applyFont="1" applyAlignment="1">
      <alignment horizontal="center" vertical="center"/>
    </xf>
    <xf numFmtId="0" fontId="35" fillId="0" borderId="0" xfId="0" quotePrefix="1" applyFont="1" applyAlignment="1">
      <alignment horizontal="center" vertical="center"/>
    </xf>
    <xf numFmtId="0" fontId="35" fillId="0" borderId="0" xfId="0" applyFont="1" applyAlignment="1">
      <alignment horizontal="left" vertical="center"/>
    </xf>
    <xf numFmtId="0" fontId="35" fillId="0" borderId="0" xfId="0" applyFont="1" applyAlignment="1">
      <alignment horizontal="right" vertical="center"/>
    </xf>
    <xf numFmtId="180" fontId="35" fillId="0" borderId="0" xfId="1" applyNumberFormat="1" applyFont="1" applyAlignment="1">
      <alignment vertical="center"/>
    </xf>
    <xf numFmtId="180" fontId="35" fillId="0" borderId="0" xfId="0" applyNumberFormat="1" applyFont="1">
      <alignment vertical="center"/>
    </xf>
    <xf numFmtId="49" fontId="44" fillId="0" borderId="0" xfId="7" applyNumberFormat="1" applyFont="1" applyAlignment="1">
      <alignment horizontal="left"/>
    </xf>
    <xf numFmtId="0" fontId="6" fillId="0" borderId="0" xfId="0" quotePrefix="1" applyFont="1" applyAlignment="1">
      <alignment horizontal="left" vertical="center"/>
    </xf>
    <xf numFmtId="49" fontId="45" fillId="0" borderId="0" xfId="7" applyNumberFormat="1" applyFont="1" applyAlignment="1">
      <alignment horizontal="left" vertical="center"/>
    </xf>
    <xf numFmtId="0" fontId="47" fillId="0" borderId="22" xfId="0" applyFont="1" applyBorder="1" applyAlignment="1">
      <alignment horizontal="center" vertical="center"/>
    </xf>
    <xf numFmtId="0" fontId="53" fillId="0" borderId="0" xfId="7" applyFont="1"/>
    <xf numFmtId="0" fontId="51" fillId="0" borderId="0" xfId="7" applyFont="1"/>
    <xf numFmtId="0" fontId="13" fillId="3" borderId="139" xfId="0" applyFont="1" applyFill="1" applyBorder="1" applyAlignment="1">
      <alignment horizontal="left" vertical="center"/>
    </xf>
    <xf numFmtId="0" fontId="6" fillId="0" borderId="140" xfId="0" applyFont="1" applyBorder="1" applyAlignment="1">
      <alignment horizontal="center" vertical="center"/>
    </xf>
    <xf numFmtId="0" fontId="6" fillId="9" borderId="38" xfId="0" applyFont="1" applyFill="1" applyBorder="1" applyAlignment="1">
      <alignment horizontal="center" vertical="center"/>
    </xf>
    <xf numFmtId="0" fontId="6" fillId="0" borderId="141" xfId="0" applyFont="1" applyBorder="1" applyAlignment="1">
      <alignment horizontal="center" vertical="center"/>
    </xf>
    <xf numFmtId="0" fontId="6" fillId="6" borderId="142" xfId="0" applyFont="1" applyFill="1" applyBorder="1" applyAlignment="1">
      <alignment horizontal="center" vertical="center"/>
    </xf>
    <xf numFmtId="0" fontId="6" fillId="7" borderId="38" xfId="0" applyFont="1" applyFill="1" applyBorder="1" applyAlignment="1">
      <alignment horizontal="center" vertical="center"/>
    </xf>
    <xf numFmtId="0" fontId="6" fillId="6" borderId="38" xfId="0" applyFont="1" applyFill="1" applyBorder="1" applyAlignment="1">
      <alignment horizontal="center" vertical="center"/>
    </xf>
    <xf numFmtId="177" fontId="6" fillId="7" borderId="38" xfId="0" applyNumberFormat="1" applyFont="1" applyFill="1" applyBorder="1" applyAlignment="1">
      <alignment horizontal="center" vertical="center"/>
    </xf>
    <xf numFmtId="0" fontId="6" fillId="7" borderId="58" xfId="0" applyFont="1" applyFill="1" applyBorder="1" applyAlignment="1">
      <alignment horizontal="center" vertical="center"/>
    </xf>
    <xf numFmtId="0" fontId="6" fillId="6" borderId="143" xfId="0" applyFont="1" applyFill="1" applyBorder="1" applyAlignment="1">
      <alignment horizontal="center" vertical="center"/>
    </xf>
    <xf numFmtId="0" fontId="6" fillId="7" borderId="144" xfId="0" applyFont="1" applyFill="1" applyBorder="1" applyAlignment="1">
      <alignment horizontal="center" vertical="center"/>
    </xf>
    <xf numFmtId="0" fontId="6" fillId="6" borderId="144" xfId="0" applyFont="1" applyFill="1" applyBorder="1" applyAlignment="1">
      <alignment horizontal="center" vertical="center"/>
    </xf>
    <xf numFmtId="177" fontId="6" fillId="7" borderId="144" xfId="0" applyNumberFormat="1" applyFont="1" applyFill="1" applyBorder="1" applyAlignment="1">
      <alignment horizontal="center" vertical="center"/>
    </xf>
    <xf numFmtId="0" fontId="6" fillId="7" borderId="145" xfId="0" applyFont="1" applyFill="1" applyBorder="1" applyAlignment="1">
      <alignment horizontal="center" vertical="center"/>
    </xf>
    <xf numFmtId="0" fontId="6" fillId="6" borderId="146" xfId="0" applyFont="1" applyFill="1" applyBorder="1" applyAlignment="1">
      <alignment horizontal="center" vertical="center"/>
    </xf>
    <xf numFmtId="0" fontId="6" fillId="7" borderId="147" xfId="0" applyFont="1" applyFill="1" applyBorder="1" applyAlignment="1">
      <alignment horizontal="center" vertical="center"/>
    </xf>
    <xf numFmtId="0" fontId="6" fillId="6" borderId="148" xfId="0" applyFont="1" applyFill="1" applyBorder="1" applyAlignment="1">
      <alignment horizontal="center" vertical="center"/>
    </xf>
    <xf numFmtId="0" fontId="6" fillId="7" borderId="149" xfId="0" applyFont="1" applyFill="1" applyBorder="1" applyAlignment="1">
      <alignment horizontal="center" vertical="center"/>
    </xf>
    <xf numFmtId="0" fontId="6" fillId="6" borderId="150" xfId="0" applyFont="1" applyFill="1" applyBorder="1" applyAlignment="1">
      <alignment horizontal="center" vertical="center"/>
    </xf>
    <xf numFmtId="0" fontId="6" fillId="7" borderId="151" xfId="0" applyFont="1" applyFill="1" applyBorder="1" applyAlignment="1">
      <alignment horizontal="center" vertical="center"/>
    </xf>
    <xf numFmtId="0" fontId="6" fillId="6" borderId="151" xfId="0" applyFont="1" applyFill="1" applyBorder="1" applyAlignment="1">
      <alignment horizontal="center" vertical="center"/>
    </xf>
    <xf numFmtId="0" fontId="6" fillId="7" borderId="152" xfId="0" applyFont="1" applyFill="1" applyBorder="1" applyAlignment="1">
      <alignment horizontal="center" vertical="center"/>
    </xf>
    <xf numFmtId="0" fontId="6" fillId="0" borderId="62" xfId="0" applyFont="1" applyBorder="1" applyAlignment="1">
      <alignment horizontal="center" vertical="center"/>
    </xf>
    <xf numFmtId="0" fontId="6" fillId="0" borderId="153" xfId="0" applyFont="1" applyBorder="1" applyAlignment="1">
      <alignment horizontal="center" vertical="center"/>
    </xf>
    <xf numFmtId="0" fontId="16" fillId="0" borderId="154" xfId="0" applyFont="1" applyBorder="1" applyAlignment="1">
      <alignment horizontal="left" vertical="center"/>
    </xf>
    <xf numFmtId="0" fontId="13" fillId="0" borderId="29" xfId="0" applyFont="1" applyBorder="1" applyAlignment="1">
      <alignment horizontal="center" vertical="center"/>
    </xf>
    <xf numFmtId="0" fontId="16" fillId="0" borderId="34" xfId="0" applyFont="1" applyBorder="1" applyAlignment="1">
      <alignment horizontal="left" vertical="center"/>
    </xf>
    <xf numFmtId="179" fontId="16" fillId="0" borderId="7" xfId="1" applyNumberFormat="1" applyFont="1" applyBorder="1" applyAlignment="1">
      <alignment horizontal="center" vertical="center"/>
    </xf>
    <xf numFmtId="179" fontId="16" fillId="0" borderId="15" xfId="1" applyNumberFormat="1" applyFont="1" applyBorder="1" applyAlignment="1">
      <alignment horizontal="center" vertical="center"/>
    </xf>
    <xf numFmtId="179" fontId="16" fillId="4" borderId="7" xfId="1" applyNumberFormat="1" applyFont="1" applyFill="1" applyBorder="1" applyAlignment="1">
      <alignment horizontal="center" vertical="center"/>
    </xf>
    <xf numFmtId="180" fontId="16" fillId="0" borderId="30" xfId="1" applyNumberFormat="1" applyFont="1" applyBorder="1" applyAlignment="1">
      <alignment horizontal="center" vertical="center"/>
    </xf>
    <xf numFmtId="179" fontId="16" fillId="0" borderId="30" xfId="1" applyNumberFormat="1" applyFont="1" applyBorder="1" applyAlignment="1">
      <alignment horizontal="center" vertical="center"/>
    </xf>
    <xf numFmtId="179" fontId="16" fillId="0" borderId="30" xfId="1" applyNumberFormat="1" applyFont="1" applyBorder="1" applyAlignment="1">
      <alignment horizontal="left" vertical="center"/>
    </xf>
    <xf numFmtId="179" fontId="6" fillId="0" borderId="38" xfId="1" applyNumberFormat="1" applyFont="1" applyBorder="1" applyAlignment="1">
      <alignment horizontal="center" vertical="center"/>
    </xf>
    <xf numFmtId="0" fontId="35" fillId="0" borderId="0" xfId="3" applyFont="1" applyAlignment="1">
      <alignment horizontal="right" vertical="center"/>
    </xf>
    <xf numFmtId="177" fontId="16" fillId="0" borderId="113" xfId="0" applyNumberFormat="1" applyFont="1" applyBorder="1" applyAlignment="1">
      <alignment horizontal="center" vertical="center"/>
    </xf>
    <xf numFmtId="0" fontId="6" fillId="0" borderId="155" xfId="0" applyFont="1" applyBorder="1" applyAlignment="1">
      <alignment horizontal="center" vertical="center"/>
    </xf>
    <xf numFmtId="177" fontId="16" fillId="0" borderId="21" xfId="0" applyNumberFormat="1" applyFont="1" applyBorder="1" applyAlignment="1">
      <alignment horizontal="center" vertical="center"/>
    </xf>
    <xf numFmtId="177" fontId="16" fillId="4" borderId="77" xfId="0" applyNumberFormat="1" applyFont="1" applyFill="1" applyBorder="1" applyAlignment="1">
      <alignment horizontal="center" vertical="center"/>
    </xf>
    <xf numFmtId="0" fontId="13" fillId="3" borderId="22" xfId="3" applyFont="1" applyFill="1" applyBorder="1" applyAlignment="1">
      <alignment horizontal="center" vertical="center"/>
    </xf>
    <xf numFmtId="0" fontId="13" fillId="18" borderId="128" xfId="0" applyFont="1" applyFill="1" applyBorder="1" applyAlignment="1">
      <alignment horizontal="left" vertical="center"/>
    </xf>
    <xf numFmtId="0" fontId="13" fillId="18" borderId="20" xfId="0" applyFont="1" applyFill="1" applyBorder="1" applyAlignment="1">
      <alignment horizontal="left" vertical="center"/>
    </xf>
    <xf numFmtId="0" fontId="13" fillId="18" borderId="132" xfId="0" applyFont="1" applyFill="1" applyBorder="1" applyAlignment="1">
      <alignment horizontal="left" vertical="center"/>
    </xf>
    <xf numFmtId="0" fontId="13" fillId="18" borderId="131" xfId="0" applyFont="1" applyFill="1" applyBorder="1" applyAlignment="1">
      <alignment horizontal="left" vertical="center"/>
    </xf>
    <xf numFmtId="178" fontId="6" fillId="9" borderId="7" xfId="0" applyNumberFormat="1" applyFont="1" applyFill="1" applyBorder="1" applyAlignment="1">
      <alignment horizontal="center" vertical="center"/>
    </xf>
    <xf numFmtId="178" fontId="6" fillId="0" borderId="16" xfId="0" applyNumberFormat="1" applyFont="1" applyBorder="1">
      <alignment vertical="center"/>
    </xf>
    <xf numFmtId="0" fontId="6" fillId="0" borderId="156" xfId="0" applyFont="1" applyBorder="1" applyAlignment="1">
      <alignment horizontal="center" vertical="center"/>
    </xf>
    <xf numFmtId="0" fontId="6" fillId="0" borderId="157" xfId="0" applyFont="1" applyBorder="1" applyAlignment="1">
      <alignment horizontal="center" vertical="center"/>
    </xf>
    <xf numFmtId="0" fontId="16" fillId="0" borderId="158" xfId="0" applyFont="1" applyBorder="1" applyAlignment="1">
      <alignment horizontal="left" vertical="center"/>
    </xf>
    <xf numFmtId="177" fontId="16" fillId="0" borderId="160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right" vertical="center"/>
    </xf>
    <xf numFmtId="0" fontId="33" fillId="0" borderId="30" xfId="0" applyFont="1" applyBorder="1" applyAlignment="1">
      <alignment horizontal="left" vertical="center"/>
    </xf>
    <xf numFmtId="0" fontId="33" fillId="0" borderId="7" xfId="0" applyFont="1" applyBorder="1" applyAlignment="1">
      <alignment horizontal="right" vertical="center"/>
    </xf>
    <xf numFmtId="0" fontId="33" fillId="0" borderId="30" xfId="0" applyFont="1" applyBorder="1" applyAlignment="1">
      <alignment horizontal="center" vertical="center"/>
    </xf>
    <xf numFmtId="0" fontId="33" fillId="0" borderId="7" xfId="0" applyFont="1" applyBorder="1" applyAlignment="1">
      <alignment horizontal="center" vertical="center"/>
    </xf>
    <xf numFmtId="183" fontId="44" fillId="0" borderId="0" xfId="7" applyNumberFormat="1" applyFont="1"/>
    <xf numFmtId="0" fontId="45" fillId="0" borderId="0" xfId="7" applyFont="1" applyAlignment="1">
      <alignment horizontal="left" vertical="center"/>
    </xf>
    <xf numFmtId="180" fontId="35" fillId="0" borderId="0" xfId="3" applyNumberFormat="1" applyFont="1">
      <alignment vertical="center"/>
    </xf>
    <xf numFmtId="1" fontId="6" fillId="0" borderId="0" xfId="0" quotePrefix="1" applyNumberFormat="1" applyFont="1" applyAlignment="1">
      <alignment horizontal="center" vertical="center"/>
    </xf>
    <xf numFmtId="1" fontId="6" fillId="0" borderId="0" xfId="0" applyNumberFormat="1" applyFont="1">
      <alignment vertical="center"/>
    </xf>
    <xf numFmtId="180" fontId="6" fillId="0" borderId="0" xfId="1" applyNumberFormat="1" applyFont="1" applyAlignment="1">
      <alignment vertical="center"/>
    </xf>
    <xf numFmtId="0" fontId="16" fillId="0" borderId="0" xfId="7" applyFont="1"/>
    <xf numFmtId="16" fontId="45" fillId="0" borderId="0" xfId="7" applyNumberFormat="1" applyFont="1" applyAlignment="1">
      <alignment horizontal="left" vertical="center"/>
    </xf>
    <xf numFmtId="0" fontId="45" fillId="0" borderId="0" xfId="1" applyNumberFormat="1" applyFont="1" applyFill="1" applyAlignment="1">
      <alignment horizontal="left" vertical="center"/>
    </xf>
    <xf numFmtId="0" fontId="35" fillId="0" borderId="0" xfId="0" quotePrefix="1" applyFont="1">
      <alignment vertical="center"/>
    </xf>
    <xf numFmtId="0" fontId="13" fillId="0" borderId="161" xfId="0" applyFont="1" applyBorder="1" applyAlignment="1">
      <alignment horizontal="center" vertical="center"/>
    </xf>
    <xf numFmtId="0" fontId="13" fillId="0" borderId="33" xfId="0" applyFont="1" applyBorder="1" applyAlignment="1">
      <alignment horizontal="left" vertical="center"/>
    </xf>
    <xf numFmtId="0" fontId="6" fillId="0" borderId="162" xfId="0" applyFont="1" applyBorder="1" applyAlignment="1">
      <alignment horizontal="center" vertical="center"/>
    </xf>
    <xf numFmtId="0" fontId="6" fillId="0" borderId="163" xfId="0" applyFont="1" applyBorder="1" applyAlignment="1">
      <alignment horizontal="center" vertical="center"/>
    </xf>
    <xf numFmtId="0" fontId="13" fillId="9" borderId="36" xfId="0" applyFont="1" applyFill="1" applyBorder="1" applyAlignment="1">
      <alignment horizontal="center" vertical="center"/>
    </xf>
    <xf numFmtId="0" fontId="40" fillId="0" borderId="164" xfId="3" applyFont="1" applyBorder="1">
      <alignment vertical="center"/>
    </xf>
    <xf numFmtId="0" fontId="40" fillId="0" borderId="79" xfId="3" applyFont="1" applyBorder="1" applyAlignment="1">
      <alignment horizontal="right" vertical="center"/>
    </xf>
    <xf numFmtId="0" fontId="40" fillId="0" borderId="165" xfId="0" applyFont="1" applyBorder="1" applyAlignment="1">
      <alignment horizontal="right" vertical="center"/>
    </xf>
    <xf numFmtId="0" fontId="6" fillId="0" borderId="78" xfId="0" applyFont="1" applyBorder="1">
      <alignment vertical="center"/>
    </xf>
    <xf numFmtId="180" fontId="36" fillId="0" borderId="78" xfId="1" applyNumberFormat="1" applyFont="1" applyBorder="1" applyAlignment="1">
      <alignment vertical="center"/>
    </xf>
    <xf numFmtId="180" fontId="6" fillId="0" borderId="78" xfId="1" applyNumberFormat="1" applyFont="1" applyBorder="1" applyAlignment="1">
      <alignment horizontal="right" vertical="center"/>
    </xf>
    <xf numFmtId="180" fontId="6" fillId="0" borderId="78" xfId="1" applyNumberFormat="1" applyFont="1" applyBorder="1" applyAlignment="1">
      <alignment vertical="center"/>
    </xf>
    <xf numFmtId="0" fontId="14" fillId="0" borderId="78" xfId="0" applyFont="1" applyBorder="1">
      <alignment vertical="center"/>
    </xf>
    <xf numFmtId="0" fontId="6" fillId="3" borderId="78" xfId="0" applyFont="1" applyFill="1" applyBorder="1">
      <alignment vertical="center"/>
    </xf>
    <xf numFmtId="0" fontId="56" fillId="0" borderId="0" xfId="0" applyFont="1">
      <alignment vertical="center"/>
    </xf>
    <xf numFmtId="16" fontId="45" fillId="0" borderId="0" xfId="7" applyNumberFormat="1" applyFont="1" applyAlignment="1">
      <alignment horizontal="center" vertical="center"/>
    </xf>
    <xf numFmtId="1" fontId="45" fillId="0" borderId="0" xfId="1" applyNumberFormat="1" applyFont="1" applyFill="1" applyAlignment="1">
      <alignment horizontal="left" vertical="center"/>
    </xf>
    <xf numFmtId="0" fontId="16" fillId="5" borderId="75" xfId="0" applyFont="1" applyFill="1" applyBorder="1" applyAlignment="1">
      <alignment horizontal="left" vertical="center"/>
    </xf>
    <xf numFmtId="0" fontId="16" fillId="19" borderId="75" xfId="0" applyFont="1" applyFill="1" applyBorder="1" applyAlignment="1">
      <alignment horizontal="left" vertical="center"/>
    </xf>
    <xf numFmtId="0" fontId="6" fillId="19" borderId="53" xfId="0" applyFont="1" applyFill="1" applyBorder="1" applyAlignment="1">
      <alignment horizontal="center" vertical="center"/>
    </xf>
    <xf numFmtId="179" fontId="13" fillId="19" borderId="53" xfId="1" applyNumberFormat="1" applyFont="1" applyFill="1" applyBorder="1" applyAlignment="1">
      <alignment horizontal="center" vertical="center"/>
    </xf>
    <xf numFmtId="0" fontId="57" fillId="20" borderId="0" xfId="0" applyFont="1" applyFill="1">
      <alignment vertical="center"/>
    </xf>
    <xf numFmtId="0" fontId="32" fillId="17" borderId="52" xfId="0" applyFont="1" applyFill="1" applyBorder="1" applyAlignment="1">
      <alignment horizontal="center" vertical="center"/>
    </xf>
    <xf numFmtId="0" fontId="58" fillId="0" borderId="30" xfId="0" applyFont="1" applyBorder="1" applyAlignment="1">
      <alignment horizontal="center" vertical="center"/>
    </xf>
    <xf numFmtId="0" fontId="58" fillId="0" borderId="32" xfId="0" applyFont="1" applyBorder="1" applyAlignment="1">
      <alignment horizontal="center" vertical="center"/>
    </xf>
    <xf numFmtId="0" fontId="58" fillId="0" borderId="29" xfId="0" applyFont="1" applyBorder="1" applyAlignment="1">
      <alignment horizontal="center" vertical="center"/>
    </xf>
    <xf numFmtId="176" fontId="35" fillId="0" borderId="0" xfId="0" applyNumberFormat="1" applyFont="1">
      <alignment vertical="center"/>
    </xf>
    <xf numFmtId="0" fontId="59" fillId="0" borderId="7" xfId="0" applyFont="1" applyBorder="1" applyAlignment="1">
      <alignment horizontal="center" vertical="center"/>
    </xf>
    <xf numFmtId="0" fontId="60" fillId="0" borderId="7" xfId="0" applyFont="1" applyBorder="1" applyAlignment="1">
      <alignment horizontal="center" vertical="center"/>
    </xf>
    <xf numFmtId="0" fontId="16" fillId="12" borderId="75" xfId="0" applyFont="1" applyFill="1" applyBorder="1" applyAlignment="1">
      <alignment horizontal="left" vertical="center"/>
    </xf>
    <xf numFmtId="177" fontId="26" fillId="0" borderId="113" xfId="0" applyNumberFormat="1" applyFont="1" applyBorder="1" applyAlignment="1">
      <alignment horizontal="center" vertical="center"/>
    </xf>
    <xf numFmtId="0" fontId="26" fillId="0" borderId="159" xfId="0" applyFont="1" applyBorder="1" applyAlignment="1">
      <alignment horizontal="left" vertical="center"/>
    </xf>
    <xf numFmtId="0" fontId="26" fillId="0" borderId="0" xfId="7" applyFont="1" applyAlignment="1">
      <alignment horizontal="left" vertical="center"/>
    </xf>
    <xf numFmtId="16" fontId="16" fillId="0" borderId="0" xfId="7" applyNumberFormat="1" applyFont="1" applyAlignment="1">
      <alignment horizontal="left" vertical="center"/>
    </xf>
    <xf numFmtId="16" fontId="26" fillId="0" borderId="0" xfId="7" applyNumberFormat="1" applyFont="1" applyAlignment="1">
      <alignment horizontal="left" vertical="center"/>
    </xf>
    <xf numFmtId="16" fontId="45" fillId="0" borderId="0" xfId="7" applyNumberFormat="1" applyFont="1" applyAlignment="1">
      <alignment horizontal="left" vertical="center" wrapText="1"/>
    </xf>
    <xf numFmtId="16" fontId="49" fillId="0" borderId="0" xfId="7" applyNumberFormat="1" applyFont="1" applyAlignment="1">
      <alignment horizontal="left" vertical="center"/>
    </xf>
    <xf numFmtId="16" fontId="49" fillId="0" borderId="0" xfId="7" applyNumberFormat="1" applyFont="1" applyAlignment="1">
      <alignment horizontal="left" vertical="center" wrapText="1"/>
    </xf>
    <xf numFmtId="179" fontId="44" fillId="0" borderId="0" xfId="1" applyNumberFormat="1" applyFont="1" applyFill="1"/>
    <xf numFmtId="0" fontId="61" fillId="0" borderId="7" xfId="0" applyFont="1" applyBorder="1" applyAlignment="1">
      <alignment horizontal="center" vertical="center"/>
    </xf>
    <xf numFmtId="0" fontId="19" fillId="3" borderId="52" xfId="0" applyFont="1" applyFill="1" applyBorder="1" applyAlignment="1">
      <alignment horizontal="left" vertical="center"/>
    </xf>
    <xf numFmtId="1" fontId="44" fillId="0" borderId="0" xfId="1" applyNumberFormat="1" applyFont="1" applyFill="1" applyAlignment="1">
      <alignment horizontal="left"/>
    </xf>
    <xf numFmtId="0" fontId="45" fillId="0" borderId="0" xfId="7" applyFont="1" applyAlignment="1">
      <alignment horizontal="center" vertical="center"/>
    </xf>
    <xf numFmtId="1" fontId="26" fillId="0" borderId="0" xfId="1" applyNumberFormat="1" applyFont="1" applyFill="1" applyAlignment="1">
      <alignment horizontal="left" vertical="center"/>
    </xf>
    <xf numFmtId="0" fontId="6" fillId="21" borderId="53" xfId="0" applyFont="1" applyFill="1" applyBorder="1" applyAlignment="1">
      <alignment horizontal="center" vertical="center"/>
    </xf>
    <xf numFmtId="0" fontId="16" fillId="21" borderId="75" xfId="0" applyFont="1" applyFill="1" applyBorder="1" applyAlignment="1">
      <alignment horizontal="left" vertical="center"/>
    </xf>
    <xf numFmtId="179" fontId="13" fillId="21" borderId="53" xfId="1" applyNumberFormat="1" applyFont="1" applyFill="1" applyBorder="1" applyAlignment="1">
      <alignment horizontal="center" vertical="center"/>
    </xf>
    <xf numFmtId="0" fontId="62" fillId="0" borderId="0" xfId="0" applyFont="1">
      <alignment vertical="center"/>
    </xf>
    <xf numFmtId="0" fontId="44" fillId="5" borderId="0" xfId="7" applyFont="1" applyFill="1"/>
    <xf numFmtId="16" fontId="45" fillId="5" borderId="0" xfId="7" applyNumberFormat="1" applyFont="1" applyFill="1" applyAlignment="1">
      <alignment horizontal="left" vertical="center"/>
    </xf>
    <xf numFmtId="0" fontId="62" fillId="5" borderId="0" xfId="0" applyFont="1" applyFill="1">
      <alignment vertical="center"/>
    </xf>
    <xf numFmtId="0" fontId="44" fillId="23" borderId="0" xfId="7" applyFont="1" applyFill="1"/>
    <xf numFmtId="0" fontId="63" fillId="0" borderId="0" xfId="7" applyFont="1"/>
    <xf numFmtId="0" fontId="44" fillId="0" borderId="0" xfId="7" applyFont="1" applyAlignment="1">
      <alignment horizontal="center"/>
    </xf>
    <xf numFmtId="0" fontId="44" fillId="0" borderId="0" xfId="7" applyFont="1" applyAlignment="1">
      <alignment horizontal="right"/>
    </xf>
    <xf numFmtId="0" fontId="44" fillId="22" borderId="0" xfId="7" applyFont="1" applyFill="1" applyAlignment="1">
      <alignment wrapText="1"/>
    </xf>
    <xf numFmtId="0" fontId="54" fillId="22" borderId="0" xfId="7" applyFont="1" applyFill="1" applyAlignment="1">
      <alignment wrapText="1"/>
    </xf>
    <xf numFmtId="0" fontId="44" fillId="22" borderId="0" xfId="7" applyFont="1" applyFill="1" applyAlignment="1">
      <alignment horizontal="left" wrapText="1"/>
    </xf>
    <xf numFmtId="0" fontId="26" fillId="22" borderId="0" xfId="7" applyFont="1" applyFill="1" applyAlignment="1">
      <alignment horizontal="left" wrapText="1"/>
    </xf>
    <xf numFmtId="0" fontId="52" fillId="22" borderId="0" xfId="7" applyFont="1" applyFill="1" applyAlignment="1">
      <alignment horizontal="left" wrapText="1"/>
    </xf>
    <xf numFmtId="49" fontId="52" fillId="22" borderId="0" xfId="7" applyNumberFormat="1" applyFont="1" applyFill="1" applyAlignment="1">
      <alignment horizontal="left" wrapText="1"/>
    </xf>
    <xf numFmtId="1" fontId="52" fillId="22" borderId="0" xfId="1" applyNumberFormat="1" applyFont="1" applyFill="1" applyAlignment="1">
      <alignment horizontal="left" wrapText="1"/>
    </xf>
    <xf numFmtId="0" fontId="44" fillId="5" borderId="0" xfId="7" applyFont="1" applyFill="1" applyAlignment="1">
      <alignment horizontal="center" wrapText="1"/>
    </xf>
    <xf numFmtId="0" fontId="44" fillId="0" borderId="0" xfId="7" applyFont="1" applyAlignment="1">
      <alignment wrapText="1"/>
    </xf>
    <xf numFmtId="0" fontId="6" fillId="0" borderId="78" xfId="0" applyFont="1" applyBorder="1" applyAlignment="1">
      <alignment horizontal="center" vertical="center"/>
    </xf>
    <xf numFmtId="14" fontId="6" fillId="0" borderId="78" xfId="0" applyNumberFormat="1" applyFont="1" applyBorder="1" applyAlignment="1">
      <alignment horizontal="center" vertical="center"/>
    </xf>
    <xf numFmtId="0" fontId="6" fillId="0" borderId="79" xfId="0" applyFont="1" applyBorder="1" applyAlignment="1">
      <alignment horizontal="center" vertical="center"/>
    </xf>
    <xf numFmtId="0" fontId="6" fillId="0" borderId="166" xfId="0" applyFont="1" applyBorder="1" applyAlignment="1">
      <alignment horizontal="center" vertical="center"/>
    </xf>
    <xf numFmtId="178" fontId="6" fillId="0" borderId="78" xfId="0" applyNumberFormat="1" applyFont="1" applyBorder="1" applyAlignment="1">
      <alignment horizontal="center" vertical="center"/>
    </xf>
    <xf numFmtId="0" fontId="44" fillId="0" borderId="0" xfId="10" applyFont="1"/>
    <xf numFmtId="0" fontId="35" fillId="0" borderId="78" xfId="3" applyFont="1" applyBorder="1">
      <alignment vertical="center"/>
    </xf>
    <xf numFmtId="0" fontId="6" fillId="24" borderId="79" xfId="0" applyFont="1" applyFill="1" applyBorder="1" applyAlignment="1">
      <alignment horizontal="center" vertical="center"/>
    </xf>
    <xf numFmtId="0" fontId="6" fillId="24" borderId="79" xfId="0" applyFont="1" applyFill="1" applyBorder="1">
      <alignment vertical="center"/>
    </xf>
    <xf numFmtId="14" fontId="6" fillId="24" borderId="79" xfId="0" applyNumberFormat="1" applyFont="1" applyFill="1" applyBorder="1" applyAlignment="1">
      <alignment horizontal="center" vertical="center"/>
    </xf>
    <xf numFmtId="0" fontId="6" fillId="24" borderId="78" xfId="0" applyFont="1" applyFill="1" applyBorder="1" applyAlignment="1">
      <alignment horizontal="center" vertical="center"/>
    </xf>
    <xf numFmtId="0" fontId="6" fillId="24" borderId="78" xfId="0" applyFont="1" applyFill="1" applyBorder="1">
      <alignment vertical="center"/>
    </xf>
    <xf numFmtId="178" fontId="6" fillId="24" borderId="78" xfId="0" applyNumberFormat="1" applyFont="1" applyFill="1" applyBorder="1" applyAlignment="1">
      <alignment horizontal="center" vertical="center"/>
    </xf>
    <xf numFmtId="14" fontId="6" fillId="24" borderId="78" xfId="0" applyNumberFormat="1" applyFont="1" applyFill="1" applyBorder="1" applyAlignment="1">
      <alignment horizontal="center" vertical="center"/>
    </xf>
    <xf numFmtId="0" fontId="6" fillId="0" borderId="166" xfId="0" applyFont="1" applyBorder="1" applyAlignment="1">
      <alignment horizontal="center" vertical="center" wrapText="1"/>
    </xf>
    <xf numFmtId="178" fontId="6" fillId="24" borderId="79" xfId="0" applyNumberFormat="1" applyFont="1" applyFill="1" applyBorder="1" applyAlignment="1">
      <alignment horizontal="center" vertical="center"/>
    </xf>
    <xf numFmtId="184" fontId="6" fillId="24" borderId="79" xfId="0" applyNumberFormat="1" applyFont="1" applyFill="1" applyBorder="1" applyAlignment="1">
      <alignment horizontal="center" vertical="center"/>
    </xf>
    <xf numFmtId="49" fontId="45" fillId="5" borderId="0" xfId="7" applyNumberFormat="1" applyFont="1" applyFill="1" applyAlignment="1">
      <alignment horizontal="left" vertical="center"/>
    </xf>
    <xf numFmtId="0" fontId="45" fillId="5" borderId="0" xfId="7" applyFont="1" applyFill="1" applyAlignment="1">
      <alignment horizontal="left" vertical="center"/>
    </xf>
    <xf numFmtId="49" fontId="45" fillId="25" borderId="0" xfId="7" applyNumberFormat="1" applyFont="1" applyFill="1" applyAlignment="1">
      <alignment horizontal="left" vertical="center"/>
    </xf>
    <xf numFmtId="0" fontId="44" fillId="25" borderId="0" xfId="7" applyFont="1" applyFill="1"/>
    <xf numFmtId="0" fontId="45" fillId="25" borderId="0" xfId="7" applyFont="1" applyFill="1" applyAlignment="1">
      <alignment horizontal="left" vertical="center"/>
    </xf>
    <xf numFmtId="49" fontId="26" fillId="25" borderId="0" xfId="7" applyNumberFormat="1" applyFont="1" applyFill="1" applyAlignment="1">
      <alignment horizontal="left" vertical="center"/>
    </xf>
    <xf numFmtId="0" fontId="0" fillId="0" borderId="0" xfId="0" pivotButton="1">
      <alignment vertical="center"/>
    </xf>
    <xf numFmtId="0" fontId="26" fillId="5" borderId="0" xfId="7" applyFont="1" applyFill="1"/>
    <xf numFmtId="0" fontId="16" fillId="5" borderId="0" xfId="7" applyFont="1" applyFill="1"/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20" fillId="2" borderId="5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6" xfId="0" applyFont="1" applyFill="1" applyBorder="1" applyAlignment="1">
      <alignment horizontal="center" vertical="center"/>
    </xf>
    <xf numFmtId="0" fontId="20" fillId="2" borderId="12" xfId="0" applyFont="1" applyFill="1" applyBorder="1" applyAlignment="1">
      <alignment horizontal="center" vertical="center"/>
    </xf>
    <xf numFmtId="0" fontId="20" fillId="2" borderId="13" xfId="0" applyFont="1" applyFill="1" applyBorder="1" applyAlignment="1">
      <alignment horizontal="center" vertical="center"/>
    </xf>
    <xf numFmtId="0" fontId="20" fillId="2" borderId="14" xfId="0" applyFont="1" applyFill="1" applyBorder="1" applyAlignment="1">
      <alignment horizontal="center" vertical="center"/>
    </xf>
    <xf numFmtId="0" fontId="29" fillId="0" borderId="0" xfId="3" applyFont="1" applyAlignment="1">
      <alignment horizontal="center"/>
    </xf>
    <xf numFmtId="0" fontId="20" fillId="13" borderId="0" xfId="0" applyFont="1" applyFill="1" applyAlignment="1">
      <alignment horizontal="center" vertical="center"/>
    </xf>
    <xf numFmtId="0" fontId="29" fillId="0" borderId="83" xfId="3" applyFont="1" applyBorder="1" applyAlignment="1">
      <alignment horizontal="center"/>
    </xf>
    <xf numFmtId="178" fontId="6" fillId="0" borderId="19" xfId="0" applyNumberFormat="1" applyFont="1" applyBorder="1" applyAlignment="1">
      <alignment horizontal="center" vertical="center"/>
    </xf>
    <xf numFmtId="178" fontId="6" fillId="0" borderId="22" xfId="0" applyNumberFormat="1" applyFont="1" applyBorder="1" applyAlignment="1">
      <alignment horizontal="center" vertical="center"/>
    </xf>
    <xf numFmtId="179" fontId="14" fillId="0" borderId="60" xfId="1" applyNumberFormat="1" applyFont="1" applyBorder="1" applyAlignment="1">
      <alignment horizontal="center" vertical="center"/>
    </xf>
    <xf numFmtId="179" fontId="14" fillId="0" borderId="57" xfId="1" applyNumberFormat="1" applyFont="1" applyBorder="1" applyAlignment="1">
      <alignment horizontal="center" vertical="center"/>
    </xf>
    <xf numFmtId="179" fontId="14" fillId="0" borderId="55" xfId="1" applyNumberFormat="1" applyFont="1" applyBorder="1" applyAlignment="1">
      <alignment horizontal="center" vertical="center"/>
    </xf>
    <xf numFmtId="179" fontId="14" fillId="0" borderId="56" xfId="1" applyNumberFormat="1" applyFont="1" applyBorder="1" applyAlignment="1">
      <alignment horizontal="center" vertical="center"/>
    </xf>
    <xf numFmtId="179" fontId="16" fillId="0" borderId="69" xfId="1" applyNumberFormat="1" applyFont="1" applyBorder="1" applyAlignment="1">
      <alignment horizontal="center" vertical="center"/>
    </xf>
    <xf numFmtId="179" fontId="16" fillId="0" borderId="70" xfId="1" applyNumberFormat="1" applyFont="1" applyBorder="1" applyAlignment="1">
      <alignment horizontal="center" vertical="center"/>
    </xf>
    <xf numFmtId="179" fontId="16" fillId="0" borderId="64" xfId="1" applyNumberFormat="1" applyFont="1" applyBorder="1" applyAlignment="1">
      <alignment horizontal="center" vertical="center"/>
    </xf>
    <xf numFmtId="179" fontId="16" fillId="0" borderId="45" xfId="1" applyNumberFormat="1" applyFont="1" applyBorder="1" applyAlignment="1">
      <alignment horizontal="center" vertical="center"/>
    </xf>
    <xf numFmtId="179" fontId="16" fillId="0" borderId="60" xfId="1" applyNumberFormat="1" applyFont="1" applyBorder="1" applyAlignment="1">
      <alignment horizontal="center" vertical="center"/>
    </xf>
    <xf numFmtId="179" fontId="16" fillId="0" borderId="57" xfId="1" applyNumberFormat="1" applyFont="1" applyBorder="1" applyAlignment="1">
      <alignment horizontal="center" vertical="center"/>
    </xf>
    <xf numFmtId="178" fontId="6" fillId="9" borderId="19" xfId="0" applyNumberFormat="1" applyFont="1" applyFill="1" applyBorder="1" applyAlignment="1">
      <alignment horizontal="center" vertical="center"/>
    </xf>
    <xf numFmtId="178" fontId="6" fillId="9" borderId="16" xfId="0" applyNumberFormat="1" applyFont="1" applyFill="1" applyBorder="1" applyAlignment="1">
      <alignment horizontal="center" vertical="center"/>
    </xf>
    <xf numFmtId="179" fontId="16" fillId="9" borderId="64" xfId="1" applyNumberFormat="1" applyFont="1" applyFill="1" applyBorder="1" applyAlignment="1">
      <alignment horizontal="center" vertical="center"/>
    </xf>
    <xf numFmtId="179" fontId="16" fillId="9" borderId="45" xfId="1" applyNumberFormat="1" applyFont="1" applyFill="1" applyBorder="1" applyAlignment="1">
      <alignment horizontal="center" vertical="center"/>
    </xf>
    <xf numFmtId="179" fontId="16" fillId="0" borderId="51" xfId="1" applyNumberFormat="1" applyFont="1" applyBorder="1" applyAlignment="1">
      <alignment horizontal="center" vertical="center"/>
    </xf>
    <xf numFmtId="179" fontId="16" fillId="0" borderId="42" xfId="1" applyNumberFormat="1" applyFont="1" applyBorder="1" applyAlignment="1">
      <alignment horizontal="center" vertical="center"/>
    </xf>
    <xf numFmtId="0" fontId="6" fillId="0" borderId="0" xfId="3" applyFont="1" applyAlignment="1">
      <alignment horizontal="center" vertical="center"/>
    </xf>
    <xf numFmtId="0" fontId="8" fillId="13" borderId="0" xfId="3" applyFont="1" applyFill="1" applyAlignment="1">
      <alignment horizontal="center" vertical="center"/>
    </xf>
    <xf numFmtId="0" fontId="64" fillId="0" borderId="78" xfId="0" applyFont="1" applyBorder="1" applyAlignment="1">
      <alignment horizontal="center" vertical="center"/>
    </xf>
    <xf numFmtId="0" fontId="44" fillId="0" borderId="0" xfId="7" applyFont="1" applyFill="1"/>
    <xf numFmtId="185" fontId="45" fillId="0" borderId="0" xfId="7" applyNumberFormat="1" applyFont="1" applyFill="1" applyAlignment="1">
      <alignment horizontal="left" vertical="center"/>
    </xf>
    <xf numFmtId="0" fontId="45" fillId="0" borderId="0" xfId="7" applyFont="1" applyFill="1" applyAlignment="1">
      <alignment horizontal="left" vertical="center"/>
    </xf>
    <xf numFmtId="0" fontId="45" fillId="0" borderId="0" xfId="7" applyNumberFormat="1" applyFont="1" applyFill="1" applyAlignment="1">
      <alignment horizontal="left" vertical="center"/>
    </xf>
    <xf numFmtId="0" fontId="44" fillId="0" borderId="0" xfId="7" applyNumberFormat="1" applyFont="1" applyFill="1"/>
    <xf numFmtId="0" fontId="0" fillId="0" borderId="0" xfId="0" applyNumberFormat="1">
      <alignment vertical="center"/>
    </xf>
    <xf numFmtId="0" fontId="64" fillId="13" borderId="167" xfId="0" applyFont="1" applyFill="1" applyBorder="1" applyAlignment="1">
      <alignment horizontal="center" vertical="center"/>
    </xf>
    <xf numFmtId="0" fontId="64" fillId="13" borderId="78" xfId="0" applyFont="1" applyFill="1" applyBorder="1" applyAlignment="1">
      <alignment horizontal="center" vertical="center"/>
    </xf>
    <xf numFmtId="0" fontId="64" fillId="13" borderId="79" xfId="0" applyFont="1" applyFill="1" applyBorder="1" applyAlignment="1">
      <alignment horizontal="center" vertical="center"/>
    </xf>
    <xf numFmtId="0" fontId="64" fillId="13" borderId="78" xfId="0" applyFont="1" applyFill="1" applyBorder="1" applyAlignment="1">
      <alignment horizontal="center" vertical="center"/>
    </xf>
    <xf numFmtId="0" fontId="64" fillId="5" borderId="78" xfId="0" applyFont="1" applyFill="1" applyBorder="1" applyAlignment="1">
      <alignment horizontal="center" vertical="center"/>
    </xf>
    <xf numFmtId="0" fontId="6" fillId="0" borderId="78" xfId="0" applyFont="1" applyFill="1" applyBorder="1" applyAlignment="1">
      <alignment horizontal="center" vertical="center"/>
    </xf>
    <xf numFmtId="0" fontId="6" fillId="0" borderId="79" xfId="0" applyFont="1" applyFill="1" applyBorder="1" applyAlignment="1">
      <alignment horizontal="center" vertical="center"/>
    </xf>
    <xf numFmtId="0" fontId="6" fillId="0" borderId="78" xfId="0" applyFont="1" applyFill="1" applyBorder="1">
      <alignment vertical="center"/>
    </xf>
    <xf numFmtId="0" fontId="6" fillId="0" borderId="79" xfId="0" applyFont="1" applyFill="1" applyBorder="1">
      <alignment vertical="center"/>
    </xf>
    <xf numFmtId="178" fontId="6" fillId="0" borderId="79" xfId="0" applyNumberFormat="1" applyFont="1" applyFill="1" applyBorder="1" applyAlignment="1">
      <alignment horizontal="center" vertical="center"/>
    </xf>
    <xf numFmtId="184" fontId="6" fillId="0" borderId="79" xfId="0" applyNumberFormat="1" applyFont="1" applyFill="1" applyBorder="1" applyAlignment="1">
      <alignment horizontal="center" vertical="center"/>
    </xf>
    <xf numFmtId="14" fontId="6" fillId="0" borderId="79" xfId="0" applyNumberFormat="1" applyFont="1" applyFill="1" applyBorder="1" applyAlignment="1">
      <alignment horizontal="center" vertical="center"/>
    </xf>
    <xf numFmtId="178" fontId="6" fillId="0" borderId="78" xfId="0" applyNumberFormat="1" applyFont="1" applyFill="1" applyBorder="1" applyAlignment="1">
      <alignment horizontal="center" vertical="center"/>
    </xf>
    <xf numFmtId="14" fontId="6" fillId="0" borderId="78" xfId="0" applyNumberFormat="1" applyFont="1" applyFill="1" applyBorder="1" applyAlignment="1">
      <alignment horizontal="center" vertical="center"/>
    </xf>
    <xf numFmtId="178" fontId="6" fillId="0" borderId="79" xfId="0" applyNumberFormat="1" applyFont="1" applyBorder="1" applyAlignment="1">
      <alignment horizontal="center" vertical="center"/>
    </xf>
  </cellXfs>
  <cellStyles count="16">
    <cellStyle name="Comma [0] 2" xfId="9" xr:uid="{34A91026-5BC8-4BD7-ABF3-4F7C891599C0}"/>
    <cellStyle name="Comma [0] 3" xfId="13" xr:uid="{67590074-F6A4-4CC7-B0B8-C97CBBCFF54B}"/>
    <cellStyle name="Normal 2" xfId="6" xr:uid="{3A5EC30C-E5DE-4EA8-B041-8BDE2DBCE07F}"/>
    <cellStyle name="Normal 3" xfId="7" xr:uid="{D627B52D-5346-4284-87CB-802C76D76E5C}"/>
    <cellStyle name="Normal 3 2" xfId="10" xr:uid="{0F88BFA9-213B-4D29-9BC2-1B759F399D5E}"/>
    <cellStyle name="Normal 3 2 2" xfId="12" xr:uid="{ADDCBE71-A527-4D8F-9A42-8193A83B70F2}"/>
    <cellStyle name="Normal 4" xfId="8" xr:uid="{92D06AA1-0700-4D8D-AE10-1D81F7A9F6E9}"/>
    <cellStyle name="쉼표" xfId="1" builtinId="3"/>
    <cellStyle name="쉼표 [0]" xfId="2" builtinId="6"/>
    <cellStyle name="쉼표 [0] 2" xfId="11" xr:uid="{FA26622C-A330-4225-84F9-3C376E5F4F37}"/>
    <cellStyle name="쉼표 [0] 3" xfId="5" xr:uid="{ADCB0C0E-E719-43F7-8B15-7D6AF4067474}"/>
    <cellStyle name="쉼표 [0] 3 2" xfId="15" xr:uid="{9EBD1ACB-3C6F-45AC-B96C-808F42D16F50}"/>
    <cellStyle name="표준" xfId="0" builtinId="0"/>
    <cellStyle name="표준 3" xfId="4" xr:uid="{3E139C4A-4BA9-40B5-8C09-ECE2190DCCB2}"/>
    <cellStyle name="표준 3 2" xfId="14" xr:uid="{05342A79-6F79-4246-942F-3F0516B6B14C}"/>
    <cellStyle name="표준_Overture IDC 설계도면" xfId="3" xr:uid="{B4938AB6-FA8C-482C-9A7F-4D0FC62D1149}"/>
  </cellStyles>
  <dxfs count="17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맑은 고딕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맑은 고딕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185" formatCode="d\-mmm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185" formatCode="d\-mmm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185" formatCode="d\-mmm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185" formatCode="d\-mmm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185" formatCode="d\-mmm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185" formatCode="d\-mmm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185" formatCode="d\-mmm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185" formatCode="d\-mmm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185" formatCode="d\-mmm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185" formatCode="d\-mmm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185" formatCode="d\-mmm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185" formatCode="d\-mmm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185" formatCode="d\-mmm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185" formatCode="d\-mmm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185" formatCode="d\-mmm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minor"/>
      </font>
      <numFmt numFmtId="185" formatCode="d\-mmm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맑은 고딕"/>
        <family val="2"/>
        <scheme val="minor"/>
      </font>
      <fill>
        <patternFill patternType="solid">
          <fgColor indexed="64"/>
          <bgColor theme="8"/>
        </patternFill>
      </fill>
      <alignment vertical="bottom" textRotation="0" wrapText="1" indent="0" justifyLastLine="0" shrinkToFit="0" readingOrder="0"/>
    </dxf>
  </dxfs>
  <tableStyles count="0" defaultTableStyle="TableStyleMedium2" defaultPivotStyle="PivotStyleLight16"/>
  <colors>
    <mruColors>
      <color rgb="FFFFFF00"/>
      <color rgb="FF1307F7"/>
      <color rgb="FF4472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sv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customXml" Target="../ink/ink6.xml"/><Relationship Id="rId3" Type="http://schemas.openxmlformats.org/officeDocument/2006/relationships/customXml" Target="../ink/ink1.xml"/><Relationship Id="rId7" Type="http://schemas.openxmlformats.org/officeDocument/2006/relationships/customXml" Target="../ink/ink3.xml"/><Relationship Id="rId12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50.png"/><Relationship Id="rId11" Type="http://schemas.openxmlformats.org/officeDocument/2006/relationships/customXml" Target="../ink/ink5.xml"/><Relationship Id="rId5" Type="http://schemas.openxmlformats.org/officeDocument/2006/relationships/customXml" Target="../ink/ink2.xml"/><Relationship Id="rId10" Type="http://schemas.openxmlformats.org/officeDocument/2006/relationships/image" Target="../media/image7.png"/><Relationship Id="rId4" Type="http://schemas.openxmlformats.org/officeDocument/2006/relationships/image" Target="../media/image40.png"/><Relationship Id="rId9" Type="http://schemas.openxmlformats.org/officeDocument/2006/relationships/customXml" Target="../ink/ink4.xml"/><Relationship Id="rId14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ustomXml" Target="../ink/ink9.xml"/><Relationship Id="rId13" Type="http://schemas.openxmlformats.org/officeDocument/2006/relationships/image" Target="../media/image20.png"/><Relationship Id="rId3" Type="http://schemas.openxmlformats.org/officeDocument/2006/relationships/image" Target="../media/image12.png"/><Relationship Id="rId7" Type="http://schemas.openxmlformats.org/officeDocument/2006/relationships/image" Target="../media/image17.png"/><Relationship Id="rId12" Type="http://schemas.openxmlformats.org/officeDocument/2006/relationships/customXml" Target="../ink/ink11.xml"/><Relationship Id="rId17" Type="http://schemas.openxmlformats.org/officeDocument/2006/relationships/image" Target="../media/image22.png"/><Relationship Id="rId2" Type="http://schemas.openxmlformats.org/officeDocument/2006/relationships/image" Target="../media/image11.png"/><Relationship Id="rId16" Type="http://schemas.openxmlformats.org/officeDocument/2006/relationships/customXml" Target="../ink/ink13.xml"/><Relationship Id="rId1" Type="http://schemas.openxmlformats.org/officeDocument/2006/relationships/image" Target="../media/image10.png"/><Relationship Id="rId6" Type="http://schemas.openxmlformats.org/officeDocument/2006/relationships/customXml" Target="../ink/ink8.xml"/><Relationship Id="rId11" Type="http://schemas.openxmlformats.org/officeDocument/2006/relationships/image" Target="../media/image19.png"/><Relationship Id="rId5" Type="http://schemas.openxmlformats.org/officeDocument/2006/relationships/image" Target="../media/image16.png"/><Relationship Id="rId15" Type="http://schemas.openxmlformats.org/officeDocument/2006/relationships/image" Target="../media/image21.png"/><Relationship Id="rId10" Type="http://schemas.openxmlformats.org/officeDocument/2006/relationships/customXml" Target="../ink/ink10.xml"/><Relationship Id="rId4" Type="http://schemas.openxmlformats.org/officeDocument/2006/relationships/customXml" Target="../ink/ink7.xml"/><Relationship Id="rId9" Type="http://schemas.openxmlformats.org/officeDocument/2006/relationships/image" Target="../media/image18.png"/><Relationship Id="rId14" Type="http://schemas.openxmlformats.org/officeDocument/2006/relationships/customXml" Target="../ink/ink1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6.png"/><Relationship Id="rId2" Type="http://schemas.openxmlformats.org/officeDocument/2006/relationships/customXml" Target="../ink/ink14.xml"/><Relationship Id="rId1" Type="http://schemas.openxmlformats.org/officeDocument/2006/relationships/image" Target="../media/image13.png"/><Relationship Id="rId6" Type="http://schemas.openxmlformats.org/officeDocument/2006/relationships/customXml" Target="../ink/ink16.xml"/><Relationship Id="rId5" Type="http://schemas.openxmlformats.org/officeDocument/2006/relationships/image" Target="../media/image25.png"/><Relationship Id="rId4" Type="http://schemas.openxmlformats.org/officeDocument/2006/relationships/customXml" Target="../ink/ink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247650</xdr:colOff>
      <xdr:row>58</xdr:row>
      <xdr:rowOff>38100</xdr:rowOff>
    </xdr:from>
    <xdr:to>
      <xdr:col>62</xdr:col>
      <xdr:colOff>47625</xdr:colOff>
      <xdr:row>58</xdr:row>
      <xdr:rowOff>38100</xdr:rowOff>
    </xdr:to>
    <xdr:sp macro="" textlink="">
      <xdr:nvSpPr>
        <xdr:cNvPr id="2" name="Line 750">
          <a:extLst>
            <a:ext uri="{FF2B5EF4-FFF2-40B4-BE49-F238E27FC236}">
              <a16:creationId xmlns:a16="http://schemas.microsoft.com/office/drawing/2014/main" id="{1822CFC0-06E1-4BB0-BB90-6DF9227F2EB9}"/>
            </a:ext>
          </a:extLst>
        </xdr:cNvPr>
        <xdr:cNvSpPr>
          <a:spLocks noChangeShapeType="1"/>
        </xdr:cNvSpPr>
      </xdr:nvSpPr>
      <xdr:spPr bwMode="auto">
        <a:xfrm flipV="1">
          <a:off x="755650" y="14401800"/>
          <a:ext cx="15043150" cy="0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62</xdr:col>
      <xdr:colOff>37840</xdr:colOff>
      <xdr:row>2</xdr:row>
      <xdr:rowOff>228600</xdr:rowOff>
    </xdr:from>
    <xdr:to>
      <xdr:col>62</xdr:col>
      <xdr:colOff>37840</xdr:colOff>
      <xdr:row>58</xdr:row>
      <xdr:rowOff>76200</xdr:rowOff>
    </xdr:to>
    <xdr:sp macro="" textlink="">
      <xdr:nvSpPr>
        <xdr:cNvPr id="3" name="Line 751">
          <a:extLst>
            <a:ext uri="{FF2B5EF4-FFF2-40B4-BE49-F238E27FC236}">
              <a16:creationId xmlns:a16="http://schemas.microsoft.com/office/drawing/2014/main" id="{39F5D368-6757-421A-93A7-7FE01C5F3A84}"/>
            </a:ext>
          </a:extLst>
        </xdr:cNvPr>
        <xdr:cNvSpPr>
          <a:spLocks noChangeShapeType="1"/>
        </xdr:cNvSpPr>
      </xdr:nvSpPr>
      <xdr:spPr bwMode="auto">
        <a:xfrm>
          <a:off x="16277965" y="728663"/>
          <a:ext cx="0" cy="13849350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257175</xdr:colOff>
      <xdr:row>42</xdr:row>
      <xdr:rowOff>171450</xdr:rowOff>
    </xdr:from>
    <xdr:to>
      <xdr:col>40</xdr:col>
      <xdr:colOff>9525</xdr:colOff>
      <xdr:row>42</xdr:row>
      <xdr:rowOff>190500</xdr:rowOff>
    </xdr:to>
    <xdr:sp macro="" textlink="">
      <xdr:nvSpPr>
        <xdr:cNvPr id="4" name="Line 752">
          <a:extLst>
            <a:ext uri="{FF2B5EF4-FFF2-40B4-BE49-F238E27FC236}">
              <a16:creationId xmlns:a16="http://schemas.microsoft.com/office/drawing/2014/main" id="{1C9ECAE0-B6E0-4268-91CE-30EBBC235349}"/>
            </a:ext>
          </a:extLst>
        </xdr:cNvPr>
        <xdr:cNvSpPr>
          <a:spLocks noChangeShapeType="1"/>
        </xdr:cNvSpPr>
      </xdr:nvSpPr>
      <xdr:spPr bwMode="auto">
        <a:xfrm>
          <a:off x="762000" y="10572750"/>
          <a:ext cx="9410700" cy="190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</xdr:col>
      <xdr:colOff>19050</xdr:colOff>
      <xdr:row>18</xdr:row>
      <xdr:rowOff>190500</xdr:rowOff>
    </xdr:from>
    <xdr:to>
      <xdr:col>3</xdr:col>
      <xdr:colOff>19050</xdr:colOff>
      <xdr:row>58</xdr:row>
      <xdr:rowOff>57150</xdr:rowOff>
    </xdr:to>
    <xdr:sp macro="" textlink="">
      <xdr:nvSpPr>
        <xdr:cNvPr id="129" name="Line 753">
          <a:extLst>
            <a:ext uri="{FF2B5EF4-FFF2-40B4-BE49-F238E27FC236}">
              <a16:creationId xmlns:a16="http://schemas.microsoft.com/office/drawing/2014/main" id="{2846B9F8-8826-481D-985D-B1D9AA046879}"/>
            </a:ext>
            <a:ext uri="{147F2762-F138-4A5C-976F-8EAC2B608ADB}">
              <a16:predDERef xmlns:a16="http://schemas.microsoft.com/office/drawing/2014/main" pred="{1C9ECAE0-B6E0-4268-91CE-30EBBC235349}"/>
            </a:ext>
          </a:extLst>
        </xdr:cNvPr>
        <xdr:cNvSpPr>
          <a:spLocks noChangeShapeType="1"/>
        </xdr:cNvSpPr>
      </xdr:nvSpPr>
      <xdr:spPr bwMode="auto">
        <a:xfrm flipV="1">
          <a:off x="819150" y="4648200"/>
          <a:ext cx="0" cy="9772650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15</xdr:col>
      <xdr:colOff>28575</xdr:colOff>
      <xdr:row>2</xdr:row>
      <xdr:rowOff>228600</xdr:rowOff>
    </xdr:from>
    <xdr:to>
      <xdr:col>15</xdr:col>
      <xdr:colOff>28575</xdr:colOff>
      <xdr:row>2</xdr:row>
      <xdr:rowOff>228600</xdr:rowOff>
    </xdr:to>
    <xdr:sp macro="" textlink="">
      <xdr:nvSpPr>
        <xdr:cNvPr id="6" name="Line 754">
          <a:extLst>
            <a:ext uri="{FF2B5EF4-FFF2-40B4-BE49-F238E27FC236}">
              <a16:creationId xmlns:a16="http://schemas.microsoft.com/office/drawing/2014/main" id="{95840EE2-87EA-4F8E-B25B-DD99B5845866}"/>
            </a:ext>
          </a:extLst>
        </xdr:cNvPr>
        <xdr:cNvSpPr>
          <a:spLocks noChangeShapeType="1"/>
        </xdr:cNvSpPr>
      </xdr:nvSpPr>
      <xdr:spPr bwMode="auto">
        <a:xfrm flipH="1" flipV="1">
          <a:off x="3841750" y="723900"/>
          <a:ext cx="0" cy="0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219075</xdr:colOff>
      <xdr:row>18</xdr:row>
      <xdr:rowOff>180975</xdr:rowOff>
    </xdr:from>
    <xdr:to>
      <xdr:col>18</xdr:col>
      <xdr:colOff>9525</xdr:colOff>
      <xdr:row>18</xdr:row>
      <xdr:rowOff>180975</xdr:rowOff>
    </xdr:to>
    <xdr:sp macro="" textlink="">
      <xdr:nvSpPr>
        <xdr:cNvPr id="7" name="Line 755">
          <a:extLst>
            <a:ext uri="{FF2B5EF4-FFF2-40B4-BE49-F238E27FC236}">
              <a16:creationId xmlns:a16="http://schemas.microsoft.com/office/drawing/2014/main" id="{995C87B9-60F1-4097-ABA7-2177DAF66D5C}"/>
            </a:ext>
          </a:extLst>
        </xdr:cNvPr>
        <xdr:cNvSpPr>
          <a:spLocks noChangeShapeType="1"/>
        </xdr:cNvSpPr>
      </xdr:nvSpPr>
      <xdr:spPr bwMode="auto">
        <a:xfrm flipV="1">
          <a:off x="730250" y="4641850"/>
          <a:ext cx="3854450" cy="0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17</xdr:col>
      <xdr:colOff>228600</xdr:colOff>
      <xdr:row>3</xdr:row>
      <xdr:rowOff>9525</xdr:rowOff>
    </xdr:from>
    <xdr:to>
      <xdr:col>62</xdr:col>
      <xdr:colOff>66675</xdr:colOff>
      <xdr:row>3</xdr:row>
      <xdr:rowOff>9525</xdr:rowOff>
    </xdr:to>
    <xdr:sp macro="" textlink="">
      <xdr:nvSpPr>
        <xdr:cNvPr id="8" name="Line 756">
          <a:extLst>
            <a:ext uri="{FF2B5EF4-FFF2-40B4-BE49-F238E27FC236}">
              <a16:creationId xmlns:a16="http://schemas.microsoft.com/office/drawing/2014/main" id="{2354C749-B29E-410B-AB23-292A5B87A823}"/>
            </a:ext>
          </a:extLst>
        </xdr:cNvPr>
        <xdr:cNvSpPr>
          <a:spLocks noChangeShapeType="1"/>
        </xdr:cNvSpPr>
      </xdr:nvSpPr>
      <xdr:spPr bwMode="auto">
        <a:xfrm>
          <a:off x="4238171" y="744311"/>
          <a:ext cx="10451647" cy="0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17</xdr:col>
      <xdr:colOff>257175</xdr:colOff>
      <xdr:row>17</xdr:row>
      <xdr:rowOff>152400</xdr:rowOff>
    </xdr:from>
    <xdr:to>
      <xdr:col>17</xdr:col>
      <xdr:colOff>257175</xdr:colOff>
      <xdr:row>42</xdr:row>
      <xdr:rowOff>171450</xdr:rowOff>
    </xdr:to>
    <xdr:sp macro="" textlink="">
      <xdr:nvSpPr>
        <xdr:cNvPr id="9" name="Line 757">
          <a:extLst>
            <a:ext uri="{FF2B5EF4-FFF2-40B4-BE49-F238E27FC236}">
              <a16:creationId xmlns:a16="http://schemas.microsoft.com/office/drawing/2014/main" id="{BB15145C-45CD-49FF-B49C-BFB31FA98900}"/>
            </a:ext>
          </a:extLst>
        </xdr:cNvPr>
        <xdr:cNvSpPr>
          <a:spLocks noChangeShapeType="1"/>
        </xdr:cNvSpPr>
      </xdr:nvSpPr>
      <xdr:spPr bwMode="auto">
        <a:xfrm flipV="1">
          <a:off x="4572000" y="4362450"/>
          <a:ext cx="0" cy="62103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133350</xdr:colOff>
      <xdr:row>33</xdr:row>
      <xdr:rowOff>238125</xdr:rowOff>
    </xdr:from>
    <xdr:to>
      <xdr:col>20</xdr:col>
      <xdr:colOff>133350</xdr:colOff>
      <xdr:row>42</xdr:row>
      <xdr:rowOff>190500</xdr:rowOff>
    </xdr:to>
    <xdr:sp macro="" textlink="">
      <xdr:nvSpPr>
        <xdr:cNvPr id="10" name="Line 758">
          <a:extLst>
            <a:ext uri="{FF2B5EF4-FFF2-40B4-BE49-F238E27FC236}">
              <a16:creationId xmlns:a16="http://schemas.microsoft.com/office/drawing/2014/main" id="{CEA6CF17-234B-4C71-9D64-20E184ED2729}"/>
            </a:ext>
          </a:extLst>
        </xdr:cNvPr>
        <xdr:cNvSpPr>
          <a:spLocks noChangeShapeType="1"/>
        </xdr:cNvSpPr>
      </xdr:nvSpPr>
      <xdr:spPr bwMode="auto">
        <a:xfrm flipV="1">
          <a:off x="5213350" y="8413750"/>
          <a:ext cx="0" cy="21780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133350</xdr:colOff>
      <xdr:row>23</xdr:row>
      <xdr:rowOff>123825</xdr:rowOff>
    </xdr:from>
    <xdr:to>
      <xdr:col>20</xdr:col>
      <xdr:colOff>133350</xdr:colOff>
      <xdr:row>28</xdr:row>
      <xdr:rowOff>0</xdr:rowOff>
    </xdr:to>
    <xdr:sp macro="" textlink="">
      <xdr:nvSpPr>
        <xdr:cNvPr id="11" name="Line 759">
          <a:extLst>
            <a:ext uri="{FF2B5EF4-FFF2-40B4-BE49-F238E27FC236}">
              <a16:creationId xmlns:a16="http://schemas.microsoft.com/office/drawing/2014/main" id="{E16CD74B-B106-48ED-91E9-F0E83F98CD91}"/>
            </a:ext>
          </a:extLst>
        </xdr:cNvPr>
        <xdr:cNvSpPr>
          <a:spLocks noChangeShapeType="1"/>
        </xdr:cNvSpPr>
      </xdr:nvSpPr>
      <xdr:spPr bwMode="auto">
        <a:xfrm flipH="1" flipV="1">
          <a:off x="5213350" y="5822950"/>
          <a:ext cx="0" cy="11112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114300</xdr:colOff>
      <xdr:row>27</xdr:row>
      <xdr:rowOff>238125</xdr:rowOff>
    </xdr:from>
    <xdr:to>
      <xdr:col>40</xdr:col>
      <xdr:colOff>38100</xdr:colOff>
      <xdr:row>27</xdr:row>
      <xdr:rowOff>247650</xdr:rowOff>
    </xdr:to>
    <xdr:sp macro="" textlink="">
      <xdr:nvSpPr>
        <xdr:cNvPr id="12" name="Line 760">
          <a:extLst>
            <a:ext uri="{FF2B5EF4-FFF2-40B4-BE49-F238E27FC236}">
              <a16:creationId xmlns:a16="http://schemas.microsoft.com/office/drawing/2014/main" id="{96538054-2E95-4F7E-AD59-4CD4032DB13B}"/>
            </a:ext>
          </a:extLst>
        </xdr:cNvPr>
        <xdr:cNvSpPr>
          <a:spLocks noChangeShapeType="1"/>
        </xdr:cNvSpPr>
      </xdr:nvSpPr>
      <xdr:spPr bwMode="auto">
        <a:xfrm>
          <a:off x="5194300" y="6927850"/>
          <a:ext cx="5003800" cy="63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17</xdr:col>
      <xdr:colOff>238125</xdr:colOff>
      <xdr:row>34</xdr:row>
      <xdr:rowOff>0</xdr:rowOff>
    </xdr:from>
    <xdr:to>
      <xdr:col>34</xdr:col>
      <xdr:colOff>19050</xdr:colOff>
      <xdr:row>34</xdr:row>
      <xdr:rowOff>0</xdr:rowOff>
    </xdr:to>
    <xdr:sp macro="" textlink="">
      <xdr:nvSpPr>
        <xdr:cNvPr id="13" name="Line 761">
          <a:extLst>
            <a:ext uri="{FF2B5EF4-FFF2-40B4-BE49-F238E27FC236}">
              <a16:creationId xmlns:a16="http://schemas.microsoft.com/office/drawing/2014/main" id="{6CB6B87B-2163-4CA8-A1F6-5FAE263A3F9A}"/>
            </a:ext>
          </a:extLst>
        </xdr:cNvPr>
        <xdr:cNvSpPr>
          <a:spLocks noChangeShapeType="1"/>
        </xdr:cNvSpPr>
      </xdr:nvSpPr>
      <xdr:spPr bwMode="auto">
        <a:xfrm>
          <a:off x="4559300" y="8420100"/>
          <a:ext cx="409575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123825</xdr:colOff>
      <xdr:row>23</xdr:row>
      <xdr:rowOff>142875</xdr:rowOff>
    </xdr:from>
    <xdr:to>
      <xdr:col>40</xdr:col>
      <xdr:colOff>19050</xdr:colOff>
      <xdr:row>23</xdr:row>
      <xdr:rowOff>152400</xdr:rowOff>
    </xdr:to>
    <xdr:sp macro="" textlink="">
      <xdr:nvSpPr>
        <xdr:cNvPr id="14" name="Line 762">
          <a:extLst>
            <a:ext uri="{FF2B5EF4-FFF2-40B4-BE49-F238E27FC236}">
              <a16:creationId xmlns:a16="http://schemas.microsoft.com/office/drawing/2014/main" id="{5DB0FED8-8A03-4F89-AEDC-61AA6ABF788C}"/>
            </a:ext>
          </a:extLst>
        </xdr:cNvPr>
        <xdr:cNvSpPr>
          <a:spLocks noChangeShapeType="1"/>
        </xdr:cNvSpPr>
      </xdr:nvSpPr>
      <xdr:spPr bwMode="auto">
        <a:xfrm>
          <a:off x="5207000" y="5842000"/>
          <a:ext cx="4972050" cy="63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21</xdr:col>
      <xdr:colOff>257175</xdr:colOff>
      <xdr:row>38</xdr:row>
      <xdr:rowOff>142875</xdr:rowOff>
    </xdr:from>
    <xdr:to>
      <xdr:col>40</xdr:col>
      <xdr:colOff>38100</xdr:colOff>
      <xdr:row>38</xdr:row>
      <xdr:rowOff>142875</xdr:rowOff>
    </xdr:to>
    <xdr:sp macro="" textlink="">
      <xdr:nvSpPr>
        <xdr:cNvPr id="15" name="Line 763">
          <a:extLst>
            <a:ext uri="{FF2B5EF4-FFF2-40B4-BE49-F238E27FC236}">
              <a16:creationId xmlns:a16="http://schemas.microsoft.com/office/drawing/2014/main" id="{F784E479-3F6E-436D-8670-893C8779151F}"/>
            </a:ext>
          </a:extLst>
        </xdr:cNvPr>
        <xdr:cNvSpPr>
          <a:spLocks noChangeShapeType="1"/>
        </xdr:cNvSpPr>
      </xdr:nvSpPr>
      <xdr:spPr bwMode="auto">
        <a:xfrm>
          <a:off x="5588000" y="9556750"/>
          <a:ext cx="461010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</xdr:col>
      <xdr:colOff>0</xdr:colOff>
      <xdr:row>28</xdr:row>
      <xdr:rowOff>133350</xdr:rowOff>
    </xdr:from>
    <xdr:to>
      <xdr:col>18</xdr:col>
      <xdr:colOff>0</xdr:colOff>
      <xdr:row>28</xdr:row>
      <xdr:rowOff>133350</xdr:rowOff>
    </xdr:to>
    <xdr:sp macro="" textlink="">
      <xdr:nvSpPr>
        <xdr:cNvPr id="16" name="Line 764">
          <a:extLst>
            <a:ext uri="{FF2B5EF4-FFF2-40B4-BE49-F238E27FC236}">
              <a16:creationId xmlns:a16="http://schemas.microsoft.com/office/drawing/2014/main" id="{704A2FF8-EFE7-4BF2-9445-4FDD35CE1AF0}"/>
            </a:ext>
          </a:extLst>
        </xdr:cNvPr>
        <xdr:cNvSpPr>
          <a:spLocks noChangeShapeType="1"/>
        </xdr:cNvSpPr>
      </xdr:nvSpPr>
      <xdr:spPr bwMode="auto">
        <a:xfrm flipV="1">
          <a:off x="762000" y="7067550"/>
          <a:ext cx="381000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17</xdr:col>
      <xdr:colOff>219075</xdr:colOff>
      <xdr:row>29</xdr:row>
      <xdr:rowOff>114300</xdr:rowOff>
    </xdr:from>
    <xdr:to>
      <xdr:col>18</xdr:col>
      <xdr:colOff>28575</xdr:colOff>
      <xdr:row>32</xdr:row>
      <xdr:rowOff>104775</xdr:rowOff>
    </xdr:to>
    <xdr:sp macro="" textlink="">
      <xdr:nvSpPr>
        <xdr:cNvPr id="17" name="Rectangle 765">
          <a:extLst>
            <a:ext uri="{FF2B5EF4-FFF2-40B4-BE49-F238E27FC236}">
              <a16:creationId xmlns:a16="http://schemas.microsoft.com/office/drawing/2014/main" id="{2AB8BD2D-6A57-44A7-8F7D-57207F8AC084}"/>
            </a:ext>
          </a:extLst>
        </xdr:cNvPr>
        <xdr:cNvSpPr>
          <a:spLocks/>
        </xdr:cNvSpPr>
      </xdr:nvSpPr>
      <xdr:spPr bwMode="auto">
        <a:xfrm>
          <a:off x="4540250" y="7296150"/>
          <a:ext cx="63500" cy="7366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14</xdr:col>
      <xdr:colOff>0</xdr:colOff>
      <xdr:row>28</xdr:row>
      <xdr:rowOff>104775</xdr:rowOff>
    </xdr:from>
    <xdr:to>
      <xdr:col>17</xdr:col>
      <xdr:colOff>0</xdr:colOff>
      <xdr:row>28</xdr:row>
      <xdr:rowOff>180975</xdr:rowOff>
    </xdr:to>
    <xdr:sp macro="" textlink="">
      <xdr:nvSpPr>
        <xdr:cNvPr id="18" name="Rectangle 766">
          <a:extLst>
            <a:ext uri="{FF2B5EF4-FFF2-40B4-BE49-F238E27FC236}">
              <a16:creationId xmlns:a16="http://schemas.microsoft.com/office/drawing/2014/main" id="{75AA531C-86DE-480C-96E3-F8C359EE8E11}"/>
            </a:ext>
          </a:extLst>
        </xdr:cNvPr>
        <xdr:cNvSpPr>
          <a:spLocks/>
        </xdr:cNvSpPr>
      </xdr:nvSpPr>
      <xdr:spPr bwMode="auto">
        <a:xfrm>
          <a:off x="3556000" y="7042150"/>
          <a:ext cx="762000" cy="76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17</xdr:col>
      <xdr:colOff>9525</xdr:colOff>
      <xdr:row>17</xdr:row>
      <xdr:rowOff>152400</xdr:rowOff>
    </xdr:from>
    <xdr:to>
      <xdr:col>18</xdr:col>
      <xdr:colOff>9525</xdr:colOff>
      <xdr:row>18</xdr:row>
      <xdr:rowOff>190500</xdr:rowOff>
    </xdr:to>
    <xdr:sp macro="" textlink="">
      <xdr:nvSpPr>
        <xdr:cNvPr id="19" name="Rectangle 767">
          <a:extLst>
            <a:ext uri="{FF2B5EF4-FFF2-40B4-BE49-F238E27FC236}">
              <a16:creationId xmlns:a16="http://schemas.microsoft.com/office/drawing/2014/main" id="{7543DB4C-274C-40CF-BD11-A54078A4F89C}"/>
            </a:ext>
          </a:extLst>
        </xdr:cNvPr>
        <xdr:cNvSpPr>
          <a:spLocks/>
        </xdr:cNvSpPr>
      </xdr:nvSpPr>
      <xdr:spPr bwMode="auto">
        <a:xfrm>
          <a:off x="4330700" y="4362450"/>
          <a:ext cx="254000" cy="28575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228600</xdr:colOff>
      <xdr:row>18</xdr:row>
      <xdr:rowOff>200025</xdr:rowOff>
    </xdr:from>
    <xdr:to>
      <xdr:col>3</xdr:col>
      <xdr:colOff>228600</xdr:colOff>
      <xdr:row>19</xdr:row>
      <xdr:rowOff>238125</xdr:rowOff>
    </xdr:to>
    <xdr:sp macro="" textlink="">
      <xdr:nvSpPr>
        <xdr:cNvPr id="20" name="Rectangle 768">
          <a:extLst>
            <a:ext uri="{FF2B5EF4-FFF2-40B4-BE49-F238E27FC236}">
              <a16:creationId xmlns:a16="http://schemas.microsoft.com/office/drawing/2014/main" id="{476AF705-CF5D-4692-A512-73CE8681BB00}"/>
            </a:ext>
          </a:extLst>
        </xdr:cNvPr>
        <xdr:cNvSpPr>
          <a:spLocks/>
        </xdr:cNvSpPr>
      </xdr:nvSpPr>
      <xdr:spPr bwMode="auto">
        <a:xfrm>
          <a:off x="736600" y="4660900"/>
          <a:ext cx="254000" cy="28575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228600</xdr:colOff>
      <xdr:row>42</xdr:row>
      <xdr:rowOff>66675</xdr:rowOff>
    </xdr:from>
    <xdr:to>
      <xdr:col>3</xdr:col>
      <xdr:colOff>228600</xdr:colOff>
      <xdr:row>43</xdr:row>
      <xdr:rowOff>104775</xdr:rowOff>
    </xdr:to>
    <xdr:sp macro="" textlink="">
      <xdr:nvSpPr>
        <xdr:cNvPr id="21" name="Rectangle 769">
          <a:extLst>
            <a:ext uri="{FF2B5EF4-FFF2-40B4-BE49-F238E27FC236}">
              <a16:creationId xmlns:a16="http://schemas.microsoft.com/office/drawing/2014/main" id="{2970A471-E05F-4EB4-8384-6E4DCE7676FA}"/>
            </a:ext>
          </a:extLst>
        </xdr:cNvPr>
        <xdr:cNvSpPr>
          <a:spLocks/>
        </xdr:cNvSpPr>
      </xdr:nvSpPr>
      <xdr:spPr bwMode="auto">
        <a:xfrm>
          <a:off x="736600" y="10471150"/>
          <a:ext cx="254000" cy="28575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0</xdr:colOff>
      <xdr:row>38</xdr:row>
      <xdr:rowOff>133350</xdr:rowOff>
    </xdr:from>
    <xdr:to>
      <xdr:col>26</xdr:col>
      <xdr:colOff>0</xdr:colOff>
      <xdr:row>42</xdr:row>
      <xdr:rowOff>200025</xdr:rowOff>
    </xdr:to>
    <xdr:sp macro="" textlink="">
      <xdr:nvSpPr>
        <xdr:cNvPr id="22" name="Line 770">
          <a:extLst>
            <a:ext uri="{FF2B5EF4-FFF2-40B4-BE49-F238E27FC236}">
              <a16:creationId xmlns:a16="http://schemas.microsoft.com/office/drawing/2014/main" id="{A77E4B2D-121A-4450-882D-3E50ECE169B7}"/>
            </a:ext>
          </a:extLst>
        </xdr:cNvPr>
        <xdr:cNvSpPr>
          <a:spLocks noChangeShapeType="1"/>
        </xdr:cNvSpPr>
      </xdr:nvSpPr>
      <xdr:spPr bwMode="auto">
        <a:xfrm flipV="1">
          <a:off x="6604000" y="9544050"/>
          <a:ext cx="0" cy="10604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28</xdr:col>
      <xdr:colOff>133350</xdr:colOff>
      <xdr:row>38</xdr:row>
      <xdr:rowOff>133350</xdr:rowOff>
    </xdr:from>
    <xdr:to>
      <xdr:col>28</xdr:col>
      <xdr:colOff>133350</xdr:colOff>
      <xdr:row>42</xdr:row>
      <xdr:rowOff>180975</xdr:rowOff>
    </xdr:to>
    <xdr:sp macro="" textlink="">
      <xdr:nvSpPr>
        <xdr:cNvPr id="23" name="Line 771">
          <a:extLst>
            <a:ext uri="{FF2B5EF4-FFF2-40B4-BE49-F238E27FC236}">
              <a16:creationId xmlns:a16="http://schemas.microsoft.com/office/drawing/2014/main" id="{4ABA4523-E4AC-4605-BB2C-56022657ECEB}"/>
            </a:ext>
          </a:extLst>
        </xdr:cNvPr>
        <xdr:cNvSpPr>
          <a:spLocks noChangeShapeType="1"/>
        </xdr:cNvSpPr>
      </xdr:nvSpPr>
      <xdr:spPr bwMode="auto">
        <a:xfrm flipV="1">
          <a:off x="7245350" y="9544050"/>
          <a:ext cx="0" cy="10414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0</xdr:colOff>
      <xdr:row>34</xdr:row>
      <xdr:rowOff>9525</xdr:rowOff>
    </xdr:from>
    <xdr:to>
      <xdr:col>26</xdr:col>
      <xdr:colOff>0</xdr:colOff>
      <xdr:row>38</xdr:row>
      <xdr:rowOff>142875</xdr:rowOff>
    </xdr:to>
    <xdr:sp macro="" textlink="">
      <xdr:nvSpPr>
        <xdr:cNvPr id="24" name="Line 772">
          <a:extLst>
            <a:ext uri="{FF2B5EF4-FFF2-40B4-BE49-F238E27FC236}">
              <a16:creationId xmlns:a16="http://schemas.microsoft.com/office/drawing/2014/main" id="{DA3869E2-3045-4A19-827C-1D270B0D42A9}"/>
            </a:ext>
          </a:extLst>
        </xdr:cNvPr>
        <xdr:cNvSpPr>
          <a:spLocks noChangeShapeType="1"/>
        </xdr:cNvSpPr>
      </xdr:nvSpPr>
      <xdr:spPr bwMode="auto">
        <a:xfrm flipV="1">
          <a:off x="6604000" y="8432800"/>
          <a:ext cx="0" cy="11239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19050</xdr:colOff>
      <xdr:row>34</xdr:row>
      <xdr:rowOff>9525</xdr:rowOff>
    </xdr:from>
    <xdr:to>
      <xdr:col>30</xdr:col>
      <xdr:colOff>19050</xdr:colOff>
      <xdr:row>38</xdr:row>
      <xdr:rowOff>142875</xdr:rowOff>
    </xdr:to>
    <xdr:sp macro="" textlink="">
      <xdr:nvSpPr>
        <xdr:cNvPr id="25" name="Line 773">
          <a:extLst>
            <a:ext uri="{FF2B5EF4-FFF2-40B4-BE49-F238E27FC236}">
              <a16:creationId xmlns:a16="http://schemas.microsoft.com/office/drawing/2014/main" id="{C7B68FE7-1DA2-4A97-8218-970BCE57D942}"/>
            </a:ext>
          </a:extLst>
        </xdr:cNvPr>
        <xdr:cNvSpPr>
          <a:spLocks noChangeShapeType="1"/>
        </xdr:cNvSpPr>
      </xdr:nvSpPr>
      <xdr:spPr bwMode="auto">
        <a:xfrm flipV="1">
          <a:off x="7639050" y="8432800"/>
          <a:ext cx="0" cy="11239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40</xdr:col>
      <xdr:colOff>9525</xdr:colOff>
      <xdr:row>35</xdr:row>
      <xdr:rowOff>9525</xdr:rowOff>
    </xdr:from>
    <xdr:to>
      <xdr:col>40</xdr:col>
      <xdr:colOff>9525</xdr:colOff>
      <xdr:row>38</xdr:row>
      <xdr:rowOff>142875</xdr:rowOff>
    </xdr:to>
    <xdr:sp macro="" textlink="">
      <xdr:nvSpPr>
        <xdr:cNvPr id="26" name="Line 774">
          <a:extLst>
            <a:ext uri="{FF2B5EF4-FFF2-40B4-BE49-F238E27FC236}">
              <a16:creationId xmlns:a16="http://schemas.microsoft.com/office/drawing/2014/main" id="{B639C598-71ED-4C3A-B623-7C0148134ACB}"/>
            </a:ext>
          </a:extLst>
        </xdr:cNvPr>
        <xdr:cNvSpPr>
          <a:spLocks noChangeShapeType="1"/>
        </xdr:cNvSpPr>
      </xdr:nvSpPr>
      <xdr:spPr bwMode="auto">
        <a:xfrm flipH="1" flipV="1">
          <a:off x="10172700" y="8680450"/>
          <a:ext cx="0" cy="8763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38</xdr:col>
      <xdr:colOff>19050</xdr:colOff>
      <xdr:row>38</xdr:row>
      <xdr:rowOff>104775</xdr:rowOff>
    </xdr:from>
    <xdr:to>
      <xdr:col>39</xdr:col>
      <xdr:colOff>228600</xdr:colOff>
      <xdr:row>38</xdr:row>
      <xdr:rowOff>161925</xdr:rowOff>
    </xdr:to>
    <xdr:sp macro="" textlink="">
      <xdr:nvSpPr>
        <xdr:cNvPr id="27" name="Rectangle 775">
          <a:extLst>
            <a:ext uri="{FF2B5EF4-FFF2-40B4-BE49-F238E27FC236}">
              <a16:creationId xmlns:a16="http://schemas.microsoft.com/office/drawing/2014/main" id="{77A46F5F-B04A-41F1-9326-1113F95B212B}"/>
            </a:ext>
          </a:extLst>
        </xdr:cNvPr>
        <xdr:cNvSpPr>
          <a:spLocks/>
        </xdr:cNvSpPr>
      </xdr:nvSpPr>
      <xdr:spPr bwMode="auto">
        <a:xfrm>
          <a:off x="9671050" y="951865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19050</xdr:colOff>
      <xdr:row>35</xdr:row>
      <xdr:rowOff>0</xdr:rowOff>
    </xdr:from>
    <xdr:to>
      <xdr:col>37</xdr:col>
      <xdr:colOff>152400</xdr:colOff>
      <xdr:row>35</xdr:row>
      <xdr:rowOff>0</xdr:rowOff>
    </xdr:to>
    <xdr:sp macro="" textlink="">
      <xdr:nvSpPr>
        <xdr:cNvPr id="28" name="Line 776">
          <a:extLst>
            <a:ext uri="{FF2B5EF4-FFF2-40B4-BE49-F238E27FC236}">
              <a16:creationId xmlns:a16="http://schemas.microsoft.com/office/drawing/2014/main" id="{2B7279F1-7BA9-497E-AC6C-25E0D0379891}"/>
            </a:ext>
          </a:extLst>
        </xdr:cNvPr>
        <xdr:cNvSpPr>
          <a:spLocks noChangeShapeType="1"/>
        </xdr:cNvSpPr>
      </xdr:nvSpPr>
      <xdr:spPr bwMode="auto">
        <a:xfrm flipV="1">
          <a:off x="8655050" y="8667750"/>
          <a:ext cx="89535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38100</xdr:colOff>
      <xdr:row>33</xdr:row>
      <xdr:rowOff>219075</xdr:rowOff>
    </xdr:from>
    <xdr:to>
      <xdr:col>24</xdr:col>
      <xdr:colOff>247650</xdr:colOff>
      <xdr:row>34</xdr:row>
      <xdr:rowOff>28575</xdr:rowOff>
    </xdr:to>
    <xdr:sp macro="" textlink="">
      <xdr:nvSpPr>
        <xdr:cNvPr id="29" name="Rectangle 778">
          <a:extLst>
            <a:ext uri="{FF2B5EF4-FFF2-40B4-BE49-F238E27FC236}">
              <a16:creationId xmlns:a16="http://schemas.microsoft.com/office/drawing/2014/main" id="{E0D48B6F-6D8A-46CB-BE2A-8FD8721B18A1}"/>
            </a:ext>
          </a:extLst>
        </xdr:cNvPr>
        <xdr:cNvSpPr>
          <a:spLocks/>
        </xdr:cNvSpPr>
      </xdr:nvSpPr>
      <xdr:spPr bwMode="auto">
        <a:xfrm>
          <a:off x="5880100" y="83947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27</xdr:col>
      <xdr:colOff>38100</xdr:colOff>
      <xdr:row>33</xdr:row>
      <xdr:rowOff>219075</xdr:rowOff>
    </xdr:from>
    <xdr:to>
      <xdr:col>28</xdr:col>
      <xdr:colOff>247650</xdr:colOff>
      <xdr:row>34</xdr:row>
      <xdr:rowOff>28575</xdr:rowOff>
    </xdr:to>
    <xdr:sp macro="" textlink="">
      <xdr:nvSpPr>
        <xdr:cNvPr id="30" name="Rectangle 779">
          <a:extLst>
            <a:ext uri="{FF2B5EF4-FFF2-40B4-BE49-F238E27FC236}">
              <a16:creationId xmlns:a16="http://schemas.microsoft.com/office/drawing/2014/main" id="{83B6F918-50CA-4951-86B5-FFD157617B92}"/>
            </a:ext>
          </a:extLst>
        </xdr:cNvPr>
        <xdr:cNvSpPr>
          <a:spLocks/>
        </xdr:cNvSpPr>
      </xdr:nvSpPr>
      <xdr:spPr bwMode="auto">
        <a:xfrm>
          <a:off x="6896100" y="83947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38100</xdr:colOff>
      <xdr:row>33</xdr:row>
      <xdr:rowOff>219075</xdr:rowOff>
    </xdr:from>
    <xdr:to>
      <xdr:col>32</xdr:col>
      <xdr:colOff>247650</xdr:colOff>
      <xdr:row>34</xdr:row>
      <xdr:rowOff>28575</xdr:rowOff>
    </xdr:to>
    <xdr:sp macro="" textlink="">
      <xdr:nvSpPr>
        <xdr:cNvPr id="31" name="Rectangle 780">
          <a:extLst>
            <a:ext uri="{FF2B5EF4-FFF2-40B4-BE49-F238E27FC236}">
              <a16:creationId xmlns:a16="http://schemas.microsoft.com/office/drawing/2014/main" id="{19477F48-3432-4D41-A0BB-635E1F79DE8F}"/>
            </a:ext>
          </a:extLst>
        </xdr:cNvPr>
        <xdr:cNvSpPr>
          <a:spLocks/>
        </xdr:cNvSpPr>
      </xdr:nvSpPr>
      <xdr:spPr bwMode="auto">
        <a:xfrm>
          <a:off x="7912100" y="83947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22</xdr:col>
      <xdr:colOff>190500</xdr:colOff>
      <xdr:row>34</xdr:row>
      <xdr:rowOff>66675</xdr:rowOff>
    </xdr:from>
    <xdr:to>
      <xdr:col>25</xdr:col>
      <xdr:colOff>85725</xdr:colOff>
      <xdr:row>37</xdr:row>
      <xdr:rowOff>180975</xdr:rowOff>
    </xdr:to>
    <xdr:sp macro="" textlink="">
      <xdr:nvSpPr>
        <xdr:cNvPr id="32" name="Rectangle 781">
          <a:extLst>
            <a:ext uri="{FF2B5EF4-FFF2-40B4-BE49-F238E27FC236}">
              <a16:creationId xmlns:a16="http://schemas.microsoft.com/office/drawing/2014/main" id="{3B4C9827-7866-4F1E-AB88-F121B2A0F20B}"/>
            </a:ext>
          </a:extLst>
        </xdr:cNvPr>
        <xdr:cNvSpPr>
          <a:spLocks/>
        </xdr:cNvSpPr>
      </xdr:nvSpPr>
      <xdr:spPr bwMode="auto">
        <a:xfrm>
          <a:off x="5778500" y="8489950"/>
          <a:ext cx="660400" cy="857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endParaRPr lang="ko-KR" altLang="en-US" sz="2400" b="1" i="0" u="none" strike="noStrike" baseline="0">
            <a:solidFill>
              <a:srgbClr val="000000"/>
            </a:solidFill>
            <a:latin typeface="+mn-lt"/>
            <a:ea typeface="돋움"/>
          </a:endParaRPr>
        </a:p>
      </xdr:txBody>
    </xdr:sp>
    <xdr:clientData/>
  </xdr:twoCellAnchor>
  <xdr:twoCellAnchor>
    <xdr:from>
      <xdr:col>22</xdr:col>
      <xdr:colOff>200025</xdr:colOff>
      <xdr:row>34</xdr:row>
      <xdr:rowOff>76200</xdr:rowOff>
    </xdr:from>
    <xdr:to>
      <xdr:col>25</xdr:col>
      <xdr:colOff>76200</xdr:colOff>
      <xdr:row>37</xdr:row>
      <xdr:rowOff>171450</xdr:rowOff>
    </xdr:to>
    <xdr:sp macro="" textlink="">
      <xdr:nvSpPr>
        <xdr:cNvPr id="33" name="Line 782">
          <a:extLst>
            <a:ext uri="{FF2B5EF4-FFF2-40B4-BE49-F238E27FC236}">
              <a16:creationId xmlns:a16="http://schemas.microsoft.com/office/drawing/2014/main" id="{4458A6D5-9E08-4140-892A-A632EB1BFE01}"/>
            </a:ext>
          </a:extLst>
        </xdr:cNvPr>
        <xdr:cNvSpPr>
          <a:spLocks noChangeShapeType="1"/>
        </xdr:cNvSpPr>
      </xdr:nvSpPr>
      <xdr:spPr bwMode="auto">
        <a:xfrm flipV="1">
          <a:off x="5791200" y="8496300"/>
          <a:ext cx="635000" cy="838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22</xdr:col>
      <xdr:colOff>190500</xdr:colOff>
      <xdr:row>34</xdr:row>
      <xdr:rowOff>66675</xdr:rowOff>
    </xdr:from>
    <xdr:to>
      <xdr:col>25</xdr:col>
      <xdr:colOff>76200</xdr:colOff>
      <xdr:row>37</xdr:row>
      <xdr:rowOff>180975</xdr:rowOff>
    </xdr:to>
    <xdr:sp macro="" textlink="">
      <xdr:nvSpPr>
        <xdr:cNvPr id="34" name="Line 783">
          <a:extLst>
            <a:ext uri="{FF2B5EF4-FFF2-40B4-BE49-F238E27FC236}">
              <a16:creationId xmlns:a16="http://schemas.microsoft.com/office/drawing/2014/main" id="{544503BA-D458-462B-85A6-E1073E8C1365}"/>
            </a:ext>
          </a:extLst>
        </xdr:cNvPr>
        <xdr:cNvSpPr>
          <a:spLocks noChangeShapeType="1"/>
        </xdr:cNvSpPr>
      </xdr:nvSpPr>
      <xdr:spPr bwMode="auto">
        <a:xfrm>
          <a:off x="5778500" y="8489950"/>
          <a:ext cx="64770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27</xdr:col>
      <xdr:colOff>38100</xdr:colOff>
      <xdr:row>33</xdr:row>
      <xdr:rowOff>219075</xdr:rowOff>
    </xdr:from>
    <xdr:to>
      <xdr:col>28</xdr:col>
      <xdr:colOff>247650</xdr:colOff>
      <xdr:row>34</xdr:row>
      <xdr:rowOff>28575</xdr:rowOff>
    </xdr:to>
    <xdr:sp macro="" textlink="">
      <xdr:nvSpPr>
        <xdr:cNvPr id="35" name="Rectangle 784">
          <a:extLst>
            <a:ext uri="{FF2B5EF4-FFF2-40B4-BE49-F238E27FC236}">
              <a16:creationId xmlns:a16="http://schemas.microsoft.com/office/drawing/2014/main" id="{99C44ABC-4C52-4102-AD03-FCE0D1033352}"/>
            </a:ext>
          </a:extLst>
        </xdr:cNvPr>
        <xdr:cNvSpPr>
          <a:spLocks/>
        </xdr:cNvSpPr>
      </xdr:nvSpPr>
      <xdr:spPr bwMode="auto">
        <a:xfrm>
          <a:off x="6896100" y="83947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190500</xdr:colOff>
      <xdr:row>34</xdr:row>
      <xdr:rowOff>66675</xdr:rowOff>
    </xdr:from>
    <xdr:to>
      <xdr:col>29</xdr:col>
      <xdr:colOff>85725</xdr:colOff>
      <xdr:row>37</xdr:row>
      <xdr:rowOff>180975</xdr:rowOff>
    </xdr:to>
    <xdr:sp macro="" textlink="">
      <xdr:nvSpPr>
        <xdr:cNvPr id="36" name="Rectangle 785">
          <a:extLst>
            <a:ext uri="{FF2B5EF4-FFF2-40B4-BE49-F238E27FC236}">
              <a16:creationId xmlns:a16="http://schemas.microsoft.com/office/drawing/2014/main" id="{4DD7C9AE-FFAB-4C41-83BD-F7A32A64D033}"/>
            </a:ext>
          </a:extLst>
        </xdr:cNvPr>
        <xdr:cNvSpPr>
          <a:spLocks/>
        </xdr:cNvSpPr>
      </xdr:nvSpPr>
      <xdr:spPr bwMode="auto">
        <a:xfrm>
          <a:off x="6794500" y="8489950"/>
          <a:ext cx="660400" cy="857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endParaRPr lang="ko-KR" altLang="en-US" sz="2400" b="1" i="0" u="none" strike="noStrike" baseline="0">
            <a:solidFill>
              <a:srgbClr val="000000"/>
            </a:solidFill>
            <a:latin typeface="+mn-lt"/>
            <a:ea typeface="돋움"/>
          </a:endParaRPr>
        </a:p>
      </xdr:txBody>
    </xdr:sp>
    <xdr:clientData/>
  </xdr:twoCellAnchor>
  <xdr:twoCellAnchor>
    <xdr:from>
      <xdr:col>26</xdr:col>
      <xdr:colOff>200025</xdr:colOff>
      <xdr:row>34</xdr:row>
      <xdr:rowOff>76200</xdr:rowOff>
    </xdr:from>
    <xdr:to>
      <xdr:col>29</xdr:col>
      <xdr:colOff>76200</xdr:colOff>
      <xdr:row>37</xdr:row>
      <xdr:rowOff>171450</xdr:rowOff>
    </xdr:to>
    <xdr:sp macro="" textlink="">
      <xdr:nvSpPr>
        <xdr:cNvPr id="37" name="Line 786">
          <a:extLst>
            <a:ext uri="{FF2B5EF4-FFF2-40B4-BE49-F238E27FC236}">
              <a16:creationId xmlns:a16="http://schemas.microsoft.com/office/drawing/2014/main" id="{A732E70C-1949-439A-9C08-E64DFA55668F}"/>
            </a:ext>
          </a:extLst>
        </xdr:cNvPr>
        <xdr:cNvSpPr>
          <a:spLocks noChangeShapeType="1"/>
        </xdr:cNvSpPr>
      </xdr:nvSpPr>
      <xdr:spPr bwMode="auto">
        <a:xfrm flipV="1">
          <a:off x="6807200" y="8496300"/>
          <a:ext cx="635000" cy="838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190500</xdr:colOff>
      <xdr:row>34</xdr:row>
      <xdr:rowOff>66675</xdr:rowOff>
    </xdr:from>
    <xdr:to>
      <xdr:col>29</xdr:col>
      <xdr:colOff>76200</xdr:colOff>
      <xdr:row>37</xdr:row>
      <xdr:rowOff>180975</xdr:rowOff>
    </xdr:to>
    <xdr:sp macro="" textlink="">
      <xdr:nvSpPr>
        <xdr:cNvPr id="38" name="Line 787">
          <a:extLst>
            <a:ext uri="{FF2B5EF4-FFF2-40B4-BE49-F238E27FC236}">
              <a16:creationId xmlns:a16="http://schemas.microsoft.com/office/drawing/2014/main" id="{2123E187-EEE8-4408-99AF-74FC58EDA396}"/>
            </a:ext>
          </a:extLst>
        </xdr:cNvPr>
        <xdr:cNvSpPr>
          <a:spLocks noChangeShapeType="1"/>
        </xdr:cNvSpPr>
      </xdr:nvSpPr>
      <xdr:spPr bwMode="auto">
        <a:xfrm>
          <a:off x="6794500" y="8489950"/>
          <a:ext cx="64770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38100</xdr:colOff>
      <xdr:row>33</xdr:row>
      <xdr:rowOff>219075</xdr:rowOff>
    </xdr:from>
    <xdr:to>
      <xdr:col>32</xdr:col>
      <xdr:colOff>247650</xdr:colOff>
      <xdr:row>34</xdr:row>
      <xdr:rowOff>28575</xdr:rowOff>
    </xdr:to>
    <xdr:sp macro="" textlink="">
      <xdr:nvSpPr>
        <xdr:cNvPr id="39" name="Rectangle 788">
          <a:extLst>
            <a:ext uri="{FF2B5EF4-FFF2-40B4-BE49-F238E27FC236}">
              <a16:creationId xmlns:a16="http://schemas.microsoft.com/office/drawing/2014/main" id="{4ED00B84-D651-47B8-93C9-41A2627DC259}"/>
            </a:ext>
          </a:extLst>
        </xdr:cNvPr>
        <xdr:cNvSpPr>
          <a:spLocks/>
        </xdr:cNvSpPr>
      </xdr:nvSpPr>
      <xdr:spPr bwMode="auto">
        <a:xfrm>
          <a:off x="7912100" y="83947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38100</xdr:colOff>
      <xdr:row>33</xdr:row>
      <xdr:rowOff>219075</xdr:rowOff>
    </xdr:from>
    <xdr:to>
      <xdr:col>32</xdr:col>
      <xdr:colOff>247650</xdr:colOff>
      <xdr:row>34</xdr:row>
      <xdr:rowOff>28575</xdr:rowOff>
    </xdr:to>
    <xdr:sp macro="" textlink="">
      <xdr:nvSpPr>
        <xdr:cNvPr id="40" name="Rectangle 789">
          <a:extLst>
            <a:ext uri="{FF2B5EF4-FFF2-40B4-BE49-F238E27FC236}">
              <a16:creationId xmlns:a16="http://schemas.microsoft.com/office/drawing/2014/main" id="{651E56EC-9AC0-4AC4-9570-4223B7EF0805}"/>
            </a:ext>
          </a:extLst>
        </xdr:cNvPr>
        <xdr:cNvSpPr>
          <a:spLocks/>
        </xdr:cNvSpPr>
      </xdr:nvSpPr>
      <xdr:spPr bwMode="auto">
        <a:xfrm>
          <a:off x="7912100" y="83947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190500</xdr:colOff>
      <xdr:row>34</xdr:row>
      <xdr:rowOff>66675</xdr:rowOff>
    </xdr:from>
    <xdr:to>
      <xdr:col>33</xdr:col>
      <xdr:colOff>85725</xdr:colOff>
      <xdr:row>37</xdr:row>
      <xdr:rowOff>180975</xdr:rowOff>
    </xdr:to>
    <xdr:sp macro="" textlink="">
      <xdr:nvSpPr>
        <xdr:cNvPr id="41" name="Rectangle 790">
          <a:extLst>
            <a:ext uri="{FF2B5EF4-FFF2-40B4-BE49-F238E27FC236}">
              <a16:creationId xmlns:a16="http://schemas.microsoft.com/office/drawing/2014/main" id="{6A665CB9-C0E3-43D3-86B0-92971C65984A}"/>
            </a:ext>
          </a:extLst>
        </xdr:cNvPr>
        <xdr:cNvSpPr>
          <a:spLocks/>
        </xdr:cNvSpPr>
      </xdr:nvSpPr>
      <xdr:spPr bwMode="auto">
        <a:xfrm>
          <a:off x="7810500" y="8489950"/>
          <a:ext cx="660400" cy="857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endParaRPr lang="ko-KR" altLang="en-US" sz="2400" b="1" i="0" u="none" strike="noStrike" baseline="0">
            <a:solidFill>
              <a:srgbClr val="000000"/>
            </a:solidFill>
            <a:latin typeface="+mn-lt"/>
            <a:ea typeface="돋움"/>
          </a:endParaRPr>
        </a:p>
      </xdr:txBody>
    </xdr:sp>
    <xdr:clientData/>
  </xdr:twoCellAnchor>
  <xdr:twoCellAnchor>
    <xdr:from>
      <xdr:col>30</xdr:col>
      <xdr:colOff>200025</xdr:colOff>
      <xdr:row>34</xdr:row>
      <xdr:rowOff>76200</xdr:rowOff>
    </xdr:from>
    <xdr:to>
      <xdr:col>33</xdr:col>
      <xdr:colOff>76200</xdr:colOff>
      <xdr:row>37</xdr:row>
      <xdr:rowOff>171450</xdr:rowOff>
    </xdr:to>
    <xdr:sp macro="" textlink="">
      <xdr:nvSpPr>
        <xdr:cNvPr id="42" name="Line 791">
          <a:extLst>
            <a:ext uri="{FF2B5EF4-FFF2-40B4-BE49-F238E27FC236}">
              <a16:creationId xmlns:a16="http://schemas.microsoft.com/office/drawing/2014/main" id="{C9017143-6A85-4FC6-B863-A0ACD679437B}"/>
            </a:ext>
          </a:extLst>
        </xdr:cNvPr>
        <xdr:cNvSpPr>
          <a:spLocks noChangeShapeType="1"/>
        </xdr:cNvSpPr>
      </xdr:nvSpPr>
      <xdr:spPr bwMode="auto">
        <a:xfrm flipV="1">
          <a:off x="7823200" y="8496300"/>
          <a:ext cx="635000" cy="838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190500</xdr:colOff>
      <xdr:row>34</xdr:row>
      <xdr:rowOff>66675</xdr:rowOff>
    </xdr:from>
    <xdr:to>
      <xdr:col>33</xdr:col>
      <xdr:colOff>76200</xdr:colOff>
      <xdr:row>37</xdr:row>
      <xdr:rowOff>180975</xdr:rowOff>
    </xdr:to>
    <xdr:sp macro="" textlink="">
      <xdr:nvSpPr>
        <xdr:cNvPr id="43" name="Line 792">
          <a:extLst>
            <a:ext uri="{FF2B5EF4-FFF2-40B4-BE49-F238E27FC236}">
              <a16:creationId xmlns:a16="http://schemas.microsoft.com/office/drawing/2014/main" id="{56D8F7F3-F4B7-469D-9632-4A4C9EA9AF0B}"/>
            </a:ext>
          </a:extLst>
        </xdr:cNvPr>
        <xdr:cNvSpPr>
          <a:spLocks noChangeShapeType="1"/>
        </xdr:cNvSpPr>
      </xdr:nvSpPr>
      <xdr:spPr bwMode="auto">
        <a:xfrm>
          <a:off x="7810500" y="8489950"/>
          <a:ext cx="64770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32</xdr:col>
      <xdr:colOff>47625</xdr:colOff>
      <xdr:row>38</xdr:row>
      <xdr:rowOff>209550</xdr:rowOff>
    </xdr:from>
    <xdr:to>
      <xdr:col>36</xdr:col>
      <xdr:colOff>257175</xdr:colOff>
      <xdr:row>42</xdr:row>
      <xdr:rowOff>152400</xdr:rowOff>
    </xdr:to>
    <xdr:sp macro="" textlink="">
      <xdr:nvSpPr>
        <xdr:cNvPr id="44" name="Rectangle 793">
          <a:extLst>
            <a:ext uri="{FF2B5EF4-FFF2-40B4-BE49-F238E27FC236}">
              <a16:creationId xmlns:a16="http://schemas.microsoft.com/office/drawing/2014/main" id="{BAC41E0E-5583-4074-977D-87183E462CD4}"/>
            </a:ext>
          </a:extLst>
        </xdr:cNvPr>
        <xdr:cNvSpPr>
          <a:spLocks/>
        </xdr:cNvSpPr>
      </xdr:nvSpPr>
      <xdr:spPr bwMode="auto">
        <a:xfrm>
          <a:off x="8178800" y="9620250"/>
          <a:ext cx="1219200" cy="933450"/>
        </a:xfrm>
        <a:prstGeom prst="rect">
          <a:avLst/>
        </a:prstGeom>
        <a:pattFill prst="ltVert">
          <a:fgClr>
            <a:srgbClr val="000000"/>
          </a:fgClr>
          <a:bgClr>
            <a:srgbClr val="FFFFFF"/>
          </a:bgClr>
        </a:patt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257175</xdr:colOff>
      <xdr:row>40</xdr:row>
      <xdr:rowOff>200025</xdr:rowOff>
    </xdr:from>
    <xdr:to>
      <xdr:col>37</xdr:col>
      <xdr:colOff>57150</xdr:colOff>
      <xdr:row>41</xdr:row>
      <xdr:rowOff>28575</xdr:rowOff>
    </xdr:to>
    <xdr:sp macro="" textlink="">
      <xdr:nvSpPr>
        <xdr:cNvPr id="45" name="Rectangle 794">
          <a:extLst>
            <a:ext uri="{FF2B5EF4-FFF2-40B4-BE49-F238E27FC236}">
              <a16:creationId xmlns:a16="http://schemas.microsoft.com/office/drawing/2014/main" id="{E980402E-2D05-48F2-9010-B20AB700A2A1}"/>
            </a:ext>
          </a:extLst>
        </xdr:cNvPr>
        <xdr:cNvSpPr>
          <a:spLocks/>
        </xdr:cNvSpPr>
      </xdr:nvSpPr>
      <xdr:spPr bwMode="auto">
        <a:xfrm>
          <a:off x="8128000" y="10109200"/>
          <a:ext cx="1327150" cy="76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9525</xdr:colOff>
      <xdr:row>40</xdr:row>
      <xdr:rowOff>0</xdr:rowOff>
    </xdr:from>
    <xdr:to>
      <xdr:col>36</xdr:col>
      <xdr:colOff>257175</xdr:colOff>
      <xdr:row>42</xdr:row>
      <xdr:rowOff>9525</xdr:rowOff>
    </xdr:to>
    <xdr:sp macro="" textlink="">
      <xdr:nvSpPr>
        <xdr:cNvPr id="46" name="Freeform 795">
          <a:extLst>
            <a:ext uri="{FF2B5EF4-FFF2-40B4-BE49-F238E27FC236}">
              <a16:creationId xmlns:a16="http://schemas.microsoft.com/office/drawing/2014/main" id="{2520F310-8F9E-46E6-8D11-1F8D07BA5BCF}"/>
            </a:ext>
          </a:extLst>
        </xdr:cNvPr>
        <xdr:cNvSpPr>
          <a:spLocks/>
        </xdr:cNvSpPr>
      </xdr:nvSpPr>
      <xdr:spPr bwMode="auto">
        <a:xfrm>
          <a:off x="7886700" y="9906000"/>
          <a:ext cx="1511300" cy="508000"/>
        </a:xfrm>
        <a:custGeom>
          <a:avLst/>
          <a:gdLst>
            <a:gd name="T0" fmla="*/ 2147483647 w 166"/>
            <a:gd name="T1" fmla="*/ 2147483647 h 53"/>
            <a:gd name="T2" fmla="*/ 0 w 166"/>
            <a:gd name="T3" fmla="*/ 2147483647 h 53"/>
            <a:gd name="T4" fmla="*/ 0 w 166"/>
            <a:gd name="T5" fmla="*/ 0 h 53"/>
            <a:gd name="T6" fmla="*/ 2147483647 w 166"/>
            <a:gd name="T7" fmla="*/ 0 h 53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6" h="53">
              <a:moveTo>
                <a:pt x="165" y="53"/>
              </a:moveTo>
              <a:lnTo>
                <a:pt x="0" y="53"/>
              </a:lnTo>
              <a:lnTo>
                <a:pt x="0" y="0"/>
              </a:lnTo>
              <a:lnTo>
                <a:pt x="166" y="0"/>
              </a:lnTo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36</xdr:col>
      <xdr:colOff>219075</xdr:colOff>
      <xdr:row>39</xdr:row>
      <xdr:rowOff>219075</xdr:rowOff>
    </xdr:from>
    <xdr:to>
      <xdr:col>37</xdr:col>
      <xdr:colOff>28575</xdr:colOff>
      <xdr:row>40</xdr:row>
      <xdr:rowOff>47625</xdr:rowOff>
    </xdr:to>
    <xdr:sp macro="" textlink="">
      <xdr:nvSpPr>
        <xdr:cNvPr id="47" name="Oval 796">
          <a:extLst>
            <a:ext uri="{FF2B5EF4-FFF2-40B4-BE49-F238E27FC236}">
              <a16:creationId xmlns:a16="http://schemas.microsoft.com/office/drawing/2014/main" id="{BC24848F-05A4-4FC8-A3F9-4365DA37EF3C}"/>
            </a:ext>
          </a:extLst>
        </xdr:cNvPr>
        <xdr:cNvSpPr>
          <a:spLocks/>
        </xdr:cNvSpPr>
      </xdr:nvSpPr>
      <xdr:spPr bwMode="auto">
        <a:xfrm>
          <a:off x="9366250" y="9880600"/>
          <a:ext cx="63500" cy="76200"/>
        </a:xfrm>
        <a:prstGeom prst="ellipse">
          <a:avLst/>
        </a:prstGeom>
        <a:solidFill>
          <a:srgbClr val="000000"/>
        </a:solidFill>
        <a:ln w="9525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104775</xdr:colOff>
      <xdr:row>39</xdr:row>
      <xdr:rowOff>47625</xdr:rowOff>
    </xdr:from>
    <xdr:to>
      <xdr:col>35</xdr:col>
      <xdr:colOff>19050</xdr:colOff>
      <xdr:row>40</xdr:row>
      <xdr:rowOff>133350</xdr:rowOff>
    </xdr:to>
    <xdr:sp macro="" textlink="">
      <xdr:nvSpPr>
        <xdr:cNvPr id="48" name="Line 798">
          <a:extLst>
            <a:ext uri="{FF2B5EF4-FFF2-40B4-BE49-F238E27FC236}">
              <a16:creationId xmlns:a16="http://schemas.microsoft.com/office/drawing/2014/main" id="{AA1669A9-1399-43BD-A6E1-19863BEFEDB6}"/>
            </a:ext>
          </a:extLst>
        </xdr:cNvPr>
        <xdr:cNvSpPr>
          <a:spLocks noChangeShapeType="1"/>
        </xdr:cNvSpPr>
      </xdr:nvSpPr>
      <xdr:spPr bwMode="auto">
        <a:xfrm flipV="1">
          <a:off x="8743950" y="9709150"/>
          <a:ext cx="165100" cy="330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33</xdr:col>
      <xdr:colOff>247650</xdr:colOff>
      <xdr:row>40</xdr:row>
      <xdr:rowOff>0</xdr:rowOff>
    </xdr:from>
    <xdr:to>
      <xdr:col>34</xdr:col>
      <xdr:colOff>133350</xdr:colOff>
      <xdr:row>40</xdr:row>
      <xdr:rowOff>0</xdr:rowOff>
    </xdr:to>
    <xdr:sp macro="" textlink="">
      <xdr:nvSpPr>
        <xdr:cNvPr id="49" name="Line 799">
          <a:extLst>
            <a:ext uri="{FF2B5EF4-FFF2-40B4-BE49-F238E27FC236}">
              <a16:creationId xmlns:a16="http://schemas.microsoft.com/office/drawing/2014/main" id="{130C3DB0-6E9E-4CF0-85AC-CD3178092E42}"/>
            </a:ext>
          </a:extLst>
        </xdr:cNvPr>
        <xdr:cNvSpPr>
          <a:spLocks noChangeShapeType="1"/>
        </xdr:cNvSpPr>
      </xdr:nvSpPr>
      <xdr:spPr bwMode="auto">
        <a:xfrm>
          <a:off x="8629650" y="9906000"/>
          <a:ext cx="139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228600</xdr:colOff>
      <xdr:row>40</xdr:row>
      <xdr:rowOff>0</xdr:rowOff>
    </xdr:from>
    <xdr:to>
      <xdr:col>35</xdr:col>
      <xdr:colOff>66675</xdr:colOff>
      <xdr:row>40</xdr:row>
      <xdr:rowOff>0</xdr:rowOff>
    </xdr:to>
    <xdr:sp macro="" textlink="">
      <xdr:nvSpPr>
        <xdr:cNvPr id="50" name="Line 800">
          <a:extLst>
            <a:ext uri="{FF2B5EF4-FFF2-40B4-BE49-F238E27FC236}">
              <a16:creationId xmlns:a16="http://schemas.microsoft.com/office/drawing/2014/main" id="{8C51F469-A8B3-4470-B33F-B009CFD5D362}"/>
            </a:ext>
          </a:extLst>
        </xdr:cNvPr>
        <xdr:cNvSpPr>
          <a:spLocks noChangeShapeType="1"/>
        </xdr:cNvSpPr>
      </xdr:nvSpPr>
      <xdr:spPr bwMode="auto">
        <a:xfrm flipH="1">
          <a:off x="8864600" y="99060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0</xdr:colOff>
      <xdr:row>23</xdr:row>
      <xdr:rowOff>133350</xdr:rowOff>
    </xdr:from>
    <xdr:to>
      <xdr:col>26</xdr:col>
      <xdr:colOff>0</xdr:colOff>
      <xdr:row>28</xdr:row>
      <xdr:rowOff>0</xdr:rowOff>
    </xdr:to>
    <xdr:sp macro="" textlink="">
      <xdr:nvSpPr>
        <xdr:cNvPr id="51" name="Line 801">
          <a:extLst>
            <a:ext uri="{FF2B5EF4-FFF2-40B4-BE49-F238E27FC236}">
              <a16:creationId xmlns:a16="http://schemas.microsoft.com/office/drawing/2014/main" id="{9A5E17E7-B732-447F-BE8A-4318448809A2}"/>
            </a:ext>
          </a:extLst>
        </xdr:cNvPr>
        <xdr:cNvSpPr>
          <a:spLocks noChangeShapeType="1"/>
        </xdr:cNvSpPr>
      </xdr:nvSpPr>
      <xdr:spPr bwMode="auto">
        <a:xfrm flipV="1">
          <a:off x="6604000" y="5829300"/>
          <a:ext cx="0" cy="11049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19050</xdr:colOff>
      <xdr:row>23</xdr:row>
      <xdr:rowOff>123825</xdr:rowOff>
    </xdr:from>
    <xdr:to>
      <xdr:col>30</xdr:col>
      <xdr:colOff>19050</xdr:colOff>
      <xdr:row>28</xdr:row>
      <xdr:rowOff>9525</xdr:rowOff>
    </xdr:to>
    <xdr:sp macro="" textlink="">
      <xdr:nvSpPr>
        <xdr:cNvPr id="52" name="Line 802">
          <a:extLst>
            <a:ext uri="{FF2B5EF4-FFF2-40B4-BE49-F238E27FC236}">
              <a16:creationId xmlns:a16="http://schemas.microsoft.com/office/drawing/2014/main" id="{CED338BD-17CE-493B-8078-BB3C3E988C3C}"/>
            </a:ext>
          </a:extLst>
        </xdr:cNvPr>
        <xdr:cNvSpPr>
          <a:spLocks noChangeShapeType="1"/>
        </xdr:cNvSpPr>
      </xdr:nvSpPr>
      <xdr:spPr bwMode="auto">
        <a:xfrm flipV="1">
          <a:off x="7639050" y="5822950"/>
          <a:ext cx="0" cy="11239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19050</xdr:colOff>
      <xdr:row>23</xdr:row>
      <xdr:rowOff>133350</xdr:rowOff>
    </xdr:from>
    <xdr:to>
      <xdr:col>34</xdr:col>
      <xdr:colOff>19050</xdr:colOff>
      <xdr:row>28</xdr:row>
      <xdr:rowOff>9525</xdr:rowOff>
    </xdr:to>
    <xdr:sp macro="" textlink="">
      <xdr:nvSpPr>
        <xdr:cNvPr id="53" name="Line 803">
          <a:extLst>
            <a:ext uri="{FF2B5EF4-FFF2-40B4-BE49-F238E27FC236}">
              <a16:creationId xmlns:a16="http://schemas.microsoft.com/office/drawing/2014/main" id="{20202719-1B61-4DFF-A566-DF62EBBB5086}"/>
            </a:ext>
          </a:extLst>
        </xdr:cNvPr>
        <xdr:cNvSpPr>
          <a:spLocks noChangeShapeType="1"/>
        </xdr:cNvSpPr>
      </xdr:nvSpPr>
      <xdr:spPr bwMode="auto">
        <a:xfrm flipH="1" flipV="1">
          <a:off x="8655050" y="5829300"/>
          <a:ext cx="0" cy="11176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38100</xdr:colOff>
      <xdr:row>23</xdr:row>
      <xdr:rowOff>114300</xdr:rowOff>
    </xdr:from>
    <xdr:to>
      <xdr:col>24</xdr:col>
      <xdr:colOff>247650</xdr:colOff>
      <xdr:row>23</xdr:row>
      <xdr:rowOff>171450</xdr:rowOff>
    </xdr:to>
    <xdr:sp macro="" textlink="">
      <xdr:nvSpPr>
        <xdr:cNvPr id="54" name="Rectangle 804">
          <a:extLst>
            <a:ext uri="{FF2B5EF4-FFF2-40B4-BE49-F238E27FC236}">
              <a16:creationId xmlns:a16="http://schemas.microsoft.com/office/drawing/2014/main" id="{ECE3B3F8-A5C6-4A2A-8EFD-E3040C846504}"/>
            </a:ext>
          </a:extLst>
        </xdr:cNvPr>
        <xdr:cNvSpPr>
          <a:spLocks/>
        </xdr:cNvSpPr>
      </xdr:nvSpPr>
      <xdr:spPr bwMode="auto">
        <a:xfrm>
          <a:off x="5880100" y="581025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22</xdr:col>
      <xdr:colOff>190500</xdr:colOff>
      <xdr:row>23</xdr:row>
      <xdr:rowOff>209550</xdr:rowOff>
    </xdr:from>
    <xdr:to>
      <xdr:col>25</xdr:col>
      <xdr:colOff>85725</xdr:colOff>
      <xdr:row>27</xdr:row>
      <xdr:rowOff>76200</xdr:rowOff>
    </xdr:to>
    <xdr:sp macro="" textlink="">
      <xdr:nvSpPr>
        <xdr:cNvPr id="55" name="Rectangle 805">
          <a:extLst>
            <a:ext uri="{FF2B5EF4-FFF2-40B4-BE49-F238E27FC236}">
              <a16:creationId xmlns:a16="http://schemas.microsoft.com/office/drawing/2014/main" id="{40478BC5-02DA-4137-AC3B-352B664E7E14}"/>
            </a:ext>
          </a:extLst>
        </xdr:cNvPr>
        <xdr:cNvSpPr>
          <a:spLocks/>
        </xdr:cNvSpPr>
      </xdr:nvSpPr>
      <xdr:spPr bwMode="auto">
        <a:xfrm>
          <a:off x="5778500" y="5905500"/>
          <a:ext cx="660400" cy="857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endParaRPr lang="ko-KR" altLang="en-US" sz="2400" b="1" i="0" u="none" strike="noStrike" baseline="0">
            <a:solidFill>
              <a:srgbClr val="000000"/>
            </a:solidFill>
            <a:latin typeface="+mn-lt"/>
            <a:ea typeface="돋움"/>
          </a:endParaRPr>
        </a:p>
      </xdr:txBody>
    </xdr:sp>
    <xdr:clientData/>
  </xdr:twoCellAnchor>
  <xdr:twoCellAnchor>
    <xdr:from>
      <xdr:col>22</xdr:col>
      <xdr:colOff>200025</xdr:colOff>
      <xdr:row>23</xdr:row>
      <xdr:rowOff>219075</xdr:rowOff>
    </xdr:from>
    <xdr:to>
      <xdr:col>25</xdr:col>
      <xdr:colOff>76200</xdr:colOff>
      <xdr:row>27</xdr:row>
      <xdr:rowOff>66675</xdr:rowOff>
    </xdr:to>
    <xdr:sp macro="" textlink="">
      <xdr:nvSpPr>
        <xdr:cNvPr id="56" name="Line 806">
          <a:extLst>
            <a:ext uri="{FF2B5EF4-FFF2-40B4-BE49-F238E27FC236}">
              <a16:creationId xmlns:a16="http://schemas.microsoft.com/office/drawing/2014/main" id="{28334533-3E44-47D7-BFFD-65E12A1CACFE}"/>
            </a:ext>
          </a:extLst>
        </xdr:cNvPr>
        <xdr:cNvSpPr>
          <a:spLocks noChangeShapeType="1"/>
        </xdr:cNvSpPr>
      </xdr:nvSpPr>
      <xdr:spPr bwMode="auto">
        <a:xfrm flipV="1">
          <a:off x="5791200" y="5918200"/>
          <a:ext cx="635000" cy="838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22</xdr:col>
      <xdr:colOff>190500</xdr:colOff>
      <xdr:row>23</xdr:row>
      <xdr:rowOff>209550</xdr:rowOff>
    </xdr:from>
    <xdr:to>
      <xdr:col>25</xdr:col>
      <xdr:colOff>76200</xdr:colOff>
      <xdr:row>27</xdr:row>
      <xdr:rowOff>76200</xdr:rowOff>
    </xdr:to>
    <xdr:sp macro="" textlink="">
      <xdr:nvSpPr>
        <xdr:cNvPr id="57" name="Line 807">
          <a:extLst>
            <a:ext uri="{FF2B5EF4-FFF2-40B4-BE49-F238E27FC236}">
              <a16:creationId xmlns:a16="http://schemas.microsoft.com/office/drawing/2014/main" id="{28A99946-28C2-49A2-8826-5157F090F03D}"/>
            </a:ext>
          </a:extLst>
        </xdr:cNvPr>
        <xdr:cNvSpPr>
          <a:spLocks noChangeShapeType="1"/>
        </xdr:cNvSpPr>
      </xdr:nvSpPr>
      <xdr:spPr bwMode="auto">
        <a:xfrm>
          <a:off x="5778500" y="5905500"/>
          <a:ext cx="64770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27</xdr:col>
      <xdr:colOff>28575</xdr:colOff>
      <xdr:row>27</xdr:row>
      <xdr:rowOff>209550</xdr:rowOff>
    </xdr:from>
    <xdr:to>
      <xdr:col>28</xdr:col>
      <xdr:colOff>238125</xdr:colOff>
      <xdr:row>28</xdr:row>
      <xdr:rowOff>19050</xdr:rowOff>
    </xdr:to>
    <xdr:sp macro="" textlink="">
      <xdr:nvSpPr>
        <xdr:cNvPr id="58" name="Rectangle 808">
          <a:extLst>
            <a:ext uri="{FF2B5EF4-FFF2-40B4-BE49-F238E27FC236}">
              <a16:creationId xmlns:a16="http://schemas.microsoft.com/office/drawing/2014/main" id="{54CF9482-F2AC-428B-9828-87906287F4D9}"/>
            </a:ext>
          </a:extLst>
        </xdr:cNvPr>
        <xdr:cNvSpPr>
          <a:spLocks/>
        </xdr:cNvSpPr>
      </xdr:nvSpPr>
      <xdr:spPr bwMode="auto">
        <a:xfrm>
          <a:off x="6889750" y="68961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28575</xdr:colOff>
      <xdr:row>27</xdr:row>
      <xdr:rowOff>209550</xdr:rowOff>
    </xdr:from>
    <xdr:to>
      <xdr:col>32</xdr:col>
      <xdr:colOff>238125</xdr:colOff>
      <xdr:row>28</xdr:row>
      <xdr:rowOff>19050</xdr:rowOff>
    </xdr:to>
    <xdr:sp macro="" textlink="">
      <xdr:nvSpPr>
        <xdr:cNvPr id="59" name="Rectangle 809">
          <a:extLst>
            <a:ext uri="{FF2B5EF4-FFF2-40B4-BE49-F238E27FC236}">
              <a16:creationId xmlns:a16="http://schemas.microsoft.com/office/drawing/2014/main" id="{0DF08755-0669-44E3-9619-6742ABE3B83C}"/>
            </a:ext>
          </a:extLst>
        </xdr:cNvPr>
        <xdr:cNvSpPr>
          <a:spLocks/>
        </xdr:cNvSpPr>
      </xdr:nvSpPr>
      <xdr:spPr bwMode="auto">
        <a:xfrm>
          <a:off x="7905750" y="68961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27</xdr:col>
      <xdr:colOff>28575</xdr:colOff>
      <xdr:row>27</xdr:row>
      <xdr:rowOff>209550</xdr:rowOff>
    </xdr:from>
    <xdr:to>
      <xdr:col>28</xdr:col>
      <xdr:colOff>238125</xdr:colOff>
      <xdr:row>28</xdr:row>
      <xdr:rowOff>19050</xdr:rowOff>
    </xdr:to>
    <xdr:sp macro="" textlink="">
      <xdr:nvSpPr>
        <xdr:cNvPr id="60" name="Rectangle 810">
          <a:extLst>
            <a:ext uri="{FF2B5EF4-FFF2-40B4-BE49-F238E27FC236}">
              <a16:creationId xmlns:a16="http://schemas.microsoft.com/office/drawing/2014/main" id="{8F67DFE2-AB89-4737-8EBF-8BE4C006DC4B}"/>
            </a:ext>
          </a:extLst>
        </xdr:cNvPr>
        <xdr:cNvSpPr>
          <a:spLocks/>
        </xdr:cNvSpPr>
      </xdr:nvSpPr>
      <xdr:spPr bwMode="auto">
        <a:xfrm>
          <a:off x="6889750" y="68961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190500</xdr:colOff>
      <xdr:row>24</xdr:row>
      <xdr:rowOff>57150</xdr:rowOff>
    </xdr:from>
    <xdr:to>
      <xdr:col>29</xdr:col>
      <xdr:colOff>85725</xdr:colOff>
      <xdr:row>27</xdr:row>
      <xdr:rowOff>171450</xdr:rowOff>
    </xdr:to>
    <xdr:sp macro="" textlink="">
      <xdr:nvSpPr>
        <xdr:cNvPr id="61" name="Rectangle 811">
          <a:extLst>
            <a:ext uri="{FF2B5EF4-FFF2-40B4-BE49-F238E27FC236}">
              <a16:creationId xmlns:a16="http://schemas.microsoft.com/office/drawing/2014/main" id="{16641EE5-5C7C-4F74-B3B0-988EC4F04709}"/>
            </a:ext>
          </a:extLst>
        </xdr:cNvPr>
        <xdr:cNvSpPr>
          <a:spLocks/>
        </xdr:cNvSpPr>
      </xdr:nvSpPr>
      <xdr:spPr bwMode="auto">
        <a:xfrm>
          <a:off x="6794500" y="6000750"/>
          <a:ext cx="660400" cy="857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endParaRPr lang="ko-KR" altLang="en-US" sz="2400" b="1" i="0" u="none" strike="noStrike" baseline="0">
            <a:solidFill>
              <a:srgbClr val="000000"/>
            </a:solidFill>
            <a:latin typeface="+mn-lt"/>
            <a:ea typeface="돋움"/>
          </a:endParaRPr>
        </a:p>
      </xdr:txBody>
    </xdr:sp>
    <xdr:clientData/>
  </xdr:twoCellAnchor>
  <xdr:twoCellAnchor>
    <xdr:from>
      <xdr:col>26</xdr:col>
      <xdr:colOff>200025</xdr:colOff>
      <xdr:row>24</xdr:row>
      <xdr:rowOff>66675</xdr:rowOff>
    </xdr:from>
    <xdr:to>
      <xdr:col>29</xdr:col>
      <xdr:colOff>76200</xdr:colOff>
      <xdr:row>27</xdr:row>
      <xdr:rowOff>161925</xdr:rowOff>
    </xdr:to>
    <xdr:sp macro="" textlink="">
      <xdr:nvSpPr>
        <xdr:cNvPr id="62" name="Line 812">
          <a:extLst>
            <a:ext uri="{FF2B5EF4-FFF2-40B4-BE49-F238E27FC236}">
              <a16:creationId xmlns:a16="http://schemas.microsoft.com/office/drawing/2014/main" id="{3CA17F17-6ACF-4FE2-BC7D-97E9D5F2F612}"/>
            </a:ext>
          </a:extLst>
        </xdr:cNvPr>
        <xdr:cNvSpPr>
          <a:spLocks noChangeShapeType="1"/>
        </xdr:cNvSpPr>
      </xdr:nvSpPr>
      <xdr:spPr bwMode="auto">
        <a:xfrm flipV="1">
          <a:off x="6807200" y="6013450"/>
          <a:ext cx="635000" cy="838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190500</xdr:colOff>
      <xdr:row>24</xdr:row>
      <xdr:rowOff>57150</xdr:rowOff>
    </xdr:from>
    <xdr:to>
      <xdr:col>29</xdr:col>
      <xdr:colOff>76200</xdr:colOff>
      <xdr:row>27</xdr:row>
      <xdr:rowOff>171450</xdr:rowOff>
    </xdr:to>
    <xdr:sp macro="" textlink="">
      <xdr:nvSpPr>
        <xdr:cNvPr id="63" name="Line 813">
          <a:extLst>
            <a:ext uri="{FF2B5EF4-FFF2-40B4-BE49-F238E27FC236}">
              <a16:creationId xmlns:a16="http://schemas.microsoft.com/office/drawing/2014/main" id="{9783622F-B37A-4972-9CF7-2C2667F72785}"/>
            </a:ext>
          </a:extLst>
        </xdr:cNvPr>
        <xdr:cNvSpPr>
          <a:spLocks noChangeShapeType="1"/>
        </xdr:cNvSpPr>
      </xdr:nvSpPr>
      <xdr:spPr bwMode="auto">
        <a:xfrm>
          <a:off x="6794500" y="6000750"/>
          <a:ext cx="64770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28575</xdr:colOff>
      <xdr:row>27</xdr:row>
      <xdr:rowOff>209550</xdr:rowOff>
    </xdr:from>
    <xdr:to>
      <xdr:col>32</xdr:col>
      <xdr:colOff>238125</xdr:colOff>
      <xdr:row>28</xdr:row>
      <xdr:rowOff>19050</xdr:rowOff>
    </xdr:to>
    <xdr:sp macro="" textlink="">
      <xdr:nvSpPr>
        <xdr:cNvPr id="64" name="Rectangle 814">
          <a:extLst>
            <a:ext uri="{FF2B5EF4-FFF2-40B4-BE49-F238E27FC236}">
              <a16:creationId xmlns:a16="http://schemas.microsoft.com/office/drawing/2014/main" id="{A40C4215-FC72-42DC-BF7D-5209729182ED}"/>
            </a:ext>
          </a:extLst>
        </xdr:cNvPr>
        <xdr:cNvSpPr>
          <a:spLocks/>
        </xdr:cNvSpPr>
      </xdr:nvSpPr>
      <xdr:spPr bwMode="auto">
        <a:xfrm>
          <a:off x="7905750" y="68961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28575</xdr:colOff>
      <xdr:row>27</xdr:row>
      <xdr:rowOff>209550</xdr:rowOff>
    </xdr:from>
    <xdr:to>
      <xdr:col>32</xdr:col>
      <xdr:colOff>238125</xdr:colOff>
      <xdr:row>28</xdr:row>
      <xdr:rowOff>19050</xdr:rowOff>
    </xdr:to>
    <xdr:sp macro="" textlink="">
      <xdr:nvSpPr>
        <xdr:cNvPr id="65" name="Rectangle 815">
          <a:extLst>
            <a:ext uri="{FF2B5EF4-FFF2-40B4-BE49-F238E27FC236}">
              <a16:creationId xmlns:a16="http://schemas.microsoft.com/office/drawing/2014/main" id="{8BF17391-F4D6-4EF4-A697-7FD48C348C55}"/>
            </a:ext>
          </a:extLst>
        </xdr:cNvPr>
        <xdr:cNvSpPr>
          <a:spLocks/>
        </xdr:cNvSpPr>
      </xdr:nvSpPr>
      <xdr:spPr bwMode="auto">
        <a:xfrm>
          <a:off x="7905750" y="68961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190500</xdr:colOff>
      <xdr:row>24</xdr:row>
      <xdr:rowOff>57150</xdr:rowOff>
    </xdr:from>
    <xdr:to>
      <xdr:col>33</xdr:col>
      <xdr:colOff>85725</xdr:colOff>
      <xdr:row>27</xdr:row>
      <xdr:rowOff>171450</xdr:rowOff>
    </xdr:to>
    <xdr:sp macro="" textlink="">
      <xdr:nvSpPr>
        <xdr:cNvPr id="66" name="Rectangle 816">
          <a:extLst>
            <a:ext uri="{FF2B5EF4-FFF2-40B4-BE49-F238E27FC236}">
              <a16:creationId xmlns:a16="http://schemas.microsoft.com/office/drawing/2014/main" id="{FD9F427B-BFF0-4181-B063-181C9D4D4CD9}"/>
            </a:ext>
          </a:extLst>
        </xdr:cNvPr>
        <xdr:cNvSpPr>
          <a:spLocks/>
        </xdr:cNvSpPr>
      </xdr:nvSpPr>
      <xdr:spPr bwMode="auto">
        <a:xfrm>
          <a:off x="7810500" y="6000750"/>
          <a:ext cx="660400" cy="857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endParaRPr lang="ko-KR" altLang="en-US" sz="2400" b="1" i="0" u="none" strike="noStrike" baseline="0">
            <a:solidFill>
              <a:srgbClr val="000000"/>
            </a:solidFill>
            <a:latin typeface="+mn-lt"/>
            <a:ea typeface="돋움"/>
          </a:endParaRPr>
        </a:p>
      </xdr:txBody>
    </xdr:sp>
    <xdr:clientData/>
  </xdr:twoCellAnchor>
  <xdr:twoCellAnchor>
    <xdr:from>
      <xdr:col>30</xdr:col>
      <xdr:colOff>200025</xdr:colOff>
      <xdr:row>24</xdr:row>
      <xdr:rowOff>66675</xdr:rowOff>
    </xdr:from>
    <xdr:to>
      <xdr:col>33</xdr:col>
      <xdr:colOff>76200</xdr:colOff>
      <xdr:row>27</xdr:row>
      <xdr:rowOff>161925</xdr:rowOff>
    </xdr:to>
    <xdr:sp macro="" textlink="">
      <xdr:nvSpPr>
        <xdr:cNvPr id="67" name="Line 817">
          <a:extLst>
            <a:ext uri="{FF2B5EF4-FFF2-40B4-BE49-F238E27FC236}">
              <a16:creationId xmlns:a16="http://schemas.microsoft.com/office/drawing/2014/main" id="{BD34C077-D6AB-4A4C-B96B-6E7795AE865D}"/>
            </a:ext>
          </a:extLst>
        </xdr:cNvPr>
        <xdr:cNvSpPr>
          <a:spLocks noChangeShapeType="1"/>
        </xdr:cNvSpPr>
      </xdr:nvSpPr>
      <xdr:spPr bwMode="auto">
        <a:xfrm flipV="1">
          <a:off x="7823200" y="6013450"/>
          <a:ext cx="635000" cy="838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>
    <xdr:from>
      <xdr:col>30</xdr:col>
      <xdr:colOff>190500</xdr:colOff>
      <xdr:row>24</xdr:row>
      <xdr:rowOff>57150</xdr:rowOff>
    </xdr:from>
    <xdr:to>
      <xdr:col>33</xdr:col>
      <xdr:colOff>76200</xdr:colOff>
      <xdr:row>27</xdr:row>
      <xdr:rowOff>171450</xdr:rowOff>
    </xdr:to>
    <xdr:sp macro="" textlink="">
      <xdr:nvSpPr>
        <xdr:cNvPr id="68" name="Line 818">
          <a:extLst>
            <a:ext uri="{FF2B5EF4-FFF2-40B4-BE49-F238E27FC236}">
              <a16:creationId xmlns:a16="http://schemas.microsoft.com/office/drawing/2014/main" id="{C83C5091-717C-4A79-816B-CBB4CF03B270}"/>
            </a:ext>
          </a:extLst>
        </xdr:cNvPr>
        <xdr:cNvSpPr>
          <a:spLocks noChangeShapeType="1"/>
        </xdr:cNvSpPr>
      </xdr:nvSpPr>
      <xdr:spPr bwMode="auto">
        <a:xfrm>
          <a:off x="7810500" y="6000750"/>
          <a:ext cx="64770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36</xdr:col>
      <xdr:colOff>257175</xdr:colOff>
      <xdr:row>27</xdr:row>
      <xdr:rowOff>200025</xdr:rowOff>
    </xdr:from>
    <xdr:to>
      <xdr:col>38</xdr:col>
      <xdr:colOff>19050</xdr:colOff>
      <xdr:row>28</xdr:row>
      <xdr:rowOff>28575</xdr:rowOff>
    </xdr:to>
    <xdr:sp macro="" textlink="">
      <xdr:nvSpPr>
        <xdr:cNvPr id="69" name="Rectangle 819">
          <a:extLst>
            <a:ext uri="{FF2B5EF4-FFF2-40B4-BE49-F238E27FC236}">
              <a16:creationId xmlns:a16="http://schemas.microsoft.com/office/drawing/2014/main" id="{560EDD2C-C7C1-4D5E-9556-BD3E8CC8D81D}"/>
            </a:ext>
          </a:extLst>
        </xdr:cNvPr>
        <xdr:cNvSpPr>
          <a:spLocks/>
        </xdr:cNvSpPr>
      </xdr:nvSpPr>
      <xdr:spPr bwMode="auto">
        <a:xfrm>
          <a:off x="9398000" y="6889750"/>
          <a:ext cx="273050" cy="76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104775</xdr:colOff>
      <xdr:row>20</xdr:row>
      <xdr:rowOff>228600</xdr:rowOff>
    </xdr:from>
    <xdr:to>
      <xdr:col>28</xdr:col>
      <xdr:colOff>0</xdr:colOff>
      <xdr:row>20</xdr:row>
      <xdr:rowOff>228600</xdr:rowOff>
    </xdr:to>
    <xdr:sp macro="" textlink="">
      <xdr:nvSpPr>
        <xdr:cNvPr id="70" name="Line 820">
          <a:extLst>
            <a:ext uri="{FF2B5EF4-FFF2-40B4-BE49-F238E27FC236}">
              <a16:creationId xmlns:a16="http://schemas.microsoft.com/office/drawing/2014/main" id="{1AF33D13-2819-4F8F-A537-794EC0AFB8AA}"/>
            </a:ext>
          </a:extLst>
        </xdr:cNvPr>
        <xdr:cNvSpPr>
          <a:spLocks noChangeShapeType="1"/>
        </xdr:cNvSpPr>
      </xdr:nvSpPr>
      <xdr:spPr bwMode="auto">
        <a:xfrm>
          <a:off x="5187950" y="5181600"/>
          <a:ext cx="192405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28</xdr:col>
      <xdr:colOff>9525</xdr:colOff>
      <xdr:row>18</xdr:row>
      <xdr:rowOff>9525</xdr:rowOff>
    </xdr:from>
    <xdr:to>
      <xdr:col>28</xdr:col>
      <xdr:colOff>9525</xdr:colOff>
      <xdr:row>23</xdr:row>
      <xdr:rowOff>142875</xdr:rowOff>
    </xdr:to>
    <xdr:sp macro="" textlink="">
      <xdr:nvSpPr>
        <xdr:cNvPr id="71" name="Line 821">
          <a:extLst>
            <a:ext uri="{FF2B5EF4-FFF2-40B4-BE49-F238E27FC236}">
              <a16:creationId xmlns:a16="http://schemas.microsoft.com/office/drawing/2014/main" id="{CB249286-0560-449E-A062-E8432F6BE59A}"/>
            </a:ext>
          </a:extLst>
        </xdr:cNvPr>
        <xdr:cNvSpPr>
          <a:spLocks noChangeShapeType="1"/>
        </xdr:cNvSpPr>
      </xdr:nvSpPr>
      <xdr:spPr bwMode="auto">
        <a:xfrm flipV="1">
          <a:off x="7124700" y="4470400"/>
          <a:ext cx="0" cy="13716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0</xdr:colOff>
      <xdr:row>18</xdr:row>
      <xdr:rowOff>9525</xdr:rowOff>
    </xdr:from>
    <xdr:to>
      <xdr:col>26</xdr:col>
      <xdr:colOff>0</xdr:colOff>
      <xdr:row>20</xdr:row>
      <xdr:rowOff>219075</xdr:rowOff>
    </xdr:to>
    <xdr:sp macro="" textlink="">
      <xdr:nvSpPr>
        <xdr:cNvPr id="72" name="Line 822">
          <a:extLst>
            <a:ext uri="{FF2B5EF4-FFF2-40B4-BE49-F238E27FC236}">
              <a16:creationId xmlns:a16="http://schemas.microsoft.com/office/drawing/2014/main" id="{89A1684D-C1D3-4652-B71A-FA857735C8F7}"/>
            </a:ext>
          </a:extLst>
        </xdr:cNvPr>
        <xdr:cNvSpPr>
          <a:spLocks noChangeShapeType="1"/>
        </xdr:cNvSpPr>
      </xdr:nvSpPr>
      <xdr:spPr bwMode="auto">
        <a:xfrm flipV="1">
          <a:off x="6604000" y="4470400"/>
          <a:ext cx="0" cy="7048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123825</xdr:colOff>
      <xdr:row>18</xdr:row>
      <xdr:rowOff>28575</xdr:rowOff>
    </xdr:from>
    <xdr:to>
      <xdr:col>20</xdr:col>
      <xdr:colOff>123825</xdr:colOff>
      <xdr:row>21</xdr:row>
      <xdr:rowOff>9525</xdr:rowOff>
    </xdr:to>
    <xdr:sp macro="" textlink="">
      <xdr:nvSpPr>
        <xdr:cNvPr id="73" name="Line 823">
          <a:extLst>
            <a:ext uri="{FF2B5EF4-FFF2-40B4-BE49-F238E27FC236}">
              <a16:creationId xmlns:a16="http://schemas.microsoft.com/office/drawing/2014/main" id="{0068AAB3-65A3-45BE-8EBE-2AA6D6ADDDBC}"/>
            </a:ext>
          </a:extLst>
        </xdr:cNvPr>
        <xdr:cNvSpPr>
          <a:spLocks noChangeShapeType="1"/>
        </xdr:cNvSpPr>
      </xdr:nvSpPr>
      <xdr:spPr bwMode="auto">
        <a:xfrm flipH="1" flipV="1">
          <a:off x="5207000" y="4489450"/>
          <a:ext cx="0" cy="7239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22</xdr:col>
      <xdr:colOff>247650</xdr:colOff>
      <xdr:row>20</xdr:row>
      <xdr:rowOff>209550</xdr:rowOff>
    </xdr:from>
    <xdr:to>
      <xdr:col>22</xdr:col>
      <xdr:colOff>247650</xdr:colOff>
      <xdr:row>23</xdr:row>
      <xdr:rowOff>123825</xdr:rowOff>
    </xdr:to>
    <xdr:sp macro="" textlink="">
      <xdr:nvSpPr>
        <xdr:cNvPr id="74" name="Line 824">
          <a:extLst>
            <a:ext uri="{FF2B5EF4-FFF2-40B4-BE49-F238E27FC236}">
              <a16:creationId xmlns:a16="http://schemas.microsoft.com/office/drawing/2014/main" id="{0F220FF5-83D9-4A5E-A785-6E5A0951BA69}"/>
            </a:ext>
          </a:extLst>
        </xdr:cNvPr>
        <xdr:cNvSpPr>
          <a:spLocks noChangeShapeType="1"/>
        </xdr:cNvSpPr>
      </xdr:nvSpPr>
      <xdr:spPr bwMode="auto">
        <a:xfrm flipH="1" flipV="1">
          <a:off x="5835650" y="5162550"/>
          <a:ext cx="0" cy="6604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22</xdr:col>
      <xdr:colOff>219075</xdr:colOff>
      <xdr:row>21</xdr:row>
      <xdr:rowOff>85725</xdr:rowOff>
    </xdr:from>
    <xdr:to>
      <xdr:col>23</xdr:col>
      <xdr:colOff>9525</xdr:colOff>
      <xdr:row>23</xdr:row>
      <xdr:rowOff>47625</xdr:rowOff>
    </xdr:to>
    <xdr:sp macro="" textlink="">
      <xdr:nvSpPr>
        <xdr:cNvPr id="75" name="Rectangle 825">
          <a:extLst>
            <a:ext uri="{FF2B5EF4-FFF2-40B4-BE49-F238E27FC236}">
              <a16:creationId xmlns:a16="http://schemas.microsoft.com/office/drawing/2014/main" id="{D4662BC6-3674-4691-B071-4EA0B16504AE}"/>
            </a:ext>
          </a:extLst>
        </xdr:cNvPr>
        <xdr:cNvSpPr>
          <a:spLocks/>
        </xdr:cNvSpPr>
      </xdr:nvSpPr>
      <xdr:spPr bwMode="auto">
        <a:xfrm>
          <a:off x="5810250" y="5289550"/>
          <a:ext cx="44450" cy="457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27</xdr:col>
      <xdr:colOff>228600</xdr:colOff>
      <xdr:row>21</xdr:row>
      <xdr:rowOff>66675</xdr:rowOff>
    </xdr:from>
    <xdr:to>
      <xdr:col>28</xdr:col>
      <xdr:colOff>28575</xdr:colOff>
      <xdr:row>23</xdr:row>
      <xdr:rowOff>28575</xdr:rowOff>
    </xdr:to>
    <xdr:sp macro="" textlink="">
      <xdr:nvSpPr>
        <xdr:cNvPr id="76" name="Rectangle 826">
          <a:extLst>
            <a:ext uri="{FF2B5EF4-FFF2-40B4-BE49-F238E27FC236}">
              <a16:creationId xmlns:a16="http://schemas.microsoft.com/office/drawing/2014/main" id="{C8974C80-7FFB-4159-A05D-9A3EBA8DE084}"/>
            </a:ext>
          </a:extLst>
        </xdr:cNvPr>
        <xdr:cNvSpPr>
          <a:spLocks/>
        </xdr:cNvSpPr>
      </xdr:nvSpPr>
      <xdr:spPr bwMode="auto">
        <a:xfrm>
          <a:off x="7086600" y="5270500"/>
          <a:ext cx="57150" cy="457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29</xdr:col>
      <xdr:colOff>228600</xdr:colOff>
      <xdr:row>18</xdr:row>
      <xdr:rowOff>200025</xdr:rowOff>
    </xdr:from>
    <xdr:to>
      <xdr:col>35</xdr:col>
      <xdr:colOff>9525</xdr:colOff>
      <xdr:row>23</xdr:row>
      <xdr:rowOff>57150</xdr:rowOff>
    </xdr:to>
    <xdr:sp macro="" textlink="">
      <xdr:nvSpPr>
        <xdr:cNvPr id="77" name="Rectangle 827">
          <a:extLst>
            <a:ext uri="{FF2B5EF4-FFF2-40B4-BE49-F238E27FC236}">
              <a16:creationId xmlns:a16="http://schemas.microsoft.com/office/drawing/2014/main" id="{C1C70C6A-E539-4207-B039-0678157CCD88}"/>
            </a:ext>
          </a:extLst>
        </xdr:cNvPr>
        <xdr:cNvSpPr>
          <a:spLocks/>
        </xdr:cNvSpPr>
      </xdr:nvSpPr>
      <xdr:spPr bwMode="auto">
        <a:xfrm>
          <a:off x="7594600" y="4660900"/>
          <a:ext cx="1308100" cy="1092200"/>
        </a:xfrm>
        <a:prstGeom prst="rect">
          <a:avLst/>
        </a:prstGeom>
        <a:pattFill prst="ltVert">
          <a:fgClr>
            <a:srgbClr val="000000"/>
          </a:fgClr>
          <a:bgClr>
            <a:srgbClr val="FFFFFF"/>
          </a:bgClr>
        </a:patt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29</xdr:col>
      <xdr:colOff>200025</xdr:colOff>
      <xdr:row>20</xdr:row>
      <xdr:rowOff>238125</xdr:rowOff>
    </xdr:from>
    <xdr:to>
      <xdr:col>35</xdr:col>
      <xdr:colOff>47625</xdr:colOff>
      <xdr:row>21</xdr:row>
      <xdr:rowOff>66675</xdr:rowOff>
    </xdr:to>
    <xdr:sp macro="" textlink="">
      <xdr:nvSpPr>
        <xdr:cNvPr id="78" name="Rectangle 828">
          <a:extLst>
            <a:ext uri="{FF2B5EF4-FFF2-40B4-BE49-F238E27FC236}">
              <a16:creationId xmlns:a16="http://schemas.microsoft.com/office/drawing/2014/main" id="{9989E674-7EDF-4EA2-9BE0-47A33E2676D4}"/>
            </a:ext>
          </a:extLst>
        </xdr:cNvPr>
        <xdr:cNvSpPr>
          <a:spLocks/>
        </xdr:cNvSpPr>
      </xdr:nvSpPr>
      <xdr:spPr bwMode="auto">
        <a:xfrm>
          <a:off x="7569200" y="5194300"/>
          <a:ext cx="1371600" cy="76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29</xdr:col>
      <xdr:colOff>200025</xdr:colOff>
      <xdr:row>22</xdr:row>
      <xdr:rowOff>0</xdr:rowOff>
    </xdr:from>
    <xdr:to>
      <xdr:col>30</xdr:col>
      <xdr:colOff>9525</xdr:colOff>
      <xdr:row>22</xdr:row>
      <xdr:rowOff>76200</xdr:rowOff>
    </xdr:to>
    <xdr:sp macro="" textlink="">
      <xdr:nvSpPr>
        <xdr:cNvPr id="79" name="Oval 829">
          <a:extLst>
            <a:ext uri="{FF2B5EF4-FFF2-40B4-BE49-F238E27FC236}">
              <a16:creationId xmlns:a16="http://schemas.microsoft.com/office/drawing/2014/main" id="{ACF77078-C22B-43C5-9931-A3654EE91960}"/>
            </a:ext>
          </a:extLst>
        </xdr:cNvPr>
        <xdr:cNvSpPr>
          <a:spLocks/>
        </xdr:cNvSpPr>
      </xdr:nvSpPr>
      <xdr:spPr bwMode="auto">
        <a:xfrm>
          <a:off x="7569200" y="5448300"/>
          <a:ext cx="63500" cy="76200"/>
        </a:xfrm>
        <a:prstGeom prst="ellipse">
          <a:avLst/>
        </a:prstGeom>
        <a:solidFill>
          <a:srgbClr val="000000"/>
        </a:solidFill>
        <a:ln w="9525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29</xdr:col>
      <xdr:colOff>190500</xdr:colOff>
      <xdr:row>19</xdr:row>
      <xdr:rowOff>190500</xdr:rowOff>
    </xdr:from>
    <xdr:to>
      <xdr:col>30</xdr:col>
      <xdr:colOff>0</xdr:colOff>
      <xdr:row>20</xdr:row>
      <xdr:rowOff>19050</xdr:rowOff>
    </xdr:to>
    <xdr:sp macro="" textlink="">
      <xdr:nvSpPr>
        <xdr:cNvPr id="80" name="Oval 830">
          <a:extLst>
            <a:ext uri="{FF2B5EF4-FFF2-40B4-BE49-F238E27FC236}">
              <a16:creationId xmlns:a16="http://schemas.microsoft.com/office/drawing/2014/main" id="{B12BD2AD-85EF-4111-A043-102127202689}"/>
            </a:ext>
          </a:extLst>
        </xdr:cNvPr>
        <xdr:cNvSpPr>
          <a:spLocks/>
        </xdr:cNvSpPr>
      </xdr:nvSpPr>
      <xdr:spPr bwMode="auto">
        <a:xfrm>
          <a:off x="7556500" y="4895850"/>
          <a:ext cx="63500" cy="76200"/>
        </a:xfrm>
        <a:prstGeom prst="ellipse">
          <a:avLst/>
        </a:prstGeom>
        <a:solidFill>
          <a:srgbClr val="000000"/>
        </a:solidFill>
        <a:ln w="9525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32</xdr:col>
      <xdr:colOff>95250</xdr:colOff>
      <xdr:row>21</xdr:row>
      <xdr:rowOff>85725</xdr:rowOff>
    </xdr:from>
    <xdr:to>
      <xdr:col>33</xdr:col>
      <xdr:colOff>9525</xdr:colOff>
      <xdr:row>22</xdr:row>
      <xdr:rowOff>180975</xdr:rowOff>
    </xdr:to>
    <xdr:sp macro="" textlink="">
      <xdr:nvSpPr>
        <xdr:cNvPr id="81" name="Line 831">
          <a:extLst>
            <a:ext uri="{FF2B5EF4-FFF2-40B4-BE49-F238E27FC236}">
              <a16:creationId xmlns:a16="http://schemas.microsoft.com/office/drawing/2014/main" id="{47C4A116-D94D-4839-9B72-360431EBD983}"/>
            </a:ext>
          </a:extLst>
        </xdr:cNvPr>
        <xdr:cNvSpPr>
          <a:spLocks noChangeShapeType="1"/>
        </xdr:cNvSpPr>
      </xdr:nvSpPr>
      <xdr:spPr bwMode="auto">
        <a:xfrm flipV="1">
          <a:off x="8223250" y="5289550"/>
          <a:ext cx="17145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29</xdr:col>
      <xdr:colOff>257175</xdr:colOff>
      <xdr:row>22</xdr:row>
      <xdr:rowOff>47625</xdr:rowOff>
    </xdr:from>
    <xdr:to>
      <xdr:col>32</xdr:col>
      <xdr:colOff>123825</xdr:colOff>
      <xdr:row>22</xdr:row>
      <xdr:rowOff>47625</xdr:rowOff>
    </xdr:to>
    <xdr:sp macro="" textlink="">
      <xdr:nvSpPr>
        <xdr:cNvPr id="82" name="Line 832">
          <a:extLst>
            <a:ext uri="{FF2B5EF4-FFF2-40B4-BE49-F238E27FC236}">
              <a16:creationId xmlns:a16="http://schemas.microsoft.com/office/drawing/2014/main" id="{AAA737CE-CEB1-4C05-AA63-A2811DA85BAF}"/>
            </a:ext>
          </a:extLst>
        </xdr:cNvPr>
        <xdr:cNvSpPr>
          <a:spLocks noChangeShapeType="1"/>
        </xdr:cNvSpPr>
      </xdr:nvSpPr>
      <xdr:spPr bwMode="auto">
        <a:xfrm>
          <a:off x="7620000" y="5499100"/>
          <a:ext cx="635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32</xdr:col>
      <xdr:colOff>247650</xdr:colOff>
      <xdr:row>22</xdr:row>
      <xdr:rowOff>47625</xdr:rowOff>
    </xdr:from>
    <xdr:to>
      <xdr:col>33</xdr:col>
      <xdr:colOff>57150</xdr:colOff>
      <xdr:row>22</xdr:row>
      <xdr:rowOff>47625</xdr:rowOff>
    </xdr:to>
    <xdr:sp macro="" textlink="">
      <xdr:nvSpPr>
        <xdr:cNvPr id="83" name="Line 833">
          <a:extLst>
            <a:ext uri="{FF2B5EF4-FFF2-40B4-BE49-F238E27FC236}">
              <a16:creationId xmlns:a16="http://schemas.microsoft.com/office/drawing/2014/main" id="{8232C3AB-09CC-4C83-BC93-4763F2BF02C0}"/>
            </a:ext>
          </a:extLst>
        </xdr:cNvPr>
        <xdr:cNvSpPr>
          <a:spLocks noChangeShapeType="1"/>
        </xdr:cNvSpPr>
      </xdr:nvSpPr>
      <xdr:spPr bwMode="auto">
        <a:xfrm flipH="1">
          <a:off x="8375650" y="5499100"/>
          <a:ext cx="635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29</xdr:col>
      <xdr:colOff>228600</xdr:colOff>
      <xdr:row>19</xdr:row>
      <xdr:rowOff>228600</xdr:rowOff>
    </xdr:from>
    <xdr:to>
      <xdr:col>36</xdr:col>
      <xdr:colOff>47625</xdr:colOff>
      <xdr:row>22</xdr:row>
      <xdr:rowOff>47625</xdr:rowOff>
    </xdr:to>
    <xdr:sp macro="" textlink="">
      <xdr:nvSpPr>
        <xdr:cNvPr id="84" name="Freeform 834">
          <a:extLst>
            <a:ext uri="{FF2B5EF4-FFF2-40B4-BE49-F238E27FC236}">
              <a16:creationId xmlns:a16="http://schemas.microsoft.com/office/drawing/2014/main" id="{B8FAE527-894B-430C-A2FE-96078E502A4A}"/>
            </a:ext>
          </a:extLst>
        </xdr:cNvPr>
        <xdr:cNvSpPr>
          <a:spLocks/>
        </xdr:cNvSpPr>
      </xdr:nvSpPr>
      <xdr:spPr bwMode="auto">
        <a:xfrm>
          <a:off x="7594600" y="4933950"/>
          <a:ext cx="1600200" cy="565150"/>
        </a:xfrm>
        <a:custGeom>
          <a:avLst/>
          <a:gdLst>
            <a:gd name="T0" fmla="*/ 2147483647 w 177"/>
            <a:gd name="T1" fmla="*/ 2147483647 h 62"/>
            <a:gd name="T2" fmla="*/ 2147483647 w 177"/>
            <a:gd name="T3" fmla="*/ 2147483647 h 62"/>
            <a:gd name="T4" fmla="*/ 2147483647 w 177"/>
            <a:gd name="T5" fmla="*/ 0 h 62"/>
            <a:gd name="T6" fmla="*/ 0 w 177"/>
            <a:gd name="T7" fmla="*/ 0 h 62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77" h="62">
              <a:moveTo>
                <a:pt x="89" y="62"/>
              </a:moveTo>
              <a:lnTo>
                <a:pt x="177" y="62"/>
              </a:lnTo>
              <a:lnTo>
                <a:pt x="177" y="0"/>
              </a:lnTo>
              <a:lnTo>
                <a:pt x="0" y="0"/>
              </a:lnTo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14</xdr:col>
      <xdr:colOff>76200</xdr:colOff>
      <xdr:row>35</xdr:row>
      <xdr:rowOff>28575</xdr:rowOff>
    </xdr:from>
    <xdr:to>
      <xdr:col>14</xdr:col>
      <xdr:colOff>76200</xdr:colOff>
      <xdr:row>42</xdr:row>
      <xdr:rowOff>180975</xdr:rowOff>
    </xdr:to>
    <xdr:sp macro="" textlink="">
      <xdr:nvSpPr>
        <xdr:cNvPr id="85" name="Line 835">
          <a:extLst>
            <a:ext uri="{FF2B5EF4-FFF2-40B4-BE49-F238E27FC236}">
              <a16:creationId xmlns:a16="http://schemas.microsoft.com/office/drawing/2014/main" id="{042A9A52-F1C4-46F9-A7DB-7D40C435FEE2}"/>
            </a:ext>
          </a:extLst>
        </xdr:cNvPr>
        <xdr:cNvSpPr>
          <a:spLocks noChangeShapeType="1"/>
        </xdr:cNvSpPr>
      </xdr:nvSpPr>
      <xdr:spPr bwMode="auto">
        <a:xfrm flipV="1">
          <a:off x="3632200" y="8699500"/>
          <a:ext cx="0" cy="18859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14</xdr:col>
      <xdr:colOff>66675</xdr:colOff>
      <xdr:row>35</xdr:row>
      <xdr:rowOff>9525</xdr:rowOff>
    </xdr:from>
    <xdr:to>
      <xdr:col>18</xdr:col>
      <xdr:colOff>0</xdr:colOff>
      <xdr:row>35</xdr:row>
      <xdr:rowOff>9525</xdr:rowOff>
    </xdr:to>
    <xdr:sp macro="" textlink="">
      <xdr:nvSpPr>
        <xdr:cNvPr id="86" name="Line 836">
          <a:extLst>
            <a:ext uri="{FF2B5EF4-FFF2-40B4-BE49-F238E27FC236}">
              <a16:creationId xmlns:a16="http://schemas.microsoft.com/office/drawing/2014/main" id="{4C8E3706-43C0-491B-981B-FC6F45CDA96E}"/>
            </a:ext>
          </a:extLst>
        </xdr:cNvPr>
        <xdr:cNvSpPr>
          <a:spLocks noChangeShapeType="1"/>
        </xdr:cNvSpPr>
      </xdr:nvSpPr>
      <xdr:spPr bwMode="auto">
        <a:xfrm>
          <a:off x="3625850" y="8680450"/>
          <a:ext cx="94615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14</xdr:col>
      <xdr:colOff>104775</xdr:colOff>
      <xdr:row>37</xdr:row>
      <xdr:rowOff>9525</xdr:rowOff>
    </xdr:from>
    <xdr:to>
      <xdr:col>17</xdr:col>
      <xdr:colOff>238125</xdr:colOff>
      <xdr:row>37</xdr:row>
      <xdr:rowOff>9525</xdr:rowOff>
    </xdr:to>
    <xdr:sp macro="" textlink="">
      <xdr:nvSpPr>
        <xdr:cNvPr id="87" name="Line 837">
          <a:extLst>
            <a:ext uri="{FF2B5EF4-FFF2-40B4-BE49-F238E27FC236}">
              <a16:creationId xmlns:a16="http://schemas.microsoft.com/office/drawing/2014/main" id="{7771B5B6-9D35-4216-82A7-7AE6C7BE364B}"/>
            </a:ext>
          </a:extLst>
        </xdr:cNvPr>
        <xdr:cNvSpPr>
          <a:spLocks noChangeShapeType="1"/>
        </xdr:cNvSpPr>
      </xdr:nvSpPr>
      <xdr:spPr bwMode="auto">
        <a:xfrm>
          <a:off x="3663950" y="9175750"/>
          <a:ext cx="89535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7</xdr:col>
      <xdr:colOff>241300</xdr:colOff>
      <xdr:row>31</xdr:row>
      <xdr:rowOff>0</xdr:rowOff>
    </xdr:from>
    <xdr:to>
      <xdr:col>11</xdr:col>
      <xdr:colOff>171450</xdr:colOff>
      <xdr:row>33</xdr:row>
      <xdr:rowOff>171450</xdr:rowOff>
    </xdr:to>
    <xdr:sp macro="" textlink="">
      <xdr:nvSpPr>
        <xdr:cNvPr id="88" name="Rectangle 838">
          <a:extLst>
            <a:ext uri="{FF2B5EF4-FFF2-40B4-BE49-F238E27FC236}">
              <a16:creationId xmlns:a16="http://schemas.microsoft.com/office/drawing/2014/main" id="{8494814A-A1A7-4734-9336-8299140DAA8B}"/>
            </a:ext>
          </a:extLst>
        </xdr:cNvPr>
        <xdr:cNvSpPr>
          <a:spLocks/>
        </xdr:cNvSpPr>
      </xdr:nvSpPr>
      <xdr:spPr bwMode="auto">
        <a:xfrm>
          <a:off x="2017712" y="7677150"/>
          <a:ext cx="947738" cy="6667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ko-KR" altLang="en-US" sz="1400" b="0" i="0" u="none" strike="noStrike" baseline="0">
              <a:solidFill>
                <a:srgbClr val="000000"/>
              </a:solidFill>
              <a:latin typeface="+mn-lt"/>
              <a:ea typeface="돋움"/>
            </a:rPr>
            <a:t>T.R</a:t>
          </a:r>
        </a:p>
        <a:p>
          <a:pPr algn="ctr" rtl="0">
            <a:defRPr sz="1000"/>
          </a:pPr>
          <a:r>
            <a:rPr lang="en-US" altLang="ko-KR" sz="1400" b="0" i="0" u="none" strike="noStrike" baseline="0">
              <a:solidFill>
                <a:srgbClr val="000000"/>
              </a:solidFill>
              <a:latin typeface="+mn-lt"/>
              <a:ea typeface="돋움"/>
            </a:rPr>
            <a:t>#</a:t>
          </a:r>
          <a:r>
            <a:rPr lang="ko-KR" altLang="en-US" sz="1400" b="0" i="0" u="none" strike="noStrike" baseline="0">
              <a:solidFill>
                <a:srgbClr val="000000"/>
              </a:solidFill>
              <a:latin typeface="+mn-lt"/>
              <a:ea typeface="돋움"/>
            </a:rPr>
            <a:t>A</a:t>
          </a:r>
        </a:p>
      </xdr:txBody>
    </xdr:sp>
    <xdr:clientData/>
  </xdr:twoCellAnchor>
  <xdr:twoCellAnchor>
    <xdr:from>
      <xdr:col>5</xdr:col>
      <xdr:colOff>47625</xdr:colOff>
      <xdr:row>31</xdr:row>
      <xdr:rowOff>0</xdr:rowOff>
    </xdr:from>
    <xdr:to>
      <xdr:col>6</xdr:col>
      <xdr:colOff>142875</xdr:colOff>
      <xdr:row>33</xdr:row>
      <xdr:rowOff>0</xdr:rowOff>
    </xdr:to>
    <xdr:sp macro="" textlink="">
      <xdr:nvSpPr>
        <xdr:cNvPr id="89" name="Rectangle 839">
          <a:extLst>
            <a:ext uri="{FF2B5EF4-FFF2-40B4-BE49-F238E27FC236}">
              <a16:creationId xmlns:a16="http://schemas.microsoft.com/office/drawing/2014/main" id="{6CF1C5B9-0718-44AA-9F0A-8DB215BE7CCE}"/>
            </a:ext>
          </a:extLst>
        </xdr:cNvPr>
        <xdr:cNvSpPr>
          <a:spLocks/>
        </xdr:cNvSpPr>
      </xdr:nvSpPr>
      <xdr:spPr bwMode="auto">
        <a:xfrm>
          <a:off x="1320800" y="7677150"/>
          <a:ext cx="349250" cy="495300"/>
        </a:xfrm>
        <a:prstGeom prst="rect">
          <a:avLst/>
        </a:prstGeom>
        <a:solidFill>
          <a:schemeClr val="tx1"/>
        </a:solidFill>
        <a:ln w="9525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ko-KR" altLang="en-US" sz="1100" b="0" i="0" u="none" strike="noStrike" baseline="0">
              <a:solidFill>
                <a:schemeClr val="bg1"/>
              </a:solidFill>
              <a:latin typeface="+mn-lt"/>
              <a:ea typeface="돋움"/>
            </a:rPr>
            <a:t>A</a:t>
          </a:r>
        </a:p>
      </xdr:txBody>
    </xdr:sp>
    <xdr:clientData/>
  </xdr:twoCellAnchor>
  <xdr:twoCellAnchor>
    <xdr:from>
      <xdr:col>6</xdr:col>
      <xdr:colOff>142875</xdr:colOff>
      <xdr:row>31</xdr:row>
      <xdr:rowOff>0</xdr:rowOff>
    </xdr:from>
    <xdr:to>
      <xdr:col>7</xdr:col>
      <xdr:colOff>238125</xdr:colOff>
      <xdr:row>33</xdr:row>
      <xdr:rowOff>0</xdr:rowOff>
    </xdr:to>
    <xdr:sp macro="" textlink="">
      <xdr:nvSpPr>
        <xdr:cNvPr id="90" name="Rectangle 840">
          <a:extLst>
            <a:ext uri="{FF2B5EF4-FFF2-40B4-BE49-F238E27FC236}">
              <a16:creationId xmlns:a16="http://schemas.microsoft.com/office/drawing/2014/main" id="{C4F366AE-2322-41DA-89BE-01EB5F84DA41}"/>
            </a:ext>
          </a:extLst>
        </xdr:cNvPr>
        <xdr:cNvSpPr>
          <a:spLocks/>
        </xdr:cNvSpPr>
      </xdr:nvSpPr>
      <xdr:spPr bwMode="auto">
        <a:xfrm>
          <a:off x="1670050" y="7677150"/>
          <a:ext cx="349250" cy="4953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</xdr:col>
      <xdr:colOff>57150</xdr:colOff>
      <xdr:row>37</xdr:row>
      <xdr:rowOff>0</xdr:rowOff>
    </xdr:from>
    <xdr:to>
      <xdr:col>6</xdr:col>
      <xdr:colOff>152400</xdr:colOff>
      <xdr:row>39</xdr:row>
      <xdr:rowOff>0</xdr:rowOff>
    </xdr:to>
    <xdr:sp macro="" textlink="">
      <xdr:nvSpPr>
        <xdr:cNvPr id="91" name="Rectangle 841">
          <a:extLst>
            <a:ext uri="{FF2B5EF4-FFF2-40B4-BE49-F238E27FC236}">
              <a16:creationId xmlns:a16="http://schemas.microsoft.com/office/drawing/2014/main" id="{5B299B22-49F9-4EBD-BE55-DB2C267BA5C7}"/>
            </a:ext>
          </a:extLst>
        </xdr:cNvPr>
        <xdr:cNvSpPr>
          <a:spLocks/>
        </xdr:cNvSpPr>
      </xdr:nvSpPr>
      <xdr:spPr bwMode="auto">
        <a:xfrm>
          <a:off x="1327150" y="9163050"/>
          <a:ext cx="349250" cy="495300"/>
        </a:xfrm>
        <a:prstGeom prst="rect">
          <a:avLst/>
        </a:prstGeom>
        <a:solidFill>
          <a:schemeClr val="tx1"/>
        </a:solidFill>
        <a:ln w="9525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ko-KR" altLang="en-US" sz="1100" b="0" i="0" u="none" strike="noStrike" baseline="0">
              <a:solidFill>
                <a:schemeClr val="bg1"/>
              </a:solidFill>
              <a:latin typeface="+mn-lt"/>
              <a:ea typeface="돋움"/>
            </a:rPr>
            <a:t>B</a:t>
          </a:r>
        </a:p>
      </xdr:txBody>
    </xdr:sp>
    <xdr:clientData/>
  </xdr:twoCellAnchor>
  <xdr:twoCellAnchor>
    <xdr:from>
      <xdr:col>7</xdr:col>
      <xdr:colOff>247650</xdr:colOff>
      <xdr:row>37</xdr:row>
      <xdr:rowOff>0</xdr:rowOff>
    </xdr:from>
    <xdr:to>
      <xdr:col>11</xdr:col>
      <xdr:colOff>171450</xdr:colOff>
      <xdr:row>39</xdr:row>
      <xdr:rowOff>171450</xdr:rowOff>
    </xdr:to>
    <xdr:sp macro="" textlink="">
      <xdr:nvSpPr>
        <xdr:cNvPr id="92" name="Rectangle 842">
          <a:extLst>
            <a:ext uri="{FF2B5EF4-FFF2-40B4-BE49-F238E27FC236}">
              <a16:creationId xmlns:a16="http://schemas.microsoft.com/office/drawing/2014/main" id="{61D2953B-A25E-4802-9BC6-740CD753FAE8}"/>
            </a:ext>
          </a:extLst>
        </xdr:cNvPr>
        <xdr:cNvSpPr>
          <a:spLocks/>
        </xdr:cNvSpPr>
      </xdr:nvSpPr>
      <xdr:spPr bwMode="auto">
        <a:xfrm>
          <a:off x="2025650" y="9163050"/>
          <a:ext cx="939800" cy="6667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ko-KR" altLang="en-US" sz="1400" b="0" i="0" u="none" strike="noStrike" baseline="0">
              <a:solidFill>
                <a:srgbClr val="000000"/>
              </a:solidFill>
              <a:latin typeface="+mn-lt"/>
              <a:ea typeface="돋움"/>
            </a:rPr>
            <a:t>T.R</a:t>
          </a:r>
        </a:p>
        <a:p>
          <a:pPr algn="ctr" rtl="0">
            <a:defRPr sz="1000"/>
          </a:pPr>
          <a:r>
            <a:rPr lang="en-US" altLang="ko-KR" sz="1400" b="0" i="0" u="none" strike="noStrike" baseline="0">
              <a:solidFill>
                <a:srgbClr val="000000"/>
              </a:solidFill>
              <a:latin typeface="+mn-lt"/>
              <a:ea typeface="돋움"/>
            </a:rPr>
            <a:t>#B</a:t>
          </a:r>
          <a:endParaRPr lang="ko-KR" altLang="en-US" sz="1400" b="0" i="0" u="none" strike="noStrike" baseline="0">
            <a:solidFill>
              <a:srgbClr val="000000"/>
            </a:solidFill>
            <a:latin typeface="+mn-lt"/>
            <a:ea typeface="돋움"/>
          </a:endParaRPr>
        </a:p>
      </xdr:txBody>
    </xdr:sp>
    <xdr:clientData/>
  </xdr:twoCellAnchor>
  <xdr:twoCellAnchor>
    <xdr:from>
      <xdr:col>6</xdr:col>
      <xdr:colOff>152400</xdr:colOff>
      <xdr:row>37</xdr:row>
      <xdr:rowOff>0</xdr:rowOff>
    </xdr:from>
    <xdr:to>
      <xdr:col>7</xdr:col>
      <xdr:colOff>247650</xdr:colOff>
      <xdr:row>39</xdr:row>
      <xdr:rowOff>0</xdr:rowOff>
    </xdr:to>
    <xdr:sp macro="" textlink="">
      <xdr:nvSpPr>
        <xdr:cNvPr id="93" name="Rectangle 843">
          <a:extLst>
            <a:ext uri="{FF2B5EF4-FFF2-40B4-BE49-F238E27FC236}">
              <a16:creationId xmlns:a16="http://schemas.microsoft.com/office/drawing/2014/main" id="{263C94E0-BA0F-4D08-9046-F0B803908246}"/>
            </a:ext>
          </a:extLst>
        </xdr:cNvPr>
        <xdr:cNvSpPr>
          <a:spLocks/>
        </xdr:cNvSpPr>
      </xdr:nvSpPr>
      <xdr:spPr bwMode="auto">
        <a:xfrm>
          <a:off x="1676400" y="9163050"/>
          <a:ext cx="349250" cy="4953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40</xdr:col>
      <xdr:colOff>19048</xdr:colOff>
      <xdr:row>18</xdr:row>
      <xdr:rowOff>19037</xdr:rowOff>
    </xdr:from>
    <xdr:to>
      <xdr:col>40</xdr:col>
      <xdr:colOff>19048</xdr:colOff>
      <xdr:row>42</xdr:row>
      <xdr:rowOff>180327</xdr:rowOff>
    </xdr:to>
    <xdr:sp macro="" textlink="">
      <xdr:nvSpPr>
        <xdr:cNvPr id="94" name="Line 844">
          <a:extLst>
            <a:ext uri="{FF2B5EF4-FFF2-40B4-BE49-F238E27FC236}">
              <a16:creationId xmlns:a16="http://schemas.microsoft.com/office/drawing/2014/main" id="{E9B38486-BBF3-4607-A596-656F457AD36F}"/>
            </a:ext>
          </a:extLst>
        </xdr:cNvPr>
        <xdr:cNvSpPr>
          <a:spLocks noChangeShapeType="1"/>
        </xdr:cNvSpPr>
      </xdr:nvSpPr>
      <xdr:spPr bwMode="auto">
        <a:xfrm flipV="1">
          <a:off x="10179048" y="4476737"/>
          <a:ext cx="0" cy="6108065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171450</xdr:colOff>
      <xdr:row>31</xdr:row>
      <xdr:rowOff>0</xdr:rowOff>
    </xdr:from>
    <xdr:to>
      <xdr:col>13</xdr:col>
      <xdr:colOff>0</xdr:colOff>
      <xdr:row>33</xdr:row>
      <xdr:rowOff>0</xdr:rowOff>
    </xdr:to>
    <xdr:sp macro="" textlink="">
      <xdr:nvSpPr>
        <xdr:cNvPr id="95" name="Rectangle 845">
          <a:extLst>
            <a:ext uri="{FF2B5EF4-FFF2-40B4-BE49-F238E27FC236}">
              <a16:creationId xmlns:a16="http://schemas.microsoft.com/office/drawing/2014/main" id="{78E9B474-AB6C-4D86-A380-B431D5227706}"/>
            </a:ext>
          </a:extLst>
        </xdr:cNvPr>
        <xdr:cNvSpPr>
          <a:spLocks/>
        </xdr:cNvSpPr>
      </xdr:nvSpPr>
      <xdr:spPr bwMode="auto">
        <a:xfrm>
          <a:off x="2965450" y="7677150"/>
          <a:ext cx="336550" cy="4953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39</xdr:col>
      <xdr:colOff>247650</xdr:colOff>
      <xdr:row>29</xdr:row>
      <xdr:rowOff>47625</xdr:rowOff>
    </xdr:from>
    <xdr:to>
      <xdr:col>40</xdr:col>
      <xdr:colOff>57150</xdr:colOff>
      <xdr:row>32</xdr:row>
      <xdr:rowOff>238125</xdr:rowOff>
    </xdr:to>
    <xdr:sp macro="" textlink="">
      <xdr:nvSpPr>
        <xdr:cNvPr id="96" name="Rectangle 846">
          <a:extLst>
            <a:ext uri="{FF2B5EF4-FFF2-40B4-BE49-F238E27FC236}">
              <a16:creationId xmlns:a16="http://schemas.microsoft.com/office/drawing/2014/main" id="{2BFB6678-EFD3-4439-B35E-C3EF0225FD5A}"/>
            </a:ext>
          </a:extLst>
        </xdr:cNvPr>
        <xdr:cNvSpPr>
          <a:spLocks/>
        </xdr:cNvSpPr>
      </xdr:nvSpPr>
      <xdr:spPr bwMode="auto">
        <a:xfrm>
          <a:off x="10153650" y="7232650"/>
          <a:ext cx="63500" cy="933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21</xdr:col>
      <xdr:colOff>247650</xdr:colOff>
      <xdr:row>33</xdr:row>
      <xdr:rowOff>228600</xdr:rowOff>
    </xdr:from>
    <xdr:to>
      <xdr:col>21</xdr:col>
      <xdr:colOff>247650</xdr:colOff>
      <xdr:row>42</xdr:row>
      <xdr:rowOff>190500</xdr:rowOff>
    </xdr:to>
    <xdr:sp macro="" textlink="">
      <xdr:nvSpPr>
        <xdr:cNvPr id="97" name="Line 847">
          <a:extLst>
            <a:ext uri="{FF2B5EF4-FFF2-40B4-BE49-F238E27FC236}">
              <a16:creationId xmlns:a16="http://schemas.microsoft.com/office/drawing/2014/main" id="{2979E59A-9F76-4D07-A149-D3F0F43B4C73}"/>
            </a:ext>
          </a:extLst>
        </xdr:cNvPr>
        <xdr:cNvSpPr>
          <a:spLocks noChangeShapeType="1"/>
        </xdr:cNvSpPr>
      </xdr:nvSpPr>
      <xdr:spPr bwMode="auto">
        <a:xfrm flipV="1">
          <a:off x="5581650" y="8401050"/>
          <a:ext cx="0" cy="21907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15</xdr:col>
      <xdr:colOff>76200</xdr:colOff>
      <xdr:row>34</xdr:row>
      <xdr:rowOff>228600</xdr:rowOff>
    </xdr:from>
    <xdr:to>
      <xdr:col>17</xdr:col>
      <xdr:colOff>19050</xdr:colOff>
      <xdr:row>35</xdr:row>
      <xdr:rowOff>38100</xdr:rowOff>
    </xdr:to>
    <xdr:sp macro="" textlink="">
      <xdr:nvSpPr>
        <xdr:cNvPr id="98" name="Rectangle 848">
          <a:extLst>
            <a:ext uri="{FF2B5EF4-FFF2-40B4-BE49-F238E27FC236}">
              <a16:creationId xmlns:a16="http://schemas.microsoft.com/office/drawing/2014/main" id="{649423B5-638C-490B-890B-161086401666}"/>
            </a:ext>
          </a:extLst>
        </xdr:cNvPr>
        <xdr:cNvSpPr>
          <a:spLocks/>
        </xdr:cNvSpPr>
      </xdr:nvSpPr>
      <xdr:spPr bwMode="auto">
        <a:xfrm>
          <a:off x="3886200" y="8648700"/>
          <a:ext cx="4508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17</xdr:col>
      <xdr:colOff>219075</xdr:colOff>
      <xdr:row>35</xdr:row>
      <xdr:rowOff>95250</xdr:rowOff>
    </xdr:from>
    <xdr:to>
      <xdr:col>18</xdr:col>
      <xdr:colOff>19050</xdr:colOff>
      <xdr:row>36</xdr:row>
      <xdr:rowOff>171450</xdr:rowOff>
    </xdr:to>
    <xdr:sp macro="" textlink="">
      <xdr:nvSpPr>
        <xdr:cNvPr id="99" name="Rectangle 849">
          <a:extLst>
            <a:ext uri="{FF2B5EF4-FFF2-40B4-BE49-F238E27FC236}">
              <a16:creationId xmlns:a16="http://schemas.microsoft.com/office/drawing/2014/main" id="{4C28E87B-D0EE-402C-BB0F-9BB43AC4CB92}"/>
            </a:ext>
          </a:extLst>
        </xdr:cNvPr>
        <xdr:cNvSpPr>
          <a:spLocks/>
        </xdr:cNvSpPr>
      </xdr:nvSpPr>
      <xdr:spPr bwMode="auto">
        <a:xfrm>
          <a:off x="4540250" y="8763000"/>
          <a:ext cx="50800" cy="3238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18</xdr:col>
      <xdr:colOff>76200</xdr:colOff>
      <xdr:row>42</xdr:row>
      <xdr:rowOff>152400</xdr:rowOff>
    </xdr:from>
    <xdr:to>
      <xdr:col>20</xdr:col>
      <xdr:colOff>19050</xdr:colOff>
      <xdr:row>42</xdr:row>
      <xdr:rowOff>209550</xdr:rowOff>
    </xdr:to>
    <xdr:sp macro="" textlink="">
      <xdr:nvSpPr>
        <xdr:cNvPr id="100" name="Rectangle 850">
          <a:extLst>
            <a:ext uri="{FF2B5EF4-FFF2-40B4-BE49-F238E27FC236}">
              <a16:creationId xmlns:a16="http://schemas.microsoft.com/office/drawing/2014/main" id="{FAB4E761-1DB7-44C1-8D0A-97629FE82753}"/>
            </a:ext>
          </a:extLst>
        </xdr:cNvPr>
        <xdr:cNvSpPr>
          <a:spLocks/>
        </xdr:cNvSpPr>
      </xdr:nvSpPr>
      <xdr:spPr bwMode="auto">
        <a:xfrm>
          <a:off x="4648200" y="10553700"/>
          <a:ext cx="4508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27</xdr:col>
      <xdr:colOff>9525</xdr:colOff>
      <xdr:row>42</xdr:row>
      <xdr:rowOff>161925</xdr:rowOff>
    </xdr:from>
    <xdr:to>
      <xdr:col>28</xdr:col>
      <xdr:colOff>9525</xdr:colOff>
      <xdr:row>42</xdr:row>
      <xdr:rowOff>209550</xdr:rowOff>
    </xdr:to>
    <xdr:sp macro="" textlink="">
      <xdr:nvSpPr>
        <xdr:cNvPr id="101" name="Rectangle 851">
          <a:extLst>
            <a:ext uri="{FF2B5EF4-FFF2-40B4-BE49-F238E27FC236}">
              <a16:creationId xmlns:a16="http://schemas.microsoft.com/office/drawing/2014/main" id="{31C218A7-A6EE-411D-B2FD-1C0DF458E408}"/>
            </a:ext>
          </a:extLst>
        </xdr:cNvPr>
        <xdr:cNvSpPr>
          <a:spLocks/>
        </xdr:cNvSpPr>
      </xdr:nvSpPr>
      <xdr:spPr bwMode="auto">
        <a:xfrm>
          <a:off x="6870700" y="10566400"/>
          <a:ext cx="254000" cy="44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17</xdr:col>
      <xdr:colOff>257175</xdr:colOff>
      <xdr:row>2</xdr:row>
      <xdr:rowOff>238125</xdr:rowOff>
    </xdr:from>
    <xdr:to>
      <xdr:col>17</xdr:col>
      <xdr:colOff>257175</xdr:colOff>
      <xdr:row>18</xdr:row>
      <xdr:rowOff>190500</xdr:rowOff>
    </xdr:to>
    <xdr:sp macro="" textlink="">
      <xdr:nvSpPr>
        <xdr:cNvPr id="102" name="Line 852">
          <a:extLst>
            <a:ext uri="{FF2B5EF4-FFF2-40B4-BE49-F238E27FC236}">
              <a16:creationId xmlns:a16="http://schemas.microsoft.com/office/drawing/2014/main" id="{99BDFAB3-38E4-4CCB-8AC9-63E18F6E6327}"/>
            </a:ext>
          </a:extLst>
        </xdr:cNvPr>
        <xdr:cNvSpPr>
          <a:spLocks noChangeShapeType="1"/>
        </xdr:cNvSpPr>
      </xdr:nvSpPr>
      <xdr:spPr bwMode="auto">
        <a:xfrm>
          <a:off x="4572000" y="736600"/>
          <a:ext cx="0" cy="3911600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114300</xdr:colOff>
      <xdr:row>21</xdr:row>
      <xdr:rowOff>0</xdr:rowOff>
    </xdr:from>
    <xdr:to>
      <xdr:col>15</xdr:col>
      <xdr:colOff>104775</xdr:colOff>
      <xdr:row>26</xdr:row>
      <xdr:rowOff>0</xdr:rowOff>
    </xdr:to>
    <xdr:sp macro="" textlink="">
      <xdr:nvSpPr>
        <xdr:cNvPr id="103" name="Rectangle 853">
          <a:extLst>
            <a:ext uri="{FF2B5EF4-FFF2-40B4-BE49-F238E27FC236}">
              <a16:creationId xmlns:a16="http://schemas.microsoft.com/office/drawing/2014/main" id="{7FFA11BD-291B-4600-A8DF-F0373DDE36AD}"/>
            </a:ext>
          </a:extLst>
        </xdr:cNvPr>
        <xdr:cNvSpPr>
          <a:spLocks/>
        </xdr:cNvSpPr>
      </xdr:nvSpPr>
      <xdr:spPr bwMode="auto">
        <a:xfrm>
          <a:off x="2908300" y="5200650"/>
          <a:ext cx="1009650" cy="12382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en-US" altLang="ko-KR" sz="1600" b="0" i="0" u="none" strike="noStrike" baseline="0">
              <a:solidFill>
                <a:srgbClr val="000000"/>
              </a:solidFill>
              <a:latin typeface="+mn-lt"/>
              <a:ea typeface="돋움"/>
            </a:rPr>
            <a:t>#2</a:t>
          </a:r>
          <a:br>
            <a:rPr lang="en-US" altLang="ko-KR" sz="1600" b="0" i="0" u="none" strike="noStrike" baseline="0">
              <a:solidFill>
                <a:srgbClr val="000000"/>
              </a:solidFill>
              <a:latin typeface="+mn-lt"/>
              <a:ea typeface="돋움"/>
            </a:rPr>
          </a:br>
          <a:r>
            <a:rPr lang="en-US" altLang="ko-KR" sz="1600" b="0" i="0" u="none" strike="noStrike" baseline="0">
              <a:solidFill>
                <a:srgbClr val="000000"/>
              </a:solidFill>
              <a:latin typeface="+mn-lt"/>
              <a:ea typeface="돋움"/>
            </a:rPr>
            <a:t>(Active)</a:t>
          </a:r>
          <a:endParaRPr lang="ko-KR" altLang="en-US" sz="1600" b="0" i="0" u="none" strike="noStrike" baseline="0">
            <a:solidFill>
              <a:srgbClr val="000000"/>
            </a:solidFill>
            <a:latin typeface="+mn-lt"/>
            <a:ea typeface="돋움"/>
          </a:endParaRPr>
        </a:p>
      </xdr:txBody>
    </xdr:sp>
    <xdr:clientData/>
  </xdr:twoCellAnchor>
  <xdr:twoCellAnchor>
    <xdr:from>
      <xdr:col>5</xdr:col>
      <xdr:colOff>114300</xdr:colOff>
      <xdr:row>21</xdr:row>
      <xdr:rowOff>0</xdr:rowOff>
    </xdr:from>
    <xdr:to>
      <xdr:col>9</xdr:col>
      <xdr:colOff>104775</xdr:colOff>
      <xdr:row>25</xdr:row>
      <xdr:rowOff>238125</xdr:rowOff>
    </xdr:to>
    <xdr:sp macro="" textlink="">
      <xdr:nvSpPr>
        <xdr:cNvPr id="104" name="Rectangle 854">
          <a:extLst>
            <a:ext uri="{FF2B5EF4-FFF2-40B4-BE49-F238E27FC236}">
              <a16:creationId xmlns:a16="http://schemas.microsoft.com/office/drawing/2014/main" id="{469947EC-F09F-4BA4-B32E-AD74770A5F1D}"/>
            </a:ext>
          </a:extLst>
        </xdr:cNvPr>
        <xdr:cNvSpPr>
          <a:spLocks/>
        </xdr:cNvSpPr>
      </xdr:nvSpPr>
      <xdr:spPr bwMode="auto">
        <a:xfrm>
          <a:off x="1384300" y="5200650"/>
          <a:ext cx="1009650" cy="12319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en-US" altLang="ko-KR" sz="1600" b="0" i="0" u="none" strike="noStrike" baseline="0">
              <a:solidFill>
                <a:srgbClr val="000000"/>
              </a:solidFill>
              <a:latin typeface="+mn-lt"/>
              <a:ea typeface="돋움"/>
            </a:rPr>
            <a:t>#1</a:t>
          </a:r>
          <a:br>
            <a:rPr lang="en-US" altLang="ko-KR" sz="1600" b="0" i="0" u="none" strike="noStrike" baseline="0">
              <a:solidFill>
                <a:srgbClr val="000000"/>
              </a:solidFill>
              <a:latin typeface="+mn-lt"/>
              <a:ea typeface="돋움"/>
            </a:rPr>
          </a:br>
          <a:r>
            <a:rPr lang="en-US" altLang="ko-KR" sz="1600" b="0" i="0" u="none" strike="noStrike" baseline="0">
              <a:solidFill>
                <a:srgbClr val="000000"/>
              </a:solidFill>
              <a:latin typeface="+mn-lt"/>
              <a:ea typeface="돋움"/>
            </a:rPr>
            <a:t>(Standby)</a:t>
          </a:r>
          <a:endParaRPr lang="ko-KR" altLang="en-US" sz="1600" b="0" i="0" u="none" strike="noStrike" baseline="0">
            <a:solidFill>
              <a:srgbClr val="000000"/>
            </a:solidFill>
            <a:latin typeface="+mn-lt"/>
            <a:ea typeface="돋움"/>
          </a:endParaRPr>
        </a:p>
      </xdr:txBody>
    </xdr:sp>
    <xdr:clientData/>
  </xdr:twoCellAnchor>
  <xdr:twoCellAnchor>
    <xdr:from>
      <xdr:col>35</xdr:col>
      <xdr:colOff>180975</xdr:colOff>
      <xdr:row>23</xdr:row>
      <xdr:rowOff>123825</xdr:rowOff>
    </xdr:from>
    <xdr:to>
      <xdr:col>35</xdr:col>
      <xdr:colOff>180975</xdr:colOff>
      <xdr:row>28</xdr:row>
      <xdr:rowOff>0</xdr:rowOff>
    </xdr:to>
    <xdr:sp macro="" textlink="">
      <xdr:nvSpPr>
        <xdr:cNvPr id="105" name="Line 855">
          <a:extLst>
            <a:ext uri="{FF2B5EF4-FFF2-40B4-BE49-F238E27FC236}">
              <a16:creationId xmlns:a16="http://schemas.microsoft.com/office/drawing/2014/main" id="{8DF35AB1-F3A3-41AF-8F02-5D6EA45DB3A6}"/>
            </a:ext>
          </a:extLst>
        </xdr:cNvPr>
        <xdr:cNvSpPr>
          <a:spLocks noChangeShapeType="1"/>
        </xdr:cNvSpPr>
      </xdr:nvSpPr>
      <xdr:spPr bwMode="auto">
        <a:xfrm flipH="1" flipV="1">
          <a:off x="9074150" y="5822950"/>
          <a:ext cx="0" cy="11112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39</xdr:col>
      <xdr:colOff>0</xdr:colOff>
      <xdr:row>23</xdr:row>
      <xdr:rowOff>133350</xdr:rowOff>
    </xdr:from>
    <xdr:to>
      <xdr:col>39</xdr:col>
      <xdr:colOff>0</xdr:colOff>
      <xdr:row>28</xdr:row>
      <xdr:rowOff>9525</xdr:rowOff>
    </xdr:to>
    <xdr:sp macro="" textlink="">
      <xdr:nvSpPr>
        <xdr:cNvPr id="106" name="Line 856">
          <a:extLst>
            <a:ext uri="{FF2B5EF4-FFF2-40B4-BE49-F238E27FC236}">
              <a16:creationId xmlns:a16="http://schemas.microsoft.com/office/drawing/2014/main" id="{C38465D5-616A-4F4C-9AB0-CBBD363A15C2}"/>
            </a:ext>
          </a:extLst>
        </xdr:cNvPr>
        <xdr:cNvSpPr>
          <a:spLocks noChangeShapeType="1"/>
        </xdr:cNvSpPr>
      </xdr:nvSpPr>
      <xdr:spPr bwMode="auto">
        <a:xfrm flipH="1" flipV="1">
          <a:off x="9906000" y="5829300"/>
          <a:ext cx="0" cy="11176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39</xdr:col>
      <xdr:colOff>19050</xdr:colOff>
      <xdr:row>23</xdr:row>
      <xdr:rowOff>171450</xdr:rowOff>
    </xdr:from>
    <xdr:to>
      <xdr:col>40</xdr:col>
      <xdr:colOff>9525</xdr:colOff>
      <xdr:row>27</xdr:row>
      <xdr:rowOff>219075</xdr:rowOff>
    </xdr:to>
    <xdr:sp macro="" textlink="">
      <xdr:nvSpPr>
        <xdr:cNvPr id="107" name="Line 857">
          <a:extLst>
            <a:ext uri="{FF2B5EF4-FFF2-40B4-BE49-F238E27FC236}">
              <a16:creationId xmlns:a16="http://schemas.microsoft.com/office/drawing/2014/main" id="{90FEC475-2016-49A0-AA85-4AAE11F37E58}"/>
            </a:ext>
          </a:extLst>
        </xdr:cNvPr>
        <xdr:cNvSpPr>
          <a:spLocks noChangeShapeType="1"/>
        </xdr:cNvSpPr>
      </xdr:nvSpPr>
      <xdr:spPr bwMode="auto">
        <a:xfrm>
          <a:off x="9925050" y="5867400"/>
          <a:ext cx="247650" cy="1041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38</xdr:col>
      <xdr:colOff>257175</xdr:colOff>
      <xdr:row>23</xdr:row>
      <xdr:rowOff>161925</xdr:rowOff>
    </xdr:from>
    <xdr:to>
      <xdr:col>40</xdr:col>
      <xdr:colOff>9525</xdr:colOff>
      <xdr:row>27</xdr:row>
      <xdr:rowOff>247650</xdr:rowOff>
    </xdr:to>
    <xdr:sp macro="" textlink="">
      <xdr:nvSpPr>
        <xdr:cNvPr id="108" name="Line 858">
          <a:extLst>
            <a:ext uri="{FF2B5EF4-FFF2-40B4-BE49-F238E27FC236}">
              <a16:creationId xmlns:a16="http://schemas.microsoft.com/office/drawing/2014/main" id="{B6973C86-5546-4DA1-86F2-BF7F965E64C7}"/>
            </a:ext>
          </a:extLst>
        </xdr:cNvPr>
        <xdr:cNvSpPr>
          <a:spLocks noChangeShapeType="1"/>
        </xdr:cNvSpPr>
      </xdr:nvSpPr>
      <xdr:spPr bwMode="auto">
        <a:xfrm flipH="1">
          <a:off x="9906000" y="5861050"/>
          <a:ext cx="266700" cy="10731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37</xdr:col>
      <xdr:colOff>152400</xdr:colOff>
      <xdr:row>35</xdr:row>
      <xdr:rowOff>9525</xdr:rowOff>
    </xdr:from>
    <xdr:to>
      <xdr:col>37</xdr:col>
      <xdr:colOff>152400</xdr:colOff>
      <xdr:row>38</xdr:row>
      <xdr:rowOff>133350</xdr:rowOff>
    </xdr:to>
    <xdr:sp macro="" textlink="">
      <xdr:nvSpPr>
        <xdr:cNvPr id="109" name="Line 859">
          <a:extLst>
            <a:ext uri="{FF2B5EF4-FFF2-40B4-BE49-F238E27FC236}">
              <a16:creationId xmlns:a16="http://schemas.microsoft.com/office/drawing/2014/main" id="{B3D5750E-1DD5-475A-AA61-5D932EF3CBC0}"/>
            </a:ext>
          </a:extLst>
        </xdr:cNvPr>
        <xdr:cNvSpPr>
          <a:spLocks noChangeShapeType="1"/>
        </xdr:cNvSpPr>
      </xdr:nvSpPr>
      <xdr:spPr bwMode="auto">
        <a:xfrm flipH="1" flipV="1">
          <a:off x="9550400" y="8680450"/>
          <a:ext cx="0" cy="8636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9525</xdr:colOff>
      <xdr:row>33</xdr:row>
      <xdr:rowOff>228600</xdr:rowOff>
    </xdr:from>
    <xdr:to>
      <xdr:col>34</xdr:col>
      <xdr:colOff>9525</xdr:colOff>
      <xdr:row>38</xdr:row>
      <xdr:rowOff>133350</xdr:rowOff>
    </xdr:to>
    <xdr:sp macro="" textlink="">
      <xdr:nvSpPr>
        <xdr:cNvPr id="110" name="Line 860">
          <a:extLst>
            <a:ext uri="{FF2B5EF4-FFF2-40B4-BE49-F238E27FC236}">
              <a16:creationId xmlns:a16="http://schemas.microsoft.com/office/drawing/2014/main" id="{F1D94540-CF9F-4AA7-8270-1F4BE0253C8A}"/>
            </a:ext>
          </a:extLst>
        </xdr:cNvPr>
        <xdr:cNvSpPr>
          <a:spLocks noChangeShapeType="1"/>
        </xdr:cNvSpPr>
      </xdr:nvSpPr>
      <xdr:spPr bwMode="auto">
        <a:xfrm flipH="1" flipV="1">
          <a:off x="8648700" y="8401050"/>
          <a:ext cx="0" cy="11430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35</xdr:col>
      <xdr:colOff>123825</xdr:colOff>
      <xdr:row>24</xdr:row>
      <xdr:rowOff>85725</xdr:rowOff>
    </xdr:from>
    <xdr:to>
      <xdr:col>39</xdr:col>
      <xdr:colOff>28575</xdr:colOff>
      <xdr:row>27</xdr:row>
      <xdr:rowOff>85725</xdr:rowOff>
    </xdr:to>
    <xdr:sp macro="" textlink="">
      <xdr:nvSpPr>
        <xdr:cNvPr id="111" name="Rectangle 862">
          <a:extLst>
            <a:ext uri="{FF2B5EF4-FFF2-40B4-BE49-F238E27FC236}">
              <a16:creationId xmlns:a16="http://schemas.microsoft.com/office/drawing/2014/main" id="{58CE32B7-1C22-4EB5-AC91-0718F3D42DF7}"/>
            </a:ext>
          </a:extLst>
        </xdr:cNvPr>
        <xdr:cNvSpPr>
          <a:spLocks noChangeArrowheads="1"/>
        </xdr:cNvSpPr>
      </xdr:nvSpPr>
      <xdr:spPr bwMode="auto">
        <a:xfrm>
          <a:off x="9017000" y="6032500"/>
          <a:ext cx="920750" cy="7429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ko-KR" altLang="en-US" sz="1600" b="0" i="0" u="none" strike="noStrike" baseline="0">
              <a:solidFill>
                <a:srgbClr val="000000"/>
              </a:solidFill>
              <a:latin typeface="+mn-lt"/>
              <a:ea typeface="굴림체"/>
            </a:rPr>
            <a:t>EPS</a:t>
          </a:r>
        </a:p>
      </xdr:txBody>
    </xdr:sp>
    <xdr:clientData/>
  </xdr:twoCellAnchor>
  <xdr:twoCellAnchor>
    <xdr:from>
      <xdr:col>14</xdr:col>
      <xdr:colOff>66675</xdr:colOff>
      <xdr:row>36</xdr:row>
      <xdr:rowOff>228600</xdr:rowOff>
    </xdr:from>
    <xdr:to>
      <xdr:col>17</xdr:col>
      <xdr:colOff>247650</xdr:colOff>
      <xdr:row>42</xdr:row>
      <xdr:rowOff>161925</xdr:rowOff>
    </xdr:to>
    <xdr:sp macro="" textlink="">
      <xdr:nvSpPr>
        <xdr:cNvPr id="112" name="Line 865">
          <a:extLst>
            <a:ext uri="{FF2B5EF4-FFF2-40B4-BE49-F238E27FC236}">
              <a16:creationId xmlns:a16="http://schemas.microsoft.com/office/drawing/2014/main" id="{B695203F-29D1-4143-A86F-6B4A713B1D7D}"/>
            </a:ext>
          </a:extLst>
        </xdr:cNvPr>
        <xdr:cNvSpPr>
          <a:spLocks noChangeShapeType="1"/>
        </xdr:cNvSpPr>
      </xdr:nvSpPr>
      <xdr:spPr bwMode="auto">
        <a:xfrm>
          <a:off x="3625850" y="9144000"/>
          <a:ext cx="939800" cy="1422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14</xdr:col>
      <xdr:colOff>85725</xdr:colOff>
      <xdr:row>36</xdr:row>
      <xdr:rowOff>238125</xdr:rowOff>
    </xdr:from>
    <xdr:to>
      <xdr:col>17</xdr:col>
      <xdr:colOff>238125</xdr:colOff>
      <xdr:row>42</xdr:row>
      <xdr:rowOff>180975</xdr:rowOff>
    </xdr:to>
    <xdr:sp macro="" textlink="">
      <xdr:nvSpPr>
        <xdr:cNvPr id="113" name="Line 866">
          <a:extLst>
            <a:ext uri="{FF2B5EF4-FFF2-40B4-BE49-F238E27FC236}">
              <a16:creationId xmlns:a16="http://schemas.microsoft.com/office/drawing/2014/main" id="{CC4BE559-0703-4415-9ED8-9674429051CB}"/>
            </a:ext>
          </a:extLst>
        </xdr:cNvPr>
        <xdr:cNvSpPr>
          <a:spLocks noChangeShapeType="1"/>
        </xdr:cNvSpPr>
      </xdr:nvSpPr>
      <xdr:spPr bwMode="auto">
        <a:xfrm flipV="1">
          <a:off x="3644900" y="9156700"/>
          <a:ext cx="914400" cy="14287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22</xdr:col>
      <xdr:colOff>0</xdr:colOff>
      <xdr:row>38</xdr:row>
      <xdr:rowOff>161925</xdr:rowOff>
    </xdr:from>
    <xdr:to>
      <xdr:col>25</xdr:col>
      <xdr:colOff>247650</xdr:colOff>
      <xdr:row>42</xdr:row>
      <xdr:rowOff>180975</xdr:rowOff>
    </xdr:to>
    <xdr:sp macro="" textlink="">
      <xdr:nvSpPr>
        <xdr:cNvPr id="114" name="Line 867">
          <a:extLst>
            <a:ext uri="{FF2B5EF4-FFF2-40B4-BE49-F238E27FC236}">
              <a16:creationId xmlns:a16="http://schemas.microsoft.com/office/drawing/2014/main" id="{6A670B5E-7C21-4361-82CD-BFF121A4F55D}"/>
            </a:ext>
          </a:extLst>
        </xdr:cNvPr>
        <xdr:cNvSpPr>
          <a:spLocks noChangeShapeType="1"/>
        </xdr:cNvSpPr>
      </xdr:nvSpPr>
      <xdr:spPr bwMode="auto">
        <a:xfrm flipV="1">
          <a:off x="5588000" y="9575800"/>
          <a:ext cx="1009650" cy="10096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21</xdr:col>
      <xdr:colOff>257175</xdr:colOff>
      <xdr:row>38</xdr:row>
      <xdr:rowOff>142875</xdr:rowOff>
    </xdr:from>
    <xdr:to>
      <xdr:col>25</xdr:col>
      <xdr:colOff>257175</xdr:colOff>
      <xdr:row>42</xdr:row>
      <xdr:rowOff>161925</xdr:rowOff>
    </xdr:to>
    <xdr:sp macro="" textlink="">
      <xdr:nvSpPr>
        <xdr:cNvPr id="115" name="Line 868">
          <a:extLst>
            <a:ext uri="{FF2B5EF4-FFF2-40B4-BE49-F238E27FC236}">
              <a16:creationId xmlns:a16="http://schemas.microsoft.com/office/drawing/2014/main" id="{F1D91EFF-ECAD-41D1-9115-B941C814089B}"/>
            </a:ext>
          </a:extLst>
        </xdr:cNvPr>
        <xdr:cNvSpPr>
          <a:spLocks noChangeShapeType="1"/>
        </xdr:cNvSpPr>
      </xdr:nvSpPr>
      <xdr:spPr bwMode="auto">
        <a:xfrm>
          <a:off x="5588000" y="9556750"/>
          <a:ext cx="1016000" cy="10096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152400</xdr:colOff>
      <xdr:row>34</xdr:row>
      <xdr:rowOff>19050</xdr:rowOff>
    </xdr:from>
    <xdr:to>
      <xdr:col>21</xdr:col>
      <xdr:colOff>247650</xdr:colOff>
      <xdr:row>42</xdr:row>
      <xdr:rowOff>171450</xdr:rowOff>
    </xdr:to>
    <xdr:sp macro="" textlink="">
      <xdr:nvSpPr>
        <xdr:cNvPr id="116" name="Line 869">
          <a:extLst>
            <a:ext uri="{FF2B5EF4-FFF2-40B4-BE49-F238E27FC236}">
              <a16:creationId xmlns:a16="http://schemas.microsoft.com/office/drawing/2014/main" id="{CD3FAF50-0855-4ABE-95B3-885C5059928C}"/>
            </a:ext>
          </a:extLst>
        </xdr:cNvPr>
        <xdr:cNvSpPr>
          <a:spLocks noChangeShapeType="1"/>
        </xdr:cNvSpPr>
      </xdr:nvSpPr>
      <xdr:spPr bwMode="auto">
        <a:xfrm>
          <a:off x="5232400" y="8439150"/>
          <a:ext cx="349250" cy="2133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133350</xdr:colOff>
      <xdr:row>34</xdr:row>
      <xdr:rowOff>19050</xdr:rowOff>
    </xdr:from>
    <xdr:to>
      <xdr:col>21</xdr:col>
      <xdr:colOff>247650</xdr:colOff>
      <xdr:row>42</xdr:row>
      <xdr:rowOff>171450</xdr:rowOff>
    </xdr:to>
    <xdr:sp macro="" textlink="">
      <xdr:nvSpPr>
        <xdr:cNvPr id="117" name="Line 870">
          <a:extLst>
            <a:ext uri="{FF2B5EF4-FFF2-40B4-BE49-F238E27FC236}">
              <a16:creationId xmlns:a16="http://schemas.microsoft.com/office/drawing/2014/main" id="{115A5343-1AC7-4C67-BBFF-98BDAAACD8E1}"/>
            </a:ext>
          </a:extLst>
        </xdr:cNvPr>
        <xdr:cNvSpPr>
          <a:spLocks noChangeShapeType="1"/>
        </xdr:cNvSpPr>
      </xdr:nvSpPr>
      <xdr:spPr bwMode="auto">
        <a:xfrm flipV="1">
          <a:off x="5213350" y="8439150"/>
          <a:ext cx="368300" cy="2133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104775</xdr:colOff>
      <xdr:row>18</xdr:row>
      <xdr:rowOff>28575</xdr:rowOff>
    </xdr:from>
    <xdr:to>
      <xdr:col>26</xdr:col>
      <xdr:colOff>28575</xdr:colOff>
      <xdr:row>20</xdr:row>
      <xdr:rowOff>219075</xdr:rowOff>
    </xdr:to>
    <xdr:sp macro="" textlink="">
      <xdr:nvSpPr>
        <xdr:cNvPr id="118" name="Line 871">
          <a:extLst>
            <a:ext uri="{FF2B5EF4-FFF2-40B4-BE49-F238E27FC236}">
              <a16:creationId xmlns:a16="http://schemas.microsoft.com/office/drawing/2014/main" id="{169BB396-1D06-48A7-869F-680F6F1141CC}"/>
            </a:ext>
          </a:extLst>
        </xdr:cNvPr>
        <xdr:cNvSpPr>
          <a:spLocks noChangeShapeType="1"/>
        </xdr:cNvSpPr>
      </xdr:nvSpPr>
      <xdr:spPr bwMode="auto">
        <a:xfrm flipV="1">
          <a:off x="5187950" y="4489450"/>
          <a:ext cx="1447800" cy="685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114300</xdr:colOff>
      <xdr:row>18</xdr:row>
      <xdr:rowOff>47625</xdr:rowOff>
    </xdr:from>
    <xdr:to>
      <xdr:col>26</xdr:col>
      <xdr:colOff>0</xdr:colOff>
      <xdr:row>20</xdr:row>
      <xdr:rowOff>219075</xdr:rowOff>
    </xdr:to>
    <xdr:sp macro="" textlink="">
      <xdr:nvSpPr>
        <xdr:cNvPr id="119" name="Line 872">
          <a:extLst>
            <a:ext uri="{FF2B5EF4-FFF2-40B4-BE49-F238E27FC236}">
              <a16:creationId xmlns:a16="http://schemas.microsoft.com/office/drawing/2014/main" id="{21719134-635B-40EB-9B63-3406EAD30C27}"/>
            </a:ext>
          </a:extLst>
        </xdr:cNvPr>
        <xdr:cNvSpPr>
          <a:spLocks noChangeShapeType="1"/>
        </xdr:cNvSpPr>
      </xdr:nvSpPr>
      <xdr:spPr bwMode="auto">
        <a:xfrm>
          <a:off x="5194300" y="4508500"/>
          <a:ext cx="1409700" cy="6667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38100</xdr:colOff>
      <xdr:row>23</xdr:row>
      <xdr:rowOff>161925</xdr:rowOff>
    </xdr:from>
    <xdr:to>
      <xdr:col>35</xdr:col>
      <xdr:colOff>161925</xdr:colOff>
      <xdr:row>28</xdr:row>
      <xdr:rowOff>9525</xdr:rowOff>
    </xdr:to>
    <xdr:sp macro="" textlink="">
      <xdr:nvSpPr>
        <xdr:cNvPr id="120" name="Line 873">
          <a:extLst>
            <a:ext uri="{FF2B5EF4-FFF2-40B4-BE49-F238E27FC236}">
              <a16:creationId xmlns:a16="http://schemas.microsoft.com/office/drawing/2014/main" id="{BEA30EFB-4605-4454-9391-C984AFB3A461}"/>
            </a:ext>
          </a:extLst>
        </xdr:cNvPr>
        <xdr:cNvSpPr>
          <a:spLocks noChangeShapeType="1"/>
        </xdr:cNvSpPr>
      </xdr:nvSpPr>
      <xdr:spPr bwMode="auto">
        <a:xfrm flipH="1">
          <a:off x="8674100" y="5861050"/>
          <a:ext cx="381000" cy="1085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28575</xdr:colOff>
      <xdr:row>23</xdr:row>
      <xdr:rowOff>152400</xdr:rowOff>
    </xdr:from>
    <xdr:to>
      <xdr:col>35</xdr:col>
      <xdr:colOff>190500</xdr:colOff>
      <xdr:row>28</xdr:row>
      <xdr:rowOff>9525</xdr:rowOff>
    </xdr:to>
    <xdr:sp macro="" textlink="">
      <xdr:nvSpPr>
        <xdr:cNvPr id="121" name="Line 874">
          <a:extLst>
            <a:ext uri="{FF2B5EF4-FFF2-40B4-BE49-F238E27FC236}">
              <a16:creationId xmlns:a16="http://schemas.microsoft.com/office/drawing/2014/main" id="{C6E751C7-94EE-4E87-81B2-1FE22D2790D6}"/>
            </a:ext>
          </a:extLst>
        </xdr:cNvPr>
        <xdr:cNvSpPr>
          <a:spLocks noChangeShapeType="1"/>
        </xdr:cNvSpPr>
      </xdr:nvSpPr>
      <xdr:spPr bwMode="auto">
        <a:xfrm>
          <a:off x="8667750" y="5848350"/>
          <a:ext cx="412750" cy="1098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19050</xdr:colOff>
      <xdr:row>18</xdr:row>
      <xdr:rowOff>28575</xdr:rowOff>
    </xdr:from>
    <xdr:to>
      <xdr:col>28</xdr:col>
      <xdr:colOff>0</xdr:colOff>
      <xdr:row>20</xdr:row>
      <xdr:rowOff>228600</xdr:rowOff>
    </xdr:to>
    <xdr:sp macro="" textlink="">
      <xdr:nvSpPr>
        <xdr:cNvPr id="122" name="Line 875">
          <a:extLst>
            <a:ext uri="{FF2B5EF4-FFF2-40B4-BE49-F238E27FC236}">
              <a16:creationId xmlns:a16="http://schemas.microsoft.com/office/drawing/2014/main" id="{CB07747E-FD9B-48FA-B018-28D4C22D3B2F}"/>
            </a:ext>
          </a:extLst>
        </xdr:cNvPr>
        <xdr:cNvSpPr>
          <a:spLocks noChangeShapeType="1"/>
        </xdr:cNvSpPr>
      </xdr:nvSpPr>
      <xdr:spPr bwMode="auto">
        <a:xfrm flipV="1">
          <a:off x="6623050" y="4489450"/>
          <a:ext cx="488950" cy="6921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0</xdr:colOff>
      <xdr:row>18</xdr:row>
      <xdr:rowOff>28575</xdr:rowOff>
    </xdr:from>
    <xdr:to>
      <xdr:col>28</xdr:col>
      <xdr:colOff>9525</xdr:colOff>
      <xdr:row>20</xdr:row>
      <xdr:rowOff>219075</xdr:rowOff>
    </xdr:to>
    <xdr:sp macro="" textlink="">
      <xdr:nvSpPr>
        <xdr:cNvPr id="123" name="Line 876">
          <a:extLst>
            <a:ext uri="{FF2B5EF4-FFF2-40B4-BE49-F238E27FC236}">
              <a16:creationId xmlns:a16="http://schemas.microsoft.com/office/drawing/2014/main" id="{F6437BEB-3688-4F5C-AC78-252F81FD6144}"/>
            </a:ext>
          </a:extLst>
        </xdr:cNvPr>
        <xdr:cNvSpPr>
          <a:spLocks noChangeShapeType="1"/>
        </xdr:cNvSpPr>
      </xdr:nvSpPr>
      <xdr:spPr bwMode="auto">
        <a:xfrm>
          <a:off x="6604000" y="4489450"/>
          <a:ext cx="520700" cy="685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28575</xdr:colOff>
      <xdr:row>35</xdr:row>
      <xdr:rowOff>28575</xdr:rowOff>
    </xdr:from>
    <xdr:to>
      <xdr:col>37</xdr:col>
      <xdr:colOff>123825</xdr:colOff>
      <xdr:row>38</xdr:row>
      <xdr:rowOff>142875</xdr:rowOff>
    </xdr:to>
    <xdr:sp macro="" textlink="">
      <xdr:nvSpPr>
        <xdr:cNvPr id="124" name="Line 877">
          <a:extLst>
            <a:ext uri="{FF2B5EF4-FFF2-40B4-BE49-F238E27FC236}">
              <a16:creationId xmlns:a16="http://schemas.microsoft.com/office/drawing/2014/main" id="{D6D7554E-956D-4BCD-8F7F-5EEEA805CFA3}"/>
            </a:ext>
          </a:extLst>
        </xdr:cNvPr>
        <xdr:cNvSpPr>
          <a:spLocks noChangeShapeType="1"/>
        </xdr:cNvSpPr>
      </xdr:nvSpPr>
      <xdr:spPr bwMode="auto">
        <a:xfrm>
          <a:off x="8667750" y="8699500"/>
          <a:ext cx="85725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33</xdr:col>
      <xdr:colOff>257175</xdr:colOff>
      <xdr:row>34</xdr:row>
      <xdr:rowOff>219075</xdr:rowOff>
    </xdr:from>
    <xdr:to>
      <xdr:col>37</xdr:col>
      <xdr:colOff>161925</xdr:colOff>
      <xdr:row>38</xdr:row>
      <xdr:rowOff>123825</xdr:rowOff>
    </xdr:to>
    <xdr:sp macro="" textlink="">
      <xdr:nvSpPr>
        <xdr:cNvPr id="125" name="Line 878">
          <a:extLst>
            <a:ext uri="{FF2B5EF4-FFF2-40B4-BE49-F238E27FC236}">
              <a16:creationId xmlns:a16="http://schemas.microsoft.com/office/drawing/2014/main" id="{0EBF215E-92AC-407B-B713-C97540A4F881}"/>
            </a:ext>
          </a:extLst>
        </xdr:cNvPr>
        <xdr:cNvSpPr>
          <a:spLocks noChangeShapeType="1"/>
        </xdr:cNvSpPr>
      </xdr:nvSpPr>
      <xdr:spPr bwMode="auto">
        <a:xfrm flipV="1">
          <a:off x="8636000" y="8642350"/>
          <a:ext cx="927100" cy="8953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171450</xdr:colOff>
      <xdr:row>37</xdr:row>
      <xdr:rowOff>0</xdr:rowOff>
    </xdr:from>
    <xdr:to>
      <xdr:col>13</xdr:col>
      <xdr:colOff>0</xdr:colOff>
      <xdr:row>39</xdr:row>
      <xdr:rowOff>0</xdr:rowOff>
    </xdr:to>
    <xdr:sp macro="" textlink="">
      <xdr:nvSpPr>
        <xdr:cNvPr id="126" name="Rectangle 882">
          <a:extLst>
            <a:ext uri="{FF2B5EF4-FFF2-40B4-BE49-F238E27FC236}">
              <a16:creationId xmlns:a16="http://schemas.microsoft.com/office/drawing/2014/main" id="{B89EC4D3-1093-41FB-A742-94EE6755534F}"/>
            </a:ext>
          </a:extLst>
        </xdr:cNvPr>
        <xdr:cNvSpPr>
          <a:spLocks/>
        </xdr:cNvSpPr>
      </xdr:nvSpPr>
      <xdr:spPr bwMode="auto">
        <a:xfrm>
          <a:off x="2965450" y="9163050"/>
          <a:ext cx="336550" cy="4953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25</xdr:col>
      <xdr:colOff>104775</xdr:colOff>
      <xdr:row>39</xdr:row>
      <xdr:rowOff>123825</xdr:rowOff>
    </xdr:from>
    <xdr:to>
      <xdr:col>29</xdr:col>
      <xdr:colOff>9525</xdr:colOff>
      <xdr:row>42</xdr:row>
      <xdr:rowOff>123825</xdr:rowOff>
    </xdr:to>
    <xdr:sp macro="" textlink="">
      <xdr:nvSpPr>
        <xdr:cNvPr id="127" name="Rectangle 883">
          <a:extLst>
            <a:ext uri="{FF2B5EF4-FFF2-40B4-BE49-F238E27FC236}">
              <a16:creationId xmlns:a16="http://schemas.microsoft.com/office/drawing/2014/main" id="{C84C3DA2-2F32-4E7D-86AB-96D0FC4CDBE9}"/>
            </a:ext>
          </a:extLst>
        </xdr:cNvPr>
        <xdr:cNvSpPr>
          <a:spLocks noChangeArrowheads="1"/>
        </xdr:cNvSpPr>
      </xdr:nvSpPr>
      <xdr:spPr bwMode="auto">
        <a:xfrm>
          <a:off x="6457950" y="9785350"/>
          <a:ext cx="920750" cy="7429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ko-KR" altLang="en-US" sz="1600" b="0" i="0" u="none" strike="noStrike" baseline="0">
              <a:solidFill>
                <a:srgbClr val="000000"/>
              </a:solidFill>
              <a:latin typeface="+mn-lt"/>
              <a:ea typeface="굴림체"/>
            </a:rPr>
            <a:t>EPS</a:t>
          </a:r>
        </a:p>
      </xdr:txBody>
    </xdr:sp>
    <xdr:clientData/>
  </xdr:twoCellAnchor>
  <xdr:twoCellAnchor>
    <xdr:from>
      <xdr:col>40</xdr:col>
      <xdr:colOff>47625</xdr:colOff>
      <xdr:row>41</xdr:row>
      <xdr:rowOff>0</xdr:rowOff>
    </xdr:from>
    <xdr:to>
      <xdr:col>40</xdr:col>
      <xdr:colOff>152400</xdr:colOff>
      <xdr:row>42</xdr:row>
      <xdr:rowOff>0</xdr:rowOff>
    </xdr:to>
    <xdr:sp macro="" textlink="">
      <xdr:nvSpPr>
        <xdr:cNvPr id="133" name="Rectangle 913">
          <a:extLst>
            <a:ext uri="{FF2B5EF4-FFF2-40B4-BE49-F238E27FC236}">
              <a16:creationId xmlns:a16="http://schemas.microsoft.com/office/drawing/2014/main" id="{BDC44DA8-47F7-41D4-B25A-E0B074D1B3D9}"/>
            </a:ext>
          </a:extLst>
        </xdr:cNvPr>
        <xdr:cNvSpPr>
          <a:spLocks/>
        </xdr:cNvSpPr>
      </xdr:nvSpPr>
      <xdr:spPr bwMode="auto">
        <a:xfrm>
          <a:off x="10210800" y="10153650"/>
          <a:ext cx="101600" cy="2476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vert="vert270" wrap="square" lIns="0" tIns="0" rIns="0" bIns="0" anchor="ctr" upright="1"/>
        <a:lstStyle/>
        <a:p>
          <a:pPr algn="ctr" rtl="0">
            <a:defRPr sz="1000"/>
          </a:pPr>
          <a:r>
            <a:rPr lang="ko-KR" altLang="en-US" sz="600" b="0" i="0" u="none" strike="noStrike" baseline="0">
              <a:solidFill>
                <a:srgbClr val="000000"/>
              </a:solidFill>
              <a:latin typeface="+mn-lt"/>
            </a:rPr>
            <a:t>KEN 1</a:t>
          </a:r>
        </a:p>
      </xdr:txBody>
    </xdr:sp>
    <xdr:clientData/>
  </xdr:twoCellAnchor>
  <xdr:twoCellAnchor>
    <xdr:from>
      <xdr:col>40</xdr:col>
      <xdr:colOff>38100</xdr:colOff>
      <xdr:row>40</xdr:row>
      <xdr:rowOff>0</xdr:rowOff>
    </xdr:from>
    <xdr:to>
      <xdr:col>40</xdr:col>
      <xdr:colOff>152400</xdr:colOff>
      <xdr:row>41</xdr:row>
      <xdr:rowOff>0</xdr:rowOff>
    </xdr:to>
    <xdr:sp macro="" textlink="">
      <xdr:nvSpPr>
        <xdr:cNvPr id="134" name="Rectangle 914">
          <a:extLst>
            <a:ext uri="{FF2B5EF4-FFF2-40B4-BE49-F238E27FC236}">
              <a16:creationId xmlns:a16="http://schemas.microsoft.com/office/drawing/2014/main" id="{137C1950-B514-4C4E-ACCC-FE6517C10E5C}"/>
            </a:ext>
          </a:extLst>
        </xdr:cNvPr>
        <xdr:cNvSpPr>
          <a:spLocks/>
        </xdr:cNvSpPr>
      </xdr:nvSpPr>
      <xdr:spPr bwMode="auto">
        <a:xfrm>
          <a:off x="10198100" y="9906000"/>
          <a:ext cx="114300" cy="2476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vert="vert270" wrap="square" lIns="0" tIns="0" rIns="0" bIns="0" anchor="ctr" upright="1"/>
        <a:lstStyle/>
        <a:p>
          <a:pPr algn="ctr" rtl="0">
            <a:defRPr sz="1000"/>
          </a:pPr>
          <a:r>
            <a:rPr lang="ko-KR" altLang="en-US" sz="600" b="0" i="0" u="none" strike="noStrike" baseline="0">
              <a:solidFill>
                <a:srgbClr val="000000"/>
              </a:solidFill>
              <a:latin typeface="+mn-lt"/>
            </a:rPr>
            <a:t>KEN 2</a:t>
          </a:r>
        </a:p>
      </xdr:txBody>
    </xdr:sp>
    <xdr:clientData/>
  </xdr:twoCellAnchor>
  <xdr:twoCellAnchor>
    <xdr:from>
      <xdr:col>40</xdr:col>
      <xdr:colOff>38100</xdr:colOff>
      <xdr:row>39</xdr:row>
      <xdr:rowOff>0</xdr:rowOff>
    </xdr:from>
    <xdr:to>
      <xdr:col>40</xdr:col>
      <xdr:colOff>152400</xdr:colOff>
      <xdr:row>40</xdr:row>
      <xdr:rowOff>0</xdr:rowOff>
    </xdr:to>
    <xdr:sp macro="" textlink="">
      <xdr:nvSpPr>
        <xdr:cNvPr id="135" name="Rectangle 915">
          <a:extLst>
            <a:ext uri="{FF2B5EF4-FFF2-40B4-BE49-F238E27FC236}">
              <a16:creationId xmlns:a16="http://schemas.microsoft.com/office/drawing/2014/main" id="{449D4816-C330-4A39-B110-63CEC0AA51E1}"/>
            </a:ext>
          </a:extLst>
        </xdr:cNvPr>
        <xdr:cNvSpPr>
          <a:spLocks/>
        </xdr:cNvSpPr>
      </xdr:nvSpPr>
      <xdr:spPr bwMode="auto">
        <a:xfrm>
          <a:off x="10198100" y="9658350"/>
          <a:ext cx="114300" cy="2476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vert="vert270" wrap="square" lIns="0" tIns="0" rIns="0" bIns="0" anchor="ctr" upright="1"/>
        <a:lstStyle/>
        <a:p>
          <a:pPr algn="ctr" rtl="0">
            <a:defRPr sz="1000"/>
          </a:pPr>
          <a:r>
            <a:rPr lang="ko-KR" altLang="en-US" sz="600" b="0" i="0" u="none" strike="noStrike" baseline="0">
              <a:solidFill>
                <a:srgbClr val="000000"/>
              </a:solidFill>
              <a:latin typeface="+mn-lt"/>
            </a:rPr>
            <a:t>KEN 3</a:t>
          </a:r>
        </a:p>
      </xdr:txBody>
    </xdr:sp>
    <xdr:clientData/>
  </xdr:twoCellAnchor>
  <xdr:twoCellAnchor>
    <xdr:from>
      <xdr:col>40</xdr:col>
      <xdr:colOff>38100</xdr:colOff>
      <xdr:row>38</xdr:row>
      <xdr:rowOff>0</xdr:rowOff>
    </xdr:from>
    <xdr:to>
      <xdr:col>40</xdr:col>
      <xdr:colOff>152400</xdr:colOff>
      <xdr:row>39</xdr:row>
      <xdr:rowOff>0</xdr:rowOff>
    </xdr:to>
    <xdr:sp macro="" textlink="">
      <xdr:nvSpPr>
        <xdr:cNvPr id="136" name="Rectangle 916">
          <a:extLst>
            <a:ext uri="{FF2B5EF4-FFF2-40B4-BE49-F238E27FC236}">
              <a16:creationId xmlns:a16="http://schemas.microsoft.com/office/drawing/2014/main" id="{E66E4512-725E-4EF1-BDE2-077CC91A504D}"/>
            </a:ext>
          </a:extLst>
        </xdr:cNvPr>
        <xdr:cNvSpPr>
          <a:spLocks/>
        </xdr:cNvSpPr>
      </xdr:nvSpPr>
      <xdr:spPr bwMode="auto">
        <a:xfrm>
          <a:off x="10198100" y="9410700"/>
          <a:ext cx="114300" cy="247650"/>
        </a:xfrm>
        <a:prstGeom prst="rect">
          <a:avLst/>
        </a:prstGeom>
        <a:solidFill>
          <a:srgbClr val="595959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40</xdr:col>
      <xdr:colOff>38100</xdr:colOff>
      <xdr:row>37</xdr:row>
      <xdr:rowOff>9525</xdr:rowOff>
    </xdr:from>
    <xdr:to>
      <xdr:col>40</xdr:col>
      <xdr:colOff>152400</xdr:colOff>
      <xdr:row>38</xdr:row>
      <xdr:rowOff>9525</xdr:rowOff>
    </xdr:to>
    <xdr:sp macro="" textlink="">
      <xdr:nvSpPr>
        <xdr:cNvPr id="137" name="Rectangle 917">
          <a:extLst>
            <a:ext uri="{FF2B5EF4-FFF2-40B4-BE49-F238E27FC236}">
              <a16:creationId xmlns:a16="http://schemas.microsoft.com/office/drawing/2014/main" id="{3297FBE9-5651-4319-8405-AD821575EA81}"/>
            </a:ext>
          </a:extLst>
        </xdr:cNvPr>
        <xdr:cNvSpPr>
          <a:spLocks/>
        </xdr:cNvSpPr>
      </xdr:nvSpPr>
      <xdr:spPr bwMode="auto">
        <a:xfrm>
          <a:off x="10198100" y="9175750"/>
          <a:ext cx="114300" cy="247650"/>
        </a:xfrm>
        <a:prstGeom prst="rect">
          <a:avLst/>
        </a:prstGeom>
        <a:solidFill>
          <a:srgbClr val="595959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40</xdr:col>
      <xdr:colOff>38100</xdr:colOff>
      <xdr:row>36</xdr:row>
      <xdr:rowOff>0</xdr:rowOff>
    </xdr:from>
    <xdr:to>
      <xdr:col>40</xdr:col>
      <xdr:colOff>152400</xdr:colOff>
      <xdr:row>37</xdr:row>
      <xdr:rowOff>9525</xdr:rowOff>
    </xdr:to>
    <xdr:sp macro="" textlink="">
      <xdr:nvSpPr>
        <xdr:cNvPr id="138" name="Rectangle 918">
          <a:extLst>
            <a:ext uri="{FF2B5EF4-FFF2-40B4-BE49-F238E27FC236}">
              <a16:creationId xmlns:a16="http://schemas.microsoft.com/office/drawing/2014/main" id="{408A207C-FFCC-4BD1-85E9-B478DCB18BEF}"/>
            </a:ext>
          </a:extLst>
        </xdr:cNvPr>
        <xdr:cNvSpPr>
          <a:spLocks/>
        </xdr:cNvSpPr>
      </xdr:nvSpPr>
      <xdr:spPr bwMode="auto">
        <a:xfrm>
          <a:off x="10198100" y="8915400"/>
          <a:ext cx="114300" cy="260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vert="vert270" wrap="square" lIns="0" tIns="0" rIns="0" bIns="0" anchor="ctr" upright="1"/>
        <a:lstStyle/>
        <a:p>
          <a:pPr algn="ctr" rtl="0">
            <a:defRPr sz="1000"/>
          </a:pPr>
          <a:r>
            <a:rPr lang="ko-KR" altLang="en-US" sz="600" b="0" i="0" u="none" strike="noStrike" baseline="0">
              <a:solidFill>
                <a:srgbClr val="000000"/>
              </a:solidFill>
              <a:latin typeface="+mn-lt"/>
            </a:rPr>
            <a:t>KEN 6</a:t>
          </a:r>
        </a:p>
      </xdr:txBody>
    </xdr:sp>
    <xdr:clientData/>
  </xdr:twoCellAnchor>
  <xdr:twoCellAnchor>
    <xdr:from>
      <xdr:col>40</xdr:col>
      <xdr:colOff>38100</xdr:colOff>
      <xdr:row>35</xdr:row>
      <xdr:rowOff>0</xdr:rowOff>
    </xdr:from>
    <xdr:to>
      <xdr:col>40</xdr:col>
      <xdr:colOff>152400</xdr:colOff>
      <xdr:row>36</xdr:row>
      <xdr:rowOff>0</xdr:rowOff>
    </xdr:to>
    <xdr:sp macro="" textlink="">
      <xdr:nvSpPr>
        <xdr:cNvPr id="139" name="Rectangle 919">
          <a:extLst>
            <a:ext uri="{FF2B5EF4-FFF2-40B4-BE49-F238E27FC236}">
              <a16:creationId xmlns:a16="http://schemas.microsoft.com/office/drawing/2014/main" id="{2FF8F814-CFFD-4A6E-80C3-72C1B8B83375}"/>
            </a:ext>
          </a:extLst>
        </xdr:cNvPr>
        <xdr:cNvSpPr>
          <a:spLocks/>
        </xdr:cNvSpPr>
      </xdr:nvSpPr>
      <xdr:spPr bwMode="auto">
        <a:xfrm>
          <a:off x="10198100" y="8667750"/>
          <a:ext cx="114300" cy="2476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vert="vert270" wrap="square" lIns="0" tIns="0" rIns="0" bIns="0" anchor="ctr" upright="1"/>
        <a:lstStyle/>
        <a:p>
          <a:pPr algn="ctr" rtl="0">
            <a:defRPr sz="1000"/>
          </a:pPr>
          <a:r>
            <a:rPr lang="ko-KR" altLang="en-US" sz="600" b="0" i="0" u="none" strike="noStrike" baseline="0">
              <a:solidFill>
                <a:srgbClr val="000000"/>
              </a:solidFill>
              <a:latin typeface="+mn-lt"/>
            </a:rPr>
            <a:t>KEN 7</a:t>
          </a:r>
        </a:p>
      </xdr:txBody>
    </xdr:sp>
    <xdr:clientData/>
  </xdr:twoCellAnchor>
  <xdr:twoCellAnchor>
    <xdr:from>
      <xdr:col>40</xdr:col>
      <xdr:colOff>47625</xdr:colOff>
      <xdr:row>34</xdr:row>
      <xdr:rowOff>0</xdr:rowOff>
    </xdr:from>
    <xdr:to>
      <xdr:col>40</xdr:col>
      <xdr:colOff>152400</xdr:colOff>
      <xdr:row>35</xdr:row>
      <xdr:rowOff>9525</xdr:rowOff>
    </xdr:to>
    <xdr:sp macro="" textlink="">
      <xdr:nvSpPr>
        <xdr:cNvPr id="140" name="Rectangle 920">
          <a:extLst>
            <a:ext uri="{FF2B5EF4-FFF2-40B4-BE49-F238E27FC236}">
              <a16:creationId xmlns:a16="http://schemas.microsoft.com/office/drawing/2014/main" id="{9AB24087-61AB-4A65-B051-C937A9788495}"/>
            </a:ext>
          </a:extLst>
        </xdr:cNvPr>
        <xdr:cNvSpPr>
          <a:spLocks/>
        </xdr:cNvSpPr>
      </xdr:nvSpPr>
      <xdr:spPr bwMode="auto">
        <a:xfrm>
          <a:off x="10210800" y="8420100"/>
          <a:ext cx="101600" cy="260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vert="vert270" wrap="square" lIns="0" tIns="0" rIns="0" bIns="0" anchor="ctr" upright="1"/>
        <a:lstStyle/>
        <a:p>
          <a:pPr algn="ctr" rtl="0">
            <a:defRPr sz="1000"/>
          </a:pPr>
          <a:r>
            <a:rPr lang="ko-KR" altLang="en-US" sz="600" b="0" i="0" u="none" strike="noStrike" baseline="0">
              <a:solidFill>
                <a:srgbClr val="000000"/>
              </a:solidFill>
              <a:latin typeface="+mn-lt"/>
            </a:rPr>
            <a:t>KEN 8</a:t>
          </a:r>
        </a:p>
      </xdr:txBody>
    </xdr:sp>
    <xdr:clientData/>
  </xdr:twoCellAnchor>
  <xdr:twoCellAnchor>
    <xdr:from>
      <xdr:col>40</xdr:col>
      <xdr:colOff>47625</xdr:colOff>
      <xdr:row>26</xdr:row>
      <xdr:rowOff>0</xdr:rowOff>
    </xdr:from>
    <xdr:to>
      <xdr:col>40</xdr:col>
      <xdr:colOff>152400</xdr:colOff>
      <xdr:row>27</xdr:row>
      <xdr:rowOff>9525</xdr:rowOff>
    </xdr:to>
    <xdr:sp macro="" textlink="">
      <xdr:nvSpPr>
        <xdr:cNvPr id="141" name="Rectangle 921">
          <a:extLst>
            <a:ext uri="{FF2B5EF4-FFF2-40B4-BE49-F238E27FC236}">
              <a16:creationId xmlns:a16="http://schemas.microsoft.com/office/drawing/2014/main" id="{BE3E9519-6089-4B58-B1A5-5521D9BDB7B9}"/>
            </a:ext>
          </a:extLst>
        </xdr:cNvPr>
        <xdr:cNvSpPr>
          <a:spLocks/>
        </xdr:cNvSpPr>
      </xdr:nvSpPr>
      <xdr:spPr bwMode="auto">
        <a:xfrm>
          <a:off x="10210800" y="6438900"/>
          <a:ext cx="101600" cy="260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vert="vert270" wrap="square" lIns="0" tIns="0" rIns="0" bIns="0" anchor="ctr" upright="1"/>
        <a:lstStyle/>
        <a:p>
          <a:pPr algn="ctr" rtl="0">
            <a:defRPr sz="1000"/>
          </a:pPr>
          <a:r>
            <a:rPr lang="ko-KR" altLang="en-US" sz="600" b="0" i="0" u="none" strike="noStrike" baseline="0">
              <a:solidFill>
                <a:srgbClr val="000000"/>
              </a:solidFill>
              <a:latin typeface="+mn-lt"/>
            </a:rPr>
            <a:t>KEN 9</a:t>
          </a:r>
        </a:p>
      </xdr:txBody>
    </xdr:sp>
    <xdr:clientData/>
  </xdr:twoCellAnchor>
  <xdr:twoCellAnchor>
    <xdr:from>
      <xdr:col>40</xdr:col>
      <xdr:colOff>38100</xdr:colOff>
      <xdr:row>25</xdr:row>
      <xdr:rowOff>9525</xdr:rowOff>
    </xdr:from>
    <xdr:to>
      <xdr:col>40</xdr:col>
      <xdr:colOff>152400</xdr:colOff>
      <xdr:row>26</xdr:row>
      <xdr:rowOff>9525</xdr:rowOff>
    </xdr:to>
    <xdr:sp macro="" textlink="">
      <xdr:nvSpPr>
        <xdr:cNvPr id="142" name="Rectangle 922">
          <a:extLst>
            <a:ext uri="{FF2B5EF4-FFF2-40B4-BE49-F238E27FC236}">
              <a16:creationId xmlns:a16="http://schemas.microsoft.com/office/drawing/2014/main" id="{6EAB021C-750A-4449-8C9E-87CEA51448D8}"/>
            </a:ext>
          </a:extLst>
        </xdr:cNvPr>
        <xdr:cNvSpPr>
          <a:spLocks/>
        </xdr:cNvSpPr>
      </xdr:nvSpPr>
      <xdr:spPr bwMode="auto">
        <a:xfrm>
          <a:off x="10198100" y="6203950"/>
          <a:ext cx="114300" cy="2476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vert="vert270" wrap="square" lIns="0" tIns="0" rIns="0" bIns="0" anchor="ctr" upright="1"/>
        <a:lstStyle/>
        <a:p>
          <a:pPr algn="ctr" rtl="0">
            <a:defRPr sz="1000"/>
          </a:pPr>
          <a:r>
            <a:rPr lang="ko-KR" altLang="en-US" sz="600" b="0" i="0" u="none" strike="noStrike" baseline="0">
              <a:solidFill>
                <a:srgbClr val="000000"/>
              </a:solidFill>
              <a:latin typeface="+mn-lt"/>
            </a:rPr>
            <a:t>KEN 10</a:t>
          </a:r>
        </a:p>
      </xdr:txBody>
    </xdr:sp>
    <xdr:clientData/>
  </xdr:twoCellAnchor>
  <xdr:twoCellAnchor>
    <xdr:from>
      <xdr:col>40</xdr:col>
      <xdr:colOff>38100</xdr:colOff>
      <xdr:row>24</xdr:row>
      <xdr:rowOff>9525</xdr:rowOff>
    </xdr:from>
    <xdr:to>
      <xdr:col>40</xdr:col>
      <xdr:colOff>152400</xdr:colOff>
      <xdr:row>25</xdr:row>
      <xdr:rowOff>9525</xdr:rowOff>
    </xdr:to>
    <xdr:sp macro="" textlink="">
      <xdr:nvSpPr>
        <xdr:cNvPr id="143" name="Rectangle 923">
          <a:extLst>
            <a:ext uri="{FF2B5EF4-FFF2-40B4-BE49-F238E27FC236}">
              <a16:creationId xmlns:a16="http://schemas.microsoft.com/office/drawing/2014/main" id="{4DF6BE67-643D-4265-A7B9-C921E3A82056}"/>
            </a:ext>
          </a:extLst>
        </xdr:cNvPr>
        <xdr:cNvSpPr>
          <a:spLocks/>
        </xdr:cNvSpPr>
      </xdr:nvSpPr>
      <xdr:spPr bwMode="auto">
        <a:xfrm>
          <a:off x="10198100" y="5956300"/>
          <a:ext cx="114300" cy="247650"/>
        </a:xfrm>
        <a:prstGeom prst="rect">
          <a:avLst/>
        </a:prstGeom>
        <a:solidFill>
          <a:srgbClr val="595959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40</xdr:col>
      <xdr:colOff>38100</xdr:colOff>
      <xdr:row>23</xdr:row>
      <xdr:rowOff>9525</xdr:rowOff>
    </xdr:from>
    <xdr:to>
      <xdr:col>40</xdr:col>
      <xdr:colOff>152400</xdr:colOff>
      <xdr:row>24</xdr:row>
      <xdr:rowOff>19050</xdr:rowOff>
    </xdr:to>
    <xdr:sp macro="" textlink="">
      <xdr:nvSpPr>
        <xdr:cNvPr id="144" name="Rectangle 924">
          <a:extLst>
            <a:ext uri="{FF2B5EF4-FFF2-40B4-BE49-F238E27FC236}">
              <a16:creationId xmlns:a16="http://schemas.microsoft.com/office/drawing/2014/main" id="{176F3FC4-94BC-43AB-AD67-B8E99F477C8E}"/>
            </a:ext>
          </a:extLst>
        </xdr:cNvPr>
        <xdr:cNvSpPr>
          <a:spLocks/>
        </xdr:cNvSpPr>
      </xdr:nvSpPr>
      <xdr:spPr bwMode="auto">
        <a:xfrm>
          <a:off x="10198100" y="5708650"/>
          <a:ext cx="114300" cy="254000"/>
        </a:xfrm>
        <a:prstGeom prst="rect">
          <a:avLst/>
        </a:prstGeom>
        <a:solidFill>
          <a:srgbClr val="595959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40</xdr:col>
      <xdr:colOff>38100</xdr:colOff>
      <xdr:row>22</xdr:row>
      <xdr:rowOff>19050</xdr:rowOff>
    </xdr:from>
    <xdr:to>
      <xdr:col>40</xdr:col>
      <xdr:colOff>152400</xdr:colOff>
      <xdr:row>23</xdr:row>
      <xdr:rowOff>19050</xdr:rowOff>
    </xdr:to>
    <xdr:sp macro="" textlink="">
      <xdr:nvSpPr>
        <xdr:cNvPr id="145" name="Rectangle 925">
          <a:extLst>
            <a:ext uri="{FF2B5EF4-FFF2-40B4-BE49-F238E27FC236}">
              <a16:creationId xmlns:a16="http://schemas.microsoft.com/office/drawing/2014/main" id="{29284742-DA69-4479-85AF-F475CB94D479}"/>
            </a:ext>
          </a:extLst>
        </xdr:cNvPr>
        <xdr:cNvSpPr>
          <a:spLocks/>
        </xdr:cNvSpPr>
      </xdr:nvSpPr>
      <xdr:spPr bwMode="auto">
        <a:xfrm>
          <a:off x="10198100" y="5467350"/>
          <a:ext cx="114300" cy="2476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vert="vert270" wrap="square" lIns="0" tIns="0" rIns="0" bIns="0" anchor="ctr" upright="1"/>
        <a:lstStyle/>
        <a:p>
          <a:pPr algn="ctr" rtl="0">
            <a:defRPr sz="1000"/>
          </a:pPr>
          <a:r>
            <a:rPr lang="ko-KR" altLang="en-US" sz="600" b="0" i="0" u="none" strike="noStrike" baseline="0">
              <a:solidFill>
                <a:srgbClr val="000000"/>
              </a:solidFill>
              <a:latin typeface="+mn-lt"/>
            </a:rPr>
            <a:t>KEN 13</a:t>
          </a:r>
        </a:p>
      </xdr:txBody>
    </xdr:sp>
    <xdr:clientData/>
  </xdr:twoCellAnchor>
  <xdr:twoCellAnchor>
    <xdr:from>
      <xdr:col>40</xdr:col>
      <xdr:colOff>38100</xdr:colOff>
      <xdr:row>21</xdr:row>
      <xdr:rowOff>9525</xdr:rowOff>
    </xdr:from>
    <xdr:to>
      <xdr:col>40</xdr:col>
      <xdr:colOff>152400</xdr:colOff>
      <xdr:row>22</xdr:row>
      <xdr:rowOff>19050</xdr:rowOff>
    </xdr:to>
    <xdr:sp macro="" textlink="">
      <xdr:nvSpPr>
        <xdr:cNvPr id="146" name="Rectangle 926">
          <a:extLst>
            <a:ext uri="{FF2B5EF4-FFF2-40B4-BE49-F238E27FC236}">
              <a16:creationId xmlns:a16="http://schemas.microsoft.com/office/drawing/2014/main" id="{79F7EAAF-0660-4DEC-BC83-18186D71087E}"/>
            </a:ext>
          </a:extLst>
        </xdr:cNvPr>
        <xdr:cNvSpPr>
          <a:spLocks/>
        </xdr:cNvSpPr>
      </xdr:nvSpPr>
      <xdr:spPr bwMode="auto">
        <a:xfrm>
          <a:off x="10198100" y="5213350"/>
          <a:ext cx="114300" cy="254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vert="vert270" wrap="square" lIns="0" tIns="0" rIns="0" bIns="0" anchor="ctr" upright="1"/>
        <a:lstStyle/>
        <a:p>
          <a:pPr algn="ctr" rtl="0">
            <a:defRPr sz="1000"/>
          </a:pPr>
          <a:r>
            <a:rPr lang="ko-KR" altLang="en-US" sz="600" b="0" i="0" u="none" strike="noStrike" baseline="0">
              <a:solidFill>
                <a:srgbClr val="000000"/>
              </a:solidFill>
              <a:latin typeface="+mn-lt"/>
            </a:rPr>
            <a:t>KEN 14</a:t>
          </a:r>
        </a:p>
      </xdr:txBody>
    </xdr:sp>
    <xdr:clientData/>
  </xdr:twoCellAnchor>
  <xdr:twoCellAnchor>
    <xdr:from>
      <xdr:col>37</xdr:col>
      <xdr:colOff>152400</xdr:colOff>
      <xdr:row>36</xdr:row>
      <xdr:rowOff>66675</xdr:rowOff>
    </xdr:from>
    <xdr:to>
      <xdr:col>40</xdr:col>
      <xdr:colOff>28575</xdr:colOff>
      <xdr:row>36</xdr:row>
      <xdr:rowOff>66675</xdr:rowOff>
    </xdr:to>
    <xdr:sp macro="" textlink="">
      <xdr:nvSpPr>
        <xdr:cNvPr id="152" name="Line 776">
          <a:extLst>
            <a:ext uri="{FF2B5EF4-FFF2-40B4-BE49-F238E27FC236}">
              <a16:creationId xmlns:a16="http://schemas.microsoft.com/office/drawing/2014/main" id="{777C7B78-6E57-4B8E-BF78-A31FFBD4695F}"/>
            </a:ext>
          </a:extLst>
        </xdr:cNvPr>
        <xdr:cNvSpPr>
          <a:spLocks noChangeShapeType="1"/>
        </xdr:cNvSpPr>
      </xdr:nvSpPr>
      <xdr:spPr bwMode="auto">
        <a:xfrm flipV="1">
          <a:off x="9550400" y="8985250"/>
          <a:ext cx="64135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37</xdr:col>
      <xdr:colOff>247650</xdr:colOff>
      <xdr:row>36</xdr:row>
      <xdr:rowOff>47625</xdr:rowOff>
    </xdr:from>
    <xdr:to>
      <xdr:col>39</xdr:col>
      <xdr:colOff>190500</xdr:colOff>
      <xdr:row>36</xdr:row>
      <xdr:rowOff>104775</xdr:rowOff>
    </xdr:to>
    <xdr:sp macro="" textlink="">
      <xdr:nvSpPr>
        <xdr:cNvPr id="153" name="Rectangle 777">
          <a:extLst>
            <a:ext uri="{FF2B5EF4-FFF2-40B4-BE49-F238E27FC236}">
              <a16:creationId xmlns:a16="http://schemas.microsoft.com/office/drawing/2014/main" id="{0416C240-FA6C-42E3-9EE1-207CB5CD39BB}"/>
            </a:ext>
          </a:extLst>
        </xdr:cNvPr>
        <xdr:cNvSpPr>
          <a:spLocks/>
        </xdr:cNvSpPr>
      </xdr:nvSpPr>
      <xdr:spPr bwMode="auto">
        <a:xfrm>
          <a:off x="9645650" y="8966200"/>
          <a:ext cx="4508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17</xdr:col>
      <xdr:colOff>106354</xdr:colOff>
      <xdr:row>18</xdr:row>
      <xdr:rowOff>6344</xdr:rowOff>
    </xdr:from>
    <xdr:to>
      <xdr:col>40</xdr:col>
      <xdr:colOff>29837</xdr:colOff>
      <xdr:row>18</xdr:row>
      <xdr:rowOff>6344</xdr:rowOff>
    </xdr:to>
    <xdr:sp macro="" textlink="">
      <xdr:nvSpPr>
        <xdr:cNvPr id="160" name="Line 77">
          <a:extLst>
            <a:ext uri="{FF2B5EF4-FFF2-40B4-BE49-F238E27FC236}">
              <a16:creationId xmlns:a16="http://schemas.microsoft.com/office/drawing/2014/main" id="{6918F234-F0D9-4FDA-A8CF-D9BF4F1E0FF4}"/>
            </a:ext>
          </a:extLst>
        </xdr:cNvPr>
        <xdr:cNvSpPr>
          <a:spLocks noChangeShapeType="1"/>
        </xdr:cNvSpPr>
      </xdr:nvSpPr>
      <xdr:spPr bwMode="auto">
        <a:xfrm>
          <a:off x="4427529" y="4465631"/>
          <a:ext cx="5765483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18</xdr:col>
      <xdr:colOff>76200</xdr:colOff>
      <xdr:row>17</xdr:row>
      <xdr:rowOff>190495</xdr:rowOff>
    </xdr:from>
    <xdr:to>
      <xdr:col>20</xdr:col>
      <xdr:colOff>50795</xdr:colOff>
      <xdr:row>18</xdr:row>
      <xdr:rowOff>44445</xdr:rowOff>
    </xdr:to>
    <xdr:sp macro="" textlink="">
      <xdr:nvSpPr>
        <xdr:cNvPr id="161" name="Rectangle 881">
          <a:extLst>
            <a:ext uri="{FF2B5EF4-FFF2-40B4-BE49-F238E27FC236}">
              <a16:creationId xmlns:a16="http://schemas.microsoft.com/office/drawing/2014/main" id="{177CD208-AC8D-47C9-9195-84605E2EFC37}"/>
            </a:ext>
          </a:extLst>
        </xdr:cNvPr>
        <xdr:cNvSpPr>
          <a:spLocks/>
        </xdr:cNvSpPr>
      </xdr:nvSpPr>
      <xdr:spPr bwMode="auto">
        <a:xfrm>
          <a:off x="4648200" y="4400545"/>
          <a:ext cx="481007" cy="103187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3</xdr:col>
      <xdr:colOff>209550</xdr:colOff>
      <xdr:row>5</xdr:row>
      <xdr:rowOff>0</xdr:rowOff>
    </xdr:from>
    <xdr:to>
      <xdr:col>14</xdr:col>
      <xdr:colOff>18240</xdr:colOff>
      <xdr:row>10</xdr:row>
      <xdr:rowOff>188607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DD2CD980-BE04-40FE-8293-E742CA12E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550" y="1238250"/>
          <a:ext cx="2594802" cy="1426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234950</xdr:colOff>
      <xdr:row>58</xdr:row>
      <xdr:rowOff>38100</xdr:rowOff>
    </xdr:from>
    <xdr:to>
      <xdr:col>62</xdr:col>
      <xdr:colOff>47625</xdr:colOff>
      <xdr:row>58</xdr:row>
      <xdr:rowOff>38100</xdr:rowOff>
    </xdr:to>
    <xdr:sp macro="" textlink="">
      <xdr:nvSpPr>
        <xdr:cNvPr id="2" name="Line 750">
          <a:extLst>
            <a:ext uri="{FF2B5EF4-FFF2-40B4-BE49-F238E27FC236}">
              <a16:creationId xmlns:a16="http://schemas.microsoft.com/office/drawing/2014/main" id="{A5695742-05AD-46C0-94BD-AE473283D4A4}"/>
            </a:ext>
          </a:extLst>
        </xdr:cNvPr>
        <xdr:cNvSpPr>
          <a:spLocks noChangeShapeType="1"/>
        </xdr:cNvSpPr>
      </xdr:nvSpPr>
      <xdr:spPr bwMode="auto">
        <a:xfrm flipV="1">
          <a:off x="706664" y="14243957"/>
          <a:ext cx="13991318" cy="0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62</xdr:col>
      <xdr:colOff>38831</xdr:colOff>
      <xdr:row>2</xdr:row>
      <xdr:rowOff>210511</xdr:rowOff>
    </xdr:from>
    <xdr:to>
      <xdr:col>62</xdr:col>
      <xdr:colOff>38831</xdr:colOff>
      <xdr:row>58</xdr:row>
      <xdr:rowOff>58111</xdr:rowOff>
    </xdr:to>
    <xdr:sp macro="" textlink="">
      <xdr:nvSpPr>
        <xdr:cNvPr id="3" name="Line 751">
          <a:extLst>
            <a:ext uri="{FF2B5EF4-FFF2-40B4-BE49-F238E27FC236}">
              <a16:creationId xmlns:a16="http://schemas.microsoft.com/office/drawing/2014/main" id="{66CE3B9A-66D2-46FC-AA8F-709C67C4EEC3}"/>
            </a:ext>
          </a:extLst>
        </xdr:cNvPr>
        <xdr:cNvSpPr>
          <a:spLocks noChangeShapeType="1"/>
        </xdr:cNvSpPr>
      </xdr:nvSpPr>
      <xdr:spPr bwMode="auto">
        <a:xfrm>
          <a:off x="14474498" y="704400"/>
          <a:ext cx="0" cy="13676489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257175</xdr:colOff>
      <xdr:row>42</xdr:row>
      <xdr:rowOff>171450</xdr:rowOff>
    </xdr:from>
    <xdr:to>
      <xdr:col>40</xdr:col>
      <xdr:colOff>9525</xdr:colOff>
      <xdr:row>42</xdr:row>
      <xdr:rowOff>190500</xdr:rowOff>
    </xdr:to>
    <xdr:sp macro="" textlink="">
      <xdr:nvSpPr>
        <xdr:cNvPr id="4" name="Line 752">
          <a:extLst>
            <a:ext uri="{FF2B5EF4-FFF2-40B4-BE49-F238E27FC236}">
              <a16:creationId xmlns:a16="http://schemas.microsoft.com/office/drawing/2014/main" id="{47DF8995-C3AF-47A8-B4A9-DAEEABBF12DA}"/>
            </a:ext>
          </a:extLst>
        </xdr:cNvPr>
        <xdr:cNvSpPr>
          <a:spLocks noChangeShapeType="1"/>
        </xdr:cNvSpPr>
      </xdr:nvSpPr>
      <xdr:spPr bwMode="auto">
        <a:xfrm>
          <a:off x="762000" y="10572750"/>
          <a:ext cx="9410700" cy="190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257175</xdr:colOff>
      <xdr:row>18</xdr:row>
      <xdr:rowOff>200025</xdr:rowOff>
    </xdr:from>
    <xdr:to>
      <xdr:col>2</xdr:col>
      <xdr:colOff>257175</xdr:colOff>
      <xdr:row>58</xdr:row>
      <xdr:rowOff>66675</xdr:rowOff>
    </xdr:to>
    <xdr:sp macro="" textlink="">
      <xdr:nvSpPr>
        <xdr:cNvPr id="5" name="Line 753">
          <a:extLst>
            <a:ext uri="{FF2B5EF4-FFF2-40B4-BE49-F238E27FC236}">
              <a16:creationId xmlns:a16="http://schemas.microsoft.com/office/drawing/2014/main" id="{EA868468-AF3C-4984-BCF6-8BA891CEC3D1}"/>
            </a:ext>
          </a:extLst>
        </xdr:cNvPr>
        <xdr:cNvSpPr>
          <a:spLocks noChangeShapeType="1"/>
        </xdr:cNvSpPr>
      </xdr:nvSpPr>
      <xdr:spPr bwMode="auto">
        <a:xfrm flipV="1">
          <a:off x="762000" y="4660900"/>
          <a:ext cx="0" cy="9772650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15</xdr:col>
      <xdr:colOff>28575</xdr:colOff>
      <xdr:row>2</xdr:row>
      <xdr:rowOff>228600</xdr:rowOff>
    </xdr:from>
    <xdr:to>
      <xdr:col>15</xdr:col>
      <xdr:colOff>28575</xdr:colOff>
      <xdr:row>2</xdr:row>
      <xdr:rowOff>228600</xdr:rowOff>
    </xdr:to>
    <xdr:sp macro="" textlink="">
      <xdr:nvSpPr>
        <xdr:cNvPr id="6" name="Line 754">
          <a:extLst>
            <a:ext uri="{FF2B5EF4-FFF2-40B4-BE49-F238E27FC236}">
              <a16:creationId xmlns:a16="http://schemas.microsoft.com/office/drawing/2014/main" id="{926C78E8-AFE8-4977-A500-27DC2165DC35}"/>
            </a:ext>
          </a:extLst>
        </xdr:cNvPr>
        <xdr:cNvSpPr>
          <a:spLocks noChangeShapeType="1"/>
        </xdr:cNvSpPr>
      </xdr:nvSpPr>
      <xdr:spPr bwMode="auto">
        <a:xfrm flipH="1" flipV="1">
          <a:off x="3841750" y="723900"/>
          <a:ext cx="0" cy="0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219075</xdr:colOff>
      <xdr:row>18</xdr:row>
      <xdr:rowOff>180975</xdr:rowOff>
    </xdr:from>
    <xdr:to>
      <xdr:col>18</xdr:col>
      <xdr:colOff>9525</xdr:colOff>
      <xdr:row>18</xdr:row>
      <xdr:rowOff>180975</xdr:rowOff>
    </xdr:to>
    <xdr:sp macro="" textlink="">
      <xdr:nvSpPr>
        <xdr:cNvPr id="7" name="Line 755">
          <a:extLst>
            <a:ext uri="{FF2B5EF4-FFF2-40B4-BE49-F238E27FC236}">
              <a16:creationId xmlns:a16="http://schemas.microsoft.com/office/drawing/2014/main" id="{5841AB62-016C-4ECE-B291-4BA0CCA576A8}"/>
            </a:ext>
          </a:extLst>
        </xdr:cNvPr>
        <xdr:cNvSpPr>
          <a:spLocks noChangeShapeType="1"/>
        </xdr:cNvSpPr>
      </xdr:nvSpPr>
      <xdr:spPr bwMode="auto">
        <a:xfrm flipV="1">
          <a:off x="730250" y="4641850"/>
          <a:ext cx="3854450" cy="0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17</xdr:col>
      <xdr:colOff>228600</xdr:colOff>
      <xdr:row>3</xdr:row>
      <xdr:rowOff>9525</xdr:rowOff>
    </xdr:from>
    <xdr:to>
      <xdr:col>62</xdr:col>
      <xdr:colOff>66675</xdr:colOff>
      <xdr:row>3</xdr:row>
      <xdr:rowOff>9525</xdr:rowOff>
    </xdr:to>
    <xdr:sp macro="" textlink="">
      <xdr:nvSpPr>
        <xdr:cNvPr id="448" name="Line 756">
          <a:extLst>
            <a:ext uri="{FF2B5EF4-FFF2-40B4-BE49-F238E27FC236}">
              <a16:creationId xmlns:a16="http://schemas.microsoft.com/office/drawing/2014/main" id="{93CEFD23-955D-4B55-8393-A333CD0C976F}"/>
            </a:ext>
            <a:ext uri="{147F2762-F138-4A5C-976F-8EAC2B608ADB}">
              <a16:predDERef xmlns:a16="http://schemas.microsoft.com/office/drawing/2014/main" pred="{5841AB62-016C-4ECE-B291-4BA0CCA576A8}"/>
            </a:ext>
          </a:extLst>
        </xdr:cNvPr>
        <xdr:cNvSpPr>
          <a:spLocks noChangeShapeType="1"/>
        </xdr:cNvSpPr>
      </xdr:nvSpPr>
      <xdr:spPr bwMode="auto">
        <a:xfrm>
          <a:off x="4546600" y="755650"/>
          <a:ext cx="11271250" cy="0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17</xdr:col>
      <xdr:colOff>257175</xdr:colOff>
      <xdr:row>17</xdr:row>
      <xdr:rowOff>152400</xdr:rowOff>
    </xdr:from>
    <xdr:to>
      <xdr:col>17</xdr:col>
      <xdr:colOff>257175</xdr:colOff>
      <xdr:row>42</xdr:row>
      <xdr:rowOff>171450</xdr:rowOff>
    </xdr:to>
    <xdr:sp macro="" textlink="">
      <xdr:nvSpPr>
        <xdr:cNvPr id="9" name="Line 757">
          <a:extLst>
            <a:ext uri="{FF2B5EF4-FFF2-40B4-BE49-F238E27FC236}">
              <a16:creationId xmlns:a16="http://schemas.microsoft.com/office/drawing/2014/main" id="{AA4B0746-0454-4A14-A0D3-65511F71F526}"/>
            </a:ext>
          </a:extLst>
        </xdr:cNvPr>
        <xdr:cNvSpPr>
          <a:spLocks noChangeShapeType="1"/>
        </xdr:cNvSpPr>
      </xdr:nvSpPr>
      <xdr:spPr bwMode="auto">
        <a:xfrm flipV="1">
          <a:off x="4572000" y="4362450"/>
          <a:ext cx="0" cy="62103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133350</xdr:colOff>
      <xdr:row>33</xdr:row>
      <xdr:rowOff>238125</xdr:rowOff>
    </xdr:from>
    <xdr:to>
      <xdr:col>20</xdr:col>
      <xdr:colOff>133350</xdr:colOff>
      <xdr:row>42</xdr:row>
      <xdr:rowOff>190500</xdr:rowOff>
    </xdr:to>
    <xdr:sp macro="" textlink="">
      <xdr:nvSpPr>
        <xdr:cNvPr id="10" name="Line 758">
          <a:extLst>
            <a:ext uri="{FF2B5EF4-FFF2-40B4-BE49-F238E27FC236}">
              <a16:creationId xmlns:a16="http://schemas.microsoft.com/office/drawing/2014/main" id="{C4738FE5-3093-4A77-9BA9-A45613A44115}"/>
            </a:ext>
          </a:extLst>
        </xdr:cNvPr>
        <xdr:cNvSpPr>
          <a:spLocks noChangeShapeType="1"/>
        </xdr:cNvSpPr>
      </xdr:nvSpPr>
      <xdr:spPr bwMode="auto">
        <a:xfrm flipV="1">
          <a:off x="5213350" y="8413750"/>
          <a:ext cx="0" cy="21780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133350</xdr:colOff>
      <xdr:row>23</xdr:row>
      <xdr:rowOff>123825</xdr:rowOff>
    </xdr:from>
    <xdr:to>
      <xdr:col>20</xdr:col>
      <xdr:colOff>133350</xdr:colOff>
      <xdr:row>28</xdr:row>
      <xdr:rowOff>0</xdr:rowOff>
    </xdr:to>
    <xdr:sp macro="" textlink="">
      <xdr:nvSpPr>
        <xdr:cNvPr id="11" name="Line 759">
          <a:extLst>
            <a:ext uri="{FF2B5EF4-FFF2-40B4-BE49-F238E27FC236}">
              <a16:creationId xmlns:a16="http://schemas.microsoft.com/office/drawing/2014/main" id="{33E784E3-138A-42AB-B92F-98E07A41CAAE}"/>
            </a:ext>
          </a:extLst>
        </xdr:cNvPr>
        <xdr:cNvSpPr>
          <a:spLocks noChangeShapeType="1"/>
        </xdr:cNvSpPr>
      </xdr:nvSpPr>
      <xdr:spPr bwMode="auto">
        <a:xfrm flipH="1" flipV="1">
          <a:off x="5213350" y="5822950"/>
          <a:ext cx="0" cy="11112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114300</xdr:colOff>
      <xdr:row>27</xdr:row>
      <xdr:rowOff>238125</xdr:rowOff>
    </xdr:from>
    <xdr:to>
      <xdr:col>40</xdr:col>
      <xdr:colOff>38100</xdr:colOff>
      <xdr:row>27</xdr:row>
      <xdr:rowOff>247650</xdr:rowOff>
    </xdr:to>
    <xdr:sp macro="" textlink="">
      <xdr:nvSpPr>
        <xdr:cNvPr id="12" name="Line 760">
          <a:extLst>
            <a:ext uri="{FF2B5EF4-FFF2-40B4-BE49-F238E27FC236}">
              <a16:creationId xmlns:a16="http://schemas.microsoft.com/office/drawing/2014/main" id="{5A2602AC-6CE0-488F-A637-D1FF57588189}"/>
            </a:ext>
          </a:extLst>
        </xdr:cNvPr>
        <xdr:cNvSpPr>
          <a:spLocks noChangeShapeType="1"/>
        </xdr:cNvSpPr>
      </xdr:nvSpPr>
      <xdr:spPr bwMode="auto">
        <a:xfrm>
          <a:off x="5194300" y="6927850"/>
          <a:ext cx="5003800" cy="63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17</xdr:col>
      <xdr:colOff>238125</xdr:colOff>
      <xdr:row>34</xdr:row>
      <xdr:rowOff>0</xdr:rowOff>
    </xdr:from>
    <xdr:to>
      <xdr:col>34</xdr:col>
      <xdr:colOff>19050</xdr:colOff>
      <xdr:row>34</xdr:row>
      <xdr:rowOff>0</xdr:rowOff>
    </xdr:to>
    <xdr:sp macro="" textlink="">
      <xdr:nvSpPr>
        <xdr:cNvPr id="13" name="Line 761">
          <a:extLst>
            <a:ext uri="{FF2B5EF4-FFF2-40B4-BE49-F238E27FC236}">
              <a16:creationId xmlns:a16="http://schemas.microsoft.com/office/drawing/2014/main" id="{638359DE-F63F-400B-BCB1-F35F4E8963F2}"/>
            </a:ext>
          </a:extLst>
        </xdr:cNvPr>
        <xdr:cNvSpPr>
          <a:spLocks noChangeShapeType="1"/>
        </xdr:cNvSpPr>
      </xdr:nvSpPr>
      <xdr:spPr bwMode="auto">
        <a:xfrm>
          <a:off x="4559300" y="8420100"/>
          <a:ext cx="409575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123825</xdr:colOff>
      <xdr:row>23</xdr:row>
      <xdr:rowOff>142875</xdr:rowOff>
    </xdr:from>
    <xdr:to>
      <xdr:col>40</xdr:col>
      <xdr:colOff>19050</xdr:colOff>
      <xdr:row>23</xdr:row>
      <xdr:rowOff>152400</xdr:rowOff>
    </xdr:to>
    <xdr:sp macro="" textlink="">
      <xdr:nvSpPr>
        <xdr:cNvPr id="14" name="Line 762">
          <a:extLst>
            <a:ext uri="{FF2B5EF4-FFF2-40B4-BE49-F238E27FC236}">
              <a16:creationId xmlns:a16="http://schemas.microsoft.com/office/drawing/2014/main" id="{A94AC4FB-1A1D-4D5D-9B79-C61869EBEAFC}"/>
            </a:ext>
          </a:extLst>
        </xdr:cNvPr>
        <xdr:cNvSpPr>
          <a:spLocks noChangeShapeType="1"/>
        </xdr:cNvSpPr>
      </xdr:nvSpPr>
      <xdr:spPr bwMode="auto">
        <a:xfrm>
          <a:off x="5207000" y="5842000"/>
          <a:ext cx="4972050" cy="63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21</xdr:col>
      <xdr:colOff>257175</xdr:colOff>
      <xdr:row>38</xdr:row>
      <xdr:rowOff>142875</xdr:rowOff>
    </xdr:from>
    <xdr:to>
      <xdr:col>40</xdr:col>
      <xdr:colOff>38100</xdr:colOff>
      <xdr:row>38</xdr:row>
      <xdr:rowOff>142875</xdr:rowOff>
    </xdr:to>
    <xdr:sp macro="" textlink="">
      <xdr:nvSpPr>
        <xdr:cNvPr id="15" name="Line 763">
          <a:extLst>
            <a:ext uri="{FF2B5EF4-FFF2-40B4-BE49-F238E27FC236}">
              <a16:creationId xmlns:a16="http://schemas.microsoft.com/office/drawing/2014/main" id="{98FD0FB6-3A44-4805-B517-EFA64ACDA1E0}"/>
            </a:ext>
          </a:extLst>
        </xdr:cNvPr>
        <xdr:cNvSpPr>
          <a:spLocks noChangeShapeType="1"/>
        </xdr:cNvSpPr>
      </xdr:nvSpPr>
      <xdr:spPr bwMode="auto">
        <a:xfrm>
          <a:off x="5588000" y="9556750"/>
          <a:ext cx="461010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</xdr:col>
      <xdr:colOff>0</xdr:colOff>
      <xdr:row>28</xdr:row>
      <xdr:rowOff>133350</xdr:rowOff>
    </xdr:from>
    <xdr:to>
      <xdr:col>18</xdr:col>
      <xdr:colOff>0</xdr:colOff>
      <xdr:row>28</xdr:row>
      <xdr:rowOff>133350</xdr:rowOff>
    </xdr:to>
    <xdr:sp macro="" textlink="">
      <xdr:nvSpPr>
        <xdr:cNvPr id="16" name="Line 764">
          <a:extLst>
            <a:ext uri="{FF2B5EF4-FFF2-40B4-BE49-F238E27FC236}">
              <a16:creationId xmlns:a16="http://schemas.microsoft.com/office/drawing/2014/main" id="{E309A5E5-6514-4A48-8FDC-4237E4D46C29}"/>
            </a:ext>
          </a:extLst>
        </xdr:cNvPr>
        <xdr:cNvSpPr>
          <a:spLocks noChangeShapeType="1"/>
        </xdr:cNvSpPr>
      </xdr:nvSpPr>
      <xdr:spPr bwMode="auto">
        <a:xfrm flipV="1">
          <a:off x="762000" y="7067550"/>
          <a:ext cx="381000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17</xdr:col>
      <xdr:colOff>219075</xdr:colOff>
      <xdr:row>29</xdr:row>
      <xdr:rowOff>114300</xdr:rowOff>
    </xdr:from>
    <xdr:to>
      <xdr:col>18</xdr:col>
      <xdr:colOff>28575</xdr:colOff>
      <xdr:row>32</xdr:row>
      <xdr:rowOff>104775</xdr:rowOff>
    </xdr:to>
    <xdr:sp macro="" textlink="">
      <xdr:nvSpPr>
        <xdr:cNvPr id="17" name="Rectangle 765">
          <a:extLst>
            <a:ext uri="{FF2B5EF4-FFF2-40B4-BE49-F238E27FC236}">
              <a16:creationId xmlns:a16="http://schemas.microsoft.com/office/drawing/2014/main" id="{E4C067B6-5BB5-4095-8DA6-5A953F5942A7}"/>
            </a:ext>
          </a:extLst>
        </xdr:cNvPr>
        <xdr:cNvSpPr>
          <a:spLocks/>
        </xdr:cNvSpPr>
      </xdr:nvSpPr>
      <xdr:spPr bwMode="auto">
        <a:xfrm>
          <a:off x="4540250" y="7296150"/>
          <a:ext cx="63500" cy="7366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14</xdr:col>
      <xdr:colOff>0</xdr:colOff>
      <xdr:row>28</xdr:row>
      <xdr:rowOff>104775</xdr:rowOff>
    </xdr:from>
    <xdr:to>
      <xdr:col>17</xdr:col>
      <xdr:colOff>0</xdr:colOff>
      <xdr:row>28</xdr:row>
      <xdr:rowOff>180975</xdr:rowOff>
    </xdr:to>
    <xdr:sp macro="" textlink="">
      <xdr:nvSpPr>
        <xdr:cNvPr id="18" name="Rectangle 766">
          <a:extLst>
            <a:ext uri="{FF2B5EF4-FFF2-40B4-BE49-F238E27FC236}">
              <a16:creationId xmlns:a16="http://schemas.microsoft.com/office/drawing/2014/main" id="{62F7D3E0-0D2D-44F0-B614-8F4A42A93D29}"/>
            </a:ext>
          </a:extLst>
        </xdr:cNvPr>
        <xdr:cNvSpPr>
          <a:spLocks/>
        </xdr:cNvSpPr>
      </xdr:nvSpPr>
      <xdr:spPr bwMode="auto">
        <a:xfrm>
          <a:off x="3556000" y="7042150"/>
          <a:ext cx="762000" cy="76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17</xdr:col>
      <xdr:colOff>9525</xdr:colOff>
      <xdr:row>17</xdr:row>
      <xdr:rowOff>152400</xdr:rowOff>
    </xdr:from>
    <xdr:to>
      <xdr:col>18</xdr:col>
      <xdr:colOff>9525</xdr:colOff>
      <xdr:row>18</xdr:row>
      <xdr:rowOff>190500</xdr:rowOff>
    </xdr:to>
    <xdr:sp macro="" textlink="">
      <xdr:nvSpPr>
        <xdr:cNvPr id="19" name="Rectangle 767">
          <a:extLst>
            <a:ext uri="{FF2B5EF4-FFF2-40B4-BE49-F238E27FC236}">
              <a16:creationId xmlns:a16="http://schemas.microsoft.com/office/drawing/2014/main" id="{8A6892F4-0CF7-475E-90B0-7BDE7AEADDF5}"/>
            </a:ext>
          </a:extLst>
        </xdr:cNvPr>
        <xdr:cNvSpPr>
          <a:spLocks/>
        </xdr:cNvSpPr>
      </xdr:nvSpPr>
      <xdr:spPr bwMode="auto">
        <a:xfrm>
          <a:off x="4330700" y="4362450"/>
          <a:ext cx="254000" cy="28575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228600</xdr:colOff>
      <xdr:row>18</xdr:row>
      <xdr:rowOff>200025</xdr:rowOff>
    </xdr:from>
    <xdr:to>
      <xdr:col>3</xdr:col>
      <xdr:colOff>228600</xdr:colOff>
      <xdr:row>19</xdr:row>
      <xdr:rowOff>238125</xdr:rowOff>
    </xdr:to>
    <xdr:sp macro="" textlink="">
      <xdr:nvSpPr>
        <xdr:cNvPr id="20" name="Rectangle 768">
          <a:extLst>
            <a:ext uri="{FF2B5EF4-FFF2-40B4-BE49-F238E27FC236}">
              <a16:creationId xmlns:a16="http://schemas.microsoft.com/office/drawing/2014/main" id="{6FCA2E79-3CB0-4866-A1CB-6031CBD5C7E0}"/>
            </a:ext>
          </a:extLst>
        </xdr:cNvPr>
        <xdr:cNvSpPr>
          <a:spLocks/>
        </xdr:cNvSpPr>
      </xdr:nvSpPr>
      <xdr:spPr bwMode="auto">
        <a:xfrm>
          <a:off x="736600" y="4660900"/>
          <a:ext cx="254000" cy="28575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228600</xdr:colOff>
      <xdr:row>42</xdr:row>
      <xdr:rowOff>66675</xdr:rowOff>
    </xdr:from>
    <xdr:to>
      <xdr:col>3</xdr:col>
      <xdr:colOff>228600</xdr:colOff>
      <xdr:row>43</xdr:row>
      <xdr:rowOff>104775</xdr:rowOff>
    </xdr:to>
    <xdr:sp macro="" textlink="">
      <xdr:nvSpPr>
        <xdr:cNvPr id="21" name="Rectangle 769">
          <a:extLst>
            <a:ext uri="{FF2B5EF4-FFF2-40B4-BE49-F238E27FC236}">
              <a16:creationId xmlns:a16="http://schemas.microsoft.com/office/drawing/2014/main" id="{E75D6139-95E2-4EC0-9D7A-CE139DE1B8B6}"/>
            </a:ext>
          </a:extLst>
        </xdr:cNvPr>
        <xdr:cNvSpPr>
          <a:spLocks/>
        </xdr:cNvSpPr>
      </xdr:nvSpPr>
      <xdr:spPr bwMode="auto">
        <a:xfrm>
          <a:off x="736600" y="10471150"/>
          <a:ext cx="254000" cy="28575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0</xdr:colOff>
      <xdr:row>38</xdr:row>
      <xdr:rowOff>133350</xdr:rowOff>
    </xdr:from>
    <xdr:to>
      <xdr:col>26</xdr:col>
      <xdr:colOff>0</xdr:colOff>
      <xdr:row>42</xdr:row>
      <xdr:rowOff>200025</xdr:rowOff>
    </xdr:to>
    <xdr:sp macro="" textlink="">
      <xdr:nvSpPr>
        <xdr:cNvPr id="22" name="Line 770">
          <a:extLst>
            <a:ext uri="{FF2B5EF4-FFF2-40B4-BE49-F238E27FC236}">
              <a16:creationId xmlns:a16="http://schemas.microsoft.com/office/drawing/2014/main" id="{7C07FE8F-BC60-4376-A74A-0A7F733D8042}"/>
            </a:ext>
          </a:extLst>
        </xdr:cNvPr>
        <xdr:cNvSpPr>
          <a:spLocks noChangeShapeType="1"/>
        </xdr:cNvSpPr>
      </xdr:nvSpPr>
      <xdr:spPr bwMode="auto">
        <a:xfrm flipV="1">
          <a:off x="6604000" y="9544050"/>
          <a:ext cx="0" cy="10604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28</xdr:col>
      <xdr:colOff>133350</xdr:colOff>
      <xdr:row>38</xdr:row>
      <xdr:rowOff>133350</xdr:rowOff>
    </xdr:from>
    <xdr:to>
      <xdr:col>28</xdr:col>
      <xdr:colOff>133350</xdr:colOff>
      <xdr:row>42</xdr:row>
      <xdr:rowOff>180975</xdr:rowOff>
    </xdr:to>
    <xdr:sp macro="" textlink="">
      <xdr:nvSpPr>
        <xdr:cNvPr id="23" name="Line 771">
          <a:extLst>
            <a:ext uri="{FF2B5EF4-FFF2-40B4-BE49-F238E27FC236}">
              <a16:creationId xmlns:a16="http://schemas.microsoft.com/office/drawing/2014/main" id="{5CD98FCA-A28D-4FB8-9AF0-BDA16BAAA5A1}"/>
            </a:ext>
          </a:extLst>
        </xdr:cNvPr>
        <xdr:cNvSpPr>
          <a:spLocks noChangeShapeType="1"/>
        </xdr:cNvSpPr>
      </xdr:nvSpPr>
      <xdr:spPr bwMode="auto">
        <a:xfrm flipV="1">
          <a:off x="7245350" y="9544050"/>
          <a:ext cx="0" cy="10414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0</xdr:colOff>
      <xdr:row>34</xdr:row>
      <xdr:rowOff>9525</xdr:rowOff>
    </xdr:from>
    <xdr:to>
      <xdr:col>26</xdr:col>
      <xdr:colOff>0</xdr:colOff>
      <xdr:row>38</xdr:row>
      <xdr:rowOff>142875</xdr:rowOff>
    </xdr:to>
    <xdr:sp macro="" textlink="">
      <xdr:nvSpPr>
        <xdr:cNvPr id="24" name="Line 772">
          <a:extLst>
            <a:ext uri="{FF2B5EF4-FFF2-40B4-BE49-F238E27FC236}">
              <a16:creationId xmlns:a16="http://schemas.microsoft.com/office/drawing/2014/main" id="{A4503430-D272-4EFA-892E-A7EF3ACA5EBC}"/>
            </a:ext>
          </a:extLst>
        </xdr:cNvPr>
        <xdr:cNvSpPr>
          <a:spLocks noChangeShapeType="1"/>
        </xdr:cNvSpPr>
      </xdr:nvSpPr>
      <xdr:spPr bwMode="auto">
        <a:xfrm flipV="1">
          <a:off x="6604000" y="8432800"/>
          <a:ext cx="0" cy="11239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19050</xdr:colOff>
      <xdr:row>34</xdr:row>
      <xdr:rowOff>9525</xdr:rowOff>
    </xdr:from>
    <xdr:to>
      <xdr:col>30</xdr:col>
      <xdr:colOff>19050</xdr:colOff>
      <xdr:row>38</xdr:row>
      <xdr:rowOff>142875</xdr:rowOff>
    </xdr:to>
    <xdr:sp macro="" textlink="">
      <xdr:nvSpPr>
        <xdr:cNvPr id="25" name="Line 773">
          <a:extLst>
            <a:ext uri="{FF2B5EF4-FFF2-40B4-BE49-F238E27FC236}">
              <a16:creationId xmlns:a16="http://schemas.microsoft.com/office/drawing/2014/main" id="{AB88EA69-0F0E-4A26-A062-049EE36DB953}"/>
            </a:ext>
          </a:extLst>
        </xdr:cNvPr>
        <xdr:cNvSpPr>
          <a:spLocks noChangeShapeType="1"/>
        </xdr:cNvSpPr>
      </xdr:nvSpPr>
      <xdr:spPr bwMode="auto">
        <a:xfrm flipV="1">
          <a:off x="7639050" y="8432800"/>
          <a:ext cx="0" cy="11239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40</xdr:col>
      <xdr:colOff>9525</xdr:colOff>
      <xdr:row>35</xdr:row>
      <xdr:rowOff>9525</xdr:rowOff>
    </xdr:from>
    <xdr:to>
      <xdr:col>40</xdr:col>
      <xdr:colOff>9525</xdr:colOff>
      <xdr:row>38</xdr:row>
      <xdr:rowOff>142875</xdr:rowOff>
    </xdr:to>
    <xdr:sp macro="" textlink="">
      <xdr:nvSpPr>
        <xdr:cNvPr id="26" name="Line 774">
          <a:extLst>
            <a:ext uri="{FF2B5EF4-FFF2-40B4-BE49-F238E27FC236}">
              <a16:creationId xmlns:a16="http://schemas.microsoft.com/office/drawing/2014/main" id="{FC25DD0C-EDB8-4728-A82C-5F28F03E4DF2}"/>
            </a:ext>
          </a:extLst>
        </xdr:cNvPr>
        <xdr:cNvSpPr>
          <a:spLocks noChangeShapeType="1"/>
        </xdr:cNvSpPr>
      </xdr:nvSpPr>
      <xdr:spPr bwMode="auto">
        <a:xfrm flipH="1" flipV="1">
          <a:off x="10172700" y="8680450"/>
          <a:ext cx="0" cy="8763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38</xdr:col>
      <xdr:colOff>19050</xdr:colOff>
      <xdr:row>38</xdr:row>
      <xdr:rowOff>104775</xdr:rowOff>
    </xdr:from>
    <xdr:to>
      <xdr:col>39</xdr:col>
      <xdr:colOff>228600</xdr:colOff>
      <xdr:row>38</xdr:row>
      <xdr:rowOff>161925</xdr:rowOff>
    </xdr:to>
    <xdr:sp macro="" textlink="">
      <xdr:nvSpPr>
        <xdr:cNvPr id="27" name="Rectangle 775">
          <a:extLst>
            <a:ext uri="{FF2B5EF4-FFF2-40B4-BE49-F238E27FC236}">
              <a16:creationId xmlns:a16="http://schemas.microsoft.com/office/drawing/2014/main" id="{8E5D91BF-2C89-4254-9673-871E66C754CF}"/>
            </a:ext>
          </a:extLst>
        </xdr:cNvPr>
        <xdr:cNvSpPr>
          <a:spLocks/>
        </xdr:cNvSpPr>
      </xdr:nvSpPr>
      <xdr:spPr bwMode="auto">
        <a:xfrm>
          <a:off x="9671050" y="951865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19050</xdr:colOff>
      <xdr:row>35</xdr:row>
      <xdr:rowOff>0</xdr:rowOff>
    </xdr:from>
    <xdr:to>
      <xdr:col>37</xdr:col>
      <xdr:colOff>152400</xdr:colOff>
      <xdr:row>35</xdr:row>
      <xdr:rowOff>0</xdr:rowOff>
    </xdr:to>
    <xdr:sp macro="" textlink="">
      <xdr:nvSpPr>
        <xdr:cNvPr id="28" name="Line 776">
          <a:extLst>
            <a:ext uri="{FF2B5EF4-FFF2-40B4-BE49-F238E27FC236}">
              <a16:creationId xmlns:a16="http://schemas.microsoft.com/office/drawing/2014/main" id="{80C9BB7A-AA28-48FA-A565-F1B01D7C07F3}"/>
            </a:ext>
          </a:extLst>
        </xdr:cNvPr>
        <xdr:cNvSpPr>
          <a:spLocks noChangeShapeType="1"/>
        </xdr:cNvSpPr>
      </xdr:nvSpPr>
      <xdr:spPr bwMode="auto">
        <a:xfrm flipV="1">
          <a:off x="8655050" y="8667750"/>
          <a:ext cx="89535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38100</xdr:colOff>
      <xdr:row>33</xdr:row>
      <xdr:rowOff>219075</xdr:rowOff>
    </xdr:from>
    <xdr:to>
      <xdr:col>24</xdr:col>
      <xdr:colOff>247650</xdr:colOff>
      <xdr:row>34</xdr:row>
      <xdr:rowOff>28575</xdr:rowOff>
    </xdr:to>
    <xdr:sp macro="" textlink="">
      <xdr:nvSpPr>
        <xdr:cNvPr id="29" name="Rectangle 778">
          <a:extLst>
            <a:ext uri="{FF2B5EF4-FFF2-40B4-BE49-F238E27FC236}">
              <a16:creationId xmlns:a16="http://schemas.microsoft.com/office/drawing/2014/main" id="{1ED3B3D6-5C55-4C40-B9BF-E10D9932A216}"/>
            </a:ext>
          </a:extLst>
        </xdr:cNvPr>
        <xdr:cNvSpPr>
          <a:spLocks/>
        </xdr:cNvSpPr>
      </xdr:nvSpPr>
      <xdr:spPr bwMode="auto">
        <a:xfrm>
          <a:off x="5880100" y="83947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27</xdr:col>
      <xdr:colOff>38100</xdr:colOff>
      <xdr:row>33</xdr:row>
      <xdr:rowOff>219075</xdr:rowOff>
    </xdr:from>
    <xdr:to>
      <xdr:col>28</xdr:col>
      <xdr:colOff>247650</xdr:colOff>
      <xdr:row>34</xdr:row>
      <xdr:rowOff>28575</xdr:rowOff>
    </xdr:to>
    <xdr:sp macro="" textlink="">
      <xdr:nvSpPr>
        <xdr:cNvPr id="30" name="Rectangle 779">
          <a:extLst>
            <a:ext uri="{FF2B5EF4-FFF2-40B4-BE49-F238E27FC236}">
              <a16:creationId xmlns:a16="http://schemas.microsoft.com/office/drawing/2014/main" id="{70B9ED2C-C273-4A6B-ADE7-8D03147B6552}"/>
            </a:ext>
          </a:extLst>
        </xdr:cNvPr>
        <xdr:cNvSpPr>
          <a:spLocks/>
        </xdr:cNvSpPr>
      </xdr:nvSpPr>
      <xdr:spPr bwMode="auto">
        <a:xfrm>
          <a:off x="6896100" y="83947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38100</xdr:colOff>
      <xdr:row>33</xdr:row>
      <xdr:rowOff>219075</xdr:rowOff>
    </xdr:from>
    <xdr:to>
      <xdr:col>32</xdr:col>
      <xdr:colOff>247650</xdr:colOff>
      <xdr:row>34</xdr:row>
      <xdr:rowOff>28575</xdr:rowOff>
    </xdr:to>
    <xdr:sp macro="" textlink="">
      <xdr:nvSpPr>
        <xdr:cNvPr id="31" name="Rectangle 780">
          <a:extLst>
            <a:ext uri="{FF2B5EF4-FFF2-40B4-BE49-F238E27FC236}">
              <a16:creationId xmlns:a16="http://schemas.microsoft.com/office/drawing/2014/main" id="{7192C3AF-BDB4-4DC1-BC40-1376FDC49B3E}"/>
            </a:ext>
          </a:extLst>
        </xdr:cNvPr>
        <xdr:cNvSpPr>
          <a:spLocks/>
        </xdr:cNvSpPr>
      </xdr:nvSpPr>
      <xdr:spPr bwMode="auto">
        <a:xfrm>
          <a:off x="7912100" y="83947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22</xdr:col>
      <xdr:colOff>190500</xdr:colOff>
      <xdr:row>34</xdr:row>
      <xdr:rowOff>66675</xdr:rowOff>
    </xdr:from>
    <xdr:to>
      <xdr:col>25</xdr:col>
      <xdr:colOff>85725</xdr:colOff>
      <xdr:row>37</xdr:row>
      <xdr:rowOff>180975</xdr:rowOff>
    </xdr:to>
    <xdr:sp macro="" textlink="">
      <xdr:nvSpPr>
        <xdr:cNvPr id="32" name="Rectangle 781">
          <a:extLst>
            <a:ext uri="{FF2B5EF4-FFF2-40B4-BE49-F238E27FC236}">
              <a16:creationId xmlns:a16="http://schemas.microsoft.com/office/drawing/2014/main" id="{5C9FF3AF-AE16-48A9-8BD4-ED0517B85604}"/>
            </a:ext>
          </a:extLst>
        </xdr:cNvPr>
        <xdr:cNvSpPr>
          <a:spLocks/>
        </xdr:cNvSpPr>
      </xdr:nvSpPr>
      <xdr:spPr bwMode="auto">
        <a:xfrm>
          <a:off x="5778500" y="8489950"/>
          <a:ext cx="660400" cy="857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endParaRPr lang="ko-KR" altLang="en-US" sz="2400" b="1" i="0" u="none" strike="noStrike" baseline="0">
            <a:solidFill>
              <a:srgbClr val="000000"/>
            </a:solidFill>
            <a:latin typeface="+mn-lt"/>
            <a:ea typeface="돋움"/>
          </a:endParaRPr>
        </a:p>
      </xdr:txBody>
    </xdr:sp>
    <xdr:clientData/>
  </xdr:twoCellAnchor>
  <xdr:twoCellAnchor>
    <xdr:from>
      <xdr:col>22</xdr:col>
      <xdr:colOff>200025</xdr:colOff>
      <xdr:row>34</xdr:row>
      <xdr:rowOff>76200</xdr:rowOff>
    </xdr:from>
    <xdr:to>
      <xdr:col>25</xdr:col>
      <xdr:colOff>76200</xdr:colOff>
      <xdr:row>37</xdr:row>
      <xdr:rowOff>171450</xdr:rowOff>
    </xdr:to>
    <xdr:sp macro="" textlink="">
      <xdr:nvSpPr>
        <xdr:cNvPr id="33" name="Line 782">
          <a:extLst>
            <a:ext uri="{FF2B5EF4-FFF2-40B4-BE49-F238E27FC236}">
              <a16:creationId xmlns:a16="http://schemas.microsoft.com/office/drawing/2014/main" id="{3F7BAC99-4DA4-4EF6-A9E4-3E326B7961D8}"/>
            </a:ext>
          </a:extLst>
        </xdr:cNvPr>
        <xdr:cNvSpPr>
          <a:spLocks noChangeShapeType="1"/>
        </xdr:cNvSpPr>
      </xdr:nvSpPr>
      <xdr:spPr bwMode="auto">
        <a:xfrm flipV="1">
          <a:off x="5791200" y="8496300"/>
          <a:ext cx="635000" cy="838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22</xdr:col>
      <xdr:colOff>190500</xdr:colOff>
      <xdr:row>34</xdr:row>
      <xdr:rowOff>66675</xdr:rowOff>
    </xdr:from>
    <xdr:to>
      <xdr:col>25</xdr:col>
      <xdr:colOff>76200</xdr:colOff>
      <xdr:row>37</xdr:row>
      <xdr:rowOff>180975</xdr:rowOff>
    </xdr:to>
    <xdr:sp macro="" textlink="">
      <xdr:nvSpPr>
        <xdr:cNvPr id="34" name="Line 783">
          <a:extLst>
            <a:ext uri="{FF2B5EF4-FFF2-40B4-BE49-F238E27FC236}">
              <a16:creationId xmlns:a16="http://schemas.microsoft.com/office/drawing/2014/main" id="{041827A1-FE20-4822-ABD3-26B9D19D459E}"/>
            </a:ext>
          </a:extLst>
        </xdr:cNvPr>
        <xdr:cNvSpPr>
          <a:spLocks noChangeShapeType="1"/>
        </xdr:cNvSpPr>
      </xdr:nvSpPr>
      <xdr:spPr bwMode="auto">
        <a:xfrm>
          <a:off x="5778500" y="8489950"/>
          <a:ext cx="64770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27</xdr:col>
      <xdr:colOff>38100</xdr:colOff>
      <xdr:row>33</xdr:row>
      <xdr:rowOff>219075</xdr:rowOff>
    </xdr:from>
    <xdr:to>
      <xdr:col>28</xdr:col>
      <xdr:colOff>247650</xdr:colOff>
      <xdr:row>34</xdr:row>
      <xdr:rowOff>28575</xdr:rowOff>
    </xdr:to>
    <xdr:sp macro="" textlink="">
      <xdr:nvSpPr>
        <xdr:cNvPr id="35" name="Rectangle 784">
          <a:extLst>
            <a:ext uri="{FF2B5EF4-FFF2-40B4-BE49-F238E27FC236}">
              <a16:creationId xmlns:a16="http://schemas.microsoft.com/office/drawing/2014/main" id="{6B005F12-9100-43D8-BFD5-0CCCDE6B84C2}"/>
            </a:ext>
          </a:extLst>
        </xdr:cNvPr>
        <xdr:cNvSpPr>
          <a:spLocks/>
        </xdr:cNvSpPr>
      </xdr:nvSpPr>
      <xdr:spPr bwMode="auto">
        <a:xfrm>
          <a:off x="6896100" y="83947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190500</xdr:colOff>
      <xdr:row>34</xdr:row>
      <xdr:rowOff>66675</xdr:rowOff>
    </xdr:from>
    <xdr:to>
      <xdr:col>29</xdr:col>
      <xdr:colOff>85725</xdr:colOff>
      <xdr:row>37</xdr:row>
      <xdr:rowOff>180975</xdr:rowOff>
    </xdr:to>
    <xdr:sp macro="" textlink="">
      <xdr:nvSpPr>
        <xdr:cNvPr id="36" name="Rectangle 785">
          <a:extLst>
            <a:ext uri="{FF2B5EF4-FFF2-40B4-BE49-F238E27FC236}">
              <a16:creationId xmlns:a16="http://schemas.microsoft.com/office/drawing/2014/main" id="{563BA2A5-DBAC-4C40-9A53-1593916B9FDB}"/>
            </a:ext>
          </a:extLst>
        </xdr:cNvPr>
        <xdr:cNvSpPr>
          <a:spLocks/>
        </xdr:cNvSpPr>
      </xdr:nvSpPr>
      <xdr:spPr bwMode="auto">
        <a:xfrm>
          <a:off x="6794500" y="8489950"/>
          <a:ext cx="660400" cy="857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endParaRPr lang="ko-KR" altLang="en-US" sz="2400" b="1" i="0" u="none" strike="noStrike" baseline="0">
            <a:solidFill>
              <a:srgbClr val="000000"/>
            </a:solidFill>
            <a:latin typeface="+mn-lt"/>
            <a:ea typeface="돋움"/>
          </a:endParaRPr>
        </a:p>
      </xdr:txBody>
    </xdr:sp>
    <xdr:clientData/>
  </xdr:twoCellAnchor>
  <xdr:twoCellAnchor>
    <xdr:from>
      <xdr:col>26</xdr:col>
      <xdr:colOff>200025</xdr:colOff>
      <xdr:row>34</xdr:row>
      <xdr:rowOff>76200</xdr:rowOff>
    </xdr:from>
    <xdr:to>
      <xdr:col>29</xdr:col>
      <xdr:colOff>76200</xdr:colOff>
      <xdr:row>37</xdr:row>
      <xdr:rowOff>171450</xdr:rowOff>
    </xdr:to>
    <xdr:sp macro="" textlink="">
      <xdr:nvSpPr>
        <xdr:cNvPr id="37" name="Line 786">
          <a:extLst>
            <a:ext uri="{FF2B5EF4-FFF2-40B4-BE49-F238E27FC236}">
              <a16:creationId xmlns:a16="http://schemas.microsoft.com/office/drawing/2014/main" id="{B790739A-43B6-4220-B74A-3F430BB7101A}"/>
            </a:ext>
          </a:extLst>
        </xdr:cNvPr>
        <xdr:cNvSpPr>
          <a:spLocks noChangeShapeType="1"/>
        </xdr:cNvSpPr>
      </xdr:nvSpPr>
      <xdr:spPr bwMode="auto">
        <a:xfrm flipV="1">
          <a:off x="6807200" y="8496300"/>
          <a:ext cx="635000" cy="838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190500</xdr:colOff>
      <xdr:row>34</xdr:row>
      <xdr:rowOff>66675</xdr:rowOff>
    </xdr:from>
    <xdr:to>
      <xdr:col>29</xdr:col>
      <xdr:colOff>76200</xdr:colOff>
      <xdr:row>37</xdr:row>
      <xdr:rowOff>180975</xdr:rowOff>
    </xdr:to>
    <xdr:sp macro="" textlink="">
      <xdr:nvSpPr>
        <xdr:cNvPr id="38" name="Line 787">
          <a:extLst>
            <a:ext uri="{FF2B5EF4-FFF2-40B4-BE49-F238E27FC236}">
              <a16:creationId xmlns:a16="http://schemas.microsoft.com/office/drawing/2014/main" id="{C2ECDED3-76AD-45BA-9E13-5E1E7CAE17B1}"/>
            </a:ext>
          </a:extLst>
        </xdr:cNvPr>
        <xdr:cNvSpPr>
          <a:spLocks noChangeShapeType="1"/>
        </xdr:cNvSpPr>
      </xdr:nvSpPr>
      <xdr:spPr bwMode="auto">
        <a:xfrm>
          <a:off x="6794500" y="8489950"/>
          <a:ext cx="64770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38100</xdr:colOff>
      <xdr:row>33</xdr:row>
      <xdr:rowOff>219075</xdr:rowOff>
    </xdr:from>
    <xdr:to>
      <xdr:col>32</xdr:col>
      <xdr:colOff>247650</xdr:colOff>
      <xdr:row>34</xdr:row>
      <xdr:rowOff>28575</xdr:rowOff>
    </xdr:to>
    <xdr:sp macro="" textlink="">
      <xdr:nvSpPr>
        <xdr:cNvPr id="39" name="Rectangle 788">
          <a:extLst>
            <a:ext uri="{FF2B5EF4-FFF2-40B4-BE49-F238E27FC236}">
              <a16:creationId xmlns:a16="http://schemas.microsoft.com/office/drawing/2014/main" id="{FD12D2FC-4A28-412F-8074-936FB46DAE34}"/>
            </a:ext>
          </a:extLst>
        </xdr:cNvPr>
        <xdr:cNvSpPr>
          <a:spLocks/>
        </xdr:cNvSpPr>
      </xdr:nvSpPr>
      <xdr:spPr bwMode="auto">
        <a:xfrm>
          <a:off x="7912100" y="83947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38100</xdr:colOff>
      <xdr:row>33</xdr:row>
      <xdr:rowOff>219075</xdr:rowOff>
    </xdr:from>
    <xdr:to>
      <xdr:col>32</xdr:col>
      <xdr:colOff>247650</xdr:colOff>
      <xdr:row>34</xdr:row>
      <xdr:rowOff>28575</xdr:rowOff>
    </xdr:to>
    <xdr:sp macro="" textlink="">
      <xdr:nvSpPr>
        <xdr:cNvPr id="40" name="Rectangle 789">
          <a:extLst>
            <a:ext uri="{FF2B5EF4-FFF2-40B4-BE49-F238E27FC236}">
              <a16:creationId xmlns:a16="http://schemas.microsoft.com/office/drawing/2014/main" id="{CC2D94E7-24FF-4A24-B66B-F41185CD8960}"/>
            </a:ext>
          </a:extLst>
        </xdr:cNvPr>
        <xdr:cNvSpPr>
          <a:spLocks/>
        </xdr:cNvSpPr>
      </xdr:nvSpPr>
      <xdr:spPr bwMode="auto">
        <a:xfrm>
          <a:off x="7912100" y="83947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190500</xdr:colOff>
      <xdr:row>34</xdr:row>
      <xdr:rowOff>66675</xdr:rowOff>
    </xdr:from>
    <xdr:to>
      <xdr:col>33</xdr:col>
      <xdr:colOff>85725</xdr:colOff>
      <xdr:row>37</xdr:row>
      <xdr:rowOff>180975</xdr:rowOff>
    </xdr:to>
    <xdr:sp macro="" textlink="">
      <xdr:nvSpPr>
        <xdr:cNvPr id="41" name="Rectangle 790">
          <a:extLst>
            <a:ext uri="{FF2B5EF4-FFF2-40B4-BE49-F238E27FC236}">
              <a16:creationId xmlns:a16="http://schemas.microsoft.com/office/drawing/2014/main" id="{E94B04C4-C5F8-45CE-980E-232DD8499526}"/>
            </a:ext>
          </a:extLst>
        </xdr:cNvPr>
        <xdr:cNvSpPr>
          <a:spLocks/>
        </xdr:cNvSpPr>
      </xdr:nvSpPr>
      <xdr:spPr bwMode="auto">
        <a:xfrm>
          <a:off x="7810500" y="8489950"/>
          <a:ext cx="660400" cy="857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endParaRPr lang="ko-KR" altLang="en-US" sz="2400" b="1" i="0" u="none" strike="noStrike" baseline="0">
            <a:solidFill>
              <a:srgbClr val="000000"/>
            </a:solidFill>
            <a:latin typeface="+mn-lt"/>
            <a:ea typeface="돋움"/>
          </a:endParaRPr>
        </a:p>
      </xdr:txBody>
    </xdr:sp>
    <xdr:clientData/>
  </xdr:twoCellAnchor>
  <xdr:twoCellAnchor>
    <xdr:from>
      <xdr:col>30</xdr:col>
      <xdr:colOff>200025</xdr:colOff>
      <xdr:row>34</xdr:row>
      <xdr:rowOff>76200</xdr:rowOff>
    </xdr:from>
    <xdr:to>
      <xdr:col>33</xdr:col>
      <xdr:colOff>76200</xdr:colOff>
      <xdr:row>37</xdr:row>
      <xdr:rowOff>171450</xdr:rowOff>
    </xdr:to>
    <xdr:sp macro="" textlink="">
      <xdr:nvSpPr>
        <xdr:cNvPr id="42" name="Line 791">
          <a:extLst>
            <a:ext uri="{FF2B5EF4-FFF2-40B4-BE49-F238E27FC236}">
              <a16:creationId xmlns:a16="http://schemas.microsoft.com/office/drawing/2014/main" id="{3609F09A-70AF-40F9-97AC-7A443175BE49}"/>
            </a:ext>
          </a:extLst>
        </xdr:cNvPr>
        <xdr:cNvSpPr>
          <a:spLocks noChangeShapeType="1"/>
        </xdr:cNvSpPr>
      </xdr:nvSpPr>
      <xdr:spPr bwMode="auto">
        <a:xfrm flipV="1">
          <a:off x="7823200" y="8496300"/>
          <a:ext cx="635000" cy="838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190500</xdr:colOff>
      <xdr:row>34</xdr:row>
      <xdr:rowOff>66675</xdr:rowOff>
    </xdr:from>
    <xdr:to>
      <xdr:col>33</xdr:col>
      <xdr:colOff>76200</xdr:colOff>
      <xdr:row>37</xdr:row>
      <xdr:rowOff>180975</xdr:rowOff>
    </xdr:to>
    <xdr:sp macro="" textlink="">
      <xdr:nvSpPr>
        <xdr:cNvPr id="43" name="Line 792">
          <a:extLst>
            <a:ext uri="{FF2B5EF4-FFF2-40B4-BE49-F238E27FC236}">
              <a16:creationId xmlns:a16="http://schemas.microsoft.com/office/drawing/2014/main" id="{AEC09F46-247C-4CA4-997F-0D9E3FB566DE}"/>
            </a:ext>
          </a:extLst>
        </xdr:cNvPr>
        <xdr:cNvSpPr>
          <a:spLocks noChangeShapeType="1"/>
        </xdr:cNvSpPr>
      </xdr:nvSpPr>
      <xdr:spPr bwMode="auto">
        <a:xfrm>
          <a:off x="7810500" y="8489950"/>
          <a:ext cx="64770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32</xdr:col>
      <xdr:colOff>47625</xdr:colOff>
      <xdr:row>38</xdr:row>
      <xdr:rowOff>209550</xdr:rowOff>
    </xdr:from>
    <xdr:to>
      <xdr:col>36</xdr:col>
      <xdr:colOff>257175</xdr:colOff>
      <xdr:row>42</xdr:row>
      <xdr:rowOff>152400</xdr:rowOff>
    </xdr:to>
    <xdr:sp macro="" textlink="">
      <xdr:nvSpPr>
        <xdr:cNvPr id="44" name="Rectangle 793">
          <a:extLst>
            <a:ext uri="{FF2B5EF4-FFF2-40B4-BE49-F238E27FC236}">
              <a16:creationId xmlns:a16="http://schemas.microsoft.com/office/drawing/2014/main" id="{D6459D58-572F-40ED-B1EB-83B8C8D117FC}"/>
            </a:ext>
          </a:extLst>
        </xdr:cNvPr>
        <xdr:cNvSpPr>
          <a:spLocks/>
        </xdr:cNvSpPr>
      </xdr:nvSpPr>
      <xdr:spPr bwMode="auto">
        <a:xfrm>
          <a:off x="8178800" y="9620250"/>
          <a:ext cx="1219200" cy="933450"/>
        </a:xfrm>
        <a:prstGeom prst="rect">
          <a:avLst/>
        </a:prstGeom>
        <a:pattFill prst="ltVert">
          <a:fgClr>
            <a:srgbClr val="000000"/>
          </a:fgClr>
          <a:bgClr>
            <a:srgbClr val="FFFFFF"/>
          </a:bgClr>
        </a:patt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257175</xdr:colOff>
      <xdr:row>40</xdr:row>
      <xdr:rowOff>200025</xdr:rowOff>
    </xdr:from>
    <xdr:to>
      <xdr:col>37</xdr:col>
      <xdr:colOff>57150</xdr:colOff>
      <xdr:row>41</xdr:row>
      <xdr:rowOff>28575</xdr:rowOff>
    </xdr:to>
    <xdr:sp macro="" textlink="">
      <xdr:nvSpPr>
        <xdr:cNvPr id="45" name="Rectangle 794">
          <a:extLst>
            <a:ext uri="{FF2B5EF4-FFF2-40B4-BE49-F238E27FC236}">
              <a16:creationId xmlns:a16="http://schemas.microsoft.com/office/drawing/2014/main" id="{8A0AD885-468A-42BA-951C-AEFAC8DA8A6E}"/>
            </a:ext>
          </a:extLst>
        </xdr:cNvPr>
        <xdr:cNvSpPr>
          <a:spLocks/>
        </xdr:cNvSpPr>
      </xdr:nvSpPr>
      <xdr:spPr bwMode="auto">
        <a:xfrm>
          <a:off x="8128000" y="10109200"/>
          <a:ext cx="1327150" cy="76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9525</xdr:colOff>
      <xdr:row>40</xdr:row>
      <xdr:rowOff>0</xdr:rowOff>
    </xdr:from>
    <xdr:to>
      <xdr:col>36</xdr:col>
      <xdr:colOff>257175</xdr:colOff>
      <xdr:row>42</xdr:row>
      <xdr:rowOff>9525</xdr:rowOff>
    </xdr:to>
    <xdr:sp macro="" textlink="">
      <xdr:nvSpPr>
        <xdr:cNvPr id="46" name="Freeform 795">
          <a:extLst>
            <a:ext uri="{FF2B5EF4-FFF2-40B4-BE49-F238E27FC236}">
              <a16:creationId xmlns:a16="http://schemas.microsoft.com/office/drawing/2014/main" id="{5EFEDFD7-EA98-4871-B891-3E3A18BE4A15}"/>
            </a:ext>
          </a:extLst>
        </xdr:cNvPr>
        <xdr:cNvSpPr>
          <a:spLocks/>
        </xdr:cNvSpPr>
      </xdr:nvSpPr>
      <xdr:spPr bwMode="auto">
        <a:xfrm>
          <a:off x="7886700" y="9906000"/>
          <a:ext cx="1511300" cy="508000"/>
        </a:xfrm>
        <a:custGeom>
          <a:avLst/>
          <a:gdLst>
            <a:gd name="T0" fmla="*/ 2147483647 w 166"/>
            <a:gd name="T1" fmla="*/ 2147483647 h 53"/>
            <a:gd name="T2" fmla="*/ 0 w 166"/>
            <a:gd name="T3" fmla="*/ 2147483647 h 53"/>
            <a:gd name="T4" fmla="*/ 0 w 166"/>
            <a:gd name="T5" fmla="*/ 0 h 53"/>
            <a:gd name="T6" fmla="*/ 2147483647 w 166"/>
            <a:gd name="T7" fmla="*/ 0 h 53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6" h="53">
              <a:moveTo>
                <a:pt x="165" y="53"/>
              </a:moveTo>
              <a:lnTo>
                <a:pt x="0" y="53"/>
              </a:lnTo>
              <a:lnTo>
                <a:pt x="0" y="0"/>
              </a:lnTo>
              <a:lnTo>
                <a:pt x="166" y="0"/>
              </a:lnTo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36</xdr:col>
      <xdr:colOff>219075</xdr:colOff>
      <xdr:row>39</xdr:row>
      <xdr:rowOff>219075</xdr:rowOff>
    </xdr:from>
    <xdr:to>
      <xdr:col>37</xdr:col>
      <xdr:colOff>28575</xdr:colOff>
      <xdr:row>40</xdr:row>
      <xdr:rowOff>47625</xdr:rowOff>
    </xdr:to>
    <xdr:sp macro="" textlink="">
      <xdr:nvSpPr>
        <xdr:cNvPr id="47" name="Oval 796">
          <a:extLst>
            <a:ext uri="{FF2B5EF4-FFF2-40B4-BE49-F238E27FC236}">
              <a16:creationId xmlns:a16="http://schemas.microsoft.com/office/drawing/2014/main" id="{46CB81AB-2E63-4FF0-BDA9-DB86A95A31A3}"/>
            </a:ext>
          </a:extLst>
        </xdr:cNvPr>
        <xdr:cNvSpPr>
          <a:spLocks/>
        </xdr:cNvSpPr>
      </xdr:nvSpPr>
      <xdr:spPr bwMode="auto">
        <a:xfrm>
          <a:off x="9366250" y="9880600"/>
          <a:ext cx="63500" cy="76200"/>
        </a:xfrm>
        <a:prstGeom prst="ellipse">
          <a:avLst/>
        </a:prstGeom>
        <a:solidFill>
          <a:srgbClr val="000000"/>
        </a:solidFill>
        <a:ln w="9525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104775</xdr:colOff>
      <xdr:row>39</xdr:row>
      <xdr:rowOff>47625</xdr:rowOff>
    </xdr:from>
    <xdr:to>
      <xdr:col>35</xdr:col>
      <xdr:colOff>19050</xdr:colOff>
      <xdr:row>40</xdr:row>
      <xdr:rowOff>133350</xdr:rowOff>
    </xdr:to>
    <xdr:sp macro="" textlink="">
      <xdr:nvSpPr>
        <xdr:cNvPr id="48" name="Line 798">
          <a:extLst>
            <a:ext uri="{FF2B5EF4-FFF2-40B4-BE49-F238E27FC236}">
              <a16:creationId xmlns:a16="http://schemas.microsoft.com/office/drawing/2014/main" id="{AF88C767-A942-42B6-B55A-7F6B5F0E09E2}"/>
            </a:ext>
          </a:extLst>
        </xdr:cNvPr>
        <xdr:cNvSpPr>
          <a:spLocks noChangeShapeType="1"/>
        </xdr:cNvSpPr>
      </xdr:nvSpPr>
      <xdr:spPr bwMode="auto">
        <a:xfrm flipV="1">
          <a:off x="8743950" y="9709150"/>
          <a:ext cx="165100" cy="330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33</xdr:col>
      <xdr:colOff>247650</xdr:colOff>
      <xdr:row>40</xdr:row>
      <xdr:rowOff>0</xdr:rowOff>
    </xdr:from>
    <xdr:to>
      <xdr:col>34</xdr:col>
      <xdr:colOff>133350</xdr:colOff>
      <xdr:row>40</xdr:row>
      <xdr:rowOff>0</xdr:rowOff>
    </xdr:to>
    <xdr:sp macro="" textlink="">
      <xdr:nvSpPr>
        <xdr:cNvPr id="49" name="Line 799">
          <a:extLst>
            <a:ext uri="{FF2B5EF4-FFF2-40B4-BE49-F238E27FC236}">
              <a16:creationId xmlns:a16="http://schemas.microsoft.com/office/drawing/2014/main" id="{7BDA91D6-845A-45E0-B1D1-709F98DA9788}"/>
            </a:ext>
          </a:extLst>
        </xdr:cNvPr>
        <xdr:cNvSpPr>
          <a:spLocks noChangeShapeType="1"/>
        </xdr:cNvSpPr>
      </xdr:nvSpPr>
      <xdr:spPr bwMode="auto">
        <a:xfrm>
          <a:off x="8629650" y="9906000"/>
          <a:ext cx="139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228600</xdr:colOff>
      <xdr:row>40</xdr:row>
      <xdr:rowOff>0</xdr:rowOff>
    </xdr:from>
    <xdr:to>
      <xdr:col>35</xdr:col>
      <xdr:colOff>66675</xdr:colOff>
      <xdr:row>40</xdr:row>
      <xdr:rowOff>0</xdr:rowOff>
    </xdr:to>
    <xdr:sp macro="" textlink="">
      <xdr:nvSpPr>
        <xdr:cNvPr id="50" name="Line 800">
          <a:extLst>
            <a:ext uri="{FF2B5EF4-FFF2-40B4-BE49-F238E27FC236}">
              <a16:creationId xmlns:a16="http://schemas.microsoft.com/office/drawing/2014/main" id="{5D905D16-95B5-4166-BA5D-837812808F75}"/>
            </a:ext>
          </a:extLst>
        </xdr:cNvPr>
        <xdr:cNvSpPr>
          <a:spLocks noChangeShapeType="1"/>
        </xdr:cNvSpPr>
      </xdr:nvSpPr>
      <xdr:spPr bwMode="auto">
        <a:xfrm flipH="1">
          <a:off x="8864600" y="99060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0</xdr:colOff>
      <xdr:row>23</xdr:row>
      <xdr:rowOff>133350</xdr:rowOff>
    </xdr:from>
    <xdr:to>
      <xdr:col>26</xdr:col>
      <xdr:colOff>0</xdr:colOff>
      <xdr:row>28</xdr:row>
      <xdr:rowOff>0</xdr:rowOff>
    </xdr:to>
    <xdr:sp macro="" textlink="">
      <xdr:nvSpPr>
        <xdr:cNvPr id="51" name="Line 801">
          <a:extLst>
            <a:ext uri="{FF2B5EF4-FFF2-40B4-BE49-F238E27FC236}">
              <a16:creationId xmlns:a16="http://schemas.microsoft.com/office/drawing/2014/main" id="{BFD04CA4-0137-4EEA-AFAA-6B106298C492}"/>
            </a:ext>
          </a:extLst>
        </xdr:cNvPr>
        <xdr:cNvSpPr>
          <a:spLocks noChangeShapeType="1"/>
        </xdr:cNvSpPr>
      </xdr:nvSpPr>
      <xdr:spPr bwMode="auto">
        <a:xfrm flipV="1">
          <a:off x="6604000" y="5829300"/>
          <a:ext cx="0" cy="11049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19050</xdr:colOff>
      <xdr:row>23</xdr:row>
      <xdr:rowOff>123825</xdr:rowOff>
    </xdr:from>
    <xdr:to>
      <xdr:col>30</xdr:col>
      <xdr:colOff>19050</xdr:colOff>
      <xdr:row>28</xdr:row>
      <xdr:rowOff>9525</xdr:rowOff>
    </xdr:to>
    <xdr:sp macro="" textlink="">
      <xdr:nvSpPr>
        <xdr:cNvPr id="52" name="Line 802">
          <a:extLst>
            <a:ext uri="{FF2B5EF4-FFF2-40B4-BE49-F238E27FC236}">
              <a16:creationId xmlns:a16="http://schemas.microsoft.com/office/drawing/2014/main" id="{3426C586-A838-4BA5-AAD5-3E94E6C6C7EF}"/>
            </a:ext>
          </a:extLst>
        </xdr:cNvPr>
        <xdr:cNvSpPr>
          <a:spLocks noChangeShapeType="1"/>
        </xdr:cNvSpPr>
      </xdr:nvSpPr>
      <xdr:spPr bwMode="auto">
        <a:xfrm flipV="1">
          <a:off x="7639050" y="5822950"/>
          <a:ext cx="0" cy="11239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19050</xdr:colOff>
      <xdr:row>23</xdr:row>
      <xdr:rowOff>133350</xdr:rowOff>
    </xdr:from>
    <xdr:to>
      <xdr:col>34</xdr:col>
      <xdr:colOff>19050</xdr:colOff>
      <xdr:row>28</xdr:row>
      <xdr:rowOff>9525</xdr:rowOff>
    </xdr:to>
    <xdr:sp macro="" textlink="">
      <xdr:nvSpPr>
        <xdr:cNvPr id="53" name="Line 803">
          <a:extLst>
            <a:ext uri="{FF2B5EF4-FFF2-40B4-BE49-F238E27FC236}">
              <a16:creationId xmlns:a16="http://schemas.microsoft.com/office/drawing/2014/main" id="{1F4F9155-7C93-4B17-8642-708C845EE3F8}"/>
            </a:ext>
          </a:extLst>
        </xdr:cNvPr>
        <xdr:cNvSpPr>
          <a:spLocks noChangeShapeType="1"/>
        </xdr:cNvSpPr>
      </xdr:nvSpPr>
      <xdr:spPr bwMode="auto">
        <a:xfrm flipH="1" flipV="1">
          <a:off x="8655050" y="5829300"/>
          <a:ext cx="0" cy="11176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38100</xdr:colOff>
      <xdr:row>23</xdr:row>
      <xdr:rowOff>114300</xdr:rowOff>
    </xdr:from>
    <xdr:to>
      <xdr:col>24</xdr:col>
      <xdr:colOff>247650</xdr:colOff>
      <xdr:row>23</xdr:row>
      <xdr:rowOff>171450</xdr:rowOff>
    </xdr:to>
    <xdr:sp macro="" textlink="">
      <xdr:nvSpPr>
        <xdr:cNvPr id="54" name="Rectangle 804">
          <a:extLst>
            <a:ext uri="{FF2B5EF4-FFF2-40B4-BE49-F238E27FC236}">
              <a16:creationId xmlns:a16="http://schemas.microsoft.com/office/drawing/2014/main" id="{28A77BE1-9FA8-44F9-AB01-203DD9AAC96B}"/>
            </a:ext>
          </a:extLst>
        </xdr:cNvPr>
        <xdr:cNvSpPr>
          <a:spLocks/>
        </xdr:cNvSpPr>
      </xdr:nvSpPr>
      <xdr:spPr bwMode="auto">
        <a:xfrm>
          <a:off x="5880100" y="581025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22</xdr:col>
      <xdr:colOff>190500</xdr:colOff>
      <xdr:row>23</xdr:row>
      <xdr:rowOff>209550</xdr:rowOff>
    </xdr:from>
    <xdr:to>
      <xdr:col>25</xdr:col>
      <xdr:colOff>85725</xdr:colOff>
      <xdr:row>27</xdr:row>
      <xdr:rowOff>76200</xdr:rowOff>
    </xdr:to>
    <xdr:sp macro="" textlink="">
      <xdr:nvSpPr>
        <xdr:cNvPr id="55" name="Rectangle 805">
          <a:extLst>
            <a:ext uri="{FF2B5EF4-FFF2-40B4-BE49-F238E27FC236}">
              <a16:creationId xmlns:a16="http://schemas.microsoft.com/office/drawing/2014/main" id="{3F3B0864-2818-4FBC-A349-2F1E680A4377}"/>
            </a:ext>
          </a:extLst>
        </xdr:cNvPr>
        <xdr:cNvSpPr>
          <a:spLocks/>
        </xdr:cNvSpPr>
      </xdr:nvSpPr>
      <xdr:spPr bwMode="auto">
        <a:xfrm>
          <a:off x="5778500" y="5905500"/>
          <a:ext cx="660400" cy="857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endParaRPr lang="ko-KR" altLang="en-US" sz="2400" b="1" i="0" u="none" strike="noStrike" baseline="0">
            <a:solidFill>
              <a:srgbClr val="000000"/>
            </a:solidFill>
            <a:latin typeface="+mn-lt"/>
            <a:ea typeface="돋움"/>
          </a:endParaRPr>
        </a:p>
      </xdr:txBody>
    </xdr:sp>
    <xdr:clientData/>
  </xdr:twoCellAnchor>
  <xdr:twoCellAnchor>
    <xdr:from>
      <xdr:col>22</xdr:col>
      <xdr:colOff>200025</xdr:colOff>
      <xdr:row>23</xdr:row>
      <xdr:rowOff>219075</xdr:rowOff>
    </xdr:from>
    <xdr:to>
      <xdr:col>25</xdr:col>
      <xdr:colOff>76200</xdr:colOff>
      <xdr:row>27</xdr:row>
      <xdr:rowOff>66675</xdr:rowOff>
    </xdr:to>
    <xdr:sp macro="" textlink="">
      <xdr:nvSpPr>
        <xdr:cNvPr id="56" name="Line 806">
          <a:extLst>
            <a:ext uri="{FF2B5EF4-FFF2-40B4-BE49-F238E27FC236}">
              <a16:creationId xmlns:a16="http://schemas.microsoft.com/office/drawing/2014/main" id="{D390FCDC-03ED-4D99-8E20-667C58450623}"/>
            </a:ext>
          </a:extLst>
        </xdr:cNvPr>
        <xdr:cNvSpPr>
          <a:spLocks noChangeShapeType="1"/>
        </xdr:cNvSpPr>
      </xdr:nvSpPr>
      <xdr:spPr bwMode="auto">
        <a:xfrm flipV="1">
          <a:off x="5791200" y="5918200"/>
          <a:ext cx="635000" cy="838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22</xdr:col>
      <xdr:colOff>190500</xdr:colOff>
      <xdr:row>23</xdr:row>
      <xdr:rowOff>209550</xdr:rowOff>
    </xdr:from>
    <xdr:to>
      <xdr:col>25</xdr:col>
      <xdr:colOff>76200</xdr:colOff>
      <xdr:row>27</xdr:row>
      <xdr:rowOff>76200</xdr:rowOff>
    </xdr:to>
    <xdr:sp macro="" textlink="">
      <xdr:nvSpPr>
        <xdr:cNvPr id="57" name="Line 807">
          <a:extLst>
            <a:ext uri="{FF2B5EF4-FFF2-40B4-BE49-F238E27FC236}">
              <a16:creationId xmlns:a16="http://schemas.microsoft.com/office/drawing/2014/main" id="{B1D780E0-8743-4FFD-8793-4E9CC8515AC4}"/>
            </a:ext>
          </a:extLst>
        </xdr:cNvPr>
        <xdr:cNvSpPr>
          <a:spLocks noChangeShapeType="1"/>
        </xdr:cNvSpPr>
      </xdr:nvSpPr>
      <xdr:spPr bwMode="auto">
        <a:xfrm>
          <a:off x="5778500" y="5905500"/>
          <a:ext cx="64770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27</xdr:col>
      <xdr:colOff>28575</xdr:colOff>
      <xdr:row>27</xdr:row>
      <xdr:rowOff>209550</xdr:rowOff>
    </xdr:from>
    <xdr:to>
      <xdr:col>28</xdr:col>
      <xdr:colOff>238125</xdr:colOff>
      <xdr:row>28</xdr:row>
      <xdr:rowOff>19050</xdr:rowOff>
    </xdr:to>
    <xdr:sp macro="" textlink="">
      <xdr:nvSpPr>
        <xdr:cNvPr id="58" name="Rectangle 808">
          <a:extLst>
            <a:ext uri="{FF2B5EF4-FFF2-40B4-BE49-F238E27FC236}">
              <a16:creationId xmlns:a16="http://schemas.microsoft.com/office/drawing/2014/main" id="{58205C54-44DE-4631-8E20-D55BA474E4FC}"/>
            </a:ext>
          </a:extLst>
        </xdr:cNvPr>
        <xdr:cNvSpPr>
          <a:spLocks/>
        </xdr:cNvSpPr>
      </xdr:nvSpPr>
      <xdr:spPr bwMode="auto">
        <a:xfrm>
          <a:off x="6889750" y="68961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28575</xdr:colOff>
      <xdr:row>27</xdr:row>
      <xdr:rowOff>209550</xdr:rowOff>
    </xdr:from>
    <xdr:to>
      <xdr:col>32</xdr:col>
      <xdr:colOff>238125</xdr:colOff>
      <xdr:row>28</xdr:row>
      <xdr:rowOff>19050</xdr:rowOff>
    </xdr:to>
    <xdr:sp macro="" textlink="">
      <xdr:nvSpPr>
        <xdr:cNvPr id="59" name="Rectangle 809">
          <a:extLst>
            <a:ext uri="{FF2B5EF4-FFF2-40B4-BE49-F238E27FC236}">
              <a16:creationId xmlns:a16="http://schemas.microsoft.com/office/drawing/2014/main" id="{A7B11D10-8124-4D15-B33D-56DFCC9DD43B}"/>
            </a:ext>
          </a:extLst>
        </xdr:cNvPr>
        <xdr:cNvSpPr>
          <a:spLocks/>
        </xdr:cNvSpPr>
      </xdr:nvSpPr>
      <xdr:spPr bwMode="auto">
        <a:xfrm>
          <a:off x="7905750" y="68961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27</xdr:col>
      <xdr:colOff>28575</xdr:colOff>
      <xdr:row>27</xdr:row>
      <xdr:rowOff>209550</xdr:rowOff>
    </xdr:from>
    <xdr:to>
      <xdr:col>28</xdr:col>
      <xdr:colOff>238125</xdr:colOff>
      <xdr:row>28</xdr:row>
      <xdr:rowOff>19050</xdr:rowOff>
    </xdr:to>
    <xdr:sp macro="" textlink="">
      <xdr:nvSpPr>
        <xdr:cNvPr id="60" name="Rectangle 810">
          <a:extLst>
            <a:ext uri="{FF2B5EF4-FFF2-40B4-BE49-F238E27FC236}">
              <a16:creationId xmlns:a16="http://schemas.microsoft.com/office/drawing/2014/main" id="{42745C4B-D990-4521-A29F-47534820DC26}"/>
            </a:ext>
          </a:extLst>
        </xdr:cNvPr>
        <xdr:cNvSpPr>
          <a:spLocks/>
        </xdr:cNvSpPr>
      </xdr:nvSpPr>
      <xdr:spPr bwMode="auto">
        <a:xfrm>
          <a:off x="6889750" y="68961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190500</xdr:colOff>
      <xdr:row>24</xdr:row>
      <xdr:rowOff>57150</xdr:rowOff>
    </xdr:from>
    <xdr:to>
      <xdr:col>29</xdr:col>
      <xdr:colOff>85725</xdr:colOff>
      <xdr:row>27</xdr:row>
      <xdr:rowOff>171450</xdr:rowOff>
    </xdr:to>
    <xdr:sp macro="" textlink="">
      <xdr:nvSpPr>
        <xdr:cNvPr id="61" name="Rectangle 811">
          <a:extLst>
            <a:ext uri="{FF2B5EF4-FFF2-40B4-BE49-F238E27FC236}">
              <a16:creationId xmlns:a16="http://schemas.microsoft.com/office/drawing/2014/main" id="{3717FA13-BBAD-4DAC-840D-05A0BC670CA2}"/>
            </a:ext>
          </a:extLst>
        </xdr:cNvPr>
        <xdr:cNvSpPr>
          <a:spLocks/>
        </xdr:cNvSpPr>
      </xdr:nvSpPr>
      <xdr:spPr bwMode="auto">
        <a:xfrm>
          <a:off x="6794500" y="6000750"/>
          <a:ext cx="660400" cy="857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endParaRPr lang="ko-KR" altLang="en-US" sz="2400" b="1" i="0" u="none" strike="noStrike" baseline="0">
            <a:solidFill>
              <a:srgbClr val="000000"/>
            </a:solidFill>
            <a:latin typeface="+mn-lt"/>
            <a:ea typeface="돋움"/>
          </a:endParaRPr>
        </a:p>
      </xdr:txBody>
    </xdr:sp>
    <xdr:clientData/>
  </xdr:twoCellAnchor>
  <xdr:twoCellAnchor>
    <xdr:from>
      <xdr:col>26</xdr:col>
      <xdr:colOff>200025</xdr:colOff>
      <xdr:row>24</xdr:row>
      <xdr:rowOff>66675</xdr:rowOff>
    </xdr:from>
    <xdr:to>
      <xdr:col>29</xdr:col>
      <xdr:colOff>76200</xdr:colOff>
      <xdr:row>27</xdr:row>
      <xdr:rowOff>161925</xdr:rowOff>
    </xdr:to>
    <xdr:sp macro="" textlink="">
      <xdr:nvSpPr>
        <xdr:cNvPr id="62" name="Line 812">
          <a:extLst>
            <a:ext uri="{FF2B5EF4-FFF2-40B4-BE49-F238E27FC236}">
              <a16:creationId xmlns:a16="http://schemas.microsoft.com/office/drawing/2014/main" id="{FD31D861-53A6-49CF-90A0-54E9880622FD}"/>
            </a:ext>
          </a:extLst>
        </xdr:cNvPr>
        <xdr:cNvSpPr>
          <a:spLocks noChangeShapeType="1"/>
        </xdr:cNvSpPr>
      </xdr:nvSpPr>
      <xdr:spPr bwMode="auto">
        <a:xfrm flipV="1">
          <a:off x="6807200" y="6013450"/>
          <a:ext cx="635000" cy="838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190500</xdr:colOff>
      <xdr:row>24</xdr:row>
      <xdr:rowOff>57150</xdr:rowOff>
    </xdr:from>
    <xdr:to>
      <xdr:col>29</xdr:col>
      <xdr:colOff>76200</xdr:colOff>
      <xdr:row>27</xdr:row>
      <xdr:rowOff>171450</xdr:rowOff>
    </xdr:to>
    <xdr:sp macro="" textlink="">
      <xdr:nvSpPr>
        <xdr:cNvPr id="63" name="Line 813">
          <a:extLst>
            <a:ext uri="{FF2B5EF4-FFF2-40B4-BE49-F238E27FC236}">
              <a16:creationId xmlns:a16="http://schemas.microsoft.com/office/drawing/2014/main" id="{86A54111-FEF5-4704-A780-996855D78648}"/>
            </a:ext>
          </a:extLst>
        </xdr:cNvPr>
        <xdr:cNvSpPr>
          <a:spLocks noChangeShapeType="1"/>
        </xdr:cNvSpPr>
      </xdr:nvSpPr>
      <xdr:spPr bwMode="auto">
        <a:xfrm>
          <a:off x="6794500" y="6000750"/>
          <a:ext cx="64770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28575</xdr:colOff>
      <xdr:row>27</xdr:row>
      <xdr:rowOff>209550</xdr:rowOff>
    </xdr:from>
    <xdr:to>
      <xdr:col>32</xdr:col>
      <xdr:colOff>238125</xdr:colOff>
      <xdr:row>28</xdr:row>
      <xdr:rowOff>19050</xdr:rowOff>
    </xdr:to>
    <xdr:sp macro="" textlink="">
      <xdr:nvSpPr>
        <xdr:cNvPr id="64" name="Rectangle 814">
          <a:extLst>
            <a:ext uri="{FF2B5EF4-FFF2-40B4-BE49-F238E27FC236}">
              <a16:creationId xmlns:a16="http://schemas.microsoft.com/office/drawing/2014/main" id="{FFD1FE33-5AFD-47C6-B84A-532EC4572DAC}"/>
            </a:ext>
          </a:extLst>
        </xdr:cNvPr>
        <xdr:cNvSpPr>
          <a:spLocks/>
        </xdr:cNvSpPr>
      </xdr:nvSpPr>
      <xdr:spPr bwMode="auto">
        <a:xfrm>
          <a:off x="7905750" y="68961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28575</xdr:colOff>
      <xdr:row>27</xdr:row>
      <xdr:rowOff>209550</xdr:rowOff>
    </xdr:from>
    <xdr:to>
      <xdr:col>32</xdr:col>
      <xdr:colOff>238125</xdr:colOff>
      <xdr:row>28</xdr:row>
      <xdr:rowOff>19050</xdr:rowOff>
    </xdr:to>
    <xdr:sp macro="" textlink="">
      <xdr:nvSpPr>
        <xdr:cNvPr id="65" name="Rectangle 815">
          <a:extLst>
            <a:ext uri="{FF2B5EF4-FFF2-40B4-BE49-F238E27FC236}">
              <a16:creationId xmlns:a16="http://schemas.microsoft.com/office/drawing/2014/main" id="{712ECAC5-9C3B-47FF-A639-C72F17FC108F}"/>
            </a:ext>
          </a:extLst>
        </xdr:cNvPr>
        <xdr:cNvSpPr>
          <a:spLocks/>
        </xdr:cNvSpPr>
      </xdr:nvSpPr>
      <xdr:spPr bwMode="auto">
        <a:xfrm>
          <a:off x="7905750" y="68961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190500</xdr:colOff>
      <xdr:row>24</xdr:row>
      <xdr:rowOff>57150</xdr:rowOff>
    </xdr:from>
    <xdr:to>
      <xdr:col>33</xdr:col>
      <xdr:colOff>85725</xdr:colOff>
      <xdr:row>27</xdr:row>
      <xdr:rowOff>171450</xdr:rowOff>
    </xdr:to>
    <xdr:sp macro="" textlink="">
      <xdr:nvSpPr>
        <xdr:cNvPr id="66" name="Rectangle 816">
          <a:extLst>
            <a:ext uri="{FF2B5EF4-FFF2-40B4-BE49-F238E27FC236}">
              <a16:creationId xmlns:a16="http://schemas.microsoft.com/office/drawing/2014/main" id="{1FD3ABC6-3CA7-4792-8720-36D92F667DAA}"/>
            </a:ext>
          </a:extLst>
        </xdr:cNvPr>
        <xdr:cNvSpPr>
          <a:spLocks/>
        </xdr:cNvSpPr>
      </xdr:nvSpPr>
      <xdr:spPr bwMode="auto">
        <a:xfrm>
          <a:off x="7810500" y="6000750"/>
          <a:ext cx="660400" cy="857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endParaRPr lang="ko-KR" altLang="en-US" sz="2400" b="1" i="0" u="none" strike="noStrike" baseline="0">
            <a:solidFill>
              <a:srgbClr val="000000"/>
            </a:solidFill>
            <a:latin typeface="+mn-lt"/>
            <a:ea typeface="돋움"/>
          </a:endParaRPr>
        </a:p>
      </xdr:txBody>
    </xdr:sp>
    <xdr:clientData/>
  </xdr:twoCellAnchor>
  <xdr:twoCellAnchor>
    <xdr:from>
      <xdr:col>30</xdr:col>
      <xdr:colOff>200025</xdr:colOff>
      <xdr:row>24</xdr:row>
      <xdr:rowOff>66675</xdr:rowOff>
    </xdr:from>
    <xdr:to>
      <xdr:col>33</xdr:col>
      <xdr:colOff>76200</xdr:colOff>
      <xdr:row>27</xdr:row>
      <xdr:rowOff>161925</xdr:rowOff>
    </xdr:to>
    <xdr:sp macro="" textlink="">
      <xdr:nvSpPr>
        <xdr:cNvPr id="67" name="Line 817">
          <a:extLst>
            <a:ext uri="{FF2B5EF4-FFF2-40B4-BE49-F238E27FC236}">
              <a16:creationId xmlns:a16="http://schemas.microsoft.com/office/drawing/2014/main" id="{999DB8D4-6497-4A3B-8F3A-1FE4D0808958}"/>
            </a:ext>
          </a:extLst>
        </xdr:cNvPr>
        <xdr:cNvSpPr>
          <a:spLocks noChangeShapeType="1"/>
        </xdr:cNvSpPr>
      </xdr:nvSpPr>
      <xdr:spPr bwMode="auto">
        <a:xfrm flipV="1">
          <a:off x="7823200" y="6013450"/>
          <a:ext cx="635000" cy="838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>
    <xdr:from>
      <xdr:col>30</xdr:col>
      <xdr:colOff>190500</xdr:colOff>
      <xdr:row>24</xdr:row>
      <xdr:rowOff>57150</xdr:rowOff>
    </xdr:from>
    <xdr:to>
      <xdr:col>33</xdr:col>
      <xdr:colOff>76200</xdr:colOff>
      <xdr:row>27</xdr:row>
      <xdr:rowOff>171450</xdr:rowOff>
    </xdr:to>
    <xdr:sp macro="" textlink="">
      <xdr:nvSpPr>
        <xdr:cNvPr id="68" name="Line 818">
          <a:extLst>
            <a:ext uri="{FF2B5EF4-FFF2-40B4-BE49-F238E27FC236}">
              <a16:creationId xmlns:a16="http://schemas.microsoft.com/office/drawing/2014/main" id="{64C87A21-34B5-44B6-B7CC-FE64560D4FCB}"/>
            </a:ext>
          </a:extLst>
        </xdr:cNvPr>
        <xdr:cNvSpPr>
          <a:spLocks noChangeShapeType="1"/>
        </xdr:cNvSpPr>
      </xdr:nvSpPr>
      <xdr:spPr bwMode="auto">
        <a:xfrm>
          <a:off x="7810500" y="6000750"/>
          <a:ext cx="64770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36</xdr:col>
      <xdr:colOff>257175</xdr:colOff>
      <xdr:row>27</xdr:row>
      <xdr:rowOff>200025</xdr:rowOff>
    </xdr:from>
    <xdr:to>
      <xdr:col>38</xdr:col>
      <xdr:colOff>19050</xdr:colOff>
      <xdr:row>28</xdr:row>
      <xdr:rowOff>28575</xdr:rowOff>
    </xdr:to>
    <xdr:sp macro="" textlink="">
      <xdr:nvSpPr>
        <xdr:cNvPr id="69" name="Rectangle 819">
          <a:extLst>
            <a:ext uri="{FF2B5EF4-FFF2-40B4-BE49-F238E27FC236}">
              <a16:creationId xmlns:a16="http://schemas.microsoft.com/office/drawing/2014/main" id="{A98C1CE5-E035-4781-9A4B-3EF5D6055EC9}"/>
            </a:ext>
          </a:extLst>
        </xdr:cNvPr>
        <xdr:cNvSpPr>
          <a:spLocks/>
        </xdr:cNvSpPr>
      </xdr:nvSpPr>
      <xdr:spPr bwMode="auto">
        <a:xfrm>
          <a:off x="9398000" y="6889750"/>
          <a:ext cx="273050" cy="76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104775</xdr:colOff>
      <xdr:row>20</xdr:row>
      <xdr:rowOff>228600</xdr:rowOff>
    </xdr:from>
    <xdr:to>
      <xdr:col>28</xdr:col>
      <xdr:colOff>0</xdr:colOff>
      <xdr:row>20</xdr:row>
      <xdr:rowOff>228600</xdr:rowOff>
    </xdr:to>
    <xdr:sp macro="" textlink="">
      <xdr:nvSpPr>
        <xdr:cNvPr id="70" name="Line 820">
          <a:extLst>
            <a:ext uri="{FF2B5EF4-FFF2-40B4-BE49-F238E27FC236}">
              <a16:creationId xmlns:a16="http://schemas.microsoft.com/office/drawing/2014/main" id="{D96E53BA-1FC0-4B05-8DC4-5F205D171BEA}"/>
            </a:ext>
          </a:extLst>
        </xdr:cNvPr>
        <xdr:cNvSpPr>
          <a:spLocks noChangeShapeType="1"/>
        </xdr:cNvSpPr>
      </xdr:nvSpPr>
      <xdr:spPr bwMode="auto">
        <a:xfrm>
          <a:off x="5187950" y="5181600"/>
          <a:ext cx="192405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28</xdr:col>
      <xdr:colOff>9525</xdr:colOff>
      <xdr:row>18</xdr:row>
      <xdr:rowOff>9525</xdr:rowOff>
    </xdr:from>
    <xdr:to>
      <xdr:col>28</xdr:col>
      <xdr:colOff>9525</xdr:colOff>
      <xdr:row>23</xdr:row>
      <xdr:rowOff>142875</xdr:rowOff>
    </xdr:to>
    <xdr:sp macro="" textlink="">
      <xdr:nvSpPr>
        <xdr:cNvPr id="71" name="Line 821">
          <a:extLst>
            <a:ext uri="{FF2B5EF4-FFF2-40B4-BE49-F238E27FC236}">
              <a16:creationId xmlns:a16="http://schemas.microsoft.com/office/drawing/2014/main" id="{9BAB0759-E162-4B3A-9C80-372A748BDF0A}"/>
            </a:ext>
          </a:extLst>
        </xdr:cNvPr>
        <xdr:cNvSpPr>
          <a:spLocks noChangeShapeType="1"/>
        </xdr:cNvSpPr>
      </xdr:nvSpPr>
      <xdr:spPr bwMode="auto">
        <a:xfrm flipV="1">
          <a:off x="7124700" y="4470400"/>
          <a:ext cx="0" cy="13716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0</xdr:colOff>
      <xdr:row>18</xdr:row>
      <xdr:rowOff>9525</xdr:rowOff>
    </xdr:from>
    <xdr:to>
      <xdr:col>26</xdr:col>
      <xdr:colOff>0</xdr:colOff>
      <xdr:row>20</xdr:row>
      <xdr:rowOff>219075</xdr:rowOff>
    </xdr:to>
    <xdr:sp macro="" textlink="">
      <xdr:nvSpPr>
        <xdr:cNvPr id="72" name="Line 822">
          <a:extLst>
            <a:ext uri="{FF2B5EF4-FFF2-40B4-BE49-F238E27FC236}">
              <a16:creationId xmlns:a16="http://schemas.microsoft.com/office/drawing/2014/main" id="{C0CEFBE9-AD51-4146-AB0B-DA8DF814BC93}"/>
            </a:ext>
          </a:extLst>
        </xdr:cNvPr>
        <xdr:cNvSpPr>
          <a:spLocks noChangeShapeType="1"/>
        </xdr:cNvSpPr>
      </xdr:nvSpPr>
      <xdr:spPr bwMode="auto">
        <a:xfrm flipV="1">
          <a:off x="6604000" y="4470400"/>
          <a:ext cx="0" cy="7048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123825</xdr:colOff>
      <xdr:row>18</xdr:row>
      <xdr:rowOff>28575</xdr:rowOff>
    </xdr:from>
    <xdr:to>
      <xdr:col>20</xdr:col>
      <xdr:colOff>123825</xdr:colOff>
      <xdr:row>21</xdr:row>
      <xdr:rowOff>9525</xdr:rowOff>
    </xdr:to>
    <xdr:sp macro="" textlink="">
      <xdr:nvSpPr>
        <xdr:cNvPr id="73" name="Line 823">
          <a:extLst>
            <a:ext uri="{FF2B5EF4-FFF2-40B4-BE49-F238E27FC236}">
              <a16:creationId xmlns:a16="http://schemas.microsoft.com/office/drawing/2014/main" id="{5393CAED-4252-4ACA-AB79-B455EB690D49}"/>
            </a:ext>
          </a:extLst>
        </xdr:cNvPr>
        <xdr:cNvSpPr>
          <a:spLocks noChangeShapeType="1"/>
        </xdr:cNvSpPr>
      </xdr:nvSpPr>
      <xdr:spPr bwMode="auto">
        <a:xfrm flipH="1" flipV="1">
          <a:off x="5207000" y="4489450"/>
          <a:ext cx="0" cy="7239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22</xdr:col>
      <xdr:colOff>247650</xdr:colOff>
      <xdr:row>20</xdr:row>
      <xdr:rowOff>209550</xdr:rowOff>
    </xdr:from>
    <xdr:to>
      <xdr:col>22</xdr:col>
      <xdr:colOff>247650</xdr:colOff>
      <xdr:row>23</xdr:row>
      <xdr:rowOff>123825</xdr:rowOff>
    </xdr:to>
    <xdr:sp macro="" textlink="">
      <xdr:nvSpPr>
        <xdr:cNvPr id="74" name="Line 824">
          <a:extLst>
            <a:ext uri="{FF2B5EF4-FFF2-40B4-BE49-F238E27FC236}">
              <a16:creationId xmlns:a16="http://schemas.microsoft.com/office/drawing/2014/main" id="{D37A3DAA-883F-4E93-BEA4-EB9570609E53}"/>
            </a:ext>
          </a:extLst>
        </xdr:cNvPr>
        <xdr:cNvSpPr>
          <a:spLocks noChangeShapeType="1"/>
        </xdr:cNvSpPr>
      </xdr:nvSpPr>
      <xdr:spPr bwMode="auto">
        <a:xfrm flipH="1" flipV="1">
          <a:off x="5835650" y="5162550"/>
          <a:ext cx="0" cy="6604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22</xdr:col>
      <xdr:colOff>219075</xdr:colOff>
      <xdr:row>21</xdr:row>
      <xdr:rowOff>85725</xdr:rowOff>
    </xdr:from>
    <xdr:to>
      <xdr:col>23</xdr:col>
      <xdr:colOff>9525</xdr:colOff>
      <xdr:row>23</xdr:row>
      <xdr:rowOff>47625</xdr:rowOff>
    </xdr:to>
    <xdr:sp macro="" textlink="">
      <xdr:nvSpPr>
        <xdr:cNvPr id="75" name="Rectangle 825">
          <a:extLst>
            <a:ext uri="{FF2B5EF4-FFF2-40B4-BE49-F238E27FC236}">
              <a16:creationId xmlns:a16="http://schemas.microsoft.com/office/drawing/2014/main" id="{1EBD578C-A36A-4FE1-BB5E-929C629159AC}"/>
            </a:ext>
          </a:extLst>
        </xdr:cNvPr>
        <xdr:cNvSpPr>
          <a:spLocks/>
        </xdr:cNvSpPr>
      </xdr:nvSpPr>
      <xdr:spPr bwMode="auto">
        <a:xfrm>
          <a:off x="5810250" y="5289550"/>
          <a:ext cx="44450" cy="457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27</xdr:col>
      <xdr:colOff>228600</xdr:colOff>
      <xdr:row>21</xdr:row>
      <xdr:rowOff>66675</xdr:rowOff>
    </xdr:from>
    <xdr:to>
      <xdr:col>28</xdr:col>
      <xdr:colOff>28575</xdr:colOff>
      <xdr:row>23</xdr:row>
      <xdr:rowOff>28575</xdr:rowOff>
    </xdr:to>
    <xdr:sp macro="" textlink="">
      <xdr:nvSpPr>
        <xdr:cNvPr id="76" name="Rectangle 826">
          <a:extLst>
            <a:ext uri="{FF2B5EF4-FFF2-40B4-BE49-F238E27FC236}">
              <a16:creationId xmlns:a16="http://schemas.microsoft.com/office/drawing/2014/main" id="{9F65751E-4991-4F62-BB88-7A512839D20E}"/>
            </a:ext>
          </a:extLst>
        </xdr:cNvPr>
        <xdr:cNvSpPr>
          <a:spLocks/>
        </xdr:cNvSpPr>
      </xdr:nvSpPr>
      <xdr:spPr bwMode="auto">
        <a:xfrm>
          <a:off x="7086600" y="5270500"/>
          <a:ext cx="57150" cy="457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29</xdr:col>
      <xdr:colOff>228600</xdr:colOff>
      <xdr:row>18</xdr:row>
      <xdr:rowOff>200025</xdr:rowOff>
    </xdr:from>
    <xdr:to>
      <xdr:col>35</xdr:col>
      <xdr:colOff>9525</xdr:colOff>
      <xdr:row>23</xdr:row>
      <xdr:rowOff>57150</xdr:rowOff>
    </xdr:to>
    <xdr:sp macro="" textlink="">
      <xdr:nvSpPr>
        <xdr:cNvPr id="77" name="Rectangle 827">
          <a:extLst>
            <a:ext uri="{FF2B5EF4-FFF2-40B4-BE49-F238E27FC236}">
              <a16:creationId xmlns:a16="http://schemas.microsoft.com/office/drawing/2014/main" id="{2E36FD93-D062-46B1-A06E-03FDE2FF92C7}"/>
            </a:ext>
          </a:extLst>
        </xdr:cNvPr>
        <xdr:cNvSpPr>
          <a:spLocks/>
        </xdr:cNvSpPr>
      </xdr:nvSpPr>
      <xdr:spPr bwMode="auto">
        <a:xfrm>
          <a:off x="7594600" y="4660900"/>
          <a:ext cx="1308100" cy="1092200"/>
        </a:xfrm>
        <a:prstGeom prst="rect">
          <a:avLst/>
        </a:prstGeom>
        <a:pattFill prst="ltVert">
          <a:fgClr>
            <a:srgbClr val="000000"/>
          </a:fgClr>
          <a:bgClr>
            <a:srgbClr val="FFFFFF"/>
          </a:bgClr>
        </a:patt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29</xdr:col>
      <xdr:colOff>200025</xdr:colOff>
      <xdr:row>20</xdr:row>
      <xdr:rowOff>238125</xdr:rowOff>
    </xdr:from>
    <xdr:to>
      <xdr:col>35</xdr:col>
      <xdr:colOff>47625</xdr:colOff>
      <xdr:row>21</xdr:row>
      <xdr:rowOff>66675</xdr:rowOff>
    </xdr:to>
    <xdr:sp macro="" textlink="">
      <xdr:nvSpPr>
        <xdr:cNvPr id="78" name="Rectangle 828">
          <a:extLst>
            <a:ext uri="{FF2B5EF4-FFF2-40B4-BE49-F238E27FC236}">
              <a16:creationId xmlns:a16="http://schemas.microsoft.com/office/drawing/2014/main" id="{846C77E0-83D7-48D7-A5AA-03A974D0845B}"/>
            </a:ext>
          </a:extLst>
        </xdr:cNvPr>
        <xdr:cNvSpPr>
          <a:spLocks/>
        </xdr:cNvSpPr>
      </xdr:nvSpPr>
      <xdr:spPr bwMode="auto">
        <a:xfrm>
          <a:off x="7569200" y="5194300"/>
          <a:ext cx="1371600" cy="76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29</xdr:col>
      <xdr:colOff>200025</xdr:colOff>
      <xdr:row>22</xdr:row>
      <xdr:rowOff>0</xdr:rowOff>
    </xdr:from>
    <xdr:to>
      <xdr:col>30</xdr:col>
      <xdr:colOff>9525</xdr:colOff>
      <xdr:row>22</xdr:row>
      <xdr:rowOff>76200</xdr:rowOff>
    </xdr:to>
    <xdr:sp macro="" textlink="">
      <xdr:nvSpPr>
        <xdr:cNvPr id="79" name="Oval 829">
          <a:extLst>
            <a:ext uri="{FF2B5EF4-FFF2-40B4-BE49-F238E27FC236}">
              <a16:creationId xmlns:a16="http://schemas.microsoft.com/office/drawing/2014/main" id="{B38C0E95-086F-4F9F-930D-F0C5EBC5EDCD}"/>
            </a:ext>
          </a:extLst>
        </xdr:cNvPr>
        <xdr:cNvSpPr>
          <a:spLocks/>
        </xdr:cNvSpPr>
      </xdr:nvSpPr>
      <xdr:spPr bwMode="auto">
        <a:xfrm>
          <a:off x="7569200" y="5448300"/>
          <a:ext cx="63500" cy="76200"/>
        </a:xfrm>
        <a:prstGeom prst="ellipse">
          <a:avLst/>
        </a:prstGeom>
        <a:solidFill>
          <a:srgbClr val="000000"/>
        </a:solidFill>
        <a:ln w="9525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29</xdr:col>
      <xdr:colOff>190500</xdr:colOff>
      <xdr:row>19</xdr:row>
      <xdr:rowOff>190500</xdr:rowOff>
    </xdr:from>
    <xdr:to>
      <xdr:col>30</xdr:col>
      <xdr:colOff>0</xdr:colOff>
      <xdr:row>20</xdr:row>
      <xdr:rowOff>19050</xdr:rowOff>
    </xdr:to>
    <xdr:sp macro="" textlink="">
      <xdr:nvSpPr>
        <xdr:cNvPr id="80" name="Oval 830">
          <a:extLst>
            <a:ext uri="{FF2B5EF4-FFF2-40B4-BE49-F238E27FC236}">
              <a16:creationId xmlns:a16="http://schemas.microsoft.com/office/drawing/2014/main" id="{1484DEE7-FBED-4758-9911-3AE2FB27020E}"/>
            </a:ext>
          </a:extLst>
        </xdr:cNvPr>
        <xdr:cNvSpPr>
          <a:spLocks/>
        </xdr:cNvSpPr>
      </xdr:nvSpPr>
      <xdr:spPr bwMode="auto">
        <a:xfrm>
          <a:off x="7556500" y="4895850"/>
          <a:ext cx="63500" cy="76200"/>
        </a:xfrm>
        <a:prstGeom prst="ellipse">
          <a:avLst/>
        </a:prstGeom>
        <a:solidFill>
          <a:srgbClr val="000000"/>
        </a:solidFill>
        <a:ln w="9525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32</xdr:col>
      <xdr:colOff>95250</xdr:colOff>
      <xdr:row>21</xdr:row>
      <xdr:rowOff>85725</xdr:rowOff>
    </xdr:from>
    <xdr:to>
      <xdr:col>33</xdr:col>
      <xdr:colOff>9525</xdr:colOff>
      <xdr:row>22</xdr:row>
      <xdr:rowOff>180975</xdr:rowOff>
    </xdr:to>
    <xdr:sp macro="" textlink="">
      <xdr:nvSpPr>
        <xdr:cNvPr id="81" name="Line 831">
          <a:extLst>
            <a:ext uri="{FF2B5EF4-FFF2-40B4-BE49-F238E27FC236}">
              <a16:creationId xmlns:a16="http://schemas.microsoft.com/office/drawing/2014/main" id="{8AB2066A-3277-433D-BBEA-6056C1F27605}"/>
            </a:ext>
          </a:extLst>
        </xdr:cNvPr>
        <xdr:cNvSpPr>
          <a:spLocks noChangeShapeType="1"/>
        </xdr:cNvSpPr>
      </xdr:nvSpPr>
      <xdr:spPr bwMode="auto">
        <a:xfrm flipV="1">
          <a:off x="8223250" y="5289550"/>
          <a:ext cx="17145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29</xdr:col>
      <xdr:colOff>257175</xdr:colOff>
      <xdr:row>22</xdr:row>
      <xdr:rowOff>47625</xdr:rowOff>
    </xdr:from>
    <xdr:to>
      <xdr:col>32</xdr:col>
      <xdr:colOff>123825</xdr:colOff>
      <xdr:row>22</xdr:row>
      <xdr:rowOff>47625</xdr:rowOff>
    </xdr:to>
    <xdr:sp macro="" textlink="">
      <xdr:nvSpPr>
        <xdr:cNvPr id="82" name="Line 832">
          <a:extLst>
            <a:ext uri="{FF2B5EF4-FFF2-40B4-BE49-F238E27FC236}">
              <a16:creationId xmlns:a16="http://schemas.microsoft.com/office/drawing/2014/main" id="{7C6F0A3E-0F08-4BD2-A619-C6F63C5EAA8C}"/>
            </a:ext>
          </a:extLst>
        </xdr:cNvPr>
        <xdr:cNvSpPr>
          <a:spLocks noChangeShapeType="1"/>
        </xdr:cNvSpPr>
      </xdr:nvSpPr>
      <xdr:spPr bwMode="auto">
        <a:xfrm>
          <a:off x="7620000" y="5499100"/>
          <a:ext cx="635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32</xdr:col>
      <xdr:colOff>247650</xdr:colOff>
      <xdr:row>22</xdr:row>
      <xdr:rowOff>47625</xdr:rowOff>
    </xdr:from>
    <xdr:to>
      <xdr:col>33</xdr:col>
      <xdr:colOff>57150</xdr:colOff>
      <xdr:row>22</xdr:row>
      <xdr:rowOff>47625</xdr:rowOff>
    </xdr:to>
    <xdr:sp macro="" textlink="">
      <xdr:nvSpPr>
        <xdr:cNvPr id="83" name="Line 833">
          <a:extLst>
            <a:ext uri="{FF2B5EF4-FFF2-40B4-BE49-F238E27FC236}">
              <a16:creationId xmlns:a16="http://schemas.microsoft.com/office/drawing/2014/main" id="{D3C69B07-15FD-47C0-94B4-8F54AFC79C19}"/>
            </a:ext>
          </a:extLst>
        </xdr:cNvPr>
        <xdr:cNvSpPr>
          <a:spLocks noChangeShapeType="1"/>
        </xdr:cNvSpPr>
      </xdr:nvSpPr>
      <xdr:spPr bwMode="auto">
        <a:xfrm flipH="1">
          <a:off x="8375650" y="5499100"/>
          <a:ext cx="635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29</xdr:col>
      <xdr:colOff>228600</xdr:colOff>
      <xdr:row>19</xdr:row>
      <xdr:rowOff>228600</xdr:rowOff>
    </xdr:from>
    <xdr:to>
      <xdr:col>36</xdr:col>
      <xdr:colOff>47625</xdr:colOff>
      <xdr:row>22</xdr:row>
      <xdr:rowOff>47625</xdr:rowOff>
    </xdr:to>
    <xdr:sp macro="" textlink="">
      <xdr:nvSpPr>
        <xdr:cNvPr id="84" name="Freeform 834">
          <a:extLst>
            <a:ext uri="{FF2B5EF4-FFF2-40B4-BE49-F238E27FC236}">
              <a16:creationId xmlns:a16="http://schemas.microsoft.com/office/drawing/2014/main" id="{98FA3E09-2F6C-4649-BAA2-3C16DE239B38}"/>
            </a:ext>
          </a:extLst>
        </xdr:cNvPr>
        <xdr:cNvSpPr>
          <a:spLocks/>
        </xdr:cNvSpPr>
      </xdr:nvSpPr>
      <xdr:spPr bwMode="auto">
        <a:xfrm>
          <a:off x="7594600" y="4933950"/>
          <a:ext cx="1600200" cy="565150"/>
        </a:xfrm>
        <a:custGeom>
          <a:avLst/>
          <a:gdLst>
            <a:gd name="T0" fmla="*/ 2147483647 w 177"/>
            <a:gd name="T1" fmla="*/ 2147483647 h 62"/>
            <a:gd name="T2" fmla="*/ 2147483647 w 177"/>
            <a:gd name="T3" fmla="*/ 2147483647 h 62"/>
            <a:gd name="T4" fmla="*/ 2147483647 w 177"/>
            <a:gd name="T5" fmla="*/ 0 h 62"/>
            <a:gd name="T6" fmla="*/ 0 w 177"/>
            <a:gd name="T7" fmla="*/ 0 h 62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77" h="62">
              <a:moveTo>
                <a:pt x="89" y="62"/>
              </a:moveTo>
              <a:lnTo>
                <a:pt x="177" y="62"/>
              </a:lnTo>
              <a:lnTo>
                <a:pt x="177" y="0"/>
              </a:lnTo>
              <a:lnTo>
                <a:pt x="0" y="0"/>
              </a:lnTo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14</xdr:col>
      <xdr:colOff>76200</xdr:colOff>
      <xdr:row>35</xdr:row>
      <xdr:rowOff>28575</xdr:rowOff>
    </xdr:from>
    <xdr:to>
      <xdr:col>14</xdr:col>
      <xdr:colOff>76200</xdr:colOff>
      <xdr:row>42</xdr:row>
      <xdr:rowOff>180975</xdr:rowOff>
    </xdr:to>
    <xdr:sp macro="" textlink="">
      <xdr:nvSpPr>
        <xdr:cNvPr id="85" name="Line 835">
          <a:extLst>
            <a:ext uri="{FF2B5EF4-FFF2-40B4-BE49-F238E27FC236}">
              <a16:creationId xmlns:a16="http://schemas.microsoft.com/office/drawing/2014/main" id="{31DC5F3D-9332-470B-BDA7-950BC8CE1A5D}"/>
            </a:ext>
          </a:extLst>
        </xdr:cNvPr>
        <xdr:cNvSpPr>
          <a:spLocks noChangeShapeType="1"/>
        </xdr:cNvSpPr>
      </xdr:nvSpPr>
      <xdr:spPr bwMode="auto">
        <a:xfrm flipV="1">
          <a:off x="3632200" y="8699500"/>
          <a:ext cx="0" cy="18859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14</xdr:col>
      <xdr:colOff>66675</xdr:colOff>
      <xdr:row>35</xdr:row>
      <xdr:rowOff>9525</xdr:rowOff>
    </xdr:from>
    <xdr:to>
      <xdr:col>18</xdr:col>
      <xdr:colOff>0</xdr:colOff>
      <xdr:row>35</xdr:row>
      <xdr:rowOff>9525</xdr:rowOff>
    </xdr:to>
    <xdr:sp macro="" textlink="">
      <xdr:nvSpPr>
        <xdr:cNvPr id="86" name="Line 836">
          <a:extLst>
            <a:ext uri="{FF2B5EF4-FFF2-40B4-BE49-F238E27FC236}">
              <a16:creationId xmlns:a16="http://schemas.microsoft.com/office/drawing/2014/main" id="{0ECFA92D-4285-4DC3-9F7C-23C4A22D2E89}"/>
            </a:ext>
          </a:extLst>
        </xdr:cNvPr>
        <xdr:cNvSpPr>
          <a:spLocks noChangeShapeType="1"/>
        </xdr:cNvSpPr>
      </xdr:nvSpPr>
      <xdr:spPr bwMode="auto">
        <a:xfrm>
          <a:off x="3625850" y="8680450"/>
          <a:ext cx="94615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14</xdr:col>
      <xdr:colOff>104775</xdr:colOff>
      <xdr:row>37</xdr:row>
      <xdr:rowOff>9525</xdr:rowOff>
    </xdr:from>
    <xdr:to>
      <xdr:col>17</xdr:col>
      <xdr:colOff>238125</xdr:colOff>
      <xdr:row>37</xdr:row>
      <xdr:rowOff>9525</xdr:rowOff>
    </xdr:to>
    <xdr:sp macro="" textlink="">
      <xdr:nvSpPr>
        <xdr:cNvPr id="87" name="Line 837">
          <a:extLst>
            <a:ext uri="{FF2B5EF4-FFF2-40B4-BE49-F238E27FC236}">
              <a16:creationId xmlns:a16="http://schemas.microsoft.com/office/drawing/2014/main" id="{77D1C938-400B-4B8D-8B1D-139A21AF5B26}"/>
            </a:ext>
          </a:extLst>
        </xdr:cNvPr>
        <xdr:cNvSpPr>
          <a:spLocks noChangeShapeType="1"/>
        </xdr:cNvSpPr>
      </xdr:nvSpPr>
      <xdr:spPr bwMode="auto">
        <a:xfrm>
          <a:off x="3663950" y="9175750"/>
          <a:ext cx="89535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7</xdr:col>
      <xdr:colOff>241300</xdr:colOff>
      <xdr:row>31</xdr:row>
      <xdr:rowOff>0</xdr:rowOff>
    </xdr:from>
    <xdr:to>
      <xdr:col>11</xdr:col>
      <xdr:colOff>171450</xdr:colOff>
      <xdr:row>33</xdr:row>
      <xdr:rowOff>171450</xdr:rowOff>
    </xdr:to>
    <xdr:sp macro="" textlink="">
      <xdr:nvSpPr>
        <xdr:cNvPr id="88" name="Rectangle 838">
          <a:extLst>
            <a:ext uri="{FF2B5EF4-FFF2-40B4-BE49-F238E27FC236}">
              <a16:creationId xmlns:a16="http://schemas.microsoft.com/office/drawing/2014/main" id="{06C03B26-35DA-4B13-83E4-CEF0D534B5EC}"/>
            </a:ext>
          </a:extLst>
        </xdr:cNvPr>
        <xdr:cNvSpPr>
          <a:spLocks/>
        </xdr:cNvSpPr>
      </xdr:nvSpPr>
      <xdr:spPr bwMode="auto">
        <a:xfrm>
          <a:off x="2017712" y="7677150"/>
          <a:ext cx="947738" cy="6667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ko-KR" altLang="en-US" sz="1400" b="0" i="0" u="none" strike="noStrike" baseline="0">
              <a:solidFill>
                <a:srgbClr val="000000"/>
              </a:solidFill>
              <a:latin typeface="+mn-lt"/>
              <a:ea typeface="돋움"/>
            </a:rPr>
            <a:t>T.R</a:t>
          </a:r>
        </a:p>
        <a:p>
          <a:pPr algn="ctr" rtl="0">
            <a:defRPr sz="1000"/>
          </a:pPr>
          <a:r>
            <a:rPr lang="en-US" altLang="ko-KR" sz="1400" b="0" i="0" u="none" strike="noStrike" baseline="0">
              <a:solidFill>
                <a:srgbClr val="000000"/>
              </a:solidFill>
              <a:latin typeface="+mn-lt"/>
              <a:ea typeface="돋움"/>
            </a:rPr>
            <a:t>#</a:t>
          </a:r>
          <a:r>
            <a:rPr lang="ko-KR" altLang="en-US" sz="1400" b="0" i="0" u="none" strike="noStrike" baseline="0">
              <a:solidFill>
                <a:srgbClr val="000000"/>
              </a:solidFill>
              <a:latin typeface="+mn-lt"/>
              <a:ea typeface="돋움"/>
            </a:rPr>
            <a:t>A</a:t>
          </a:r>
        </a:p>
      </xdr:txBody>
    </xdr:sp>
    <xdr:clientData/>
  </xdr:twoCellAnchor>
  <xdr:twoCellAnchor>
    <xdr:from>
      <xdr:col>5</xdr:col>
      <xdr:colOff>47625</xdr:colOff>
      <xdr:row>31</xdr:row>
      <xdr:rowOff>0</xdr:rowOff>
    </xdr:from>
    <xdr:to>
      <xdr:col>6</xdr:col>
      <xdr:colOff>142875</xdr:colOff>
      <xdr:row>33</xdr:row>
      <xdr:rowOff>0</xdr:rowOff>
    </xdr:to>
    <xdr:sp macro="" textlink="">
      <xdr:nvSpPr>
        <xdr:cNvPr id="89" name="Rectangle 839">
          <a:extLst>
            <a:ext uri="{FF2B5EF4-FFF2-40B4-BE49-F238E27FC236}">
              <a16:creationId xmlns:a16="http://schemas.microsoft.com/office/drawing/2014/main" id="{4E909E64-E396-4F9A-96AE-17E495975E9A}"/>
            </a:ext>
          </a:extLst>
        </xdr:cNvPr>
        <xdr:cNvSpPr>
          <a:spLocks/>
        </xdr:cNvSpPr>
      </xdr:nvSpPr>
      <xdr:spPr bwMode="auto">
        <a:xfrm>
          <a:off x="1320800" y="7677150"/>
          <a:ext cx="349250" cy="495300"/>
        </a:xfrm>
        <a:prstGeom prst="rect">
          <a:avLst/>
        </a:prstGeom>
        <a:solidFill>
          <a:schemeClr val="tx1"/>
        </a:solidFill>
        <a:ln w="9525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ko-KR" altLang="en-US" sz="1100" b="0" i="0" u="none" strike="noStrike" baseline="0">
              <a:solidFill>
                <a:schemeClr val="bg1"/>
              </a:solidFill>
              <a:latin typeface="+mn-lt"/>
              <a:ea typeface="돋움"/>
            </a:rPr>
            <a:t>A</a:t>
          </a:r>
        </a:p>
      </xdr:txBody>
    </xdr:sp>
    <xdr:clientData/>
  </xdr:twoCellAnchor>
  <xdr:twoCellAnchor>
    <xdr:from>
      <xdr:col>6</xdr:col>
      <xdr:colOff>142875</xdr:colOff>
      <xdr:row>31</xdr:row>
      <xdr:rowOff>0</xdr:rowOff>
    </xdr:from>
    <xdr:to>
      <xdr:col>7</xdr:col>
      <xdr:colOff>238125</xdr:colOff>
      <xdr:row>33</xdr:row>
      <xdr:rowOff>0</xdr:rowOff>
    </xdr:to>
    <xdr:sp macro="" textlink="">
      <xdr:nvSpPr>
        <xdr:cNvPr id="90" name="Rectangle 840">
          <a:extLst>
            <a:ext uri="{FF2B5EF4-FFF2-40B4-BE49-F238E27FC236}">
              <a16:creationId xmlns:a16="http://schemas.microsoft.com/office/drawing/2014/main" id="{D5DF4572-72E2-4FA7-B6B6-B685E921FDE1}"/>
            </a:ext>
          </a:extLst>
        </xdr:cNvPr>
        <xdr:cNvSpPr>
          <a:spLocks/>
        </xdr:cNvSpPr>
      </xdr:nvSpPr>
      <xdr:spPr bwMode="auto">
        <a:xfrm>
          <a:off x="1670050" y="7677150"/>
          <a:ext cx="349250" cy="4953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</xdr:col>
      <xdr:colOff>57150</xdr:colOff>
      <xdr:row>37</xdr:row>
      <xdr:rowOff>0</xdr:rowOff>
    </xdr:from>
    <xdr:to>
      <xdr:col>6</xdr:col>
      <xdr:colOff>152400</xdr:colOff>
      <xdr:row>39</xdr:row>
      <xdr:rowOff>0</xdr:rowOff>
    </xdr:to>
    <xdr:sp macro="" textlink="">
      <xdr:nvSpPr>
        <xdr:cNvPr id="91" name="Rectangle 841">
          <a:extLst>
            <a:ext uri="{FF2B5EF4-FFF2-40B4-BE49-F238E27FC236}">
              <a16:creationId xmlns:a16="http://schemas.microsoft.com/office/drawing/2014/main" id="{1870CC1C-824F-4A8D-8667-2790B188BFD4}"/>
            </a:ext>
          </a:extLst>
        </xdr:cNvPr>
        <xdr:cNvSpPr>
          <a:spLocks/>
        </xdr:cNvSpPr>
      </xdr:nvSpPr>
      <xdr:spPr bwMode="auto">
        <a:xfrm>
          <a:off x="1327150" y="9163050"/>
          <a:ext cx="349250" cy="495300"/>
        </a:xfrm>
        <a:prstGeom prst="rect">
          <a:avLst/>
        </a:prstGeom>
        <a:solidFill>
          <a:schemeClr val="tx1"/>
        </a:solidFill>
        <a:ln w="9525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ko-KR" altLang="en-US" sz="1100" b="0" i="0" u="none" strike="noStrike" baseline="0">
              <a:solidFill>
                <a:schemeClr val="bg1"/>
              </a:solidFill>
              <a:latin typeface="+mn-lt"/>
              <a:ea typeface="돋움"/>
            </a:rPr>
            <a:t>B</a:t>
          </a:r>
        </a:p>
      </xdr:txBody>
    </xdr:sp>
    <xdr:clientData/>
  </xdr:twoCellAnchor>
  <xdr:twoCellAnchor>
    <xdr:from>
      <xdr:col>7</xdr:col>
      <xdr:colOff>247650</xdr:colOff>
      <xdr:row>37</xdr:row>
      <xdr:rowOff>0</xdr:rowOff>
    </xdr:from>
    <xdr:to>
      <xdr:col>11</xdr:col>
      <xdr:colOff>171450</xdr:colOff>
      <xdr:row>39</xdr:row>
      <xdr:rowOff>171450</xdr:rowOff>
    </xdr:to>
    <xdr:sp macro="" textlink="">
      <xdr:nvSpPr>
        <xdr:cNvPr id="92" name="Rectangle 842">
          <a:extLst>
            <a:ext uri="{FF2B5EF4-FFF2-40B4-BE49-F238E27FC236}">
              <a16:creationId xmlns:a16="http://schemas.microsoft.com/office/drawing/2014/main" id="{7BB0AD3C-3C97-42F7-83DF-CC15BEDB29E1}"/>
            </a:ext>
          </a:extLst>
        </xdr:cNvPr>
        <xdr:cNvSpPr>
          <a:spLocks/>
        </xdr:cNvSpPr>
      </xdr:nvSpPr>
      <xdr:spPr bwMode="auto">
        <a:xfrm>
          <a:off x="2025650" y="9163050"/>
          <a:ext cx="939800" cy="6667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ko-KR" altLang="en-US" sz="1400" b="0" i="0" u="none" strike="noStrike" baseline="0">
              <a:solidFill>
                <a:srgbClr val="000000"/>
              </a:solidFill>
              <a:latin typeface="+mn-lt"/>
              <a:ea typeface="돋움"/>
            </a:rPr>
            <a:t>T.R</a:t>
          </a:r>
        </a:p>
        <a:p>
          <a:pPr algn="ctr" rtl="0">
            <a:defRPr sz="1000"/>
          </a:pPr>
          <a:r>
            <a:rPr lang="en-US" altLang="ko-KR" sz="1400" b="0" i="0" u="none" strike="noStrike" baseline="0">
              <a:solidFill>
                <a:srgbClr val="000000"/>
              </a:solidFill>
              <a:latin typeface="+mn-lt"/>
              <a:ea typeface="돋움"/>
            </a:rPr>
            <a:t>#B</a:t>
          </a:r>
          <a:endParaRPr lang="ko-KR" altLang="en-US" sz="1400" b="0" i="0" u="none" strike="noStrike" baseline="0">
            <a:solidFill>
              <a:srgbClr val="000000"/>
            </a:solidFill>
            <a:latin typeface="+mn-lt"/>
            <a:ea typeface="돋움"/>
          </a:endParaRPr>
        </a:p>
      </xdr:txBody>
    </xdr:sp>
    <xdr:clientData/>
  </xdr:twoCellAnchor>
  <xdr:twoCellAnchor>
    <xdr:from>
      <xdr:col>6</xdr:col>
      <xdr:colOff>152400</xdr:colOff>
      <xdr:row>37</xdr:row>
      <xdr:rowOff>0</xdr:rowOff>
    </xdr:from>
    <xdr:to>
      <xdr:col>7</xdr:col>
      <xdr:colOff>247650</xdr:colOff>
      <xdr:row>39</xdr:row>
      <xdr:rowOff>0</xdr:rowOff>
    </xdr:to>
    <xdr:sp macro="" textlink="">
      <xdr:nvSpPr>
        <xdr:cNvPr id="93" name="Rectangle 843">
          <a:extLst>
            <a:ext uri="{FF2B5EF4-FFF2-40B4-BE49-F238E27FC236}">
              <a16:creationId xmlns:a16="http://schemas.microsoft.com/office/drawing/2014/main" id="{0D1DB306-5798-4B06-92BB-2322A5C3E9B1}"/>
            </a:ext>
          </a:extLst>
        </xdr:cNvPr>
        <xdr:cNvSpPr>
          <a:spLocks/>
        </xdr:cNvSpPr>
      </xdr:nvSpPr>
      <xdr:spPr bwMode="auto">
        <a:xfrm>
          <a:off x="1676400" y="9163050"/>
          <a:ext cx="349250" cy="4953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40</xdr:col>
      <xdr:colOff>19048</xdr:colOff>
      <xdr:row>18</xdr:row>
      <xdr:rowOff>19037</xdr:rowOff>
    </xdr:from>
    <xdr:to>
      <xdr:col>40</xdr:col>
      <xdr:colOff>19048</xdr:colOff>
      <xdr:row>42</xdr:row>
      <xdr:rowOff>180327</xdr:rowOff>
    </xdr:to>
    <xdr:sp macro="" textlink="">
      <xdr:nvSpPr>
        <xdr:cNvPr id="94" name="Line 844">
          <a:extLst>
            <a:ext uri="{FF2B5EF4-FFF2-40B4-BE49-F238E27FC236}">
              <a16:creationId xmlns:a16="http://schemas.microsoft.com/office/drawing/2014/main" id="{F51FE680-1698-446E-90D5-60F6AD053AC4}"/>
            </a:ext>
          </a:extLst>
        </xdr:cNvPr>
        <xdr:cNvSpPr>
          <a:spLocks noChangeShapeType="1"/>
        </xdr:cNvSpPr>
      </xdr:nvSpPr>
      <xdr:spPr bwMode="auto">
        <a:xfrm flipV="1">
          <a:off x="10179048" y="4476737"/>
          <a:ext cx="0" cy="6108065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171450</xdr:colOff>
      <xdr:row>31</xdr:row>
      <xdr:rowOff>0</xdr:rowOff>
    </xdr:from>
    <xdr:to>
      <xdr:col>13</xdr:col>
      <xdr:colOff>0</xdr:colOff>
      <xdr:row>33</xdr:row>
      <xdr:rowOff>0</xdr:rowOff>
    </xdr:to>
    <xdr:sp macro="" textlink="">
      <xdr:nvSpPr>
        <xdr:cNvPr id="95" name="Rectangle 845">
          <a:extLst>
            <a:ext uri="{FF2B5EF4-FFF2-40B4-BE49-F238E27FC236}">
              <a16:creationId xmlns:a16="http://schemas.microsoft.com/office/drawing/2014/main" id="{2EE4DE5C-B560-4A54-BF7D-AEA839B87391}"/>
            </a:ext>
          </a:extLst>
        </xdr:cNvPr>
        <xdr:cNvSpPr>
          <a:spLocks/>
        </xdr:cNvSpPr>
      </xdr:nvSpPr>
      <xdr:spPr bwMode="auto">
        <a:xfrm>
          <a:off x="2965450" y="7677150"/>
          <a:ext cx="336550" cy="4953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39</xdr:col>
      <xdr:colOff>247650</xdr:colOff>
      <xdr:row>29</xdr:row>
      <xdr:rowOff>123825</xdr:rowOff>
    </xdr:from>
    <xdr:to>
      <xdr:col>40</xdr:col>
      <xdr:colOff>57150</xdr:colOff>
      <xdr:row>33</xdr:row>
      <xdr:rowOff>66675</xdr:rowOff>
    </xdr:to>
    <xdr:sp macro="" textlink="">
      <xdr:nvSpPr>
        <xdr:cNvPr id="450" name="Rectangle 846">
          <a:extLst>
            <a:ext uri="{FF2B5EF4-FFF2-40B4-BE49-F238E27FC236}">
              <a16:creationId xmlns:a16="http://schemas.microsoft.com/office/drawing/2014/main" id="{F5DD7F1A-95D8-4A4C-BEEF-A33CC9A92114}"/>
            </a:ext>
            <a:ext uri="{147F2762-F138-4A5C-976F-8EAC2B608ADB}">
              <a16:predDERef xmlns:a16="http://schemas.microsoft.com/office/drawing/2014/main" pred="{2EE4DE5C-B560-4A54-BF7D-AEA839B87391}"/>
            </a:ext>
          </a:extLst>
        </xdr:cNvPr>
        <xdr:cNvSpPr>
          <a:spLocks/>
        </xdr:cNvSpPr>
      </xdr:nvSpPr>
      <xdr:spPr bwMode="auto">
        <a:xfrm>
          <a:off x="10648950" y="7305675"/>
          <a:ext cx="76200" cy="933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21</xdr:col>
      <xdr:colOff>247650</xdr:colOff>
      <xdr:row>33</xdr:row>
      <xdr:rowOff>228600</xdr:rowOff>
    </xdr:from>
    <xdr:to>
      <xdr:col>21</xdr:col>
      <xdr:colOff>247650</xdr:colOff>
      <xdr:row>42</xdr:row>
      <xdr:rowOff>190500</xdr:rowOff>
    </xdr:to>
    <xdr:sp macro="" textlink="">
      <xdr:nvSpPr>
        <xdr:cNvPr id="97" name="Line 847">
          <a:extLst>
            <a:ext uri="{FF2B5EF4-FFF2-40B4-BE49-F238E27FC236}">
              <a16:creationId xmlns:a16="http://schemas.microsoft.com/office/drawing/2014/main" id="{A7D6AC55-26A5-41AA-84F7-5743E65CE847}"/>
            </a:ext>
          </a:extLst>
        </xdr:cNvPr>
        <xdr:cNvSpPr>
          <a:spLocks noChangeShapeType="1"/>
        </xdr:cNvSpPr>
      </xdr:nvSpPr>
      <xdr:spPr bwMode="auto">
        <a:xfrm flipV="1">
          <a:off x="5581650" y="8401050"/>
          <a:ext cx="0" cy="21907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15</xdr:col>
      <xdr:colOff>76200</xdr:colOff>
      <xdr:row>34</xdr:row>
      <xdr:rowOff>228600</xdr:rowOff>
    </xdr:from>
    <xdr:to>
      <xdr:col>17</xdr:col>
      <xdr:colOff>19050</xdr:colOff>
      <xdr:row>35</xdr:row>
      <xdr:rowOff>38100</xdr:rowOff>
    </xdr:to>
    <xdr:sp macro="" textlink="">
      <xdr:nvSpPr>
        <xdr:cNvPr id="98" name="Rectangle 848">
          <a:extLst>
            <a:ext uri="{FF2B5EF4-FFF2-40B4-BE49-F238E27FC236}">
              <a16:creationId xmlns:a16="http://schemas.microsoft.com/office/drawing/2014/main" id="{AE3B141D-A41D-4018-A61E-227195950707}"/>
            </a:ext>
          </a:extLst>
        </xdr:cNvPr>
        <xdr:cNvSpPr>
          <a:spLocks/>
        </xdr:cNvSpPr>
      </xdr:nvSpPr>
      <xdr:spPr bwMode="auto">
        <a:xfrm>
          <a:off x="3886200" y="8648700"/>
          <a:ext cx="4508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17</xdr:col>
      <xdr:colOff>219075</xdr:colOff>
      <xdr:row>35</xdr:row>
      <xdr:rowOff>95250</xdr:rowOff>
    </xdr:from>
    <xdr:to>
      <xdr:col>18</xdr:col>
      <xdr:colOff>19050</xdr:colOff>
      <xdr:row>36</xdr:row>
      <xdr:rowOff>171450</xdr:rowOff>
    </xdr:to>
    <xdr:sp macro="" textlink="">
      <xdr:nvSpPr>
        <xdr:cNvPr id="99" name="Rectangle 849">
          <a:extLst>
            <a:ext uri="{FF2B5EF4-FFF2-40B4-BE49-F238E27FC236}">
              <a16:creationId xmlns:a16="http://schemas.microsoft.com/office/drawing/2014/main" id="{F946A3D3-5AAE-4489-8FC7-BEB275B255D3}"/>
            </a:ext>
          </a:extLst>
        </xdr:cNvPr>
        <xdr:cNvSpPr>
          <a:spLocks/>
        </xdr:cNvSpPr>
      </xdr:nvSpPr>
      <xdr:spPr bwMode="auto">
        <a:xfrm>
          <a:off x="4540250" y="8763000"/>
          <a:ext cx="50800" cy="3238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18</xdr:col>
      <xdr:colOff>76200</xdr:colOff>
      <xdr:row>42</xdr:row>
      <xdr:rowOff>152400</xdr:rowOff>
    </xdr:from>
    <xdr:to>
      <xdr:col>20</xdr:col>
      <xdr:colOff>19050</xdr:colOff>
      <xdr:row>42</xdr:row>
      <xdr:rowOff>209550</xdr:rowOff>
    </xdr:to>
    <xdr:sp macro="" textlink="">
      <xdr:nvSpPr>
        <xdr:cNvPr id="100" name="Rectangle 850">
          <a:extLst>
            <a:ext uri="{FF2B5EF4-FFF2-40B4-BE49-F238E27FC236}">
              <a16:creationId xmlns:a16="http://schemas.microsoft.com/office/drawing/2014/main" id="{22DAF18F-043F-40AA-A4AF-7E1D9DF8D78C}"/>
            </a:ext>
          </a:extLst>
        </xdr:cNvPr>
        <xdr:cNvSpPr>
          <a:spLocks/>
        </xdr:cNvSpPr>
      </xdr:nvSpPr>
      <xdr:spPr bwMode="auto">
        <a:xfrm>
          <a:off x="4648200" y="10553700"/>
          <a:ext cx="4508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27</xdr:col>
      <xdr:colOff>9525</xdr:colOff>
      <xdr:row>42</xdr:row>
      <xdr:rowOff>161925</xdr:rowOff>
    </xdr:from>
    <xdr:to>
      <xdr:col>28</xdr:col>
      <xdr:colOff>9525</xdr:colOff>
      <xdr:row>42</xdr:row>
      <xdr:rowOff>209550</xdr:rowOff>
    </xdr:to>
    <xdr:sp macro="" textlink="">
      <xdr:nvSpPr>
        <xdr:cNvPr id="101" name="Rectangle 851">
          <a:extLst>
            <a:ext uri="{FF2B5EF4-FFF2-40B4-BE49-F238E27FC236}">
              <a16:creationId xmlns:a16="http://schemas.microsoft.com/office/drawing/2014/main" id="{AEBB74D7-8491-4524-ACC9-706D79F7A0CC}"/>
            </a:ext>
          </a:extLst>
        </xdr:cNvPr>
        <xdr:cNvSpPr>
          <a:spLocks/>
        </xdr:cNvSpPr>
      </xdr:nvSpPr>
      <xdr:spPr bwMode="auto">
        <a:xfrm>
          <a:off x="6870700" y="10566400"/>
          <a:ext cx="254000" cy="44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17</xdr:col>
      <xdr:colOff>257175</xdr:colOff>
      <xdr:row>2</xdr:row>
      <xdr:rowOff>238125</xdr:rowOff>
    </xdr:from>
    <xdr:to>
      <xdr:col>17</xdr:col>
      <xdr:colOff>257175</xdr:colOff>
      <xdr:row>18</xdr:row>
      <xdr:rowOff>190500</xdr:rowOff>
    </xdr:to>
    <xdr:sp macro="" textlink="">
      <xdr:nvSpPr>
        <xdr:cNvPr id="102" name="Line 852">
          <a:extLst>
            <a:ext uri="{FF2B5EF4-FFF2-40B4-BE49-F238E27FC236}">
              <a16:creationId xmlns:a16="http://schemas.microsoft.com/office/drawing/2014/main" id="{C64202BD-C265-488C-B4A3-1077602D672D}"/>
            </a:ext>
          </a:extLst>
        </xdr:cNvPr>
        <xdr:cNvSpPr>
          <a:spLocks noChangeShapeType="1"/>
        </xdr:cNvSpPr>
      </xdr:nvSpPr>
      <xdr:spPr bwMode="auto">
        <a:xfrm>
          <a:off x="4572000" y="736600"/>
          <a:ext cx="0" cy="3911600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114300</xdr:colOff>
      <xdr:row>21</xdr:row>
      <xdr:rowOff>0</xdr:rowOff>
    </xdr:from>
    <xdr:to>
      <xdr:col>15</xdr:col>
      <xdr:colOff>104775</xdr:colOff>
      <xdr:row>26</xdr:row>
      <xdr:rowOff>0</xdr:rowOff>
    </xdr:to>
    <xdr:sp macro="" textlink="">
      <xdr:nvSpPr>
        <xdr:cNvPr id="103" name="Rectangle 853">
          <a:extLst>
            <a:ext uri="{FF2B5EF4-FFF2-40B4-BE49-F238E27FC236}">
              <a16:creationId xmlns:a16="http://schemas.microsoft.com/office/drawing/2014/main" id="{29653DFE-4144-4213-A217-4EACA131D03F}"/>
            </a:ext>
          </a:extLst>
        </xdr:cNvPr>
        <xdr:cNvSpPr>
          <a:spLocks/>
        </xdr:cNvSpPr>
      </xdr:nvSpPr>
      <xdr:spPr bwMode="auto">
        <a:xfrm>
          <a:off x="2908300" y="5200650"/>
          <a:ext cx="1009650" cy="12382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en-US" altLang="ko-KR" sz="1600" b="0" i="0" u="none" strike="noStrike" baseline="0">
              <a:solidFill>
                <a:srgbClr val="000000"/>
              </a:solidFill>
              <a:latin typeface="+mn-lt"/>
              <a:ea typeface="돋움"/>
            </a:rPr>
            <a:t>#2</a:t>
          </a:r>
          <a:br>
            <a:rPr lang="en-US" altLang="ko-KR" sz="1600" b="0" i="0" u="none" strike="noStrike" baseline="0">
              <a:solidFill>
                <a:srgbClr val="000000"/>
              </a:solidFill>
              <a:latin typeface="+mn-lt"/>
              <a:ea typeface="돋움"/>
            </a:rPr>
          </a:br>
          <a:r>
            <a:rPr lang="en-US" altLang="ko-KR" sz="1600" b="0" i="0" u="none" strike="noStrike" baseline="0">
              <a:solidFill>
                <a:srgbClr val="000000"/>
              </a:solidFill>
              <a:latin typeface="+mn-lt"/>
              <a:ea typeface="돋움"/>
            </a:rPr>
            <a:t>(Active)</a:t>
          </a:r>
          <a:endParaRPr lang="ko-KR" altLang="en-US" sz="1600" b="0" i="0" u="none" strike="noStrike" baseline="0">
            <a:solidFill>
              <a:srgbClr val="000000"/>
            </a:solidFill>
            <a:latin typeface="+mn-lt"/>
            <a:ea typeface="돋움"/>
          </a:endParaRPr>
        </a:p>
      </xdr:txBody>
    </xdr:sp>
    <xdr:clientData/>
  </xdr:twoCellAnchor>
  <xdr:twoCellAnchor>
    <xdr:from>
      <xdr:col>5</xdr:col>
      <xdr:colOff>114300</xdr:colOff>
      <xdr:row>21</xdr:row>
      <xdr:rowOff>0</xdr:rowOff>
    </xdr:from>
    <xdr:to>
      <xdr:col>9</xdr:col>
      <xdr:colOff>104775</xdr:colOff>
      <xdr:row>25</xdr:row>
      <xdr:rowOff>238125</xdr:rowOff>
    </xdr:to>
    <xdr:sp macro="" textlink="">
      <xdr:nvSpPr>
        <xdr:cNvPr id="104" name="Rectangle 854">
          <a:extLst>
            <a:ext uri="{FF2B5EF4-FFF2-40B4-BE49-F238E27FC236}">
              <a16:creationId xmlns:a16="http://schemas.microsoft.com/office/drawing/2014/main" id="{2B7D954B-FD1E-426C-B969-9B34948E0AF0}"/>
            </a:ext>
          </a:extLst>
        </xdr:cNvPr>
        <xdr:cNvSpPr>
          <a:spLocks/>
        </xdr:cNvSpPr>
      </xdr:nvSpPr>
      <xdr:spPr bwMode="auto">
        <a:xfrm>
          <a:off x="1384300" y="5200650"/>
          <a:ext cx="1009650" cy="12319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en-US" altLang="ko-KR" sz="1600" b="0" i="0" u="none" strike="noStrike" baseline="0">
              <a:solidFill>
                <a:srgbClr val="000000"/>
              </a:solidFill>
              <a:latin typeface="+mn-lt"/>
              <a:ea typeface="돋움"/>
            </a:rPr>
            <a:t>#1</a:t>
          </a:r>
          <a:br>
            <a:rPr lang="en-US" altLang="ko-KR" sz="1600" b="0" i="0" u="none" strike="noStrike" baseline="0">
              <a:solidFill>
                <a:srgbClr val="000000"/>
              </a:solidFill>
              <a:latin typeface="+mn-lt"/>
              <a:ea typeface="돋움"/>
            </a:rPr>
          </a:br>
          <a:r>
            <a:rPr lang="en-US" altLang="ko-KR" sz="1600" b="0" i="0" u="none" strike="noStrike" baseline="0">
              <a:solidFill>
                <a:srgbClr val="000000"/>
              </a:solidFill>
              <a:latin typeface="+mn-lt"/>
              <a:ea typeface="돋움"/>
            </a:rPr>
            <a:t>(Standby)</a:t>
          </a:r>
          <a:endParaRPr lang="ko-KR" altLang="en-US" sz="1600" b="0" i="0" u="none" strike="noStrike" baseline="0">
            <a:solidFill>
              <a:srgbClr val="000000"/>
            </a:solidFill>
            <a:latin typeface="+mn-lt"/>
            <a:ea typeface="돋움"/>
          </a:endParaRPr>
        </a:p>
      </xdr:txBody>
    </xdr:sp>
    <xdr:clientData/>
  </xdr:twoCellAnchor>
  <xdr:twoCellAnchor>
    <xdr:from>
      <xdr:col>35</xdr:col>
      <xdr:colOff>180975</xdr:colOff>
      <xdr:row>23</xdr:row>
      <xdr:rowOff>123825</xdr:rowOff>
    </xdr:from>
    <xdr:to>
      <xdr:col>35</xdr:col>
      <xdr:colOff>180975</xdr:colOff>
      <xdr:row>28</xdr:row>
      <xdr:rowOff>0</xdr:rowOff>
    </xdr:to>
    <xdr:sp macro="" textlink="">
      <xdr:nvSpPr>
        <xdr:cNvPr id="105" name="Line 855">
          <a:extLst>
            <a:ext uri="{FF2B5EF4-FFF2-40B4-BE49-F238E27FC236}">
              <a16:creationId xmlns:a16="http://schemas.microsoft.com/office/drawing/2014/main" id="{DDA156DA-0152-4B90-A99F-AB5DCF1FE3E8}"/>
            </a:ext>
          </a:extLst>
        </xdr:cNvPr>
        <xdr:cNvSpPr>
          <a:spLocks noChangeShapeType="1"/>
        </xdr:cNvSpPr>
      </xdr:nvSpPr>
      <xdr:spPr bwMode="auto">
        <a:xfrm flipH="1" flipV="1">
          <a:off x="9074150" y="5822950"/>
          <a:ext cx="0" cy="11112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39</xdr:col>
      <xdr:colOff>0</xdr:colOff>
      <xdr:row>23</xdr:row>
      <xdr:rowOff>133350</xdr:rowOff>
    </xdr:from>
    <xdr:to>
      <xdr:col>39</xdr:col>
      <xdr:colOff>0</xdr:colOff>
      <xdr:row>28</xdr:row>
      <xdr:rowOff>9525</xdr:rowOff>
    </xdr:to>
    <xdr:sp macro="" textlink="">
      <xdr:nvSpPr>
        <xdr:cNvPr id="106" name="Line 856">
          <a:extLst>
            <a:ext uri="{FF2B5EF4-FFF2-40B4-BE49-F238E27FC236}">
              <a16:creationId xmlns:a16="http://schemas.microsoft.com/office/drawing/2014/main" id="{6D13C334-5BF0-460D-96A1-5CB3834873EC}"/>
            </a:ext>
          </a:extLst>
        </xdr:cNvPr>
        <xdr:cNvSpPr>
          <a:spLocks noChangeShapeType="1"/>
        </xdr:cNvSpPr>
      </xdr:nvSpPr>
      <xdr:spPr bwMode="auto">
        <a:xfrm flipH="1" flipV="1">
          <a:off x="9906000" y="5829300"/>
          <a:ext cx="0" cy="11176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39</xdr:col>
      <xdr:colOff>19050</xdr:colOff>
      <xdr:row>23</xdr:row>
      <xdr:rowOff>171450</xdr:rowOff>
    </xdr:from>
    <xdr:to>
      <xdr:col>40</xdr:col>
      <xdr:colOff>9525</xdr:colOff>
      <xdr:row>27</xdr:row>
      <xdr:rowOff>219075</xdr:rowOff>
    </xdr:to>
    <xdr:sp macro="" textlink="">
      <xdr:nvSpPr>
        <xdr:cNvPr id="107" name="Line 857">
          <a:extLst>
            <a:ext uri="{FF2B5EF4-FFF2-40B4-BE49-F238E27FC236}">
              <a16:creationId xmlns:a16="http://schemas.microsoft.com/office/drawing/2014/main" id="{51BA95A9-3F11-4661-9769-CD854BBE54E1}"/>
            </a:ext>
          </a:extLst>
        </xdr:cNvPr>
        <xdr:cNvSpPr>
          <a:spLocks noChangeShapeType="1"/>
        </xdr:cNvSpPr>
      </xdr:nvSpPr>
      <xdr:spPr bwMode="auto">
        <a:xfrm>
          <a:off x="9925050" y="5867400"/>
          <a:ext cx="247650" cy="1041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38</xdr:col>
      <xdr:colOff>257175</xdr:colOff>
      <xdr:row>23</xdr:row>
      <xdr:rowOff>161925</xdr:rowOff>
    </xdr:from>
    <xdr:to>
      <xdr:col>40</xdr:col>
      <xdr:colOff>9525</xdr:colOff>
      <xdr:row>27</xdr:row>
      <xdr:rowOff>247650</xdr:rowOff>
    </xdr:to>
    <xdr:sp macro="" textlink="">
      <xdr:nvSpPr>
        <xdr:cNvPr id="108" name="Line 858">
          <a:extLst>
            <a:ext uri="{FF2B5EF4-FFF2-40B4-BE49-F238E27FC236}">
              <a16:creationId xmlns:a16="http://schemas.microsoft.com/office/drawing/2014/main" id="{3F93A343-9D63-47E5-9DD6-06FC7DF155E2}"/>
            </a:ext>
          </a:extLst>
        </xdr:cNvPr>
        <xdr:cNvSpPr>
          <a:spLocks noChangeShapeType="1"/>
        </xdr:cNvSpPr>
      </xdr:nvSpPr>
      <xdr:spPr bwMode="auto">
        <a:xfrm flipH="1">
          <a:off x="9906000" y="5861050"/>
          <a:ext cx="266700" cy="10731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37</xdr:col>
      <xdr:colOff>152400</xdr:colOff>
      <xdr:row>35</xdr:row>
      <xdr:rowOff>9525</xdr:rowOff>
    </xdr:from>
    <xdr:to>
      <xdr:col>37</xdr:col>
      <xdr:colOff>152400</xdr:colOff>
      <xdr:row>38</xdr:row>
      <xdr:rowOff>133350</xdr:rowOff>
    </xdr:to>
    <xdr:sp macro="" textlink="">
      <xdr:nvSpPr>
        <xdr:cNvPr id="109" name="Line 859">
          <a:extLst>
            <a:ext uri="{FF2B5EF4-FFF2-40B4-BE49-F238E27FC236}">
              <a16:creationId xmlns:a16="http://schemas.microsoft.com/office/drawing/2014/main" id="{E882CC41-1793-4C32-B1DB-DB2C3231CEC0}"/>
            </a:ext>
          </a:extLst>
        </xdr:cNvPr>
        <xdr:cNvSpPr>
          <a:spLocks noChangeShapeType="1"/>
        </xdr:cNvSpPr>
      </xdr:nvSpPr>
      <xdr:spPr bwMode="auto">
        <a:xfrm flipH="1" flipV="1">
          <a:off x="9550400" y="8680450"/>
          <a:ext cx="0" cy="8636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9525</xdr:colOff>
      <xdr:row>33</xdr:row>
      <xdr:rowOff>228600</xdr:rowOff>
    </xdr:from>
    <xdr:to>
      <xdr:col>34</xdr:col>
      <xdr:colOff>9525</xdr:colOff>
      <xdr:row>38</xdr:row>
      <xdr:rowOff>133350</xdr:rowOff>
    </xdr:to>
    <xdr:sp macro="" textlink="">
      <xdr:nvSpPr>
        <xdr:cNvPr id="110" name="Line 860">
          <a:extLst>
            <a:ext uri="{FF2B5EF4-FFF2-40B4-BE49-F238E27FC236}">
              <a16:creationId xmlns:a16="http://schemas.microsoft.com/office/drawing/2014/main" id="{8DE7C6D9-D151-4C3C-B16A-F62FEA3FC1DA}"/>
            </a:ext>
          </a:extLst>
        </xdr:cNvPr>
        <xdr:cNvSpPr>
          <a:spLocks noChangeShapeType="1"/>
        </xdr:cNvSpPr>
      </xdr:nvSpPr>
      <xdr:spPr bwMode="auto">
        <a:xfrm flipH="1" flipV="1">
          <a:off x="8648700" y="8401050"/>
          <a:ext cx="0" cy="11430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35</xdr:col>
      <xdr:colOff>123825</xdr:colOff>
      <xdr:row>24</xdr:row>
      <xdr:rowOff>85725</xdr:rowOff>
    </xdr:from>
    <xdr:to>
      <xdr:col>39</xdr:col>
      <xdr:colOff>28575</xdr:colOff>
      <xdr:row>27</xdr:row>
      <xdr:rowOff>85725</xdr:rowOff>
    </xdr:to>
    <xdr:sp macro="" textlink="">
      <xdr:nvSpPr>
        <xdr:cNvPr id="111" name="Rectangle 862">
          <a:extLst>
            <a:ext uri="{FF2B5EF4-FFF2-40B4-BE49-F238E27FC236}">
              <a16:creationId xmlns:a16="http://schemas.microsoft.com/office/drawing/2014/main" id="{5CD75862-B7B7-46DF-B1C6-B11675F7E4CC}"/>
            </a:ext>
          </a:extLst>
        </xdr:cNvPr>
        <xdr:cNvSpPr>
          <a:spLocks noChangeArrowheads="1"/>
        </xdr:cNvSpPr>
      </xdr:nvSpPr>
      <xdr:spPr bwMode="auto">
        <a:xfrm>
          <a:off x="9017000" y="6032500"/>
          <a:ext cx="920750" cy="7429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ko-KR" altLang="en-US" sz="1600" b="0" i="0" u="none" strike="noStrike" baseline="0">
              <a:solidFill>
                <a:srgbClr val="000000"/>
              </a:solidFill>
              <a:latin typeface="+mn-lt"/>
              <a:ea typeface="굴림체"/>
            </a:rPr>
            <a:t>EPS</a:t>
          </a:r>
        </a:p>
      </xdr:txBody>
    </xdr:sp>
    <xdr:clientData/>
  </xdr:twoCellAnchor>
  <xdr:twoCellAnchor>
    <xdr:from>
      <xdr:col>14</xdr:col>
      <xdr:colOff>66675</xdr:colOff>
      <xdr:row>36</xdr:row>
      <xdr:rowOff>228600</xdr:rowOff>
    </xdr:from>
    <xdr:to>
      <xdr:col>17</xdr:col>
      <xdr:colOff>247650</xdr:colOff>
      <xdr:row>42</xdr:row>
      <xdr:rowOff>161925</xdr:rowOff>
    </xdr:to>
    <xdr:sp macro="" textlink="">
      <xdr:nvSpPr>
        <xdr:cNvPr id="112" name="Line 865">
          <a:extLst>
            <a:ext uri="{FF2B5EF4-FFF2-40B4-BE49-F238E27FC236}">
              <a16:creationId xmlns:a16="http://schemas.microsoft.com/office/drawing/2014/main" id="{41336229-C74B-4FE0-83E5-04B43FEBC1C7}"/>
            </a:ext>
          </a:extLst>
        </xdr:cNvPr>
        <xdr:cNvSpPr>
          <a:spLocks noChangeShapeType="1"/>
        </xdr:cNvSpPr>
      </xdr:nvSpPr>
      <xdr:spPr bwMode="auto">
        <a:xfrm>
          <a:off x="3625850" y="9144000"/>
          <a:ext cx="939800" cy="14224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14</xdr:col>
      <xdr:colOff>85725</xdr:colOff>
      <xdr:row>36</xdr:row>
      <xdr:rowOff>238125</xdr:rowOff>
    </xdr:from>
    <xdr:to>
      <xdr:col>17</xdr:col>
      <xdr:colOff>238125</xdr:colOff>
      <xdr:row>42</xdr:row>
      <xdr:rowOff>180975</xdr:rowOff>
    </xdr:to>
    <xdr:sp macro="" textlink="">
      <xdr:nvSpPr>
        <xdr:cNvPr id="113" name="Line 866">
          <a:extLst>
            <a:ext uri="{FF2B5EF4-FFF2-40B4-BE49-F238E27FC236}">
              <a16:creationId xmlns:a16="http://schemas.microsoft.com/office/drawing/2014/main" id="{A695CB54-E7C7-4048-BC41-3F94ADC6C7E8}"/>
            </a:ext>
          </a:extLst>
        </xdr:cNvPr>
        <xdr:cNvSpPr>
          <a:spLocks noChangeShapeType="1"/>
        </xdr:cNvSpPr>
      </xdr:nvSpPr>
      <xdr:spPr bwMode="auto">
        <a:xfrm flipV="1">
          <a:off x="3644900" y="9156700"/>
          <a:ext cx="914400" cy="14287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22</xdr:col>
      <xdr:colOff>0</xdr:colOff>
      <xdr:row>38</xdr:row>
      <xdr:rowOff>161925</xdr:rowOff>
    </xdr:from>
    <xdr:to>
      <xdr:col>25</xdr:col>
      <xdr:colOff>247650</xdr:colOff>
      <xdr:row>42</xdr:row>
      <xdr:rowOff>180975</xdr:rowOff>
    </xdr:to>
    <xdr:sp macro="" textlink="">
      <xdr:nvSpPr>
        <xdr:cNvPr id="114" name="Line 867">
          <a:extLst>
            <a:ext uri="{FF2B5EF4-FFF2-40B4-BE49-F238E27FC236}">
              <a16:creationId xmlns:a16="http://schemas.microsoft.com/office/drawing/2014/main" id="{20C99430-43FF-4EA7-B62B-A32917336D27}"/>
            </a:ext>
          </a:extLst>
        </xdr:cNvPr>
        <xdr:cNvSpPr>
          <a:spLocks noChangeShapeType="1"/>
        </xdr:cNvSpPr>
      </xdr:nvSpPr>
      <xdr:spPr bwMode="auto">
        <a:xfrm flipV="1">
          <a:off x="5588000" y="9575800"/>
          <a:ext cx="1009650" cy="10096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21</xdr:col>
      <xdr:colOff>257175</xdr:colOff>
      <xdr:row>38</xdr:row>
      <xdr:rowOff>142875</xdr:rowOff>
    </xdr:from>
    <xdr:to>
      <xdr:col>25</xdr:col>
      <xdr:colOff>257175</xdr:colOff>
      <xdr:row>42</xdr:row>
      <xdr:rowOff>161925</xdr:rowOff>
    </xdr:to>
    <xdr:sp macro="" textlink="">
      <xdr:nvSpPr>
        <xdr:cNvPr id="115" name="Line 868">
          <a:extLst>
            <a:ext uri="{FF2B5EF4-FFF2-40B4-BE49-F238E27FC236}">
              <a16:creationId xmlns:a16="http://schemas.microsoft.com/office/drawing/2014/main" id="{79E0B0EE-76AF-4A03-B391-DD5245F6F12A}"/>
            </a:ext>
          </a:extLst>
        </xdr:cNvPr>
        <xdr:cNvSpPr>
          <a:spLocks noChangeShapeType="1"/>
        </xdr:cNvSpPr>
      </xdr:nvSpPr>
      <xdr:spPr bwMode="auto">
        <a:xfrm>
          <a:off x="5588000" y="9556750"/>
          <a:ext cx="1016000" cy="10096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152400</xdr:colOff>
      <xdr:row>34</xdr:row>
      <xdr:rowOff>19050</xdr:rowOff>
    </xdr:from>
    <xdr:to>
      <xdr:col>21</xdr:col>
      <xdr:colOff>247650</xdr:colOff>
      <xdr:row>42</xdr:row>
      <xdr:rowOff>171450</xdr:rowOff>
    </xdr:to>
    <xdr:sp macro="" textlink="">
      <xdr:nvSpPr>
        <xdr:cNvPr id="116" name="Line 869">
          <a:extLst>
            <a:ext uri="{FF2B5EF4-FFF2-40B4-BE49-F238E27FC236}">
              <a16:creationId xmlns:a16="http://schemas.microsoft.com/office/drawing/2014/main" id="{D991041D-E2D6-4A33-968A-A747EA120029}"/>
            </a:ext>
          </a:extLst>
        </xdr:cNvPr>
        <xdr:cNvSpPr>
          <a:spLocks noChangeShapeType="1"/>
        </xdr:cNvSpPr>
      </xdr:nvSpPr>
      <xdr:spPr bwMode="auto">
        <a:xfrm>
          <a:off x="5232400" y="8439150"/>
          <a:ext cx="349250" cy="2133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133350</xdr:colOff>
      <xdr:row>34</xdr:row>
      <xdr:rowOff>19050</xdr:rowOff>
    </xdr:from>
    <xdr:to>
      <xdr:col>21</xdr:col>
      <xdr:colOff>247650</xdr:colOff>
      <xdr:row>42</xdr:row>
      <xdr:rowOff>171450</xdr:rowOff>
    </xdr:to>
    <xdr:sp macro="" textlink="">
      <xdr:nvSpPr>
        <xdr:cNvPr id="117" name="Line 870">
          <a:extLst>
            <a:ext uri="{FF2B5EF4-FFF2-40B4-BE49-F238E27FC236}">
              <a16:creationId xmlns:a16="http://schemas.microsoft.com/office/drawing/2014/main" id="{5F45FC9D-CE19-46B1-9F0E-2E7025C37E68}"/>
            </a:ext>
          </a:extLst>
        </xdr:cNvPr>
        <xdr:cNvSpPr>
          <a:spLocks noChangeShapeType="1"/>
        </xdr:cNvSpPr>
      </xdr:nvSpPr>
      <xdr:spPr bwMode="auto">
        <a:xfrm flipV="1">
          <a:off x="5213350" y="8439150"/>
          <a:ext cx="368300" cy="2133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104775</xdr:colOff>
      <xdr:row>18</xdr:row>
      <xdr:rowOff>28575</xdr:rowOff>
    </xdr:from>
    <xdr:to>
      <xdr:col>26</xdr:col>
      <xdr:colOff>28575</xdr:colOff>
      <xdr:row>20</xdr:row>
      <xdr:rowOff>219075</xdr:rowOff>
    </xdr:to>
    <xdr:sp macro="" textlink="">
      <xdr:nvSpPr>
        <xdr:cNvPr id="118" name="Line 871">
          <a:extLst>
            <a:ext uri="{FF2B5EF4-FFF2-40B4-BE49-F238E27FC236}">
              <a16:creationId xmlns:a16="http://schemas.microsoft.com/office/drawing/2014/main" id="{783C5F96-6A83-4675-8AC7-14923DE14206}"/>
            </a:ext>
          </a:extLst>
        </xdr:cNvPr>
        <xdr:cNvSpPr>
          <a:spLocks noChangeShapeType="1"/>
        </xdr:cNvSpPr>
      </xdr:nvSpPr>
      <xdr:spPr bwMode="auto">
        <a:xfrm flipV="1">
          <a:off x="5187950" y="4489450"/>
          <a:ext cx="1447800" cy="685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114300</xdr:colOff>
      <xdr:row>18</xdr:row>
      <xdr:rowOff>47625</xdr:rowOff>
    </xdr:from>
    <xdr:to>
      <xdr:col>26</xdr:col>
      <xdr:colOff>0</xdr:colOff>
      <xdr:row>20</xdr:row>
      <xdr:rowOff>219075</xdr:rowOff>
    </xdr:to>
    <xdr:sp macro="" textlink="">
      <xdr:nvSpPr>
        <xdr:cNvPr id="119" name="Line 872">
          <a:extLst>
            <a:ext uri="{FF2B5EF4-FFF2-40B4-BE49-F238E27FC236}">
              <a16:creationId xmlns:a16="http://schemas.microsoft.com/office/drawing/2014/main" id="{7CC293CF-CE73-416A-966F-B09EDA24270E}"/>
            </a:ext>
          </a:extLst>
        </xdr:cNvPr>
        <xdr:cNvSpPr>
          <a:spLocks noChangeShapeType="1"/>
        </xdr:cNvSpPr>
      </xdr:nvSpPr>
      <xdr:spPr bwMode="auto">
        <a:xfrm>
          <a:off x="5194300" y="4508500"/>
          <a:ext cx="1409700" cy="6667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38100</xdr:colOff>
      <xdr:row>23</xdr:row>
      <xdr:rowOff>161925</xdr:rowOff>
    </xdr:from>
    <xdr:to>
      <xdr:col>35</xdr:col>
      <xdr:colOff>161925</xdr:colOff>
      <xdr:row>28</xdr:row>
      <xdr:rowOff>9525</xdr:rowOff>
    </xdr:to>
    <xdr:sp macro="" textlink="">
      <xdr:nvSpPr>
        <xdr:cNvPr id="120" name="Line 873">
          <a:extLst>
            <a:ext uri="{FF2B5EF4-FFF2-40B4-BE49-F238E27FC236}">
              <a16:creationId xmlns:a16="http://schemas.microsoft.com/office/drawing/2014/main" id="{0CF6FAF0-D23F-4715-AA14-2651C5E5FD7B}"/>
            </a:ext>
          </a:extLst>
        </xdr:cNvPr>
        <xdr:cNvSpPr>
          <a:spLocks noChangeShapeType="1"/>
        </xdr:cNvSpPr>
      </xdr:nvSpPr>
      <xdr:spPr bwMode="auto">
        <a:xfrm flipH="1">
          <a:off x="8110883" y="5876925"/>
          <a:ext cx="361259" cy="1089991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28575</xdr:colOff>
      <xdr:row>23</xdr:row>
      <xdr:rowOff>152400</xdr:rowOff>
    </xdr:from>
    <xdr:to>
      <xdr:col>35</xdr:col>
      <xdr:colOff>190500</xdr:colOff>
      <xdr:row>28</xdr:row>
      <xdr:rowOff>9525</xdr:rowOff>
    </xdr:to>
    <xdr:sp macro="" textlink="">
      <xdr:nvSpPr>
        <xdr:cNvPr id="121" name="Line 874">
          <a:extLst>
            <a:ext uri="{FF2B5EF4-FFF2-40B4-BE49-F238E27FC236}">
              <a16:creationId xmlns:a16="http://schemas.microsoft.com/office/drawing/2014/main" id="{FEDA1D2D-B684-4E51-91D3-362564037FAD}"/>
            </a:ext>
          </a:extLst>
        </xdr:cNvPr>
        <xdr:cNvSpPr>
          <a:spLocks noChangeShapeType="1"/>
        </xdr:cNvSpPr>
      </xdr:nvSpPr>
      <xdr:spPr bwMode="auto">
        <a:xfrm>
          <a:off x="8667750" y="5848350"/>
          <a:ext cx="412750" cy="1098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19050</xdr:colOff>
      <xdr:row>18</xdr:row>
      <xdr:rowOff>28575</xdr:rowOff>
    </xdr:from>
    <xdr:to>
      <xdr:col>28</xdr:col>
      <xdr:colOff>0</xdr:colOff>
      <xdr:row>20</xdr:row>
      <xdr:rowOff>228600</xdr:rowOff>
    </xdr:to>
    <xdr:sp macro="" textlink="">
      <xdr:nvSpPr>
        <xdr:cNvPr id="122" name="Line 875">
          <a:extLst>
            <a:ext uri="{FF2B5EF4-FFF2-40B4-BE49-F238E27FC236}">
              <a16:creationId xmlns:a16="http://schemas.microsoft.com/office/drawing/2014/main" id="{D6186931-F22E-45A2-936B-89381960447D}"/>
            </a:ext>
          </a:extLst>
        </xdr:cNvPr>
        <xdr:cNvSpPr>
          <a:spLocks noChangeShapeType="1"/>
        </xdr:cNvSpPr>
      </xdr:nvSpPr>
      <xdr:spPr bwMode="auto">
        <a:xfrm flipV="1">
          <a:off x="6623050" y="4489450"/>
          <a:ext cx="488950" cy="6921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0</xdr:colOff>
      <xdr:row>18</xdr:row>
      <xdr:rowOff>28575</xdr:rowOff>
    </xdr:from>
    <xdr:to>
      <xdr:col>28</xdr:col>
      <xdr:colOff>9525</xdr:colOff>
      <xdr:row>20</xdr:row>
      <xdr:rowOff>219075</xdr:rowOff>
    </xdr:to>
    <xdr:sp macro="" textlink="">
      <xdr:nvSpPr>
        <xdr:cNvPr id="123" name="Line 876">
          <a:extLst>
            <a:ext uri="{FF2B5EF4-FFF2-40B4-BE49-F238E27FC236}">
              <a16:creationId xmlns:a16="http://schemas.microsoft.com/office/drawing/2014/main" id="{735EFE8E-5E59-4800-92F6-007C06C406A8}"/>
            </a:ext>
          </a:extLst>
        </xdr:cNvPr>
        <xdr:cNvSpPr>
          <a:spLocks noChangeShapeType="1"/>
        </xdr:cNvSpPr>
      </xdr:nvSpPr>
      <xdr:spPr bwMode="auto">
        <a:xfrm>
          <a:off x="6604000" y="4489450"/>
          <a:ext cx="520700" cy="685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28575</xdr:colOff>
      <xdr:row>35</xdr:row>
      <xdr:rowOff>28575</xdr:rowOff>
    </xdr:from>
    <xdr:to>
      <xdr:col>37</xdr:col>
      <xdr:colOff>123825</xdr:colOff>
      <xdr:row>38</xdr:row>
      <xdr:rowOff>142875</xdr:rowOff>
    </xdr:to>
    <xdr:sp macro="" textlink="">
      <xdr:nvSpPr>
        <xdr:cNvPr id="124" name="Line 877">
          <a:extLst>
            <a:ext uri="{FF2B5EF4-FFF2-40B4-BE49-F238E27FC236}">
              <a16:creationId xmlns:a16="http://schemas.microsoft.com/office/drawing/2014/main" id="{D206B9E3-3B40-4598-B386-BD99270EB42E}"/>
            </a:ext>
          </a:extLst>
        </xdr:cNvPr>
        <xdr:cNvSpPr>
          <a:spLocks noChangeShapeType="1"/>
        </xdr:cNvSpPr>
      </xdr:nvSpPr>
      <xdr:spPr bwMode="auto">
        <a:xfrm>
          <a:off x="8667750" y="8699500"/>
          <a:ext cx="85725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33</xdr:col>
      <xdr:colOff>257175</xdr:colOff>
      <xdr:row>34</xdr:row>
      <xdr:rowOff>219075</xdr:rowOff>
    </xdr:from>
    <xdr:to>
      <xdr:col>37</xdr:col>
      <xdr:colOff>161925</xdr:colOff>
      <xdr:row>38</xdr:row>
      <xdr:rowOff>123825</xdr:rowOff>
    </xdr:to>
    <xdr:sp macro="" textlink="">
      <xdr:nvSpPr>
        <xdr:cNvPr id="125" name="Line 878">
          <a:extLst>
            <a:ext uri="{FF2B5EF4-FFF2-40B4-BE49-F238E27FC236}">
              <a16:creationId xmlns:a16="http://schemas.microsoft.com/office/drawing/2014/main" id="{57D9B5EB-ED3A-42BE-8C43-50ED202F0572}"/>
            </a:ext>
          </a:extLst>
        </xdr:cNvPr>
        <xdr:cNvSpPr>
          <a:spLocks noChangeShapeType="1"/>
        </xdr:cNvSpPr>
      </xdr:nvSpPr>
      <xdr:spPr bwMode="auto">
        <a:xfrm flipV="1">
          <a:off x="8636000" y="8642350"/>
          <a:ext cx="927100" cy="8953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171450</xdr:colOff>
      <xdr:row>37</xdr:row>
      <xdr:rowOff>0</xdr:rowOff>
    </xdr:from>
    <xdr:to>
      <xdr:col>13</xdr:col>
      <xdr:colOff>0</xdr:colOff>
      <xdr:row>39</xdr:row>
      <xdr:rowOff>0</xdr:rowOff>
    </xdr:to>
    <xdr:sp macro="" textlink="">
      <xdr:nvSpPr>
        <xdr:cNvPr id="126" name="Rectangle 882">
          <a:extLst>
            <a:ext uri="{FF2B5EF4-FFF2-40B4-BE49-F238E27FC236}">
              <a16:creationId xmlns:a16="http://schemas.microsoft.com/office/drawing/2014/main" id="{36DBCF11-4308-41D7-AE57-58E33E788589}"/>
            </a:ext>
          </a:extLst>
        </xdr:cNvPr>
        <xdr:cNvSpPr>
          <a:spLocks/>
        </xdr:cNvSpPr>
      </xdr:nvSpPr>
      <xdr:spPr bwMode="auto">
        <a:xfrm>
          <a:off x="2965450" y="9163050"/>
          <a:ext cx="336550" cy="4953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25</xdr:col>
      <xdr:colOff>104775</xdr:colOff>
      <xdr:row>39</xdr:row>
      <xdr:rowOff>123825</xdr:rowOff>
    </xdr:from>
    <xdr:to>
      <xdr:col>29</xdr:col>
      <xdr:colOff>9525</xdr:colOff>
      <xdr:row>42</xdr:row>
      <xdr:rowOff>123825</xdr:rowOff>
    </xdr:to>
    <xdr:sp macro="" textlink="">
      <xdr:nvSpPr>
        <xdr:cNvPr id="127" name="Rectangle 883">
          <a:extLst>
            <a:ext uri="{FF2B5EF4-FFF2-40B4-BE49-F238E27FC236}">
              <a16:creationId xmlns:a16="http://schemas.microsoft.com/office/drawing/2014/main" id="{A94E736C-679D-49DD-B265-05103D3634D6}"/>
            </a:ext>
          </a:extLst>
        </xdr:cNvPr>
        <xdr:cNvSpPr>
          <a:spLocks noChangeArrowheads="1"/>
        </xdr:cNvSpPr>
      </xdr:nvSpPr>
      <xdr:spPr bwMode="auto">
        <a:xfrm>
          <a:off x="6457950" y="9785350"/>
          <a:ext cx="920750" cy="7429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ko-KR" altLang="en-US" sz="1600" b="0" i="0" u="none" strike="noStrike" baseline="0">
              <a:solidFill>
                <a:srgbClr val="000000"/>
              </a:solidFill>
              <a:latin typeface="+mn-lt"/>
              <a:ea typeface="굴림체"/>
            </a:rPr>
            <a:t>EPS</a:t>
          </a:r>
        </a:p>
      </xdr:txBody>
    </xdr:sp>
    <xdr:clientData/>
  </xdr:twoCellAnchor>
  <xdr:twoCellAnchor>
    <xdr:from>
      <xdr:col>23</xdr:col>
      <xdr:colOff>30035</xdr:colOff>
      <xdr:row>42</xdr:row>
      <xdr:rowOff>190503</xdr:rowOff>
    </xdr:from>
    <xdr:to>
      <xdr:col>23</xdr:col>
      <xdr:colOff>30035</xdr:colOff>
      <xdr:row>58</xdr:row>
      <xdr:rowOff>55543</xdr:rowOff>
    </xdr:to>
    <xdr:sp macro="" textlink="">
      <xdr:nvSpPr>
        <xdr:cNvPr id="132" name="Line 901">
          <a:extLst>
            <a:ext uri="{FF2B5EF4-FFF2-40B4-BE49-F238E27FC236}">
              <a16:creationId xmlns:a16="http://schemas.microsoft.com/office/drawing/2014/main" id="{6FF15FC1-C019-4892-8FC2-87951C3DFDB3}"/>
            </a:ext>
          </a:extLst>
        </xdr:cNvPr>
        <xdr:cNvSpPr>
          <a:spLocks noChangeShapeType="1"/>
        </xdr:cNvSpPr>
      </xdr:nvSpPr>
      <xdr:spPr bwMode="auto">
        <a:xfrm flipV="1">
          <a:off x="5454749" y="10477503"/>
          <a:ext cx="0" cy="3783897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40</xdr:col>
      <xdr:colOff>47625</xdr:colOff>
      <xdr:row>41</xdr:row>
      <xdr:rowOff>0</xdr:rowOff>
    </xdr:from>
    <xdr:to>
      <xdr:col>40</xdr:col>
      <xdr:colOff>152400</xdr:colOff>
      <xdr:row>42</xdr:row>
      <xdr:rowOff>0</xdr:rowOff>
    </xdr:to>
    <xdr:sp macro="" textlink="">
      <xdr:nvSpPr>
        <xdr:cNvPr id="133" name="Rectangle 913">
          <a:extLst>
            <a:ext uri="{FF2B5EF4-FFF2-40B4-BE49-F238E27FC236}">
              <a16:creationId xmlns:a16="http://schemas.microsoft.com/office/drawing/2014/main" id="{5BA36A0C-2CE9-4056-BCB5-5F8AB4786193}"/>
            </a:ext>
          </a:extLst>
        </xdr:cNvPr>
        <xdr:cNvSpPr>
          <a:spLocks/>
        </xdr:cNvSpPr>
      </xdr:nvSpPr>
      <xdr:spPr bwMode="auto">
        <a:xfrm>
          <a:off x="10210800" y="10153650"/>
          <a:ext cx="101600" cy="2476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vert="vert270" wrap="square" lIns="0" tIns="0" rIns="0" bIns="0" anchor="ctr" upright="1"/>
        <a:lstStyle/>
        <a:p>
          <a:pPr algn="ctr" rtl="0">
            <a:defRPr sz="1000"/>
          </a:pPr>
          <a:r>
            <a:rPr lang="ko-KR" altLang="en-US" sz="600" b="0" i="0" u="none" strike="noStrike" baseline="0">
              <a:solidFill>
                <a:srgbClr val="000000"/>
              </a:solidFill>
              <a:latin typeface="+mn-lt"/>
            </a:rPr>
            <a:t>KEN 1</a:t>
          </a:r>
        </a:p>
      </xdr:txBody>
    </xdr:sp>
    <xdr:clientData/>
  </xdr:twoCellAnchor>
  <xdr:twoCellAnchor>
    <xdr:from>
      <xdr:col>40</xdr:col>
      <xdr:colOff>38100</xdr:colOff>
      <xdr:row>40</xdr:row>
      <xdr:rowOff>0</xdr:rowOff>
    </xdr:from>
    <xdr:to>
      <xdr:col>40</xdr:col>
      <xdr:colOff>152400</xdr:colOff>
      <xdr:row>41</xdr:row>
      <xdr:rowOff>0</xdr:rowOff>
    </xdr:to>
    <xdr:sp macro="" textlink="">
      <xdr:nvSpPr>
        <xdr:cNvPr id="134" name="Rectangle 914">
          <a:extLst>
            <a:ext uri="{FF2B5EF4-FFF2-40B4-BE49-F238E27FC236}">
              <a16:creationId xmlns:a16="http://schemas.microsoft.com/office/drawing/2014/main" id="{C5C40321-5795-4584-8CFA-EDB5F783E9CA}"/>
            </a:ext>
          </a:extLst>
        </xdr:cNvPr>
        <xdr:cNvSpPr>
          <a:spLocks/>
        </xdr:cNvSpPr>
      </xdr:nvSpPr>
      <xdr:spPr bwMode="auto">
        <a:xfrm>
          <a:off x="10198100" y="9906000"/>
          <a:ext cx="114300" cy="2476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vert="vert270" wrap="square" lIns="0" tIns="0" rIns="0" bIns="0" anchor="ctr" upright="1"/>
        <a:lstStyle/>
        <a:p>
          <a:pPr algn="ctr" rtl="0">
            <a:defRPr sz="1000"/>
          </a:pPr>
          <a:r>
            <a:rPr lang="ko-KR" altLang="en-US" sz="600" b="0" i="0" u="none" strike="noStrike" baseline="0">
              <a:solidFill>
                <a:srgbClr val="000000"/>
              </a:solidFill>
              <a:latin typeface="+mn-lt"/>
            </a:rPr>
            <a:t>KEN 2</a:t>
          </a:r>
        </a:p>
      </xdr:txBody>
    </xdr:sp>
    <xdr:clientData/>
  </xdr:twoCellAnchor>
  <xdr:twoCellAnchor>
    <xdr:from>
      <xdr:col>40</xdr:col>
      <xdr:colOff>38100</xdr:colOff>
      <xdr:row>39</xdr:row>
      <xdr:rowOff>0</xdr:rowOff>
    </xdr:from>
    <xdr:to>
      <xdr:col>40</xdr:col>
      <xdr:colOff>152400</xdr:colOff>
      <xdr:row>40</xdr:row>
      <xdr:rowOff>0</xdr:rowOff>
    </xdr:to>
    <xdr:sp macro="" textlink="">
      <xdr:nvSpPr>
        <xdr:cNvPr id="135" name="Rectangle 915">
          <a:extLst>
            <a:ext uri="{FF2B5EF4-FFF2-40B4-BE49-F238E27FC236}">
              <a16:creationId xmlns:a16="http://schemas.microsoft.com/office/drawing/2014/main" id="{4A2D048C-128F-4A2A-9F35-F7CEC666B94A}"/>
            </a:ext>
          </a:extLst>
        </xdr:cNvPr>
        <xdr:cNvSpPr>
          <a:spLocks/>
        </xdr:cNvSpPr>
      </xdr:nvSpPr>
      <xdr:spPr bwMode="auto">
        <a:xfrm>
          <a:off x="10198100" y="9658350"/>
          <a:ext cx="114300" cy="2476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vert="vert270" wrap="square" lIns="0" tIns="0" rIns="0" bIns="0" anchor="ctr" upright="1"/>
        <a:lstStyle/>
        <a:p>
          <a:pPr algn="ctr" rtl="0">
            <a:defRPr sz="1000"/>
          </a:pPr>
          <a:r>
            <a:rPr lang="ko-KR" altLang="en-US" sz="600" b="0" i="0" u="none" strike="noStrike" baseline="0">
              <a:solidFill>
                <a:srgbClr val="000000"/>
              </a:solidFill>
              <a:latin typeface="+mn-lt"/>
            </a:rPr>
            <a:t>KEN 3</a:t>
          </a:r>
        </a:p>
      </xdr:txBody>
    </xdr:sp>
    <xdr:clientData/>
  </xdr:twoCellAnchor>
  <xdr:twoCellAnchor>
    <xdr:from>
      <xdr:col>40</xdr:col>
      <xdr:colOff>38100</xdr:colOff>
      <xdr:row>38</xdr:row>
      <xdr:rowOff>0</xdr:rowOff>
    </xdr:from>
    <xdr:to>
      <xdr:col>40</xdr:col>
      <xdr:colOff>152400</xdr:colOff>
      <xdr:row>39</xdr:row>
      <xdr:rowOff>0</xdr:rowOff>
    </xdr:to>
    <xdr:sp macro="" textlink="">
      <xdr:nvSpPr>
        <xdr:cNvPr id="136" name="Rectangle 916">
          <a:extLst>
            <a:ext uri="{FF2B5EF4-FFF2-40B4-BE49-F238E27FC236}">
              <a16:creationId xmlns:a16="http://schemas.microsoft.com/office/drawing/2014/main" id="{F838F479-5855-44A0-8022-927AA902F6C9}"/>
            </a:ext>
          </a:extLst>
        </xdr:cNvPr>
        <xdr:cNvSpPr>
          <a:spLocks/>
        </xdr:cNvSpPr>
      </xdr:nvSpPr>
      <xdr:spPr bwMode="auto">
        <a:xfrm>
          <a:off x="10198100" y="9410700"/>
          <a:ext cx="114300" cy="247650"/>
        </a:xfrm>
        <a:prstGeom prst="rect">
          <a:avLst/>
        </a:prstGeom>
        <a:solidFill>
          <a:srgbClr val="595959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40</xdr:col>
      <xdr:colOff>38100</xdr:colOff>
      <xdr:row>37</xdr:row>
      <xdr:rowOff>9525</xdr:rowOff>
    </xdr:from>
    <xdr:to>
      <xdr:col>40</xdr:col>
      <xdr:colOff>152400</xdr:colOff>
      <xdr:row>38</xdr:row>
      <xdr:rowOff>9525</xdr:rowOff>
    </xdr:to>
    <xdr:sp macro="" textlink="">
      <xdr:nvSpPr>
        <xdr:cNvPr id="137" name="Rectangle 917">
          <a:extLst>
            <a:ext uri="{FF2B5EF4-FFF2-40B4-BE49-F238E27FC236}">
              <a16:creationId xmlns:a16="http://schemas.microsoft.com/office/drawing/2014/main" id="{C4BFA3BE-A913-4EAA-8829-3D19FBBAE807}"/>
            </a:ext>
          </a:extLst>
        </xdr:cNvPr>
        <xdr:cNvSpPr>
          <a:spLocks/>
        </xdr:cNvSpPr>
      </xdr:nvSpPr>
      <xdr:spPr bwMode="auto">
        <a:xfrm>
          <a:off x="10198100" y="9175750"/>
          <a:ext cx="114300" cy="247650"/>
        </a:xfrm>
        <a:prstGeom prst="rect">
          <a:avLst/>
        </a:prstGeom>
        <a:solidFill>
          <a:srgbClr val="595959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40</xdr:col>
      <xdr:colOff>38100</xdr:colOff>
      <xdr:row>36</xdr:row>
      <xdr:rowOff>0</xdr:rowOff>
    </xdr:from>
    <xdr:to>
      <xdr:col>40</xdr:col>
      <xdr:colOff>152400</xdr:colOff>
      <xdr:row>37</xdr:row>
      <xdr:rowOff>9525</xdr:rowOff>
    </xdr:to>
    <xdr:sp macro="" textlink="">
      <xdr:nvSpPr>
        <xdr:cNvPr id="138" name="Rectangle 918">
          <a:extLst>
            <a:ext uri="{FF2B5EF4-FFF2-40B4-BE49-F238E27FC236}">
              <a16:creationId xmlns:a16="http://schemas.microsoft.com/office/drawing/2014/main" id="{8BF6EAEE-C3CD-4CC2-9BE8-30B062D1A836}"/>
            </a:ext>
          </a:extLst>
        </xdr:cNvPr>
        <xdr:cNvSpPr>
          <a:spLocks/>
        </xdr:cNvSpPr>
      </xdr:nvSpPr>
      <xdr:spPr bwMode="auto">
        <a:xfrm>
          <a:off x="10198100" y="8915400"/>
          <a:ext cx="114300" cy="260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vert="vert270" wrap="square" lIns="0" tIns="0" rIns="0" bIns="0" anchor="ctr" upright="1"/>
        <a:lstStyle/>
        <a:p>
          <a:pPr algn="ctr" rtl="0">
            <a:defRPr sz="1000"/>
          </a:pPr>
          <a:r>
            <a:rPr lang="ko-KR" altLang="en-US" sz="600" b="0" i="0" u="none" strike="noStrike" baseline="0">
              <a:solidFill>
                <a:srgbClr val="000000"/>
              </a:solidFill>
              <a:latin typeface="+mn-lt"/>
            </a:rPr>
            <a:t>KEN 6</a:t>
          </a:r>
        </a:p>
      </xdr:txBody>
    </xdr:sp>
    <xdr:clientData/>
  </xdr:twoCellAnchor>
  <xdr:twoCellAnchor>
    <xdr:from>
      <xdr:col>40</xdr:col>
      <xdr:colOff>38100</xdr:colOff>
      <xdr:row>35</xdr:row>
      <xdr:rowOff>0</xdr:rowOff>
    </xdr:from>
    <xdr:to>
      <xdr:col>40</xdr:col>
      <xdr:colOff>152400</xdr:colOff>
      <xdr:row>36</xdr:row>
      <xdr:rowOff>0</xdr:rowOff>
    </xdr:to>
    <xdr:sp macro="" textlink="">
      <xdr:nvSpPr>
        <xdr:cNvPr id="139" name="Rectangle 919">
          <a:extLst>
            <a:ext uri="{FF2B5EF4-FFF2-40B4-BE49-F238E27FC236}">
              <a16:creationId xmlns:a16="http://schemas.microsoft.com/office/drawing/2014/main" id="{92972B24-47CE-44AC-9895-226DB0D77CF1}"/>
            </a:ext>
          </a:extLst>
        </xdr:cNvPr>
        <xdr:cNvSpPr>
          <a:spLocks/>
        </xdr:cNvSpPr>
      </xdr:nvSpPr>
      <xdr:spPr bwMode="auto">
        <a:xfrm>
          <a:off x="10198100" y="8667750"/>
          <a:ext cx="114300" cy="2476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vert="vert270" wrap="square" lIns="0" tIns="0" rIns="0" bIns="0" anchor="ctr" upright="1"/>
        <a:lstStyle/>
        <a:p>
          <a:pPr algn="ctr" rtl="0">
            <a:defRPr sz="1000"/>
          </a:pPr>
          <a:r>
            <a:rPr lang="ko-KR" altLang="en-US" sz="600" b="0" i="0" u="none" strike="noStrike" baseline="0">
              <a:solidFill>
                <a:srgbClr val="000000"/>
              </a:solidFill>
              <a:latin typeface="+mn-lt"/>
            </a:rPr>
            <a:t>KEN 7</a:t>
          </a:r>
        </a:p>
      </xdr:txBody>
    </xdr:sp>
    <xdr:clientData/>
  </xdr:twoCellAnchor>
  <xdr:twoCellAnchor>
    <xdr:from>
      <xdr:col>40</xdr:col>
      <xdr:colOff>47625</xdr:colOff>
      <xdr:row>34</xdr:row>
      <xdr:rowOff>0</xdr:rowOff>
    </xdr:from>
    <xdr:to>
      <xdr:col>40</xdr:col>
      <xdr:colOff>152400</xdr:colOff>
      <xdr:row>35</xdr:row>
      <xdr:rowOff>9525</xdr:rowOff>
    </xdr:to>
    <xdr:sp macro="" textlink="">
      <xdr:nvSpPr>
        <xdr:cNvPr id="140" name="Rectangle 920">
          <a:extLst>
            <a:ext uri="{FF2B5EF4-FFF2-40B4-BE49-F238E27FC236}">
              <a16:creationId xmlns:a16="http://schemas.microsoft.com/office/drawing/2014/main" id="{51F60A98-BC38-4A1F-A99A-F554CA7300BD}"/>
            </a:ext>
          </a:extLst>
        </xdr:cNvPr>
        <xdr:cNvSpPr>
          <a:spLocks/>
        </xdr:cNvSpPr>
      </xdr:nvSpPr>
      <xdr:spPr bwMode="auto">
        <a:xfrm>
          <a:off x="10210800" y="8420100"/>
          <a:ext cx="101600" cy="260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vert="vert270" wrap="square" lIns="0" tIns="0" rIns="0" bIns="0" anchor="ctr" upright="1"/>
        <a:lstStyle/>
        <a:p>
          <a:pPr algn="ctr" rtl="0">
            <a:defRPr sz="1000"/>
          </a:pPr>
          <a:r>
            <a:rPr lang="ko-KR" altLang="en-US" sz="600" b="0" i="0" u="none" strike="noStrike" baseline="0">
              <a:solidFill>
                <a:srgbClr val="000000"/>
              </a:solidFill>
              <a:latin typeface="+mn-lt"/>
            </a:rPr>
            <a:t>KEN 8</a:t>
          </a:r>
        </a:p>
      </xdr:txBody>
    </xdr:sp>
    <xdr:clientData/>
  </xdr:twoCellAnchor>
  <xdr:twoCellAnchor>
    <xdr:from>
      <xdr:col>40</xdr:col>
      <xdr:colOff>47625</xdr:colOff>
      <xdr:row>26</xdr:row>
      <xdr:rowOff>0</xdr:rowOff>
    </xdr:from>
    <xdr:to>
      <xdr:col>40</xdr:col>
      <xdr:colOff>152400</xdr:colOff>
      <xdr:row>27</xdr:row>
      <xdr:rowOff>9525</xdr:rowOff>
    </xdr:to>
    <xdr:sp macro="" textlink="">
      <xdr:nvSpPr>
        <xdr:cNvPr id="141" name="Rectangle 921">
          <a:extLst>
            <a:ext uri="{FF2B5EF4-FFF2-40B4-BE49-F238E27FC236}">
              <a16:creationId xmlns:a16="http://schemas.microsoft.com/office/drawing/2014/main" id="{4D827CA7-8DF8-4783-8A07-F81F11446AC6}"/>
            </a:ext>
          </a:extLst>
        </xdr:cNvPr>
        <xdr:cNvSpPr>
          <a:spLocks/>
        </xdr:cNvSpPr>
      </xdr:nvSpPr>
      <xdr:spPr bwMode="auto">
        <a:xfrm>
          <a:off x="10210800" y="6438900"/>
          <a:ext cx="101600" cy="260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vert="vert270" wrap="square" lIns="0" tIns="0" rIns="0" bIns="0" anchor="ctr" upright="1"/>
        <a:lstStyle/>
        <a:p>
          <a:pPr algn="ctr" rtl="0">
            <a:defRPr sz="1000"/>
          </a:pPr>
          <a:r>
            <a:rPr lang="ko-KR" altLang="en-US" sz="600" b="0" i="0" u="none" strike="noStrike" baseline="0">
              <a:solidFill>
                <a:srgbClr val="000000"/>
              </a:solidFill>
              <a:latin typeface="+mn-lt"/>
            </a:rPr>
            <a:t>KEN 9</a:t>
          </a:r>
        </a:p>
      </xdr:txBody>
    </xdr:sp>
    <xdr:clientData/>
  </xdr:twoCellAnchor>
  <xdr:twoCellAnchor>
    <xdr:from>
      <xdr:col>40</xdr:col>
      <xdr:colOff>38100</xdr:colOff>
      <xdr:row>25</xdr:row>
      <xdr:rowOff>9525</xdr:rowOff>
    </xdr:from>
    <xdr:to>
      <xdr:col>40</xdr:col>
      <xdr:colOff>152400</xdr:colOff>
      <xdr:row>26</xdr:row>
      <xdr:rowOff>9525</xdr:rowOff>
    </xdr:to>
    <xdr:sp macro="" textlink="">
      <xdr:nvSpPr>
        <xdr:cNvPr id="142" name="Rectangle 922">
          <a:extLst>
            <a:ext uri="{FF2B5EF4-FFF2-40B4-BE49-F238E27FC236}">
              <a16:creationId xmlns:a16="http://schemas.microsoft.com/office/drawing/2014/main" id="{470306B6-CD7D-44AD-8A70-E0D245DD0A16}"/>
            </a:ext>
          </a:extLst>
        </xdr:cNvPr>
        <xdr:cNvSpPr>
          <a:spLocks/>
        </xdr:cNvSpPr>
      </xdr:nvSpPr>
      <xdr:spPr bwMode="auto">
        <a:xfrm>
          <a:off x="10198100" y="6203950"/>
          <a:ext cx="114300" cy="2476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vert="vert270" wrap="square" lIns="0" tIns="0" rIns="0" bIns="0" anchor="ctr" upright="1"/>
        <a:lstStyle/>
        <a:p>
          <a:pPr algn="ctr" rtl="0">
            <a:defRPr sz="1000"/>
          </a:pPr>
          <a:r>
            <a:rPr lang="ko-KR" altLang="en-US" sz="600" b="0" i="0" u="none" strike="noStrike" baseline="0">
              <a:solidFill>
                <a:srgbClr val="000000"/>
              </a:solidFill>
              <a:latin typeface="+mn-lt"/>
            </a:rPr>
            <a:t>KEN 10</a:t>
          </a:r>
        </a:p>
      </xdr:txBody>
    </xdr:sp>
    <xdr:clientData/>
  </xdr:twoCellAnchor>
  <xdr:twoCellAnchor>
    <xdr:from>
      <xdr:col>40</xdr:col>
      <xdr:colOff>38100</xdr:colOff>
      <xdr:row>24</xdr:row>
      <xdr:rowOff>9525</xdr:rowOff>
    </xdr:from>
    <xdr:to>
      <xdr:col>40</xdr:col>
      <xdr:colOff>152400</xdr:colOff>
      <xdr:row>25</xdr:row>
      <xdr:rowOff>9525</xdr:rowOff>
    </xdr:to>
    <xdr:sp macro="" textlink="">
      <xdr:nvSpPr>
        <xdr:cNvPr id="143" name="Rectangle 923">
          <a:extLst>
            <a:ext uri="{FF2B5EF4-FFF2-40B4-BE49-F238E27FC236}">
              <a16:creationId xmlns:a16="http://schemas.microsoft.com/office/drawing/2014/main" id="{30F3BB14-F773-46F2-A62B-6F4E826FA361}"/>
            </a:ext>
          </a:extLst>
        </xdr:cNvPr>
        <xdr:cNvSpPr>
          <a:spLocks/>
        </xdr:cNvSpPr>
      </xdr:nvSpPr>
      <xdr:spPr bwMode="auto">
        <a:xfrm>
          <a:off x="10198100" y="5956300"/>
          <a:ext cx="114300" cy="247650"/>
        </a:xfrm>
        <a:prstGeom prst="rect">
          <a:avLst/>
        </a:prstGeom>
        <a:solidFill>
          <a:srgbClr val="595959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40</xdr:col>
      <xdr:colOff>38100</xdr:colOff>
      <xdr:row>23</xdr:row>
      <xdr:rowOff>9525</xdr:rowOff>
    </xdr:from>
    <xdr:to>
      <xdr:col>40</xdr:col>
      <xdr:colOff>152400</xdr:colOff>
      <xdr:row>24</xdr:row>
      <xdr:rowOff>19050</xdr:rowOff>
    </xdr:to>
    <xdr:sp macro="" textlink="">
      <xdr:nvSpPr>
        <xdr:cNvPr id="144" name="Rectangle 924">
          <a:extLst>
            <a:ext uri="{FF2B5EF4-FFF2-40B4-BE49-F238E27FC236}">
              <a16:creationId xmlns:a16="http://schemas.microsoft.com/office/drawing/2014/main" id="{FCA86388-BD92-4982-B84E-1DD7D40BDC59}"/>
            </a:ext>
          </a:extLst>
        </xdr:cNvPr>
        <xdr:cNvSpPr>
          <a:spLocks/>
        </xdr:cNvSpPr>
      </xdr:nvSpPr>
      <xdr:spPr bwMode="auto">
        <a:xfrm>
          <a:off x="10198100" y="5708650"/>
          <a:ext cx="114300" cy="254000"/>
        </a:xfrm>
        <a:prstGeom prst="rect">
          <a:avLst/>
        </a:prstGeom>
        <a:solidFill>
          <a:srgbClr val="595959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40</xdr:col>
      <xdr:colOff>38100</xdr:colOff>
      <xdr:row>22</xdr:row>
      <xdr:rowOff>19050</xdr:rowOff>
    </xdr:from>
    <xdr:to>
      <xdr:col>40</xdr:col>
      <xdr:colOff>152400</xdr:colOff>
      <xdr:row>23</xdr:row>
      <xdr:rowOff>19050</xdr:rowOff>
    </xdr:to>
    <xdr:sp macro="" textlink="">
      <xdr:nvSpPr>
        <xdr:cNvPr id="145" name="Rectangle 925">
          <a:extLst>
            <a:ext uri="{FF2B5EF4-FFF2-40B4-BE49-F238E27FC236}">
              <a16:creationId xmlns:a16="http://schemas.microsoft.com/office/drawing/2014/main" id="{277A6600-D041-4BEA-B137-87FE3B35404F}"/>
            </a:ext>
          </a:extLst>
        </xdr:cNvPr>
        <xdr:cNvSpPr>
          <a:spLocks/>
        </xdr:cNvSpPr>
      </xdr:nvSpPr>
      <xdr:spPr bwMode="auto">
        <a:xfrm>
          <a:off x="10198100" y="5467350"/>
          <a:ext cx="114300" cy="2476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vert="vert270" wrap="square" lIns="0" tIns="0" rIns="0" bIns="0" anchor="ctr" upright="1"/>
        <a:lstStyle/>
        <a:p>
          <a:pPr algn="ctr" rtl="0">
            <a:defRPr sz="1000"/>
          </a:pPr>
          <a:r>
            <a:rPr lang="ko-KR" altLang="en-US" sz="600" b="0" i="0" u="none" strike="noStrike" baseline="0">
              <a:solidFill>
                <a:srgbClr val="000000"/>
              </a:solidFill>
              <a:latin typeface="+mn-lt"/>
            </a:rPr>
            <a:t>KEN 13</a:t>
          </a:r>
        </a:p>
      </xdr:txBody>
    </xdr:sp>
    <xdr:clientData/>
  </xdr:twoCellAnchor>
  <xdr:twoCellAnchor>
    <xdr:from>
      <xdr:col>40</xdr:col>
      <xdr:colOff>38100</xdr:colOff>
      <xdr:row>21</xdr:row>
      <xdr:rowOff>9525</xdr:rowOff>
    </xdr:from>
    <xdr:to>
      <xdr:col>40</xdr:col>
      <xdr:colOff>152400</xdr:colOff>
      <xdr:row>22</xdr:row>
      <xdr:rowOff>19050</xdr:rowOff>
    </xdr:to>
    <xdr:sp macro="" textlink="">
      <xdr:nvSpPr>
        <xdr:cNvPr id="146" name="Rectangle 926">
          <a:extLst>
            <a:ext uri="{FF2B5EF4-FFF2-40B4-BE49-F238E27FC236}">
              <a16:creationId xmlns:a16="http://schemas.microsoft.com/office/drawing/2014/main" id="{8BF44B16-C775-4516-8133-EAC3174BB26E}"/>
            </a:ext>
          </a:extLst>
        </xdr:cNvPr>
        <xdr:cNvSpPr>
          <a:spLocks/>
        </xdr:cNvSpPr>
      </xdr:nvSpPr>
      <xdr:spPr bwMode="auto">
        <a:xfrm>
          <a:off x="10198100" y="5213350"/>
          <a:ext cx="114300" cy="254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vert="vert270" wrap="square" lIns="0" tIns="0" rIns="0" bIns="0" anchor="ctr" upright="1"/>
        <a:lstStyle/>
        <a:p>
          <a:pPr algn="ctr" rtl="0">
            <a:defRPr sz="1000"/>
          </a:pPr>
          <a:r>
            <a:rPr lang="ko-KR" altLang="en-US" sz="600" b="0" i="0" u="none" strike="noStrike" baseline="0">
              <a:solidFill>
                <a:srgbClr val="000000"/>
              </a:solidFill>
              <a:latin typeface="+mn-lt"/>
            </a:rPr>
            <a:t>KEN 14</a:t>
          </a:r>
        </a:p>
      </xdr:txBody>
    </xdr:sp>
    <xdr:clientData/>
  </xdr:twoCellAnchor>
  <xdr:twoCellAnchor>
    <xdr:from>
      <xdr:col>22</xdr:col>
      <xdr:colOff>211932</xdr:colOff>
      <xdr:row>43</xdr:row>
      <xdr:rowOff>9525</xdr:rowOff>
    </xdr:from>
    <xdr:to>
      <xdr:col>23</xdr:col>
      <xdr:colOff>61800</xdr:colOff>
      <xdr:row>44</xdr:row>
      <xdr:rowOff>228600</xdr:rowOff>
    </xdr:to>
    <xdr:sp macro="" textlink="">
      <xdr:nvSpPr>
        <xdr:cNvPr id="147" name="Rectangle 851">
          <a:extLst>
            <a:ext uri="{FF2B5EF4-FFF2-40B4-BE49-F238E27FC236}">
              <a16:creationId xmlns:a16="http://schemas.microsoft.com/office/drawing/2014/main" id="{2D3337E5-B7BC-4AA3-9C92-3A32FF462105}"/>
            </a:ext>
          </a:extLst>
        </xdr:cNvPr>
        <xdr:cNvSpPr>
          <a:spLocks/>
        </xdr:cNvSpPr>
      </xdr:nvSpPr>
      <xdr:spPr bwMode="auto">
        <a:xfrm rot="5400000">
          <a:off x="5211650" y="10730593"/>
          <a:ext cx="464003" cy="857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51</xdr:col>
      <xdr:colOff>20110</xdr:colOff>
      <xdr:row>18</xdr:row>
      <xdr:rowOff>76200</xdr:rowOff>
    </xdr:from>
    <xdr:to>
      <xdr:col>51</xdr:col>
      <xdr:colOff>49743</xdr:colOff>
      <xdr:row>19</xdr:row>
      <xdr:rowOff>180975</xdr:rowOff>
    </xdr:to>
    <xdr:sp macro="" textlink="">
      <xdr:nvSpPr>
        <xdr:cNvPr id="148" name="Rectangle 846">
          <a:extLst>
            <a:ext uri="{FF2B5EF4-FFF2-40B4-BE49-F238E27FC236}">
              <a16:creationId xmlns:a16="http://schemas.microsoft.com/office/drawing/2014/main" id="{D7AD5AD5-34BA-43FE-B709-A13418628124}"/>
            </a:ext>
          </a:extLst>
        </xdr:cNvPr>
        <xdr:cNvSpPr>
          <a:spLocks/>
        </xdr:cNvSpPr>
      </xdr:nvSpPr>
      <xdr:spPr bwMode="auto">
        <a:xfrm>
          <a:off x="11894610" y="4521200"/>
          <a:ext cx="29633" cy="35171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46</xdr:col>
      <xdr:colOff>9525</xdr:colOff>
      <xdr:row>29</xdr:row>
      <xdr:rowOff>123825</xdr:rowOff>
    </xdr:from>
    <xdr:to>
      <xdr:col>47</xdr:col>
      <xdr:colOff>257175</xdr:colOff>
      <xdr:row>29</xdr:row>
      <xdr:rowOff>171450</xdr:rowOff>
    </xdr:to>
    <xdr:sp macro="" textlink="">
      <xdr:nvSpPr>
        <xdr:cNvPr id="149" name="Rectangle 846">
          <a:extLst>
            <a:ext uri="{FF2B5EF4-FFF2-40B4-BE49-F238E27FC236}">
              <a16:creationId xmlns:a16="http://schemas.microsoft.com/office/drawing/2014/main" id="{5B2AF635-4FC8-41C2-8BEE-63267CF08365}"/>
            </a:ext>
          </a:extLst>
        </xdr:cNvPr>
        <xdr:cNvSpPr>
          <a:spLocks/>
        </xdr:cNvSpPr>
      </xdr:nvSpPr>
      <xdr:spPr bwMode="auto">
        <a:xfrm>
          <a:off x="11696700" y="7308850"/>
          <a:ext cx="495300" cy="44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51</xdr:col>
      <xdr:colOff>0</xdr:colOff>
      <xdr:row>21</xdr:row>
      <xdr:rowOff>0</xdr:rowOff>
    </xdr:from>
    <xdr:to>
      <xdr:col>62</xdr:col>
      <xdr:colOff>28575</xdr:colOff>
      <xdr:row>29</xdr:row>
      <xdr:rowOff>152400</xdr:rowOff>
    </xdr:to>
    <xdr:sp macro="" textlink="">
      <xdr:nvSpPr>
        <xdr:cNvPr id="150" name="직사각형 748">
          <a:extLst>
            <a:ext uri="{FF2B5EF4-FFF2-40B4-BE49-F238E27FC236}">
              <a16:creationId xmlns:a16="http://schemas.microsoft.com/office/drawing/2014/main" id="{95CFB013-0B57-416A-B6CD-33B482C92D0C}"/>
            </a:ext>
          </a:extLst>
        </xdr:cNvPr>
        <xdr:cNvSpPr>
          <a:spLocks noChangeArrowheads="1"/>
        </xdr:cNvSpPr>
      </xdr:nvSpPr>
      <xdr:spPr bwMode="auto">
        <a:xfrm>
          <a:off x="12954000" y="5200650"/>
          <a:ext cx="2825750" cy="2133600"/>
        </a:xfrm>
        <a:prstGeom prst="rect">
          <a:avLst/>
        </a:prstGeom>
        <a:noFill/>
        <a:ln w="19050" algn="ctr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51</xdr:col>
      <xdr:colOff>28575</xdr:colOff>
      <xdr:row>29</xdr:row>
      <xdr:rowOff>123825</xdr:rowOff>
    </xdr:from>
    <xdr:to>
      <xdr:col>53</xdr:col>
      <xdr:colOff>0</xdr:colOff>
      <xdr:row>29</xdr:row>
      <xdr:rowOff>180975</xdr:rowOff>
    </xdr:to>
    <xdr:sp macro="" textlink="">
      <xdr:nvSpPr>
        <xdr:cNvPr id="151" name="Rectangle 846">
          <a:extLst>
            <a:ext uri="{FF2B5EF4-FFF2-40B4-BE49-F238E27FC236}">
              <a16:creationId xmlns:a16="http://schemas.microsoft.com/office/drawing/2014/main" id="{076AA2E4-6343-43DC-B89E-BA3267141543}"/>
            </a:ext>
          </a:extLst>
        </xdr:cNvPr>
        <xdr:cNvSpPr>
          <a:spLocks/>
        </xdr:cNvSpPr>
      </xdr:nvSpPr>
      <xdr:spPr bwMode="auto">
        <a:xfrm>
          <a:off x="12985750" y="7308850"/>
          <a:ext cx="4762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37</xdr:col>
      <xdr:colOff>152400</xdr:colOff>
      <xdr:row>36</xdr:row>
      <xdr:rowOff>66675</xdr:rowOff>
    </xdr:from>
    <xdr:to>
      <xdr:col>40</xdr:col>
      <xdr:colOff>28575</xdr:colOff>
      <xdr:row>36</xdr:row>
      <xdr:rowOff>66675</xdr:rowOff>
    </xdr:to>
    <xdr:sp macro="" textlink="">
      <xdr:nvSpPr>
        <xdr:cNvPr id="152" name="Line 776">
          <a:extLst>
            <a:ext uri="{FF2B5EF4-FFF2-40B4-BE49-F238E27FC236}">
              <a16:creationId xmlns:a16="http://schemas.microsoft.com/office/drawing/2014/main" id="{B395E95C-BE1F-4904-9735-3B3A02A0EE9E}"/>
            </a:ext>
          </a:extLst>
        </xdr:cNvPr>
        <xdr:cNvSpPr>
          <a:spLocks noChangeShapeType="1"/>
        </xdr:cNvSpPr>
      </xdr:nvSpPr>
      <xdr:spPr bwMode="auto">
        <a:xfrm flipV="1">
          <a:off x="9550400" y="8985250"/>
          <a:ext cx="64135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37</xdr:col>
      <xdr:colOff>247650</xdr:colOff>
      <xdr:row>36</xdr:row>
      <xdr:rowOff>47625</xdr:rowOff>
    </xdr:from>
    <xdr:to>
      <xdr:col>39</xdr:col>
      <xdr:colOff>190500</xdr:colOff>
      <xdr:row>36</xdr:row>
      <xdr:rowOff>104775</xdr:rowOff>
    </xdr:to>
    <xdr:sp macro="" textlink="">
      <xdr:nvSpPr>
        <xdr:cNvPr id="153" name="Rectangle 777">
          <a:extLst>
            <a:ext uri="{FF2B5EF4-FFF2-40B4-BE49-F238E27FC236}">
              <a16:creationId xmlns:a16="http://schemas.microsoft.com/office/drawing/2014/main" id="{092FC72C-2928-42A9-B688-44F7A323C095}"/>
            </a:ext>
          </a:extLst>
        </xdr:cNvPr>
        <xdr:cNvSpPr>
          <a:spLocks/>
        </xdr:cNvSpPr>
      </xdr:nvSpPr>
      <xdr:spPr bwMode="auto">
        <a:xfrm>
          <a:off x="9645650" y="8966200"/>
          <a:ext cx="4508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42</xdr:col>
      <xdr:colOff>158760</xdr:colOff>
      <xdr:row>24</xdr:row>
      <xdr:rowOff>4693</xdr:rowOff>
    </xdr:from>
    <xdr:to>
      <xdr:col>51</xdr:col>
      <xdr:colOff>10</xdr:colOff>
      <xdr:row>29</xdr:row>
      <xdr:rowOff>151571</xdr:rowOff>
    </xdr:to>
    <xdr:sp macro="" textlink="">
      <xdr:nvSpPr>
        <xdr:cNvPr id="158" name="직사각형 3">
          <a:extLst>
            <a:ext uri="{FF2B5EF4-FFF2-40B4-BE49-F238E27FC236}">
              <a16:creationId xmlns:a16="http://schemas.microsoft.com/office/drawing/2014/main" id="{753B693C-6E5E-4CF5-882C-4B5FF89CC555}"/>
            </a:ext>
          </a:extLst>
        </xdr:cNvPr>
        <xdr:cNvSpPr>
          <a:spLocks noChangeArrowheads="1"/>
        </xdr:cNvSpPr>
      </xdr:nvSpPr>
      <xdr:spPr bwMode="auto">
        <a:xfrm>
          <a:off x="10826760" y="5968171"/>
          <a:ext cx="2127250" cy="1389270"/>
        </a:xfrm>
        <a:prstGeom prst="rect">
          <a:avLst/>
        </a:prstGeom>
        <a:noFill/>
        <a:ln w="19050" algn="ctr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51</xdr:col>
      <xdr:colOff>7056</xdr:colOff>
      <xdr:row>11</xdr:row>
      <xdr:rowOff>217485</xdr:rowOff>
    </xdr:from>
    <xdr:to>
      <xdr:col>62</xdr:col>
      <xdr:colOff>11110</xdr:colOff>
      <xdr:row>21</xdr:row>
      <xdr:rowOff>7937</xdr:rowOff>
    </xdr:to>
    <xdr:sp macro="" textlink="">
      <xdr:nvSpPr>
        <xdr:cNvPr id="159" name="직사각형 3">
          <a:extLst>
            <a:ext uri="{FF2B5EF4-FFF2-40B4-BE49-F238E27FC236}">
              <a16:creationId xmlns:a16="http://schemas.microsoft.com/office/drawing/2014/main" id="{5A575CC0-3C7C-4724-8C53-E30F75528DC6}"/>
            </a:ext>
          </a:extLst>
        </xdr:cNvPr>
        <xdr:cNvSpPr>
          <a:spLocks noChangeArrowheads="1"/>
        </xdr:cNvSpPr>
      </xdr:nvSpPr>
      <xdr:spPr bwMode="auto">
        <a:xfrm>
          <a:off x="11881556" y="2933874"/>
          <a:ext cx="2565221" cy="2259896"/>
        </a:xfrm>
        <a:prstGeom prst="rect">
          <a:avLst/>
        </a:prstGeom>
        <a:noFill/>
        <a:ln w="19050" algn="ctr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17</xdr:col>
      <xdr:colOff>106354</xdr:colOff>
      <xdr:row>18</xdr:row>
      <xdr:rowOff>6344</xdr:rowOff>
    </xdr:from>
    <xdr:to>
      <xdr:col>40</xdr:col>
      <xdr:colOff>29837</xdr:colOff>
      <xdr:row>18</xdr:row>
      <xdr:rowOff>6344</xdr:rowOff>
    </xdr:to>
    <xdr:sp macro="" textlink="">
      <xdr:nvSpPr>
        <xdr:cNvPr id="160" name="Line 77">
          <a:extLst>
            <a:ext uri="{FF2B5EF4-FFF2-40B4-BE49-F238E27FC236}">
              <a16:creationId xmlns:a16="http://schemas.microsoft.com/office/drawing/2014/main" id="{F14D8784-BC02-417E-AFFF-32A23CEA21D6}"/>
            </a:ext>
          </a:extLst>
        </xdr:cNvPr>
        <xdr:cNvSpPr>
          <a:spLocks noChangeShapeType="1"/>
        </xdr:cNvSpPr>
      </xdr:nvSpPr>
      <xdr:spPr bwMode="auto">
        <a:xfrm>
          <a:off x="4427529" y="4465631"/>
          <a:ext cx="5765483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18</xdr:col>
      <xdr:colOff>76200</xdr:colOff>
      <xdr:row>17</xdr:row>
      <xdr:rowOff>190495</xdr:rowOff>
    </xdr:from>
    <xdr:to>
      <xdr:col>20</xdr:col>
      <xdr:colOff>50795</xdr:colOff>
      <xdr:row>18</xdr:row>
      <xdr:rowOff>44445</xdr:rowOff>
    </xdr:to>
    <xdr:sp macro="" textlink="">
      <xdr:nvSpPr>
        <xdr:cNvPr id="161" name="Rectangle 881">
          <a:extLst>
            <a:ext uri="{FF2B5EF4-FFF2-40B4-BE49-F238E27FC236}">
              <a16:creationId xmlns:a16="http://schemas.microsoft.com/office/drawing/2014/main" id="{585E4C86-334A-4C8A-9F44-0E16BDB41181}"/>
            </a:ext>
          </a:extLst>
        </xdr:cNvPr>
        <xdr:cNvSpPr>
          <a:spLocks/>
        </xdr:cNvSpPr>
      </xdr:nvSpPr>
      <xdr:spPr bwMode="auto">
        <a:xfrm>
          <a:off x="4648200" y="4400545"/>
          <a:ext cx="481007" cy="103187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3</xdr:col>
      <xdr:colOff>209550</xdr:colOff>
      <xdr:row>5</xdr:row>
      <xdr:rowOff>0</xdr:rowOff>
    </xdr:from>
    <xdr:to>
      <xdr:col>14</xdr:col>
      <xdr:colOff>22133</xdr:colOff>
      <xdr:row>10</xdr:row>
      <xdr:rowOff>188607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38BA01B6-7965-4049-A2A7-41D354E75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550" y="1238250"/>
          <a:ext cx="2602773" cy="1426857"/>
        </a:xfrm>
        <a:prstGeom prst="rect">
          <a:avLst/>
        </a:prstGeom>
      </xdr:spPr>
    </xdr:pic>
    <xdr:clientData/>
  </xdr:twoCellAnchor>
  <xdr:twoCellAnchor>
    <xdr:from>
      <xdr:col>4</xdr:col>
      <xdr:colOff>217446</xdr:colOff>
      <xdr:row>45</xdr:row>
      <xdr:rowOff>62772</xdr:rowOff>
    </xdr:from>
    <xdr:to>
      <xdr:col>5</xdr:col>
      <xdr:colOff>57111</xdr:colOff>
      <xdr:row>45</xdr:row>
      <xdr:rowOff>245653</xdr:rowOff>
    </xdr:to>
    <xdr:sp macro="" textlink="">
      <xdr:nvSpPr>
        <xdr:cNvPr id="169" name="직사각형 1829">
          <a:extLst>
            <a:ext uri="{FF2B5EF4-FFF2-40B4-BE49-F238E27FC236}">
              <a16:creationId xmlns:a16="http://schemas.microsoft.com/office/drawing/2014/main" id="{3F90212D-2B61-4F64-B8EA-E89BADA1B791}"/>
            </a:ext>
          </a:extLst>
        </xdr:cNvPr>
        <xdr:cNvSpPr/>
      </xdr:nvSpPr>
      <xdr:spPr bwMode="auto">
        <a:xfrm>
          <a:off x="1236621" y="11208609"/>
          <a:ext cx="90490" cy="181294"/>
        </a:xfrm>
        <a:prstGeom prst="rect">
          <a:avLst/>
        </a:prstGeom>
        <a:noFill/>
        <a:ln w="25400" cap="flat" cmpd="sng" algn="ctr">
          <a:solidFill>
            <a:srgbClr val="0000CC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vert="vert" wrap="square" lIns="18288" tIns="0" rIns="0" bIns="0" rtlCol="0" anchor="ctr" anchorCtr="1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7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OFD#2</a:t>
          </a:r>
          <a:endParaRPr kumimoji="0" lang="ko-KR" altLang="en-US" sz="7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4</xdr:col>
      <xdr:colOff>209512</xdr:colOff>
      <xdr:row>48</xdr:row>
      <xdr:rowOff>139536</xdr:rowOff>
    </xdr:from>
    <xdr:to>
      <xdr:col>5</xdr:col>
      <xdr:colOff>55526</xdr:colOff>
      <xdr:row>49</xdr:row>
      <xdr:rowOff>164618</xdr:rowOff>
    </xdr:to>
    <xdr:sp macro="" textlink="">
      <xdr:nvSpPr>
        <xdr:cNvPr id="170" name="직사각형 1828">
          <a:extLst>
            <a:ext uri="{FF2B5EF4-FFF2-40B4-BE49-F238E27FC236}">
              <a16:creationId xmlns:a16="http://schemas.microsoft.com/office/drawing/2014/main" id="{A8315659-9996-4393-BB3C-D4367D94993D}"/>
            </a:ext>
          </a:extLst>
        </xdr:cNvPr>
        <xdr:cNvSpPr/>
      </xdr:nvSpPr>
      <xdr:spPr bwMode="auto">
        <a:xfrm>
          <a:off x="1225512" y="12028323"/>
          <a:ext cx="100014" cy="269557"/>
        </a:xfrm>
        <a:prstGeom prst="rect">
          <a:avLst/>
        </a:prstGeom>
        <a:noFill/>
        <a:ln w="25400" cap="flat" cmpd="sng" algn="ctr">
          <a:solidFill>
            <a:srgbClr val="0000CC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vert="vert" wrap="square" lIns="18288" tIns="0" rIns="0" bIns="0" rtlCol="0" anchor="ctr" anchorCtr="1" upright="1"/>
        <a:lstStyle/>
        <a:p>
          <a:pPr algn="l"/>
          <a:r>
            <a:rPr lang="en-US" altLang="ko-KR" sz="700"/>
            <a:t>OFD #1</a:t>
          </a:r>
          <a:endParaRPr lang="ko-KR" altLang="en-US" sz="700"/>
        </a:p>
      </xdr:txBody>
    </xdr:sp>
    <xdr:clientData/>
  </xdr:twoCellAnchor>
  <xdr:twoCellAnchor>
    <xdr:from>
      <xdr:col>4</xdr:col>
      <xdr:colOff>209512</xdr:colOff>
      <xdr:row>49</xdr:row>
      <xdr:rowOff>200886</xdr:rowOff>
    </xdr:from>
    <xdr:to>
      <xdr:col>5</xdr:col>
      <xdr:colOff>55526</xdr:colOff>
      <xdr:row>50</xdr:row>
      <xdr:rowOff>229144</xdr:rowOff>
    </xdr:to>
    <xdr:sp macro="" textlink="">
      <xdr:nvSpPr>
        <xdr:cNvPr id="171" name="직사각형 1829">
          <a:extLst>
            <a:ext uri="{FF2B5EF4-FFF2-40B4-BE49-F238E27FC236}">
              <a16:creationId xmlns:a16="http://schemas.microsoft.com/office/drawing/2014/main" id="{A29DE170-5094-405F-8CCA-2A545064F52E}"/>
            </a:ext>
          </a:extLst>
        </xdr:cNvPr>
        <xdr:cNvSpPr/>
      </xdr:nvSpPr>
      <xdr:spPr bwMode="auto">
        <a:xfrm>
          <a:off x="1225512" y="12338911"/>
          <a:ext cx="100014" cy="272733"/>
        </a:xfrm>
        <a:prstGeom prst="rect">
          <a:avLst/>
        </a:prstGeom>
        <a:noFill/>
        <a:ln w="25400" cap="flat" cmpd="sng" algn="ctr">
          <a:solidFill>
            <a:srgbClr val="0000CC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vert="vert" wrap="square" lIns="18288" tIns="0" rIns="0" bIns="0" rtlCol="0" anchor="ctr" anchorCtr="1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7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OFD#2</a:t>
          </a:r>
          <a:endParaRPr kumimoji="0" lang="ko-KR" altLang="en-US" sz="7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4</xdr:col>
      <xdr:colOff>223785</xdr:colOff>
      <xdr:row>44</xdr:row>
      <xdr:rowOff>86565</xdr:rowOff>
    </xdr:from>
    <xdr:to>
      <xdr:col>5</xdr:col>
      <xdr:colOff>61225</xdr:colOff>
      <xdr:row>45</xdr:row>
      <xdr:rowOff>21219</xdr:rowOff>
    </xdr:to>
    <xdr:sp macro="" textlink="">
      <xdr:nvSpPr>
        <xdr:cNvPr id="172" name="직사각형 1829">
          <a:extLst>
            <a:ext uri="{FF2B5EF4-FFF2-40B4-BE49-F238E27FC236}">
              <a16:creationId xmlns:a16="http://schemas.microsoft.com/office/drawing/2014/main" id="{1F9DB1E0-2767-41D8-AF1C-A5C3B865738C}"/>
            </a:ext>
          </a:extLst>
        </xdr:cNvPr>
        <xdr:cNvSpPr>
          <a:spLocks/>
        </xdr:cNvSpPr>
      </xdr:nvSpPr>
      <xdr:spPr bwMode="auto">
        <a:xfrm>
          <a:off x="1238197" y="10986340"/>
          <a:ext cx="94615" cy="179129"/>
        </a:xfrm>
        <a:prstGeom prst="rect">
          <a:avLst/>
        </a:prstGeom>
        <a:noFill/>
        <a:ln w="25400" cap="flat" cmpd="sng" algn="ctr">
          <a:solidFill>
            <a:srgbClr val="0000CC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vert="vert" wrap="square" lIns="18288" tIns="0" rIns="0" bIns="0" rtlCol="0" anchor="ctr" anchorCtr="1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7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OFD#2</a:t>
          </a:r>
          <a:endParaRPr kumimoji="0" lang="ko-KR" altLang="en-US" sz="7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34</xdr:col>
      <xdr:colOff>93651</xdr:colOff>
      <xdr:row>28</xdr:row>
      <xdr:rowOff>16068</xdr:rowOff>
    </xdr:from>
    <xdr:to>
      <xdr:col>34</xdr:col>
      <xdr:colOff>245999</xdr:colOff>
      <xdr:row>28</xdr:row>
      <xdr:rowOff>244136</xdr:rowOff>
    </xdr:to>
    <xdr:grpSp>
      <xdr:nvGrpSpPr>
        <xdr:cNvPr id="267" name="Group 209">
          <a:extLst>
            <a:ext uri="{FF2B5EF4-FFF2-40B4-BE49-F238E27FC236}">
              <a16:creationId xmlns:a16="http://schemas.microsoft.com/office/drawing/2014/main" id="{FD543313-2943-4FCF-8D26-68D6994CDF94}"/>
            </a:ext>
            <a:ext uri="{147F2762-F138-4A5C-976F-8EAC2B608ADB}">
              <a16:predDERef xmlns:a16="http://schemas.microsoft.com/office/drawing/2014/main" pred="{F1FC5E68-97AB-460C-AA17-19B84DEC23AD}"/>
            </a:ext>
          </a:extLst>
        </xdr:cNvPr>
        <xdr:cNvGrpSpPr/>
      </xdr:nvGrpSpPr>
      <xdr:grpSpPr>
        <a:xfrm rot="18545632">
          <a:off x="8148866" y="6991303"/>
          <a:ext cx="224893" cy="142823"/>
          <a:chOff x="16934516" y="699860"/>
          <a:chExt cx="197952" cy="152971"/>
        </a:xfrm>
      </xdr:grpSpPr>
      <xdr:sp macro="" textlink="">
        <xdr:nvSpPr>
          <xdr:cNvPr id="275" name="Rectangle 210">
            <a:extLst>
              <a:ext uri="{FF2B5EF4-FFF2-40B4-BE49-F238E27FC236}">
                <a16:creationId xmlns:a16="http://schemas.microsoft.com/office/drawing/2014/main" id="{C5873910-86F3-43C1-BA83-BE8B4992C5BA}"/>
              </a:ext>
            </a:extLst>
          </xdr:cNvPr>
          <xdr:cNvSpPr/>
        </xdr:nvSpPr>
        <xdr:spPr>
          <a:xfrm>
            <a:off x="16934516" y="700397"/>
            <a:ext cx="197952" cy="59958"/>
          </a:xfrm>
          <a:prstGeom prst="rect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6" name="Oval 211">
            <a:extLst>
              <a:ext uri="{FF2B5EF4-FFF2-40B4-BE49-F238E27FC236}">
                <a16:creationId xmlns:a16="http://schemas.microsoft.com/office/drawing/2014/main" id="{CEA876A8-28F1-4F0D-A821-E84ED926161A}"/>
              </a:ext>
            </a:extLst>
          </xdr:cNvPr>
          <xdr:cNvSpPr>
            <a:spLocks noChangeAspect="1"/>
          </xdr:cNvSpPr>
        </xdr:nvSpPr>
        <xdr:spPr>
          <a:xfrm>
            <a:off x="16959313" y="699860"/>
            <a:ext cx="148359" cy="152971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7" name="Oval 212">
            <a:extLst>
              <a:ext uri="{FF2B5EF4-FFF2-40B4-BE49-F238E27FC236}">
                <a16:creationId xmlns:a16="http://schemas.microsoft.com/office/drawing/2014/main" id="{CC981B62-16B0-4CF9-8C7B-E42F88610BE8}"/>
              </a:ext>
            </a:extLst>
          </xdr:cNvPr>
          <xdr:cNvSpPr>
            <a:spLocks noChangeAspect="1"/>
          </xdr:cNvSpPr>
        </xdr:nvSpPr>
        <xdr:spPr>
          <a:xfrm>
            <a:off x="17013959" y="789252"/>
            <a:ext cx="39068" cy="402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18</xdr:col>
      <xdr:colOff>90165</xdr:colOff>
      <xdr:row>23</xdr:row>
      <xdr:rowOff>91890</xdr:rowOff>
    </xdr:from>
    <xdr:to>
      <xdr:col>19</xdr:col>
      <xdr:colOff>51532</xdr:colOff>
      <xdr:row>23</xdr:row>
      <xdr:rowOff>243410</xdr:rowOff>
    </xdr:to>
    <xdr:grpSp>
      <xdr:nvGrpSpPr>
        <xdr:cNvPr id="214" name="Group 213">
          <a:extLst>
            <a:ext uri="{FF2B5EF4-FFF2-40B4-BE49-F238E27FC236}">
              <a16:creationId xmlns:a16="http://schemas.microsoft.com/office/drawing/2014/main" id="{A98449DB-5B44-46AF-B128-E1DB52FA4116}"/>
            </a:ext>
            <a:ext uri="{147F2762-F138-4A5C-976F-8EAC2B608ADB}">
              <a16:predDERef xmlns:a16="http://schemas.microsoft.com/office/drawing/2014/main" pred="{FD543313-2943-4FCF-8D26-68D6994CDF94}"/>
            </a:ext>
          </a:extLst>
        </xdr:cNvPr>
        <xdr:cNvGrpSpPr/>
      </xdr:nvGrpSpPr>
      <xdr:grpSpPr>
        <a:xfrm rot="12396746">
          <a:off x="4373240" y="5784665"/>
          <a:ext cx="199492" cy="151520"/>
          <a:chOff x="16934516" y="699860"/>
          <a:chExt cx="197952" cy="152971"/>
        </a:xfrm>
      </xdr:grpSpPr>
      <xdr:sp macro="" textlink="">
        <xdr:nvSpPr>
          <xdr:cNvPr id="215" name="Rectangle 214">
            <a:extLst>
              <a:ext uri="{FF2B5EF4-FFF2-40B4-BE49-F238E27FC236}">
                <a16:creationId xmlns:a16="http://schemas.microsoft.com/office/drawing/2014/main" id="{9D446983-AF2D-4C95-A4EB-C5EA79C05F15}"/>
              </a:ext>
            </a:extLst>
          </xdr:cNvPr>
          <xdr:cNvSpPr/>
        </xdr:nvSpPr>
        <xdr:spPr>
          <a:xfrm>
            <a:off x="16934516" y="700397"/>
            <a:ext cx="197952" cy="59958"/>
          </a:xfrm>
          <a:prstGeom prst="rect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6" name="Oval 215">
            <a:extLst>
              <a:ext uri="{FF2B5EF4-FFF2-40B4-BE49-F238E27FC236}">
                <a16:creationId xmlns:a16="http://schemas.microsoft.com/office/drawing/2014/main" id="{03E999AF-FE53-493D-8147-525085DCC05B}"/>
              </a:ext>
            </a:extLst>
          </xdr:cNvPr>
          <xdr:cNvSpPr>
            <a:spLocks noChangeAspect="1"/>
          </xdr:cNvSpPr>
        </xdr:nvSpPr>
        <xdr:spPr>
          <a:xfrm>
            <a:off x="16959313" y="699860"/>
            <a:ext cx="148359" cy="152971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7" name="Oval 216">
            <a:extLst>
              <a:ext uri="{FF2B5EF4-FFF2-40B4-BE49-F238E27FC236}">
                <a16:creationId xmlns:a16="http://schemas.microsoft.com/office/drawing/2014/main" id="{1B81F987-A05D-4AAA-B527-A26EB88FAD3C}"/>
              </a:ext>
            </a:extLst>
          </xdr:cNvPr>
          <xdr:cNvSpPr>
            <a:spLocks noChangeAspect="1"/>
          </xdr:cNvSpPr>
        </xdr:nvSpPr>
        <xdr:spPr>
          <a:xfrm>
            <a:off x="17013959" y="789252"/>
            <a:ext cx="39068" cy="402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39</xdr:col>
      <xdr:colOff>5026</xdr:colOff>
      <xdr:row>32</xdr:row>
      <xdr:rowOff>199667</xdr:rowOff>
    </xdr:from>
    <xdr:to>
      <xdr:col>39</xdr:col>
      <xdr:colOff>157374</xdr:colOff>
      <xdr:row>33</xdr:row>
      <xdr:rowOff>149990</xdr:rowOff>
    </xdr:to>
    <xdr:grpSp>
      <xdr:nvGrpSpPr>
        <xdr:cNvPr id="234" name="Group 233">
          <a:extLst>
            <a:ext uri="{FF2B5EF4-FFF2-40B4-BE49-F238E27FC236}">
              <a16:creationId xmlns:a16="http://schemas.microsoft.com/office/drawing/2014/main" id="{3713351B-2C02-4F1F-8EC9-B05929FCA7B4}"/>
            </a:ext>
            <a:ext uri="{147F2762-F138-4A5C-976F-8EAC2B608ADB}">
              <a16:predDERef xmlns:a16="http://schemas.microsoft.com/office/drawing/2014/main" pred="{4E604EB8-61C8-4A08-AAD9-D401DDA1F5D1}"/>
            </a:ext>
          </a:extLst>
        </xdr:cNvPr>
        <xdr:cNvGrpSpPr/>
      </xdr:nvGrpSpPr>
      <xdr:grpSpPr>
        <a:xfrm rot="6877126">
          <a:off x="9273851" y="8148867"/>
          <a:ext cx="194798" cy="152348"/>
          <a:chOff x="16934516" y="699860"/>
          <a:chExt cx="197952" cy="152971"/>
        </a:xfrm>
      </xdr:grpSpPr>
      <xdr:sp macro="" textlink="">
        <xdr:nvSpPr>
          <xdr:cNvPr id="235" name="Rectangle 234">
            <a:extLst>
              <a:ext uri="{FF2B5EF4-FFF2-40B4-BE49-F238E27FC236}">
                <a16:creationId xmlns:a16="http://schemas.microsoft.com/office/drawing/2014/main" id="{FF8AED8C-F429-4ACE-9675-0A1938444EE5}"/>
              </a:ext>
            </a:extLst>
          </xdr:cNvPr>
          <xdr:cNvSpPr/>
        </xdr:nvSpPr>
        <xdr:spPr>
          <a:xfrm>
            <a:off x="16934516" y="700397"/>
            <a:ext cx="197952" cy="59958"/>
          </a:xfrm>
          <a:prstGeom prst="rect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6" name="Oval 235">
            <a:extLst>
              <a:ext uri="{FF2B5EF4-FFF2-40B4-BE49-F238E27FC236}">
                <a16:creationId xmlns:a16="http://schemas.microsoft.com/office/drawing/2014/main" id="{641430B2-7B67-4FB8-8B05-59CB0FF4437B}"/>
              </a:ext>
            </a:extLst>
          </xdr:cNvPr>
          <xdr:cNvSpPr>
            <a:spLocks noChangeAspect="1"/>
          </xdr:cNvSpPr>
        </xdr:nvSpPr>
        <xdr:spPr>
          <a:xfrm>
            <a:off x="16959313" y="699860"/>
            <a:ext cx="148359" cy="152971"/>
          </a:xfrm>
          <a:prstGeom prst="ellipse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7" name="Oval 236">
            <a:extLst>
              <a:ext uri="{FF2B5EF4-FFF2-40B4-BE49-F238E27FC236}">
                <a16:creationId xmlns:a16="http://schemas.microsoft.com/office/drawing/2014/main" id="{78CC5CFD-E76E-4B0A-ACE7-2E2DD580566B}"/>
              </a:ext>
            </a:extLst>
          </xdr:cNvPr>
          <xdr:cNvSpPr>
            <a:spLocks noChangeAspect="1"/>
          </xdr:cNvSpPr>
        </xdr:nvSpPr>
        <xdr:spPr>
          <a:xfrm>
            <a:off x="17013959" y="789252"/>
            <a:ext cx="39068" cy="40282"/>
          </a:xfrm>
          <a:prstGeom prst="ellipse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18</xdr:col>
      <xdr:colOff>105419</xdr:colOff>
      <xdr:row>30</xdr:row>
      <xdr:rowOff>155872</xdr:rowOff>
    </xdr:from>
    <xdr:to>
      <xdr:col>18</xdr:col>
      <xdr:colOff>257767</xdr:colOff>
      <xdr:row>31</xdr:row>
      <xdr:rowOff>106196</xdr:rowOff>
    </xdr:to>
    <xdr:grpSp>
      <xdr:nvGrpSpPr>
        <xdr:cNvPr id="238" name="Group 237">
          <a:extLst>
            <a:ext uri="{FF2B5EF4-FFF2-40B4-BE49-F238E27FC236}">
              <a16:creationId xmlns:a16="http://schemas.microsoft.com/office/drawing/2014/main" id="{87C2734C-666B-4D33-8E39-15FEAF388E22}"/>
            </a:ext>
            <a:ext uri="{147F2762-F138-4A5C-976F-8EAC2B608ADB}">
              <a16:predDERef xmlns:a16="http://schemas.microsoft.com/office/drawing/2014/main" pred="{3713351B-2C02-4F1F-8EC9-B05929FCA7B4}"/>
            </a:ext>
          </a:extLst>
        </xdr:cNvPr>
        <xdr:cNvGrpSpPr/>
      </xdr:nvGrpSpPr>
      <xdr:grpSpPr>
        <a:xfrm rot="16200000">
          <a:off x="4359331" y="7617710"/>
          <a:ext cx="191624" cy="133298"/>
          <a:chOff x="16934516" y="699860"/>
          <a:chExt cx="197952" cy="152971"/>
        </a:xfrm>
      </xdr:grpSpPr>
      <xdr:sp macro="" textlink="">
        <xdr:nvSpPr>
          <xdr:cNvPr id="239" name="Rectangle 238">
            <a:extLst>
              <a:ext uri="{FF2B5EF4-FFF2-40B4-BE49-F238E27FC236}">
                <a16:creationId xmlns:a16="http://schemas.microsoft.com/office/drawing/2014/main" id="{4D727522-618A-47B0-BB8C-FDBB3472EE86}"/>
              </a:ext>
            </a:extLst>
          </xdr:cNvPr>
          <xdr:cNvSpPr/>
        </xdr:nvSpPr>
        <xdr:spPr>
          <a:xfrm>
            <a:off x="16934516" y="700397"/>
            <a:ext cx="197952" cy="59958"/>
          </a:xfrm>
          <a:prstGeom prst="rect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0" name="Oval 239">
            <a:extLst>
              <a:ext uri="{FF2B5EF4-FFF2-40B4-BE49-F238E27FC236}">
                <a16:creationId xmlns:a16="http://schemas.microsoft.com/office/drawing/2014/main" id="{5AB8329C-5A27-450C-B211-63297C58CCBD}"/>
              </a:ext>
            </a:extLst>
          </xdr:cNvPr>
          <xdr:cNvSpPr>
            <a:spLocks noChangeAspect="1"/>
          </xdr:cNvSpPr>
        </xdr:nvSpPr>
        <xdr:spPr>
          <a:xfrm>
            <a:off x="16959313" y="699860"/>
            <a:ext cx="148359" cy="152971"/>
          </a:xfrm>
          <a:prstGeom prst="ellipse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1" name="Oval 240">
            <a:extLst>
              <a:ext uri="{FF2B5EF4-FFF2-40B4-BE49-F238E27FC236}">
                <a16:creationId xmlns:a16="http://schemas.microsoft.com/office/drawing/2014/main" id="{2D9DB1CD-864E-46E4-BCA5-C745A90FA3B3}"/>
              </a:ext>
            </a:extLst>
          </xdr:cNvPr>
          <xdr:cNvSpPr>
            <a:spLocks noChangeAspect="1"/>
          </xdr:cNvSpPr>
        </xdr:nvSpPr>
        <xdr:spPr>
          <a:xfrm>
            <a:off x="17013959" y="789252"/>
            <a:ext cx="39068" cy="40282"/>
          </a:xfrm>
          <a:prstGeom prst="ellipse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29</xdr:col>
      <xdr:colOff>190557</xdr:colOff>
      <xdr:row>28</xdr:row>
      <xdr:rowOff>109110</xdr:rowOff>
    </xdr:from>
    <xdr:to>
      <xdr:col>30</xdr:col>
      <xdr:colOff>151925</xdr:colOff>
      <xdr:row>29</xdr:row>
      <xdr:rowOff>12979</xdr:rowOff>
    </xdr:to>
    <xdr:grpSp>
      <xdr:nvGrpSpPr>
        <xdr:cNvPr id="242" name="Group 241">
          <a:extLst>
            <a:ext uri="{FF2B5EF4-FFF2-40B4-BE49-F238E27FC236}">
              <a16:creationId xmlns:a16="http://schemas.microsoft.com/office/drawing/2014/main" id="{C1A4B13D-DE26-4487-844E-4CB85B6A8705}"/>
            </a:ext>
            <a:ext uri="{147F2762-F138-4A5C-976F-8EAC2B608ADB}">
              <a16:predDERef xmlns:a16="http://schemas.microsoft.com/office/drawing/2014/main" pred="{87C2734C-666B-4D33-8E39-15FEAF388E22}"/>
            </a:ext>
          </a:extLst>
        </xdr:cNvPr>
        <xdr:cNvGrpSpPr/>
      </xdr:nvGrpSpPr>
      <xdr:grpSpPr>
        <a:xfrm rot="2505618">
          <a:off x="7096182" y="7040135"/>
          <a:ext cx="199493" cy="151519"/>
          <a:chOff x="16934516" y="699860"/>
          <a:chExt cx="197952" cy="152971"/>
        </a:xfrm>
      </xdr:grpSpPr>
      <xdr:sp macro="" textlink="">
        <xdr:nvSpPr>
          <xdr:cNvPr id="243" name="Rectangle 242">
            <a:extLst>
              <a:ext uri="{FF2B5EF4-FFF2-40B4-BE49-F238E27FC236}">
                <a16:creationId xmlns:a16="http://schemas.microsoft.com/office/drawing/2014/main" id="{5EA1C1F7-E144-431C-AE15-DB6F9BA8003E}"/>
              </a:ext>
            </a:extLst>
          </xdr:cNvPr>
          <xdr:cNvSpPr/>
        </xdr:nvSpPr>
        <xdr:spPr>
          <a:xfrm>
            <a:off x="16934516" y="700397"/>
            <a:ext cx="197952" cy="59958"/>
          </a:xfrm>
          <a:prstGeom prst="rect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4" name="Oval 243">
            <a:extLst>
              <a:ext uri="{FF2B5EF4-FFF2-40B4-BE49-F238E27FC236}">
                <a16:creationId xmlns:a16="http://schemas.microsoft.com/office/drawing/2014/main" id="{FAA4B91B-9CE8-4167-96F4-F5D6602B1D21}"/>
              </a:ext>
            </a:extLst>
          </xdr:cNvPr>
          <xdr:cNvSpPr>
            <a:spLocks noChangeAspect="1"/>
          </xdr:cNvSpPr>
        </xdr:nvSpPr>
        <xdr:spPr>
          <a:xfrm>
            <a:off x="16959313" y="699860"/>
            <a:ext cx="148359" cy="152971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5" name="Oval 244">
            <a:extLst>
              <a:ext uri="{FF2B5EF4-FFF2-40B4-BE49-F238E27FC236}">
                <a16:creationId xmlns:a16="http://schemas.microsoft.com/office/drawing/2014/main" id="{84551ABC-CF40-48FA-B2F3-5F9B5B7C1CF6}"/>
              </a:ext>
            </a:extLst>
          </xdr:cNvPr>
          <xdr:cNvSpPr>
            <a:spLocks noChangeAspect="1"/>
          </xdr:cNvSpPr>
        </xdr:nvSpPr>
        <xdr:spPr>
          <a:xfrm>
            <a:off x="17013959" y="789252"/>
            <a:ext cx="39068" cy="402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34</xdr:col>
      <xdr:colOff>19050</xdr:colOff>
      <xdr:row>27</xdr:row>
      <xdr:rowOff>180975</xdr:rowOff>
    </xdr:from>
    <xdr:to>
      <xdr:col>34</xdr:col>
      <xdr:colOff>19050</xdr:colOff>
      <xdr:row>32</xdr:row>
      <xdr:rowOff>57150</xdr:rowOff>
    </xdr:to>
    <xdr:sp macro="" textlink="">
      <xdr:nvSpPr>
        <xdr:cNvPr id="262" name="직선 연결선 261">
          <a:extLst>
            <a:ext uri="{FF2B5EF4-FFF2-40B4-BE49-F238E27FC236}">
              <a16:creationId xmlns:a16="http://schemas.microsoft.com/office/drawing/2014/main" id="{E9934D69-595E-4961-90B1-547AB9432867}"/>
            </a:ext>
            <a:ext uri="{147F2762-F138-4A5C-976F-8EAC2B608ADB}">
              <a16:predDERef xmlns:a16="http://schemas.microsoft.com/office/drawing/2014/main" pred="{463147B7-02C7-4FE8-87BE-2821FAE9A554}"/>
            </a:ext>
          </a:extLst>
        </xdr:cNvPr>
        <xdr:cNvSpPr>
          <a:spLocks noChangeShapeType="1"/>
        </xdr:cNvSpPr>
      </xdr:nvSpPr>
      <xdr:spPr bwMode="auto">
        <a:xfrm flipH="1" flipV="1">
          <a:off x="9086850" y="6867525"/>
          <a:ext cx="0" cy="1114425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/>
        </a:p>
      </xdr:txBody>
    </xdr:sp>
    <xdr:clientData/>
  </xdr:twoCellAnchor>
  <xdr:twoCellAnchor>
    <xdr:from>
      <xdr:col>34</xdr:col>
      <xdr:colOff>19050</xdr:colOff>
      <xdr:row>31</xdr:row>
      <xdr:rowOff>0</xdr:rowOff>
    </xdr:from>
    <xdr:to>
      <xdr:col>34</xdr:col>
      <xdr:colOff>19050</xdr:colOff>
      <xdr:row>35</xdr:row>
      <xdr:rowOff>123825</xdr:rowOff>
    </xdr:to>
    <xdr:sp macro="" textlink="">
      <xdr:nvSpPr>
        <xdr:cNvPr id="268" name="직선 연결선 267">
          <a:extLst>
            <a:ext uri="{FF2B5EF4-FFF2-40B4-BE49-F238E27FC236}">
              <a16:creationId xmlns:a16="http://schemas.microsoft.com/office/drawing/2014/main" id="{DA7E402E-641A-4D30-9243-66FF8DDB62F0}"/>
            </a:ext>
            <a:ext uri="{147F2762-F138-4A5C-976F-8EAC2B608ADB}">
              <a16:predDERef xmlns:a16="http://schemas.microsoft.com/office/drawing/2014/main" pred="{E9934D69-595E-4961-90B1-547AB9432867}"/>
            </a:ext>
          </a:extLst>
        </xdr:cNvPr>
        <xdr:cNvSpPr>
          <a:spLocks noChangeShapeType="1"/>
        </xdr:cNvSpPr>
      </xdr:nvSpPr>
      <xdr:spPr bwMode="auto">
        <a:xfrm flipH="1" flipV="1">
          <a:off x="9086850" y="7677150"/>
          <a:ext cx="0" cy="1114425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/>
        </a:p>
      </xdr:txBody>
    </xdr:sp>
    <xdr:clientData/>
  </xdr:twoCellAnchor>
  <xdr:twoCellAnchor>
    <xdr:from>
      <xdr:col>33</xdr:col>
      <xdr:colOff>247650</xdr:colOff>
      <xdr:row>29</xdr:row>
      <xdr:rowOff>57150</xdr:rowOff>
    </xdr:from>
    <xdr:to>
      <xdr:col>34</xdr:col>
      <xdr:colOff>57150</xdr:colOff>
      <xdr:row>33</xdr:row>
      <xdr:rowOff>0</xdr:rowOff>
    </xdr:to>
    <xdr:sp macro="" textlink="">
      <xdr:nvSpPr>
        <xdr:cNvPr id="270" name="직사각형 269">
          <a:extLst>
            <a:ext uri="{FF2B5EF4-FFF2-40B4-BE49-F238E27FC236}">
              <a16:creationId xmlns:a16="http://schemas.microsoft.com/office/drawing/2014/main" id="{0C8F8C1F-858C-4F17-A61B-424E08EE2AED}"/>
            </a:ext>
            <a:ext uri="{147F2762-F138-4A5C-976F-8EAC2B608ADB}">
              <a16:predDERef xmlns:a16="http://schemas.microsoft.com/office/drawing/2014/main" pred="{DA7E402E-641A-4D30-9243-66FF8DDB62F0}"/>
            </a:ext>
          </a:extLst>
        </xdr:cNvPr>
        <xdr:cNvSpPr>
          <a:spLocks/>
        </xdr:cNvSpPr>
      </xdr:nvSpPr>
      <xdr:spPr bwMode="auto">
        <a:xfrm>
          <a:off x="9048750" y="7239000"/>
          <a:ext cx="76200" cy="933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/>
        </a:p>
      </xdr:txBody>
    </xdr:sp>
    <xdr:clientData/>
  </xdr:twoCellAnchor>
  <xdr:twoCellAnchor>
    <xdr:from>
      <xdr:col>51</xdr:col>
      <xdr:colOff>27214</xdr:colOff>
      <xdr:row>12</xdr:row>
      <xdr:rowOff>1716</xdr:rowOff>
    </xdr:from>
    <xdr:to>
      <xdr:col>62</xdr:col>
      <xdr:colOff>30754</xdr:colOff>
      <xdr:row>29</xdr:row>
      <xdr:rowOff>226784</xdr:rowOff>
    </xdr:to>
    <xdr:grpSp>
      <xdr:nvGrpSpPr>
        <xdr:cNvPr id="177" name="Group 262">
          <a:extLst>
            <a:ext uri="{FF2B5EF4-FFF2-40B4-BE49-F238E27FC236}">
              <a16:creationId xmlns:a16="http://schemas.microsoft.com/office/drawing/2014/main" id="{8B7C080F-69A7-4D23-BC71-A6535470DE77}"/>
            </a:ext>
            <a:ext uri="{147F2762-F138-4A5C-976F-8EAC2B608ADB}">
              <a16:predDERef xmlns:a16="http://schemas.microsoft.com/office/drawing/2014/main" pred="{0C8F8C1F-858C-4F17-A61B-424E08EE2AED}"/>
            </a:ext>
          </a:extLst>
        </xdr:cNvPr>
        <xdr:cNvGrpSpPr/>
      </xdr:nvGrpSpPr>
      <xdr:grpSpPr>
        <a:xfrm>
          <a:off x="12174764" y="2973516"/>
          <a:ext cx="2616565" cy="4435118"/>
          <a:chOff x="11984084" y="2968625"/>
          <a:chExt cx="2566482" cy="4387405"/>
        </a:xfrm>
      </xdr:grpSpPr>
      <xdr:sp macro="" textlink="">
        <xdr:nvSpPr>
          <xdr:cNvPr id="182" name="직사각형 15">
            <a:extLst>
              <a:ext uri="{FF2B5EF4-FFF2-40B4-BE49-F238E27FC236}">
                <a16:creationId xmlns:a16="http://schemas.microsoft.com/office/drawing/2014/main" id="{D1E88414-A3FE-40D9-BD8F-6600976CD2D2}"/>
              </a:ext>
              <a:ext uri="{147F2762-F138-4A5C-976F-8EAC2B608ADB}">
                <a16:predDERef xmlns:a16="http://schemas.microsoft.com/office/drawing/2014/main" pred="{0C8F8C1F-858C-4F17-A61B-424E08EE2AED}"/>
              </a:ext>
            </a:extLst>
          </xdr:cNvPr>
          <xdr:cNvSpPr/>
        </xdr:nvSpPr>
        <xdr:spPr>
          <a:xfrm>
            <a:off x="11984084" y="2968625"/>
            <a:ext cx="2555875" cy="2228850"/>
          </a:xfrm>
          <a:prstGeom prst="rect">
            <a:avLst/>
          </a:prstGeom>
          <a:solidFill>
            <a:schemeClr val="accent2">
              <a:alpha val="2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4400" b="1">
                <a:solidFill>
                  <a:sysClr val="windowText" lastClr="000000"/>
                </a:solidFill>
              </a:rPr>
              <a:t>20</a:t>
            </a:r>
            <a:endParaRPr lang="ko-KR" altLang="en-US" sz="44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3" name="직사각형 15">
            <a:extLst>
              <a:ext uri="{FF2B5EF4-FFF2-40B4-BE49-F238E27FC236}">
                <a16:creationId xmlns:a16="http://schemas.microsoft.com/office/drawing/2014/main" id="{E75F91DF-1EA8-4532-B4BD-CEAE9CA55D2C}"/>
              </a:ext>
              <a:ext uri="{147F2762-F138-4A5C-976F-8EAC2B608ADB}">
                <a16:predDERef xmlns:a16="http://schemas.microsoft.com/office/drawing/2014/main" pred="{D1E88414-A3FE-40D9-BD8F-6600976CD2D2}"/>
              </a:ext>
            </a:extLst>
          </xdr:cNvPr>
          <xdr:cNvSpPr/>
        </xdr:nvSpPr>
        <xdr:spPr>
          <a:xfrm>
            <a:off x="11987440" y="5259343"/>
            <a:ext cx="2563126" cy="2096687"/>
          </a:xfrm>
          <a:prstGeom prst="rect">
            <a:avLst/>
          </a:prstGeom>
          <a:solidFill>
            <a:schemeClr val="accent2">
              <a:alpha val="2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4400" b="1">
                <a:solidFill>
                  <a:schemeClr val="tx1"/>
                </a:solidFill>
              </a:rPr>
              <a:t>16</a:t>
            </a:r>
            <a:endParaRPr lang="ko-KR" altLang="en-US" sz="4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37507</xdr:colOff>
      <xdr:row>42</xdr:row>
      <xdr:rowOff>215079</xdr:rowOff>
    </xdr:from>
    <xdr:to>
      <xdr:col>22</xdr:col>
      <xdr:colOff>248733</xdr:colOff>
      <xdr:row>57</xdr:row>
      <xdr:rowOff>238664</xdr:rowOff>
    </xdr:to>
    <xdr:sp macro="" textlink="">
      <xdr:nvSpPr>
        <xdr:cNvPr id="174" name="직사각형 1">
          <a:extLst>
            <a:ext uri="{FF2B5EF4-FFF2-40B4-BE49-F238E27FC236}">
              <a16:creationId xmlns:a16="http://schemas.microsoft.com/office/drawing/2014/main" id="{2B777B87-9ACB-4718-A941-C84782FB27EF}"/>
            </a:ext>
            <a:ext uri="{147F2762-F138-4A5C-976F-8EAC2B608ADB}">
              <a16:predDERef xmlns:a16="http://schemas.microsoft.com/office/drawing/2014/main" pred="{969F6C5E-D57A-44A8-8BE5-9AE50FEE20AF}"/>
            </a:ext>
          </a:extLst>
        </xdr:cNvPr>
        <xdr:cNvSpPr/>
      </xdr:nvSpPr>
      <xdr:spPr>
        <a:xfrm>
          <a:off x="837607" y="10616379"/>
          <a:ext cx="5278526" cy="3738335"/>
        </a:xfrm>
        <a:prstGeom prst="rect">
          <a:avLst/>
        </a:prstGeom>
        <a:solidFill>
          <a:schemeClr val="accent2">
            <a:alpha val="2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4400" b="1">
              <a:solidFill>
                <a:schemeClr val="tx1"/>
              </a:solidFill>
            </a:rPr>
            <a:t>71</a:t>
          </a:r>
          <a:r>
            <a:rPr lang="en-US" altLang="ko-KR" sz="4400" b="1" baseline="0">
              <a:solidFill>
                <a:schemeClr val="tx1"/>
              </a:solidFill>
            </a:rPr>
            <a:t>/30</a:t>
          </a:r>
          <a:endParaRPr lang="ko-KR" altLang="en-US" sz="44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12073</xdr:colOff>
      <xdr:row>11</xdr:row>
      <xdr:rowOff>33285</xdr:rowOff>
    </xdr:from>
    <xdr:to>
      <xdr:col>8</xdr:col>
      <xdr:colOff>209297</xdr:colOff>
      <xdr:row>11</xdr:row>
      <xdr:rowOff>182083</xdr:rowOff>
    </xdr:to>
    <xdr:grpSp>
      <xdr:nvGrpSpPr>
        <xdr:cNvPr id="286" name="Group 285">
          <a:extLst>
            <a:ext uri="{FF2B5EF4-FFF2-40B4-BE49-F238E27FC236}">
              <a16:creationId xmlns:a16="http://schemas.microsoft.com/office/drawing/2014/main" id="{2F5F242D-F0A7-4D8A-8692-BA52A1420D9D}"/>
            </a:ext>
          </a:extLst>
        </xdr:cNvPr>
        <xdr:cNvGrpSpPr/>
      </xdr:nvGrpSpPr>
      <xdr:grpSpPr>
        <a:xfrm>
          <a:off x="1913898" y="2754260"/>
          <a:ext cx="200399" cy="148798"/>
          <a:chOff x="16934516" y="699860"/>
          <a:chExt cx="197952" cy="152971"/>
        </a:xfrm>
      </xdr:grpSpPr>
      <xdr:sp macro="" textlink="">
        <xdr:nvSpPr>
          <xdr:cNvPr id="287" name="Rectangle 286">
            <a:extLst>
              <a:ext uri="{FF2B5EF4-FFF2-40B4-BE49-F238E27FC236}">
                <a16:creationId xmlns:a16="http://schemas.microsoft.com/office/drawing/2014/main" id="{2840593B-A535-498F-BDD6-AD5D7632A83B}"/>
              </a:ext>
            </a:extLst>
          </xdr:cNvPr>
          <xdr:cNvSpPr/>
        </xdr:nvSpPr>
        <xdr:spPr>
          <a:xfrm>
            <a:off x="16934516" y="700397"/>
            <a:ext cx="197952" cy="59958"/>
          </a:xfrm>
          <a:prstGeom prst="rect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8" name="Oval 287">
            <a:extLst>
              <a:ext uri="{FF2B5EF4-FFF2-40B4-BE49-F238E27FC236}">
                <a16:creationId xmlns:a16="http://schemas.microsoft.com/office/drawing/2014/main" id="{AFE3B9D9-4E71-4F98-8BFB-78A4DAFDE6E6}"/>
              </a:ext>
            </a:extLst>
          </xdr:cNvPr>
          <xdr:cNvSpPr>
            <a:spLocks noChangeAspect="1"/>
          </xdr:cNvSpPr>
        </xdr:nvSpPr>
        <xdr:spPr>
          <a:xfrm>
            <a:off x="16959313" y="699860"/>
            <a:ext cx="148359" cy="152971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9" name="Oval 288">
            <a:extLst>
              <a:ext uri="{FF2B5EF4-FFF2-40B4-BE49-F238E27FC236}">
                <a16:creationId xmlns:a16="http://schemas.microsoft.com/office/drawing/2014/main" id="{4E7C1A47-DF4F-431C-8301-FA6A1F150A57}"/>
              </a:ext>
            </a:extLst>
          </xdr:cNvPr>
          <xdr:cNvSpPr>
            <a:spLocks noChangeAspect="1"/>
          </xdr:cNvSpPr>
        </xdr:nvSpPr>
        <xdr:spPr>
          <a:xfrm>
            <a:off x="17013959" y="789252"/>
            <a:ext cx="39068" cy="402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</xdr:col>
      <xdr:colOff>13155</xdr:colOff>
      <xdr:row>12</xdr:row>
      <xdr:rowOff>96156</xdr:rowOff>
    </xdr:from>
    <xdr:to>
      <xdr:col>8</xdr:col>
      <xdr:colOff>210379</xdr:colOff>
      <xdr:row>13</xdr:row>
      <xdr:rowOff>26</xdr:rowOff>
    </xdr:to>
    <xdr:grpSp>
      <xdr:nvGrpSpPr>
        <xdr:cNvPr id="290" name="Group 209">
          <a:extLst>
            <a:ext uri="{FF2B5EF4-FFF2-40B4-BE49-F238E27FC236}">
              <a16:creationId xmlns:a16="http://schemas.microsoft.com/office/drawing/2014/main" id="{8AE6395C-A5D2-4A85-94CC-55E6B9E7CA00}"/>
            </a:ext>
            <a:ext uri="{147F2762-F138-4A5C-976F-8EAC2B608ADB}">
              <a16:predDERef xmlns:a16="http://schemas.microsoft.com/office/drawing/2014/main" pred="{6A1FB421-B9EB-44D5-A715-189BEDAF03C7}"/>
            </a:ext>
          </a:extLst>
        </xdr:cNvPr>
        <xdr:cNvGrpSpPr/>
      </xdr:nvGrpSpPr>
      <xdr:grpSpPr>
        <a:xfrm>
          <a:off x="1914980" y="3067956"/>
          <a:ext cx="200399" cy="151520"/>
          <a:chOff x="16934516" y="699860"/>
          <a:chExt cx="197952" cy="152971"/>
        </a:xfrm>
        <a:solidFill>
          <a:srgbClr val="FF0000"/>
        </a:solidFill>
      </xdr:grpSpPr>
      <xdr:sp macro="" textlink="">
        <xdr:nvSpPr>
          <xdr:cNvPr id="291" name="Rectangle 210">
            <a:extLst>
              <a:ext uri="{FF2B5EF4-FFF2-40B4-BE49-F238E27FC236}">
                <a16:creationId xmlns:a16="http://schemas.microsoft.com/office/drawing/2014/main" id="{52C018D4-04F3-4D52-9225-F156B0B2F17B}"/>
              </a:ext>
            </a:extLst>
          </xdr:cNvPr>
          <xdr:cNvSpPr/>
        </xdr:nvSpPr>
        <xdr:spPr>
          <a:xfrm>
            <a:off x="16934516" y="700397"/>
            <a:ext cx="197952" cy="59958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2" name="Oval 211">
            <a:extLst>
              <a:ext uri="{FF2B5EF4-FFF2-40B4-BE49-F238E27FC236}">
                <a16:creationId xmlns:a16="http://schemas.microsoft.com/office/drawing/2014/main" id="{CF6A4BEA-742E-400C-9845-4D2E1767B93E}"/>
              </a:ext>
            </a:extLst>
          </xdr:cNvPr>
          <xdr:cNvSpPr>
            <a:spLocks noChangeAspect="1"/>
          </xdr:cNvSpPr>
        </xdr:nvSpPr>
        <xdr:spPr>
          <a:xfrm>
            <a:off x="16959313" y="699860"/>
            <a:ext cx="148359" cy="152971"/>
          </a:xfrm>
          <a:prstGeom prst="ellips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3" name="Oval 212">
            <a:extLst>
              <a:ext uri="{FF2B5EF4-FFF2-40B4-BE49-F238E27FC236}">
                <a16:creationId xmlns:a16="http://schemas.microsoft.com/office/drawing/2014/main" id="{746A46A1-4159-4263-AE15-270DB4767F85}"/>
              </a:ext>
            </a:extLst>
          </xdr:cNvPr>
          <xdr:cNvSpPr>
            <a:spLocks noChangeAspect="1"/>
          </xdr:cNvSpPr>
        </xdr:nvSpPr>
        <xdr:spPr>
          <a:xfrm>
            <a:off x="17013959" y="789252"/>
            <a:ext cx="39068" cy="40282"/>
          </a:xfrm>
          <a:prstGeom prst="ellips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181430</xdr:colOff>
      <xdr:row>15</xdr:row>
      <xdr:rowOff>190499</xdr:rowOff>
    </xdr:from>
    <xdr:to>
      <xdr:col>17</xdr:col>
      <xdr:colOff>71207</xdr:colOff>
      <xdr:row>17</xdr:row>
      <xdr:rowOff>45357</xdr:rowOff>
    </xdr:to>
    <xdr:sp macro="" textlink="">
      <xdr:nvSpPr>
        <xdr:cNvPr id="294" name="직사각형 15">
          <a:extLst>
            <a:ext uri="{FF2B5EF4-FFF2-40B4-BE49-F238E27FC236}">
              <a16:creationId xmlns:a16="http://schemas.microsoft.com/office/drawing/2014/main" id="{07DE150B-903E-4652-AF3C-6794FFAE8E26}"/>
            </a:ext>
          </a:extLst>
        </xdr:cNvPr>
        <xdr:cNvSpPr/>
      </xdr:nvSpPr>
      <xdr:spPr>
        <a:xfrm>
          <a:off x="2540001" y="3864428"/>
          <a:ext cx="1540777" cy="344715"/>
        </a:xfrm>
        <a:prstGeom prst="rect">
          <a:avLst/>
        </a:prstGeom>
        <a:solidFill>
          <a:schemeClr val="accent2">
            <a:alpha val="2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0">
              <a:solidFill>
                <a:sysClr val="windowText" lastClr="000000"/>
              </a:solidFill>
            </a:rPr>
            <a:t>Actual #/ cabE#</a:t>
          </a:r>
          <a:endParaRPr lang="ko-KR" altLang="en-US" sz="12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66674</xdr:colOff>
      <xdr:row>3</xdr:row>
      <xdr:rowOff>28575</xdr:rowOff>
    </xdr:from>
    <xdr:to>
      <xdr:col>44</xdr:col>
      <xdr:colOff>228599</xdr:colOff>
      <xdr:row>17</xdr:row>
      <xdr:rowOff>225425</xdr:rowOff>
    </xdr:to>
    <xdr:sp macro="" textlink="">
      <xdr:nvSpPr>
        <xdr:cNvPr id="273" name="직사각형 127">
          <a:extLst>
            <a:ext uri="{FF2B5EF4-FFF2-40B4-BE49-F238E27FC236}">
              <a16:creationId xmlns:a16="http://schemas.microsoft.com/office/drawing/2014/main" id="{8FD73F7A-1686-4558-A463-8C2D468A6636}"/>
            </a:ext>
            <a:ext uri="{147F2762-F138-4A5C-976F-8EAC2B608ADB}">
              <a16:predDERef xmlns:a16="http://schemas.microsoft.com/office/drawing/2014/main" pred="{07DE150B-903E-4652-AF3C-6794FFAE8E26}"/>
            </a:ext>
          </a:extLst>
        </xdr:cNvPr>
        <xdr:cNvSpPr/>
      </xdr:nvSpPr>
      <xdr:spPr>
        <a:xfrm>
          <a:off x="4352924" y="771525"/>
          <a:ext cx="6353175" cy="3663950"/>
        </a:xfrm>
        <a:prstGeom prst="rect">
          <a:avLst/>
        </a:prstGeom>
        <a:solidFill>
          <a:schemeClr val="accent4">
            <a:lumMod val="20000"/>
            <a:lumOff val="80000"/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100" b="0" i="0" u="none" strike="noStrike">
              <a:solidFill>
                <a:schemeClr val="lt1"/>
              </a:solidFill>
              <a:latin typeface="Calibri" panose="020F0502020204030204" pitchFamily="34" charset="0"/>
              <a:cs typeface="Calibri" panose="020F0502020204030204" pitchFamily="34" charset="0"/>
            </a:rPr>
            <a:t>60</a:t>
          </a:r>
        </a:p>
      </xdr:txBody>
    </xdr:sp>
    <xdr:clientData/>
  </xdr:twoCellAnchor>
  <xdr:twoCellAnchor>
    <xdr:from>
      <xdr:col>18</xdr:col>
      <xdr:colOff>32658</xdr:colOff>
      <xdr:row>18</xdr:row>
      <xdr:rowOff>59871</xdr:rowOff>
    </xdr:from>
    <xdr:to>
      <xdr:col>20</xdr:col>
      <xdr:colOff>108858</xdr:colOff>
      <xdr:row>28</xdr:row>
      <xdr:rowOff>36286</xdr:rowOff>
    </xdr:to>
    <xdr:sp macro="" textlink="">
      <xdr:nvSpPr>
        <xdr:cNvPr id="265" name="직사각형 127">
          <a:extLst>
            <a:ext uri="{FF2B5EF4-FFF2-40B4-BE49-F238E27FC236}">
              <a16:creationId xmlns:a16="http://schemas.microsoft.com/office/drawing/2014/main" id="{87F285E7-BD6B-4329-BFDE-2F66C77BFBDC}"/>
            </a:ext>
            <a:ext uri="{147F2762-F138-4A5C-976F-8EAC2B608ADB}">
              <a16:predDERef xmlns:a16="http://schemas.microsoft.com/office/drawing/2014/main" pred="{6B4DD810-0065-4FBA-9B74-16D5CDF13EB6}"/>
            </a:ext>
          </a:extLst>
        </xdr:cNvPr>
        <xdr:cNvSpPr/>
      </xdr:nvSpPr>
      <xdr:spPr>
        <a:xfrm>
          <a:off x="4278087" y="4468585"/>
          <a:ext cx="547914" cy="2425701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3</xdr:col>
      <xdr:colOff>24975</xdr:colOff>
      <xdr:row>18</xdr:row>
      <xdr:rowOff>205867</xdr:rowOff>
    </xdr:from>
    <xdr:to>
      <xdr:col>17</xdr:col>
      <xdr:colOff>257174</xdr:colOff>
      <xdr:row>42</xdr:row>
      <xdr:rowOff>220382</xdr:rowOff>
    </xdr:to>
    <xdr:sp macro="" textlink="">
      <xdr:nvSpPr>
        <xdr:cNvPr id="266" name="직사각형 127">
          <a:extLst>
            <a:ext uri="{FF2B5EF4-FFF2-40B4-BE49-F238E27FC236}">
              <a16:creationId xmlns:a16="http://schemas.microsoft.com/office/drawing/2014/main" id="{891154BE-B1CF-446E-86B4-913645BAD44D}"/>
            </a:ext>
            <a:ext uri="{147F2762-F138-4A5C-976F-8EAC2B608ADB}">
              <a16:predDERef xmlns:a16="http://schemas.microsoft.com/office/drawing/2014/main" pred="{6B4DD810-0065-4FBA-9B74-16D5CDF13EB6}"/>
            </a:ext>
          </a:extLst>
        </xdr:cNvPr>
        <xdr:cNvSpPr/>
      </xdr:nvSpPr>
      <xdr:spPr>
        <a:xfrm>
          <a:off x="825075" y="4663567"/>
          <a:ext cx="3965999" cy="5958115"/>
        </a:xfrm>
        <a:prstGeom prst="rect">
          <a:avLst/>
        </a:prstGeom>
        <a:solidFill>
          <a:srgbClr val="FF0000">
            <a:alpha val="5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3</xdr:col>
      <xdr:colOff>39916</xdr:colOff>
      <xdr:row>13</xdr:row>
      <xdr:rowOff>130631</xdr:rowOff>
    </xdr:from>
    <xdr:to>
      <xdr:col>6</xdr:col>
      <xdr:colOff>116303</xdr:colOff>
      <xdr:row>14</xdr:row>
      <xdr:rowOff>208975</xdr:rowOff>
    </xdr:to>
    <xdr:sp macro="" textlink="">
      <xdr:nvSpPr>
        <xdr:cNvPr id="269" name="직사각형 127">
          <a:extLst>
            <a:ext uri="{FF2B5EF4-FFF2-40B4-BE49-F238E27FC236}">
              <a16:creationId xmlns:a16="http://schemas.microsoft.com/office/drawing/2014/main" id="{70CF8399-3356-45AE-929A-59B71C0AB27D}"/>
            </a:ext>
            <a:ext uri="{147F2762-F138-4A5C-976F-8EAC2B608ADB}">
              <a16:predDERef xmlns:a16="http://schemas.microsoft.com/office/drawing/2014/main" pred="{6B4DD810-0065-4FBA-9B74-16D5CDF13EB6}"/>
            </a:ext>
          </a:extLst>
        </xdr:cNvPr>
        <xdr:cNvSpPr/>
      </xdr:nvSpPr>
      <xdr:spPr>
        <a:xfrm>
          <a:off x="747487" y="3314702"/>
          <a:ext cx="783959" cy="323273"/>
        </a:xfrm>
        <a:prstGeom prst="rect">
          <a:avLst/>
        </a:prstGeom>
        <a:solidFill>
          <a:srgbClr val="FF0000">
            <a:alpha val="5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/>
            <a:t>Red</a:t>
          </a:r>
        </a:p>
      </xdr:txBody>
    </xdr:sp>
    <xdr:clientData/>
  </xdr:twoCellAnchor>
  <xdr:twoCellAnchor>
    <xdr:from>
      <xdr:col>6</xdr:col>
      <xdr:colOff>230416</xdr:colOff>
      <xdr:row>13</xdr:row>
      <xdr:rowOff>130631</xdr:rowOff>
    </xdr:from>
    <xdr:to>
      <xdr:col>10</xdr:col>
      <xdr:colOff>70947</xdr:colOff>
      <xdr:row>14</xdr:row>
      <xdr:rowOff>208975</xdr:rowOff>
    </xdr:to>
    <xdr:sp macro="" textlink="">
      <xdr:nvSpPr>
        <xdr:cNvPr id="271" name="직사각형 127">
          <a:extLst>
            <a:ext uri="{FF2B5EF4-FFF2-40B4-BE49-F238E27FC236}">
              <a16:creationId xmlns:a16="http://schemas.microsoft.com/office/drawing/2014/main" id="{C8382FDA-4122-4058-9BE3-C14790CDC901}"/>
            </a:ext>
            <a:ext uri="{147F2762-F138-4A5C-976F-8EAC2B608ADB}">
              <a16:predDERef xmlns:a16="http://schemas.microsoft.com/office/drawing/2014/main" pred="{6B4DD810-0065-4FBA-9B74-16D5CDF13EB6}"/>
            </a:ext>
          </a:extLst>
        </xdr:cNvPr>
        <xdr:cNvSpPr/>
      </xdr:nvSpPr>
      <xdr:spPr>
        <a:xfrm>
          <a:off x="1645559" y="3314702"/>
          <a:ext cx="783959" cy="323273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/>
            <a:t>Orange</a:t>
          </a:r>
        </a:p>
      </xdr:txBody>
    </xdr:sp>
    <xdr:clientData/>
  </xdr:twoCellAnchor>
  <xdr:twoCellAnchor>
    <xdr:from>
      <xdr:col>10</xdr:col>
      <xdr:colOff>185059</xdr:colOff>
      <xdr:row>13</xdr:row>
      <xdr:rowOff>130631</xdr:rowOff>
    </xdr:from>
    <xdr:to>
      <xdr:col>14</xdr:col>
      <xdr:colOff>25589</xdr:colOff>
      <xdr:row>14</xdr:row>
      <xdr:rowOff>208975</xdr:rowOff>
    </xdr:to>
    <xdr:sp macro="" textlink="">
      <xdr:nvSpPr>
        <xdr:cNvPr id="272" name="직사각형 127">
          <a:extLst>
            <a:ext uri="{FF2B5EF4-FFF2-40B4-BE49-F238E27FC236}">
              <a16:creationId xmlns:a16="http://schemas.microsoft.com/office/drawing/2014/main" id="{E5BD7C42-E697-4E91-8DD5-9B682FF4C89B}"/>
            </a:ext>
            <a:ext uri="{147F2762-F138-4A5C-976F-8EAC2B608ADB}">
              <a16:predDERef xmlns:a16="http://schemas.microsoft.com/office/drawing/2014/main" pred="{6B4DD810-0065-4FBA-9B74-16D5CDF13EB6}"/>
            </a:ext>
          </a:extLst>
        </xdr:cNvPr>
        <xdr:cNvSpPr/>
      </xdr:nvSpPr>
      <xdr:spPr>
        <a:xfrm>
          <a:off x="2543630" y="3314702"/>
          <a:ext cx="783959" cy="323273"/>
        </a:xfrm>
        <a:prstGeom prst="rect">
          <a:avLst/>
        </a:prstGeom>
        <a:solidFill>
          <a:schemeClr val="accent6"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/>
            <a:t>Green</a:t>
          </a:r>
        </a:p>
      </xdr:txBody>
    </xdr:sp>
    <xdr:clientData/>
  </xdr:twoCellAnchor>
  <xdr:twoCellAnchor>
    <xdr:from>
      <xdr:col>18</xdr:col>
      <xdr:colOff>38100</xdr:colOff>
      <xdr:row>28</xdr:row>
      <xdr:rowOff>19050</xdr:rowOff>
    </xdr:from>
    <xdr:to>
      <xdr:col>40</xdr:col>
      <xdr:colOff>19050</xdr:colOff>
      <xdr:row>34</xdr:row>
      <xdr:rowOff>9525</xdr:rowOff>
    </xdr:to>
    <xdr:sp macro="" textlink="">
      <xdr:nvSpPr>
        <xdr:cNvPr id="449" name="직사각형 448">
          <a:extLst>
            <a:ext uri="{FF2B5EF4-FFF2-40B4-BE49-F238E27FC236}">
              <a16:creationId xmlns:a16="http://schemas.microsoft.com/office/drawing/2014/main" id="{116CBE7F-8999-451E-BA5C-6669F1973044}"/>
            </a:ext>
            <a:ext uri="{147F2762-F138-4A5C-976F-8EAC2B608ADB}">
              <a16:predDERef xmlns:a16="http://schemas.microsoft.com/office/drawing/2014/main" pred="{543A8962-C2F7-0E34-0762-333BCE4E76DE}"/>
            </a:ext>
          </a:extLst>
        </xdr:cNvPr>
        <xdr:cNvSpPr/>
      </xdr:nvSpPr>
      <xdr:spPr>
        <a:xfrm>
          <a:off x="4838700" y="6953250"/>
          <a:ext cx="5848350" cy="1476375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29</xdr:col>
      <xdr:colOff>209550</xdr:colOff>
      <xdr:row>10</xdr:row>
      <xdr:rowOff>209550</xdr:rowOff>
    </xdr:from>
    <xdr:to>
      <xdr:col>33</xdr:col>
      <xdr:colOff>95250</xdr:colOff>
      <xdr:row>14</xdr:row>
      <xdr:rowOff>171450</xdr:rowOff>
    </xdr:to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46CCA257-6A73-421A-BBC6-E3792DB1681D}"/>
            </a:ext>
            <a:ext uri="{147F2762-F138-4A5C-976F-8EAC2B608ADB}">
              <a16:predDERef xmlns:a16="http://schemas.microsoft.com/office/drawing/2014/main" pred="{05A3BAD0-11F4-4600-BFD1-105C7DEEF78B}"/>
            </a:ext>
          </a:extLst>
        </xdr:cNvPr>
        <xdr:cNvSpPr txBox="1"/>
      </xdr:nvSpPr>
      <xdr:spPr>
        <a:xfrm>
          <a:off x="7353300" y="2190750"/>
          <a:ext cx="838200" cy="9525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ctr">
          <a:noAutofit/>
        </a:bodyPr>
        <a:lstStyle/>
        <a:p>
          <a:pPr marL="0" indent="0" algn="ctr"/>
          <a:r>
            <a:rPr lang="en-US" sz="4800" b="1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60</a:t>
          </a:r>
        </a:p>
      </xdr:txBody>
    </xdr:sp>
    <xdr:clientData/>
  </xdr:twoCellAnchor>
  <xdr:twoCellAnchor>
    <xdr:from>
      <xdr:col>18</xdr:col>
      <xdr:colOff>19060</xdr:colOff>
      <xdr:row>3</xdr:row>
      <xdr:rowOff>17392</xdr:rowOff>
    </xdr:from>
    <xdr:to>
      <xdr:col>45</xdr:col>
      <xdr:colOff>9525</xdr:colOff>
      <xdr:row>17</xdr:row>
      <xdr:rowOff>247649</xdr:rowOff>
    </xdr:to>
    <xdr:sp macro="" textlink="">
      <xdr:nvSpPr>
        <xdr:cNvPr id="452" name="직사각형 3">
          <a:extLst>
            <a:ext uri="{FF2B5EF4-FFF2-40B4-BE49-F238E27FC236}">
              <a16:creationId xmlns:a16="http://schemas.microsoft.com/office/drawing/2014/main" id="{347AE722-95B5-A6B2-91E6-D0105D45E625}"/>
            </a:ext>
          </a:extLst>
        </xdr:cNvPr>
        <xdr:cNvSpPr>
          <a:spLocks noChangeArrowheads="1"/>
        </xdr:cNvSpPr>
      </xdr:nvSpPr>
      <xdr:spPr bwMode="auto">
        <a:xfrm>
          <a:off x="4305310" y="760342"/>
          <a:ext cx="6419840" cy="3697357"/>
        </a:xfrm>
        <a:prstGeom prst="rect">
          <a:avLst/>
        </a:prstGeom>
        <a:noFill/>
        <a:ln w="19050" algn="ctr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61232</xdr:colOff>
      <xdr:row>16</xdr:row>
      <xdr:rowOff>9525</xdr:rowOff>
    </xdr:from>
    <xdr:to>
      <xdr:col>61</xdr:col>
      <xdr:colOff>251732</xdr:colOff>
      <xdr:row>24</xdr:row>
      <xdr:rowOff>238125</xdr:rowOff>
    </xdr:to>
    <xdr:sp macro="" textlink="">
      <xdr:nvSpPr>
        <xdr:cNvPr id="237" name="직사각형 15">
          <a:extLst>
            <a:ext uri="{FF2B5EF4-FFF2-40B4-BE49-F238E27FC236}">
              <a16:creationId xmlns:a16="http://schemas.microsoft.com/office/drawing/2014/main" id="{5C0FDBFB-4302-4CB6-B04E-2AF9358748D2}"/>
            </a:ext>
            <a:ext uri="{147F2762-F138-4A5C-976F-8EAC2B608ADB}">
              <a16:predDERef xmlns:a16="http://schemas.microsoft.com/office/drawing/2014/main" pred="{D534BE54-72F1-4DEE-8264-CABAF15BF302}"/>
            </a:ext>
          </a:extLst>
        </xdr:cNvPr>
        <xdr:cNvSpPr/>
      </xdr:nvSpPr>
      <xdr:spPr>
        <a:xfrm>
          <a:off x="12307661" y="3928382"/>
          <a:ext cx="4544785" cy="2188029"/>
        </a:xfrm>
        <a:prstGeom prst="rect">
          <a:avLst/>
        </a:prstGeom>
        <a:solidFill>
          <a:srgbClr val="FFC000">
            <a:alpha val="20000"/>
          </a:srgb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4400" b="1">
              <a:solidFill>
                <a:sysClr val="windowText" lastClr="000000"/>
              </a:solidFill>
            </a:rPr>
            <a:t>25</a:t>
          </a:r>
          <a:endParaRPr lang="ko-KR" altLang="en-US" sz="4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40</xdr:col>
      <xdr:colOff>60181</xdr:colOff>
      <xdr:row>35</xdr:row>
      <xdr:rowOff>238125</xdr:rowOff>
    </xdr:from>
    <xdr:to>
      <xdr:col>50</xdr:col>
      <xdr:colOff>18455</xdr:colOff>
      <xdr:row>42</xdr:row>
      <xdr:rowOff>103414</xdr:rowOff>
    </xdr:to>
    <xdr:sp macro="" textlink="">
      <xdr:nvSpPr>
        <xdr:cNvPr id="233" name="직사각형 15">
          <a:extLst>
            <a:ext uri="{FF2B5EF4-FFF2-40B4-BE49-F238E27FC236}">
              <a16:creationId xmlns:a16="http://schemas.microsoft.com/office/drawing/2014/main" id="{AEE3F45F-81C2-4F1E-93D3-10E831B6DA7A}"/>
            </a:ext>
            <a:ext uri="{147F2762-F138-4A5C-976F-8EAC2B608ADB}">
              <a16:predDERef xmlns:a16="http://schemas.microsoft.com/office/drawing/2014/main" pred="{26826F9F-0D9E-48C4-A7C5-2739C67D1230}"/>
            </a:ext>
          </a:extLst>
        </xdr:cNvPr>
        <xdr:cNvSpPr/>
      </xdr:nvSpPr>
      <xdr:spPr>
        <a:xfrm rot="10800000" flipV="1">
          <a:off x="9585181" y="8905875"/>
          <a:ext cx="2339524" cy="1598839"/>
        </a:xfrm>
        <a:prstGeom prst="rect">
          <a:avLst/>
        </a:prstGeom>
        <a:solidFill>
          <a:schemeClr val="accent2">
            <a:alpha val="2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4400" b="1">
              <a:solidFill>
                <a:sysClr val="windowText" lastClr="000000"/>
              </a:solidFill>
            </a:rPr>
            <a:t>3</a:t>
          </a:r>
          <a:endParaRPr lang="ko-KR" altLang="en-US" sz="4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52</xdr:col>
      <xdr:colOff>98690</xdr:colOff>
      <xdr:row>36</xdr:row>
      <xdr:rowOff>47282</xdr:rowOff>
    </xdr:from>
    <xdr:to>
      <xdr:col>62</xdr:col>
      <xdr:colOff>62847</xdr:colOff>
      <xdr:row>47</xdr:row>
      <xdr:rowOff>171449</xdr:rowOff>
    </xdr:to>
    <xdr:sp macro="" textlink="">
      <xdr:nvSpPr>
        <xdr:cNvPr id="178" name="직사각형 15">
          <a:extLst>
            <a:ext uri="{FF2B5EF4-FFF2-40B4-BE49-F238E27FC236}">
              <a16:creationId xmlns:a16="http://schemas.microsoft.com/office/drawing/2014/main" id="{CB6EDA7F-FD49-44C4-A82D-A197DF4EC2B9}"/>
            </a:ext>
            <a:ext uri="{147F2762-F138-4A5C-976F-8EAC2B608ADB}">
              <a16:predDERef xmlns:a16="http://schemas.microsoft.com/office/drawing/2014/main" pred="{AEE3F45F-81C2-4F1E-93D3-10E831B6DA7A}"/>
            </a:ext>
          </a:extLst>
        </xdr:cNvPr>
        <xdr:cNvSpPr/>
      </xdr:nvSpPr>
      <xdr:spPr>
        <a:xfrm rot="10800000" flipV="1">
          <a:off x="13938515" y="8962682"/>
          <a:ext cx="2631157" cy="2848317"/>
        </a:xfrm>
        <a:prstGeom prst="rect">
          <a:avLst/>
        </a:prstGeom>
        <a:solidFill>
          <a:schemeClr val="accent2">
            <a:alpha val="2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4400" b="1">
              <a:solidFill>
                <a:sysClr val="windowText" lastClr="000000"/>
              </a:solidFill>
            </a:rPr>
            <a:t>10</a:t>
          </a:r>
          <a:endParaRPr lang="ko-KR" altLang="en-US" sz="4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247650</xdr:colOff>
      <xdr:row>58</xdr:row>
      <xdr:rowOff>38100</xdr:rowOff>
    </xdr:from>
    <xdr:to>
      <xdr:col>62</xdr:col>
      <xdr:colOff>47625</xdr:colOff>
      <xdr:row>58</xdr:row>
      <xdr:rowOff>38100</xdr:rowOff>
    </xdr:to>
    <xdr:sp macro="" textlink="">
      <xdr:nvSpPr>
        <xdr:cNvPr id="3" name="Line 242">
          <a:extLst>
            <a:ext uri="{FF2B5EF4-FFF2-40B4-BE49-F238E27FC236}">
              <a16:creationId xmlns:a16="http://schemas.microsoft.com/office/drawing/2014/main" id="{E64756A9-23E0-4276-972A-83C0C1CD4D2C}"/>
            </a:ext>
          </a:extLst>
        </xdr:cNvPr>
        <xdr:cNvSpPr>
          <a:spLocks noChangeShapeType="1"/>
        </xdr:cNvSpPr>
      </xdr:nvSpPr>
      <xdr:spPr bwMode="auto">
        <a:xfrm flipV="1">
          <a:off x="755650" y="14401800"/>
          <a:ext cx="15043150" cy="0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62</xdr:col>
      <xdr:colOff>38100</xdr:colOff>
      <xdr:row>2</xdr:row>
      <xdr:rowOff>228600</xdr:rowOff>
    </xdr:from>
    <xdr:to>
      <xdr:col>62</xdr:col>
      <xdr:colOff>38100</xdr:colOff>
      <xdr:row>58</xdr:row>
      <xdr:rowOff>76200</xdr:rowOff>
    </xdr:to>
    <xdr:sp macro="" textlink="">
      <xdr:nvSpPr>
        <xdr:cNvPr id="4" name="Line 243">
          <a:extLst>
            <a:ext uri="{FF2B5EF4-FFF2-40B4-BE49-F238E27FC236}">
              <a16:creationId xmlns:a16="http://schemas.microsoft.com/office/drawing/2014/main" id="{ABFC6EAF-AFB6-4DBA-9C67-741177EED7A3}"/>
            </a:ext>
          </a:extLst>
        </xdr:cNvPr>
        <xdr:cNvSpPr>
          <a:spLocks noChangeShapeType="1"/>
        </xdr:cNvSpPr>
      </xdr:nvSpPr>
      <xdr:spPr bwMode="auto">
        <a:xfrm>
          <a:off x="15786100" y="723900"/>
          <a:ext cx="0" cy="13716000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231775</xdr:colOff>
      <xdr:row>43</xdr:row>
      <xdr:rowOff>41732</xdr:rowOff>
    </xdr:from>
    <xdr:to>
      <xdr:col>40</xdr:col>
      <xdr:colOff>47443</xdr:colOff>
      <xdr:row>43</xdr:row>
      <xdr:rowOff>41732</xdr:rowOff>
    </xdr:to>
    <xdr:sp macro="" textlink="">
      <xdr:nvSpPr>
        <xdr:cNvPr id="5" name="Line 244">
          <a:extLst>
            <a:ext uri="{FF2B5EF4-FFF2-40B4-BE49-F238E27FC236}">
              <a16:creationId xmlns:a16="http://schemas.microsoft.com/office/drawing/2014/main" id="{7D6B91A3-C1BC-4CC0-ABB3-63E84B4BD718}"/>
            </a:ext>
          </a:extLst>
        </xdr:cNvPr>
        <xdr:cNvSpPr>
          <a:spLocks noChangeShapeType="1"/>
        </xdr:cNvSpPr>
      </xdr:nvSpPr>
      <xdr:spPr bwMode="auto">
        <a:xfrm>
          <a:off x="703489" y="10573661"/>
          <a:ext cx="877824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257175</xdr:colOff>
      <xdr:row>18</xdr:row>
      <xdr:rowOff>200025</xdr:rowOff>
    </xdr:from>
    <xdr:to>
      <xdr:col>2</xdr:col>
      <xdr:colOff>257175</xdr:colOff>
      <xdr:row>58</xdr:row>
      <xdr:rowOff>66675</xdr:rowOff>
    </xdr:to>
    <xdr:sp macro="" textlink="">
      <xdr:nvSpPr>
        <xdr:cNvPr id="6" name="Line 245">
          <a:extLst>
            <a:ext uri="{FF2B5EF4-FFF2-40B4-BE49-F238E27FC236}">
              <a16:creationId xmlns:a16="http://schemas.microsoft.com/office/drawing/2014/main" id="{A9EADC7E-F7EE-442A-AE56-9662BF8BEB6A}"/>
            </a:ext>
          </a:extLst>
        </xdr:cNvPr>
        <xdr:cNvSpPr>
          <a:spLocks noChangeShapeType="1"/>
        </xdr:cNvSpPr>
      </xdr:nvSpPr>
      <xdr:spPr bwMode="auto">
        <a:xfrm flipV="1">
          <a:off x="762000" y="4660900"/>
          <a:ext cx="0" cy="9772650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15</xdr:col>
      <xdr:colOff>28575</xdr:colOff>
      <xdr:row>2</xdr:row>
      <xdr:rowOff>228600</xdr:rowOff>
    </xdr:from>
    <xdr:to>
      <xdr:col>15</xdr:col>
      <xdr:colOff>28575</xdr:colOff>
      <xdr:row>2</xdr:row>
      <xdr:rowOff>228600</xdr:rowOff>
    </xdr:to>
    <xdr:sp macro="" textlink="">
      <xdr:nvSpPr>
        <xdr:cNvPr id="7" name="Line 246">
          <a:extLst>
            <a:ext uri="{FF2B5EF4-FFF2-40B4-BE49-F238E27FC236}">
              <a16:creationId xmlns:a16="http://schemas.microsoft.com/office/drawing/2014/main" id="{EAC27B5C-AD0D-447B-9058-BB1823C1C246}"/>
            </a:ext>
          </a:extLst>
        </xdr:cNvPr>
        <xdr:cNvSpPr>
          <a:spLocks noChangeShapeType="1"/>
        </xdr:cNvSpPr>
      </xdr:nvSpPr>
      <xdr:spPr bwMode="auto">
        <a:xfrm flipH="1" flipV="1">
          <a:off x="3841750" y="723900"/>
          <a:ext cx="0" cy="0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219075</xdr:colOff>
      <xdr:row>18</xdr:row>
      <xdr:rowOff>180975</xdr:rowOff>
    </xdr:from>
    <xdr:to>
      <xdr:col>18</xdr:col>
      <xdr:colOff>9525</xdr:colOff>
      <xdr:row>18</xdr:row>
      <xdr:rowOff>180975</xdr:rowOff>
    </xdr:to>
    <xdr:sp macro="" textlink="">
      <xdr:nvSpPr>
        <xdr:cNvPr id="8" name="Line 247">
          <a:extLst>
            <a:ext uri="{FF2B5EF4-FFF2-40B4-BE49-F238E27FC236}">
              <a16:creationId xmlns:a16="http://schemas.microsoft.com/office/drawing/2014/main" id="{5F49771E-0A34-4DA3-B993-2D567EED5A0B}"/>
            </a:ext>
          </a:extLst>
        </xdr:cNvPr>
        <xdr:cNvSpPr>
          <a:spLocks noChangeShapeType="1"/>
        </xdr:cNvSpPr>
      </xdr:nvSpPr>
      <xdr:spPr bwMode="auto">
        <a:xfrm flipV="1">
          <a:off x="730250" y="4641850"/>
          <a:ext cx="3854450" cy="0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17</xdr:col>
      <xdr:colOff>228600</xdr:colOff>
      <xdr:row>3</xdr:row>
      <xdr:rowOff>9525</xdr:rowOff>
    </xdr:from>
    <xdr:to>
      <xdr:col>62</xdr:col>
      <xdr:colOff>66675</xdr:colOff>
      <xdr:row>3</xdr:row>
      <xdr:rowOff>9525</xdr:rowOff>
    </xdr:to>
    <xdr:sp macro="" textlink="">
      <xdr:nvSpPr>
        <xdr:cNvPr id="9" name="Line 248">
          <a:extLst>
            <a:ext uri="{FF2B5EF4-FFF2-40B4-BE49-F238E27FC236}">
              <a16:creationId xmlns:a16="http://schemas.microsoft.com/office/drawing/2014/main" id="{84A9561E-DD3E-4C5E-9E04-0EF4DFBABEAD}"/>
            </a:ext>
          </a:extLst>
        </xdr:cNvPr>
        <xdr:cNvSpPr>
          <a:spLocks noChangeShapeType="1"/>
        </xdr:cNvSpPr>
      </xdr:nvSpPr>
      <xdr:spPr bwMode="auto">
        <a:xfrm>
          <a:off x="4546600" y="755650"/>
          <a:ext cx="11271250" cy="0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17</xdr:col>
      <xdr:colOff>257175</xdr:colOff>
      <xdr:row>17</xdr:row>
      <xdr:rowOff>152400</xdr:rowOff>
    </xdr:from>
    <xdr:to>
      <xdr:col>17</xdr:col>
      <xdr:colOff>257175</xdr:colOff>
      <xdr:row>43</xdr:row>
      <xdr:rowOff>95250</xdr:rowOff>
    </xdr:to>
    <xdr:sp macro="" textlink="">
      <xdr:nvSpPr>
        <xdr:cNvPr id="10" name="Line 249">
          <a:extLst>
            <a:ext uri="{FF2B5EF4-FFF2-40B4-BE49-F238E27FC236}">
              <a16:creationId xmlns:a16="http://schemas.microsoft.com/office/drawing/2014/main" id="{8FF36B0C-FCB0-47B7-855D-D6EC4B8E6D58}"/>
            </a:ext>
          </a:extLst>
        </xdr:cNvPr>
        <xdr:cNvSpPr>
          <a:spLocks noChangeShapeType="1"/>
        </xdr:cNvSpPr>
      </xdr:nvSpPr>
      <xdr:spPr bwMode="auto">
        <a:xfrm flipV="1">
          <a:off x="4572000" y="4362450"/>
          <a:ext cx="0" cy="63817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133350</xdr:colOff>
      <xdr:row>33</xdr:row>
      <xdr:rowOff>238125</xdr:rowOff>
    </xdr:from>
    <xdr:to>
      <xdr:col>20</xdr:col>
      <xdr:colOff>133350</xdr:colOff>
      <xdr:row>43</xdr:row>
      <xdr:rowOff>74839</xdr:rowOff>
    </xdr:to>
    <xdr:sp macro="" textlink="">
      <xdr:nvSpPr>
        <xdr:cNvPr id="11" name="Line 250">
          <a:extLst>
            <a:ext uri="{FF2B5EF4-FFF2-40B4-BE49-F238E27FC236}">
              <a16:creationId xmlns:a16="http://schemas.microsoft.com/office/drawing/2014/main" id="{B8615F73-B392-422F-9EB2-D003855E2452}"/>
            </a:ext>
          </a:extLst>
        </xdr:cNvPr>
        <xdr:cNvSpPr>
          <a:spLocks noChangeShapeType="1"/>
        </xdr:cNvSpPr>
      </xdr:nvSpPr>
      <xdr:spPr bwMode="auto">
        <a:xfrm flipV="1">
          <a:off x="4850493" y="8320768"/>
          <a:ext cx="0" cy="22860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133350</xdr:colOff>
      <xdr:row>23</xdr:row>
      <xdr:rowOff>123825</xdr:rowOff>
    </xdr:from>
    <xdr:to>
      <xdr:col>20</xdr:col>
      <xdr:colOff>133350</xdr:colOff>
      <xdr:row>28</xdr:row>
      <xdr:rowOff>0</xdr:rowOff>
    </xdr:to>
    <xdr:sp macro="" textlink="">
      <xdr:nvSpPr>
        <xdr:cNvPr id="12" name="Line 251">
          <a:extLst>
            <a:ext uri="{FF2B5EF4-FFF2-40B4-BE49-F238E27FC236}">
              <a16:creationId xmlns:a16="http://schemas.microsoft.com/office/drawing/2014/main" id="{96D1D909-3B19-4A8B-924E-22697E0EE303}"/>
            </a:ext>
          </a:extLst>
        </xdr:cNvPr>
        <xdr:cNvSpPr>
          <a:spLocks noChangeShapeType="1"/>
        </xdr:cNvSpPr>
      </xdr:nvSpPr>
      <xdr:spPr bwMode="auto">
        <a:xfrm flipH="1" flipV="1">
          <a:off x="5213350" y="5822950"/>
          <a:ext cx="0" cy="11112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114300</xdr:colOff>
      <xdr:row>27</xdr:row>
      <xdr:rowOff>228600</xdr:rowOff>
    </xdr:from>
    <xdr:to>
      <xdr:col>40</xdr:col>
      <xdr:colOff>60597</xdr:colOff>
      <xdr:row>27</xdr:row>
      <xdr:rowOff>228600</xdr:rowOff>
    </xdr:to>
    <xdr:sp macro="" textlink="">
      <xdr:nvSpPr>
        <xdr:cNvPr id="13" name="Line 252">
          <a:extLst>
            <a:ext uri="{FF2B5EF4-FFF2-40B4-BE49-F238E27FC236}">
              <a16:creationId xmlns:a16="http://schemas.microsoft.com/office/drawing/2014/main" id="{CBAD821D-B568-49AA-A4A4-3F955EBB8AE9}"/>
            </a:ext>
          </a:extLst>
        </xdr:cNvPr>
        <xdr:cNvSpPr>
          <a:spLocks noChangeShapeType="1"/>
        </xdr:cNvSpPr>
      </xdr:nvSpPr>
      <xdr:spPr bwMode="auto">
        <a:xfrm flipV="1">
          <a:off x="4831443" y="6841671"/>
          <a:ext cx="466344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17</xdr:col>
      <xdr:colOff>238125</xdr:colOff>
      <xdr:row>34</xdr:row>
      <xdr:rowOff>0</xdr:rowOff>
    </xdr:from>
    <xdr:to>
      <xdr:col>34</xdr:col>
      <xdr:colOff>19050</xdr:colOff>
      <xdr:row>34</xdr:row>
      <xdr:rowOff>0</xdr:rowOff>
    </xdr:to>
    <xdr:sp macro="" textlink="">
      <xdr:nvSpPr>
        <xdr:cNvPr id="14" name="Line 253">
          <a:extLst>
            <a:ext uri="{FF2B5EF4-FFF2-40B4-BE49-F238E27FC236}">
              <a16:creationId xmlns:a16="http://schemas.microsoft.com/office/drawing/2014/main" id="{8DA3123B-8865-4EE3-8458-FE697FE217A0}"/>
            </a:ext>
          </a:extLst>
        </xdr:cNvPr>
        <xdr:cNvSpPr>
          <a:spLocks noChangeShapeType="1"/>
        </xdr:cNvSpPr>
      </xdr:nvSpPr>
      <xdr:spPr bwMode="auto">
        <a:xfrm>
          <a:off x="4559300" y="8420100"/>
          <a:ext cx="409575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123825</xdr:colOff>
      <xdr:row>23</xdr:row>
      <xdr:rowOff>142875</xdr:rowOff>
    </xdr:from>
    <xdr:to>
      <xdr:col>40</xdr:col>
      <xdr:colOff>70122</xdr:colOff>
      <xdr:row>23</xdr:row>
      <xdr:rowOff>142875</xdr:rowOff>
    </xdr:to>
    <xdr:sp macro="" textlink="">
      <xdr:nvSpPr>
        <xdr:cNvPr id="15" name="Line 254">
          <a:extLst>
            <a:ext uri="{FF2B5EF4-FFF2-40B4-BE49-F238E27FC236}">
              <a16:creationId xmlns:a16="http://schemas.microsoft.com/office/drawing/2014/main" id="{D1DE0529-5187-41A5-85FB-2900D2FC8E64}"/>
            </a:ext>
          </a:extLst>
        </xdr:cNvPr>
        <xdr:cNvSpPr>
          <a:spLocks noChangeShapeType="1"/>
        </xdr:cNvSpPr>
      </xdr:nvSpPr>
      <xdr:spPr bwMode="auto">
        <a:xfrm>
          <a:off x="4840968" y="5776232"/>
          <a:ext cx="466344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21</xdr:col>
      <xdr:colOff>231775</xdr:colOff>
      <xdr:row>38</xdr:row>
      <xdr:rowOff>142875</xdr:rowOff>
    </xdr:from>
    <xdr:to>
      <xdr:col>40</xdr:col>
      <xdr:colOff>48169</xdr:colOff>
      <xdr:row>38</xdr:row>
      <xdr:rowOff>142875</xdr:rowOff>
    </xdr:to>
    <xdr:sp macro="" textlink="">
      <xdr:nvSpPr>
        <xdr:cNvPr id="16" name="Line 255">
          <a:extLst>
            <a:ext uri="{FF2B5EF4-FFF2-40B4-BE49-F238E27FC236}">
              <a16:creationId xmlns:a16="http://schemas.microsoft.com/office/drawing/2014/main" id="{705D7B2C-9F04-4522-A2B3-96DD87FA19E6}"/>
            </a:ext>
          </a:extLst>
        </xdr:cNvPr>
        <xdr:cNvSpPr>
          <a:spLocks noChangeShapeType="1"/>
        </xdr:cNvSpPr>
      </xdr:nvSpPr>
      <xdr:spPr bwMode="auto">
        <a:xfrm>
          <a:off x="5184775" y="9450161"/>
          <a:ext cx="429768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</xdr:col>
      <xdr:colOff>0</xdr:colOff>
      <xdr:row>28</xdr:row>
      <xdr:rowOff>133350</xdr:rowOff>
    </xdr:from>
    <xdr:to>
      <xdr:col>18</xdr:col>
      <xdr:colOff>0</xdr:colOff>
      <xdr:row>28</xdr:row>
      <xdr:rowOff>133350</xdr:rowOff>
    </xdr:to>
    <xdr:sp macro="" textlink="">
      <xdr:nvSpPr>
        <xdr:cNvPr id="17" name="Line 256">
          <a:extLst>
            <a:ext uri="{FF2B5EF4-FFF2-40B4-BE49-F238E27FC236}">
              <a16:creationId xmlns:a16="http://schemas.microsoft.com/office/drawing/2014/main" id="{DF581600-C0C2-4A81-9F2E-68C6B055D503}"/>
            </a:ext>
          </a:extLst>
        </xdr:cNvPr>
        <xdr:cNvSpPr>
          <a:spLocks noChangeShapeType="1"/>
        </xdr:cNvSpPr>
      </xdr:nvSpPr>
      <xdr:spPr bwMode="auto">
        <a:xfrm flipV="1">
          <a:off x="762000" y="7067550"/>
          <a:ext cx="381000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17</xdr:col>
      <xdr:colOff>219075</xdr:colOff>
      <xdr:row>29</xdr:row>
      <xdr:rowOff>114300</xdr:rowOff>
    </xdr:from>
    <xdr:to>
      <xdr:col>18</xdr:col>
      <xdr:colOff>28575</xdr:colOff>
      <xdr:row>32</xdr:row>
      <xdr:rowOff>104775</xdr:rowOff>
    </xdr:to>
    <xdr:sp macro="" textlink="">
      <xdr:nvSpPr>
        <xdr:cNvPr id="18" name="Rectangle 257">
          <a:extLst>
            <a:ext uri="{FF2B5EF4-FFF2-40B4-BE49-F238E27FC236}">
              <a16:creationId xmlns:a16="http://schemas.microsoft.com/office/drawing/2014/main" id="{50E0C2DA-C5B0-4687-9762-69D98A95E98E}"/>
            </a:ext>
          </a:extLst>
        </xdr:cNvPr>
        <xdr:cNvSpPr>
          <a:spLocks/>
        </xdr:cNvSpPr>
      </xdr:nvSpPr>
      <xdr:spPr bwMode="auto">
        <a:xfrm>
          <a:off x="4540250" y="7296150"/>
          <a:ext cx="63500" cy="7366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14</xdr:col>
      <xdr:colOff>0</xdr:colOff>
      <xdr:row>28</xdr:row>
      <xdr:rowOff>104775</xdr:rowOff>
    </xdr:from>
    <xdr:to>
      <xdr:col>17</xdr:col>
      <xdr:colOff>0</xdr:colOff>
      <xdr:row>28</xdr:row>
      <xdr:rowOff>180975</xdr:rowOff>
    </xdr:to>
    <xdr:sp macro="" textlink="">
      <xdr:nvSpPr>
        <xdr:cNvPr id="19" name="Rectangle 258">
          <a:extLst>
            <a:ext uri="{FF2B5EF4-FFF2-40B4-BE49-F238E27FC236}">
              <a16:creationId xmlns:a16="http://schemas.microsoft.com/office/drawing/2014/main" id="{2677EBCA-F52D-4A23-BCCF-BE5B8D5FA2A5}"/>
            </a:ext>
          </a:extLst>
        </xdr:cNvPr>
        <xdr:cNvSpPr>
          <a:spLocks/>
        </xdr:cNvSpPr>
      </xdr:nvSpPr>
      <xdr:spPr bwMode="auto">
        <a:xfrm>
          <a:off x="3556000" y="7042150"/>
          <a:ext cx="762000" cy="76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17</xdr:col>
      <xdr:colOff>9525</xdr:colOff>
      <xdr:row>17</xdr:row>
      <xdr:rowOff>152400</xdr:rowOff>
    </xdr:from>
    <xdr:to>
      <xdr:col>18</xdr:col>
      <xdr:colOff>9525</xdr:colOff>
      <xdr:row>18</xdr:row>
      <xdr:rowOff>190500</xdr:rowOff>
    </xdr:to>
    <xdr:sp macro="" textlink="">
      <xdr:nvSpPr>
        <xdr:cNvPr id="20" name="Rectangle 259">
          <a:extLst>
            <a:ext uri="{FF2B5EF4-FFF2-40B4-BE49-F238E27FC236}">
              <a16:creationId xmlns:a16="http://schemas.microsoft.com/office/drawing/2014/main" id="{C3285376-960C-4678-AF20-7C72CD9F0B77}"/>
            </a:ext>
          </a:extLst>
        </xdr:cNvPr>
        <xdr:cNvSpPr>
          <a:spLocks/>
        </xdr:cNvSpPr>
      </xdr:nvSpPr>
      <xdr:spPr bwMode="auto">
        <a:xfrm>
          <a:off x="4330700" y="4362450"/>
          <a:ext cx="254000" cy="28575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228600</xdr:colOff>
      <xdr:row>18</xdr:row>
      <xdr:rowOff>200025</xdr:rowOff>
    </xdr:from>
    <xdr:to>
      <xdr:col>3</xdr:col>
      <xdr:colOff>228600</xdr:colOff>
      <xdr:row>19</xdr:row>
      <xdr:rowOff>238125</xdr:rowOff>
    </xdr:to>
    <xdr:sp macro="" textlink="">
      <xdr:nvSpPr>
        <xdr:cNvPr id="21" name="Rectangle 260">
          <a:extLst>
            <a:ext uri="{FF2B5EF4-FFF2-40B4-BE49-F238E27FC236}">
              <a16:creationId xmlns:a16="http://schemas.microsoft.com/office/drawing/2014/main" id="{81D2F159-A391-420B-A518-3FA5369A2A0E}"/>
            </a:ext>
          </a:extLst>
        </xdr:cNvPr>
        <xdr:cNvSpPr>
          <a:spLocks/>
        </xdr:cNvSpPr>
      </xdr:nvSpPr>
      <xdr:spPr bwMode="auto">
        <a:xfrm>
          <a:off x="736600" y="4660900"/>
          <a:ext cx="254000" cy="28575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228600</xdr:colOff>
      <xdr:row>42</xdr:row>
      <xdr:rowOff>66675</xdr:rowOff>
    </xdr:from>
    <xdr:to>
      <xdr:col>3</xdr:col>
      <xdr:colOff>228600</xdr:colOff>
      <xdr:row>43</xdr:row>
      <xdr:rowOff>104775</xdr:rowOff>
    </xdr:to>
    <xdr:sp macro="" textlink="">
      <xdr:nvSpPr>
        <xdr:cNvPr id="22" name="Rectangle 261">
          <a:extLst>
            <a:ext uri="{FF2B5EF4-FFF2-40B4-BE49-F238E27FC236}">
              <a16:creationId xmlns:a16="http://schemas.microsoft.com/office/drawing/2014/main" id="{0BB0847C-41EB-4DE8-9BD3-CC98BA112885}"/>
            </a:ext>
          </a:extLst>
        </xdr:cNvPr>
        <xdr:cNvSpPr>
          <a:spLocks/>
        </xdr:cNvSpPr>
      </xdr:nvSpPr>
      <xdr:spPr bwMode="auto">
        <a:xfrm>
          <a:off x="736600" y="10471150"/>
          <a:ext cx="254000" cy="28575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0</xdr:colOff>
      <xdr:row>38</xdr:row>
      <xdr:rowOff>133350</xdr:rowOff>
    </xdr:from>
    <xdr:to>
      <xdr:col>26</xdr:col>
      <xdr:colOff>0</xdr:colOff>
      <xdr:row>43</xdr:row>
      <xdr:rowOff>5987</xdr:rowOff>
    </xdr:to>
    <xdr:sp macro="" textlink="">
      <xdr:nvSpPr>
        <xdr:cNvPr id="23" name="Line 262">
          <a:extLst>
            <a:ext uri="{FF2B5EF4-FFF2-40B4-BE49-F238E27FC236}">
              <a16:creationId xmlns:a16="http://schemas.microsoft.com/office/drawing/2014/main" id="{E2138890-E620-4A66-B667-D1CF7B062996}"/>
            </a:ext>
          </a:extLst>
        </xdr:cNvPr>
        <xdr:cNvSpPr>
          <a:spLocks noChangeShapeType="1"/>
        </xdr:cNvSpPr>
      </xdr:nvSpPr>
      <xdr:spPr bwMode="auto">
        <a:xfrm flipV="1">
          <a:off x="6132286" y="9440636"/>
          <a:ext cx="0" cy="109728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28</xdr:col>
      <xdr:colOff>133350</xdr:colOff>
      <xdr:row>38</xdr:row>
      <xdr:rowOff>133350</xdr:rowOff>
    </xdr:from>
    <xdr:to>
      <xdr:col>28</xdr:col>
      <xdr:colOff>133350</xdr:colOff>
      <xdr:row>43</xdr:row>
      <xdr:rowOff>5987</xdr:rowOff>
    </xdr:to>
    <xdr:sp macro="" textlink="">
      <xdr:nvSpPr>
        <xdr:cNvPr id="24" name="Line 263">
          <a:extLst>
            <a:ext uri="{FF2B5EF4-FFF2-40B4-BE49-F238E27FC236}">
              <a16:creationId xmlns:a16="http://schemas.microsoft.com/office/drawing/2014/main" id="{7D84ADAE-0850-4095-B86C-D630670B6D3E}"/>
            </a:ext>
          </a:extLst>
        </xdr:cNvPr>
        <xdr:cNvSpPr>
          <a:spLocks noChangeShapeType="1"/>
        </xdr:cNvSpPr>
      </xdr:nvSpPr>
      <xdr:spPr bwMode="auto">
        <a:xfrm flipV="1">
          <a:off x="6737350" y="9440636"/>
          <a:ext cx="0" cy="109728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0</xdr:colOff>
      <xdr:row>34</xdr:row>
      <xdr:rowOff>9525</xdr:rowOff>
    </xdr:from>
    <xdr:to>
      <xdr:col>26</xdr:col>
      <xdr:colOff>0</xdr:colOff>
      <xdr:row>38</xdr:row>
      <xdr:rowOff>142875</xdr:rowOff>
    </xdr:to>
    <xdr:sp macro="" textlink="">
      <xdr:nvSpPr>
        <xdr:cNvPr id="25" name="Line 264">
          <a:extLst>
            <a:ext uri="{FF2B5EF4-FFF2-40B4-BE49-F238E27FC236}">
              <a16:creationId xmlns:a16="http://schemas.microsoft.com/office/drawing/2014/main" id="{80AF48FA-D305-43C2-B37A-0E246FF8EE53}"/>
            </a:ext>
          </a:extLst>
        </xdr:cNvPr>
        <xdr:cNvSpPr>
          <a:spLocks noChangeShapeType="1"/>
        </xdr:cNvSpPr>
      </xdr:nvSpPr>
      <xdr:spPr bwMode="auto">
        <a:xfrm flipV="1">
          <a:off x="6604000" y="8432800"/>
          <a:ext cx="0" cy="11239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19050</xdr:colOff>
      <xdr:row>34</xdr:row>
      <xdr:rowOff>9525</xdr:rowOff>
    </xdr:from>
    <xdr:to>
      <xdr:col>30</xdr:col>
      <xdr:colOff>19050</xdr:colOff>
      <xdr:row>38</xdr:row>
      <xdr:rowOff>142875</xdr:rowOff>
    </xdr:to>
    <xdr:sp macro="" textlink="">
      <xdr:nvSpPr>
        <xdr:cNvPr id="26" name="Line 265">
          <a:extLst>
            <a:ext uri="{FF2B5EF4-FFF2-40B4-BE49-F238E27FC236}">
              <a16:creationId xmlns:a16="http://schemas.microsoft.com/office/drawing/2014/main" id="{B147087C-3B0D-4C3E-BE13-70BF96E4BEDA}"/>
            </a:ext>
          </a:extLst>
        </xdr:cNvPr>
        <xdr:cNvSpPr>
          <a:spLocks noChangeShapeType="1"/>
        </xdr:cNvSpPr>
      </xdr:nvSpPr>
      <xdr:spPr bwMode="auto">
        <a:xfrm flipV="1">
          <a:off x="7639050" y="8432800"/>
          <a:ext cx="0" cy="11239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40</xdr:col>
      <xdr:colOff>76200</xdr:colOff>
      <xdr:row>35</xdr:row>
      <xdr:rowOff>9525</xdr:rowOff>
    </xdr:from>
    <xdr:to>
      <xdr:col>40</xdr:col>
      <xdr:colOff>76200</xdr:colOff>
      <xdr:row>38</xdr:row>
      <xdr:rowOff>142875</xdr:rowOff>
    </xdr:to>
    <xdr:sp macro="" textlink="">
      <xdr:nvSpPr>
        <xdr:cNvPr id="27" name="Line 266">
          <a:extLst>
            <a:ext uri="{FF2B5EF4-FFF2-40B4-BE49-F238E27FC236}">
              <a16:creationId xmlns:a16="http://schemas.microsoft.com/office/drawing/2014/main" id="{3D36B018-0EDF-411E-A67F-073219030DAF}"/>
            </a:ext>
          </a:extLst>
        </xdr:cNvPr>
        <xdr:cNvSpPr>
          <a:spLocks noChangeShapeType="1"/>
        </xdr:cNvSpPr>
      </xdr:nvSpPr>
      <xdr:spPr bwMode="auto">
        <a:xfrm flipH="1" flipV="1">
          <a:off x="10236200" y="8680450"/>
          <a:ext cx="0" cy="8763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38</xdr:col>
      <xdr:colOff>19050</xdr:colOff>
      <xdr:row>38</xdr:row>
      <xdr:rowOff>104775</xdr:rowOff>
    </xdr:from>
    <xdr:to>
      <xdr:col>39</xdr:col>
      <xdr:colOff>228600</xdr:colOff>
      <xdr:row>38</xdr:row>
      <xdr:rowOff>161925</xdr:rowOff>
    </xdr:to>
    <xdr:sp macro="" textlink="">
      <xdr:nvSpPr>
        <xdr:cNvPr id="28" name="Rectangle 267">
          <a:extLst>
            <a:ext uri="{FF2B5EF4-FFF2-40B4-BE49-F238E27FC236}">
              <a16:creationId xmlns:a16="http://schemas.microsoft.com/office/drawing/2014/main" id="{F75656BD-0D9C-493E-9B1D-172B2108FB4D}"/>
            </a:ext>
          </a:extLst>
        </xdr:cNvPr>
        <xdr:cNvSpPr>
          <a:spLocks/>
        </xdr:cNvSpPr>
      </xdr:nvSpPr>
      <xdr:spPr bwMode="auto">
        <a:xfrm>
          <a:off x="9671050" y="951865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19050</xdr:colOff>
      <xdr:row>34</xdr:row>
      <xdr:rowOff>247650</xdr:rowOff>
    </xdr:from>
    <xdr:to>
      <xdr:col>37</xdr:col>
      <xdr:colOff>161925</xdr:colOff>
      <xdr:row>35</xdr:row>
      <xdr:rowOff>0</xdr:rowOff>
    </xdr:to>
    <xdr:sp macro="" textlink="">
      <xdr:nvSpPr>
        <xdr:cNvPr id="29" name="Line 268">
          <a:extLst>
            <a:ext uri="{FF2B5EF4-FFF2-40B4-BE49-F238E27FC236}">
              <a16:creationId xmlns:a16="http://schemas.microsoft.com/office/drawing/2014/main" id="{AA51E956-3892-46D5-823A-E984A73AD146}"/>
            </a:ext>
          </a:extLst>
        </xdr:cNvPr>
        <xdr:cNvSpPr>
          <a:spLocks noChangeShapeType="1"/>
        </xdr:cNvSpPr>
      </xdr:nvSpPr>
      <xdr:spPr bwMode="auto">
        <a:xfrm>
          <a:off x="8655050" y="8667750"/>
          <a:ext cx="90805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38100</xdr:colOff>
      <xdr:row>33</xdr:row>
      <xdr:rowOff>219075</xdr:rowOff>
    </xdr:from>
    <xdr:to>
      <xdr:col>24</xdr:col>
      <xdr:colOff>247650</xdr:colOff>
      <xdr:row>34</xdr:row>
      <xdr:rowOff>28575</xdr:rowOff>
    </xdr:to>
    <xdr:sp macro="" textlink="">
      <xdr:nvSpPr>
        <xdr:cNvPr id="30" name="Rectangle 270">
          <a:extLst>
            <a:ext uri="{FF2B5EF4-FFF2-40B4-BE49-F238E27FC236}">
              <a16:creationId xmlns:a16="http://schemas.microsoft.com/office/drawing/2014/main" id="{DE559C62-2BD1-46F4-B5C6-BAB0B1C401BB}"/>
            </a:ext>
          </a:extLst>
        </xdr:cNvPr>
        <xdr:cNvSpPr>
          <a:spLocks/>
        </xdr:cNvSpPr>
      </xdr:nvSpPr>
      <xdr:spPr bwMode="auto">
        <a:xfrm>
          <a:off x="5880100" y="83947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27</xdr:col>
      <xdr:colOff>38100</xdr:colOff>
      <xdr:row>33</xdr:row>
      <xdr:rowOff>219075</xdr:rowOff>
    </xdr:from>
    <xdr:to>
      <xdr:col>28</xdr:col>
      <xdr:colOff>247650</xdr:colOff>
      <xdr:row>34</xdr:row>
      <xdr:rowOff>28575</xdr:rowOff>
    </xdr:to>
    <xdr:sp macro="" textlink="">
      <xdr:nvSpPr>
        <xdr:cNvPr id="31" name="Rectangle 271">
          <a:extLst>
            <a:ext uri="{FF2B5EF4-FFF2-40B4-BE49-F238E27FC236}">
              <a16:creationId xmlns:a16="http://schemas.microsoft.com/office/drawing/2014/main" id="{A8E615C3-EA79-4FF7-BBCE-257B7D3D1BB5}"/>
            </a:ext>
          </a:extLst>
        </xdr:cNvPr>
        <xdr:cNvSpPr>
          <a:spLocks/>
        </xdr:cNvSpPr>
      </xdr:nvSpPr>
      <xdr:spPr bwMode="auto">
        <a:xfrm>
          <a:off x="6896100" y="83947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38100</xdr:colOff>
      <xdr:row>33</xdr:row>
      <xdr:rowOff>219075</xdr:rowOff>
    </xdr:from>
    <xdr:to>
      <xdr:col>32</xdr:col>
      <xdr:colOff>247650</xdr:colOff>
      <xdr:row>34</xdr:row>
      <xdr:rowOff>28575</xdr:rowOff>
    </xdr:to>
    <xdr:sp macro="" textlink="">
      <xdr:nvSpPr>
        <xdr:cNvPr id="32" name="Rectangle 272">
          <a:extLst>
            <a:ext uri="{FF2B5EF4-FFF2-40B4-BE49-F238E27FC236}">
              <a16:creationId xmlns:a16="http://schemas.microsoft.com/office/drawing/2014/main" id="{F12B13E3-7B1D-416D-872C-5748F3BC3C18}"/>
            </a:ext>
          </a:extLst>
        </xdr:cNvPr>
        <xdr:cNvSpPr>
          <a:spLocks/>
        </xdr:cNvSpPr>
      </xdr:nvSpPr>
      <xdr:spPr bwMode="auto">
        <a:xfrm>
          <a:off x="7912100" y="83947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22</xdr:col>
      <xdr:colOff>190500</xdr:colOff>
      <xdr:row>34</xdr:row>
      <xdr:rowOff>66675</xdr:rowOff>
    </xdr:from>
    <xdr:to>
      <xdr:col>25</xdr:col>
      <xdr:colOff>85725</xdr:colOff>
      <xdr:row>37</xdr:row>
      <xdr:rowOff>180975</xdr:rowOff>
    </xdr:to>
    <xdr:sp macro="" textlink="">
      <xdr:nvSpPr>
        <xdr:cNvPr id="33" name="Rectangle 273">
          <a:extLst>
            <a:ext uri="{FF2B5EF4-FFF2-40B4-BE49-F238E27FC236}">
              <a16:creationId xmlns:a16="http://schemas.microsoft.com/office/drawing/2014/main" id="{B9A73AC8-E46B-4F16-9F20-C4BC52FFFA6D}"/>
            </a:ext>
          </a:extLst>
        </xdr:cNvPr>
        <xdr:cNvSpPr>
          <a:spLocks/>
        </xdr:cNvSpPr>
      </xdr:nvSpPr>
      <xdr:spPr bwMode="auto">
        <a:xfrm>
          <a:off x="5778500" y="8489950"/>
          <a:ext cx="660400" cy="857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endParaRPr lang="ko-KR" altLang="en-US" sz="2400" b="1" i="0" u="none" strike="noStrike" baseline="0">
            <a:solidFill>
              <a:srgbClr val="000000"/>
            </a:solidFill>
            <a:latin typeface="돋움"/>
            <a:ea typeface="돋움"/>
          </a:endParaRPr>
        </a:p>
      </xdr:txBody>
    </xdr:sp>
    <xdr:clientData/>
  </xdr:twoCellAnchor>
  <xdr:twoCellAnchor>
    <xdr:from>
      <xdr:col>22</xdr:col>
      <xdr:colOff>200025</xdr:colOff>
      <xdr:row>34</xdr:row>
      <xdr:rowOff>76200</xdr:rowOff>
    </xdr:from>
    <xdr:to>
      <xdr:col>25</xdr:col>
      <xdr:colOff>76200</xdr:colOff>
      <xdr:row>37</xdr:row>
      <xdr:rowOff>171450</xdr:rowOff>
    </xdr:to>
    <xdr:sp macro="" textlink="">
      <xdr:nvSpPr>
        <xdr:cNvPr id="34" name="Line 274">
          <a:extLst>
            <a:ext uri="{FF2B5EF4-FFF2-40B4-BE49-F238E27FC236}">
              <a16:creationId xmlns:a16="http://schemas.microsoft.com/office/drawing/2014/main" id="{05CD3A29-0594-4C4B-9E29-140F3E4B2399}"/>
            </a:ext>
          </a:extLst>
        </xdr:cNvPr>
        <xdr:cNvSpPr>
          <a:spLocks noChangeShapeType="1"/>
        </xdr:cNvSpPr>
      </xdr:nvSpPr>
      <xdr:spPr bwMode="auto">
        <a:xfrm flipV="1">
          <a:off x="5791200" y="8496300"/>
          <a:ext cx="635000" cy="838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22</xdr:col>
      <xdr:colOff>190500</xdr:colOff>
      <xdr:row>34</xdr:row>
      <xdr:rowOff>66675</xdr:rowOff>
    </xdr:from>
    <xdr:to>
      <xdr:col>25</xdr:col>
      <xdr:colOff>76200</xdr:colOff>
      <xdr:row>37</xdr:row>
      <xdr:rowOff>180975</xdr:rowOff>
    </xdr:to>
    <xdr:sp macro="" textlink="">
      <xdr:nvSpPr>
        <xdr:cNvPr id="35" name="Line 275">
          <a:extLst>
            <a:ext uri="{FF2B5EF4-FFF2-40B4-BE49-F238E27FC236}">
              <a16:creationId xmlns:a16="http://schemas.microsoft.com/office/drawing/2014/main" id="{2B23305A-F391-42AD-9791-C1EBFA3F88A7}"/>
            </a:ext>
          </a:extLst>
        </xdr:cNvPr>
        <xdr:cNvSpPr>
          <a:spLocks noChangeShapeType="1"/>
        </xdr:cNvSpPr>
      </xdr:nvSpPr>
      <xdr:spPr bwMode="auto">
        <a:xfrm>
          <a:off x="5778500" y="8489950"/>
          <a:ext cx="64770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27</xdr:col>
      <xdr:colOff>38100</xdr:colOff>
      <xdr:row>33</xdr:row>
      <xdr:rowOff>219075</xdr:rowOff>
    </xdr:from>
    <xdr:to>
      <xdr:col>28</xdr:col>
      <xdr:colOff>247650</xdr:colOff>
      <xdr:row>34</xdr:row>
      <xdr:rowOff>28575</xdr:rowOff>
    </xdr:to>
    <xdr:sp macro="" textlink="">
      <xdr:nvSpPr>
        <xdr:cNvPr id="36" name="Rectangle 276">
          <a:extLst>
            <a:ext uri="{FF2B5EF4-FFF2-40B4-BE49-F238E27FC236}">
              <a16:creationId xmlns:a16="http://schemas.microsoft.com/office/drawing/2014/main" id="{FE791352-7D9B-4ABE-8E63-1106826D6202}"/>
            </a:ext>
          </a:extLst>
        </xdr:cNvPr>
        <xdr:cNvSpPr>
          <a:spLocks/>
        </xdr:cNvSpPr>
      </xdr:nvSpPr>
      <xdr:spPr bwMode="auto">
        <a:xfrm>
          <a:off x="6896100" y="83947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190500</xdr:colOff>
      <xdr:row>34</xdr:row>
      <xdr:rowOff>66675</xdr:rowOff>
    </xdr:from>
    <xdr:to>
      <xdr:col>29</xdr:col>
      <xdr:colOff>85725</xdr:colOff>
      <xdr:row>37</xdr:row>
      <xdr:rowOff>180975</xdr:rowOff>
    </xdr:to>
    <xdr:sp macro="" textlink="">
      <xdr:nvSpPr>
        <xdr:cNvPr id="37" name="Rectangle 277">
          <a:extLst>
            <a:ext uri="{FF2B5EF4-FFF2-40B4-BE49-F238E27FC236}">
              <a16:creationId xmlns:a16="http://schemas.microsoft.com/office/drawing/2014/main" id="{23922C18-013C-4D57-8F65-8E31AECD16BC}"/>
            </a:ext>
          </a:extLst>
        </xdr:cNvPr>
        <xdr:cNvSpPr>
          <a:spLocks/>
        </xdr:cNvSpPr>
      </xdr:nvSpPr>
      <xdr:spPr bwMode="auto">
        <a:xfrm>
          <a:off x="6794500" y="8489950"/>
          <a:ext cx="660400" cy="857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endParaRPr lang="ko-KR" altLang="en-US" sz="2400" b="1" i="0" u="none" strike="noStrike" baseline="0">
            <a:solidFill>
              <a:srgbClr val="000000"/>
            </a:solidFill>
            <a:latin typeface="돋움"/>
            <a:ea typeface="돋움"/>
          </a:endParaRPr>
        </a:p>
      </xdr:txBody>
    </xdr:sp>
    <xdr:clientData/>
  </xdr:twoCellAnchor>
  <xdr:twoCellAnchor>
    <xdr:from>
      <xdr:col>26</xdr:col>
      <xdr:colOff>200025</xdr:colOff>
      <xdr:row>34</xdr:row>
      <xdr:rowOff>76200</xdr:rowOff>
    </xdr:from>
    <xdr:to>
      <xdr:col>29</xdr:col>
      <xdr:colOff>76200</xdr:colOff>
      <xdr:row>37</xdr:row>
      <xdr:rowOff>171450</xdr:rowOff>
    </xdr:to>
    <xdr:sp macro="" textlink="">
      <xdr:nvSpPr>
        <xdr:cNvPr id="38" name="Line 278">
          <a:extLst>
            <a:ext uri="{FF2B5EF4-FFF2-40B4-BE49-F238E27FC236}">
              <a16:creationId xmlns:a16="http://schemas.microsoft.com/office/drawing/2014/main" id="{5C666056-6BC7-4292-8731-A3EFEBCACAB8}"/>
            </a:ext>
          </a:extLst>
        </xdr:cNvPr>
        <xdr:cNvSpPr>
          <a:spLocks noChangeShapeType="1"/>
        </xdr:cNvSpPr>
      </xdr:nvSpPr>
      <xdr:spPr bwMode="auto">
        <a:xfrm flipV="1">
          <a:off x="6807200" y="8496300"/>
          <a:ext cx="635000" cy="838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190500</xdr:colOff>
      <xdr:row>34</xdr:row>
      <xdr:rowOff>66675</xdr:rowOff>
    </xdr:from>
    <xdr:to>
      <xdr:col>29</xdr:col>
      <xdr:colOff>76200</xdr:colOff>
      <xdr:row>37</xdr:row>
      <xdr:rowOff>180975</xdr:rowOff>
    </xdr:to>
    <xdr:sp macro="" textlink="">
      <xdr:nvSpPr>
        <xdr:cNvPr id="39" name="Line 279">
          <a:extLst>
            <a:ext uri="{FF2B5EF4-FFF2-40B4-BE49-F238E27FC236}">
              <a16:creationId xmlns:a16="http://schemas.microsoft.com/office/drawing/2014/main" id="{503189FF-0775-4024-9EEF-0DB1AF2FD3CC}"/>
            </a:ext>
          </a:extLst>
        </xdr:cNvPr>
        <xdr:cNvSpPr>
          <a:spLocks noChangeShapeType="1"/>
        </xdr:cNvSpPr>
      </xdr:nvSpPr>
      <xdr:spPr bwMode="auto">
        <a:xfrm>
          <a:off x="6794500" y="8489950"/>
          <a:ext cx="64770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>
    <xdr:from>
      <xdr:col>31</xdr:col>
      <xdr:colOff>38100</xdr:colOff>
      <xdr:row>33</xdr:row>
      <xdr:rowOff>219075</xdr:rowOff>
    </xdr:from>
    <xdr:to>
      <xdr:col>32</xdr:col>
      <xdr:colOff>247650</xdr:colOff>
      <xdr:row>34</xdr:row>
      <xdr:rowOff>28575</xdr:rowOff>
    </xdr:to>
    <xdr:sp macro="" textlink="">
      <xdr:nvSpPr>
        <xdr:cNvPr id="40" name="Rectangle 280">
          <a:extLst>
            <a:ext uri="{FF2B5EF4-FFF2-40B4-BE49-F238E27FC236}">
              <a16:creationId xmlns:a16="http://schemas.microsoft.com/office/drawing/2014/main" id="{A6D9202D-B1FE-4BFD-ABB0-7BC10BADB56C}"/>
            </a:ext>
          </a:extLst>
        </xdr:cNvPr>
        <xdr:cNvSpPr>
          <a:spLocks/>
        </xdr:cNvSpPr>
      </xdr:nvSpPr>
      <xdr:spPr bwMode="auto">
        <a:xfrm>
          <a:off x="7912100" y="83947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38100</xdr:colOff>
      <xdr:row>33</xdr:row>
      <xdr:rowOff>219075</xdr:rowOff>
    </xdr:from>
    <xdr:to>
      <xdr:col>32</xdr:col>
      <xdr:colOff>247650</xdr:colOff>
      <xdr:row>34</xdr:row>
      <xdr:rowOff>28575</xdr:rowOff>
    </xdr:to>
    <xdr:sp macro="" textlink="">
      <xdr:nvSpPr>
        <xdr:cNvPr id="41" name="Rectangle 281">
          <a:extLst>
            <a:ext uri="{FF2B5EF4-FFF2-40B4-BE49-F238E27FC236}">
              <a16:creationId xmlns:a16="http://schemas.microsoft.com/office/drawing/2014/main" id="{D70F4B71-41A2-4376-9D70-589FBDD17E7F}"/>
            </a:ext>
          </a:extLst>
        </xdr:cNvPr>
        <xdr:cNvSpPr>
          <a:spLocks/>
        </xdr:cNvSpPr>
      </xdr:nvSpPr>
      <xdr:spPr bwMode="auto">
        <a:xfrm>
          <a:off x="7912100" y="83947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190500</xdr:colOff>
      <xdr:row>34</xdr:row>
      <xdr:rowOff>66675</xdr:rowOff>
    </xdr:from>
    <xdr:to>
      <xdr:col>33</xdr:col>
      <xdr:colOff>85725</xdr:colOff>
      <xdr:row>37</xdr:row>
      <xdr:rowOff>180975</xdr:rowOff>
    </xdr:to>
    <xdr:sp macro="" textlink="">
      <xdr:nvSpPr>
        <xdr:cNvPr id="42" name="Rectangle 282">
          <a:extLst>
            <a:ext uri="{FF2B5EF4-FFF2-40B4-BE49-F238E27FC236}">
              <a16:creationId xmlns:a16="http://schemas.microsoft.com/office/drawing/2014/main" id="{BF721CF8-F932-4030-9F92-64F2BE02F754}"/>
            </a:ext>
          </a:extLst>
        </xdr:cNvPr>
        <xdr:cNvSpPr>
          <a:spLocks/>
        </xdr:cNvSpPr>
      </xdr:nvSpPr>
      <xdr:spPr bwMode="auto">
        <a:xfrm>
          <a:off x="7810500" y="8489950"/>
          <a:ext cx="660400" cy="857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endParaRPr lang="ko-KR" altLang="en-US" sz="2400" b="1" i="0" u="none" strike="noStrike" baseline="0">
            <a:solidFill>
              <a:srgbClr val="000000"/>
            </a:solidFill>
            <a:latin typeface="돋움"/>
            <a:ea typeface="돋움"/>
          </a:endParaRPr>
        </a:p>
      </xdr:txBody>
    </xdr:sp>
    <xdr:clientData/>
  </xdr:twoCellAnchor>
  <xdr:twoCellAnchor>
    <xdr:from>
      <xdr:col>30</xdr:col>
      <xdr:colOff>200025</xdr:colOff>
      <xdr:row>34</xdr:row>
      <xdr:rowOff>76200</xdr:rowOff>
    </xdr:from>
    <xdr:to>
      <xdr:col>33</xdr:col>
      <xdr:colOff>76200</xdr:colOff>
      <xdr:row>37</xdr:row>
      <xdr:rowOff>171450</xdr:rowOff>
    </xdr:to>
    <xdr:sp macro="" textlink="">
      <xdr:nvSpPr>
        <xdr:cNvPr id="43" name="Line 283">
          <a:extLst>
            <a:ext uri="{FF2B5EF4-FFF2-40B4-BE49-F238E27FC236}">
              <a16:creationId xmlns:a16="http://schemas.microsoft.com/office/drawing/2014/main" id="{A56A2643-DEC8-45BD-8729-E7BD6BD2EE2F}"/>
            </a:ext>
          </a:extLst>
        </xdr:cNvPr>
        <xdr:cNvSpPr>
          <a:spLocks noChangeShapeType="1"/>
        </xdr:cNvSpPr>
      </xdr:nvSpPr>
      <xdr:spPr bwMode="auto">
        <a:xfrm flipV="1">
          <a:off x="7823200" y="8496300"/>
          <a:ext cx="635000" cy="838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190500</xdr:colOff>
      <xdr:row>34</xdr:row>
      <xdr:rowOff>66675</xdr:rowOff>
    </xdr:from>
    <xdr:to>
      <xdr:col>33</xdr:col>
      <xdr:colOff>76200</xdr:colOff>
      <xdr:row>37</xdr:row>
      <xdr:rowOff>180975</xdr:rowOff>
    </xdr:to>
    <xdr:sp macro="" textlink="">
      <xdr:nvSpPr>
        <xdr:cNvPr id="44" name="Line 284">
          <a:extLst>
            <a:ext uri="{FF2B5EF4-FFF2-40B4-BE49-F238E27FC236}">
              <a16:creationId xmlns:a16="http://schemas.microsoft.com/office/drawing/2014/main" id="{B3D377A2-AA3F-4F1C-A806-5B9FC4583497}"/>
            </a:ext>
          </a:extLst>
        </xdr:cNvPr>
        <xdr:cNvSpPr>
          <a:spLocks noChangeShapeType="1"/>
        </xdr:cNvSpPr>
      </xdr:nvSpPr>
      <xdr:spPr bwMode="auto">
        <a:xfrm>
          <a:off x="7810500" y="8489950"/>
          <a:ext cx="64770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32</xdr:col>
      <xdr:colOff>47625</xdr:colOff>
      <xdr:row>38</xdr:row>
      <xdr:rowOff>209550</xdr:rowOff>
    </xdr:from>
    <xdr:to>
      <xdr:col>36</xdr:col>
      <xdr:colOff>257175</xdr:colOff>
      <xdr:row>43</xdr:row>
      <xdr:rowOff>38100</xdr:rowOff>
    </xdr:to>
    <xdr:sp macro="" textlink="">
      <xdr:nvSpPr>
        <xdr:cNvPr id="45" name="Rectangle 285">
          <a:extLst>
            <a:ext uri="{FF2B5EF4-FFF2-40B4-BE49-F238E27FC236}">
              <a16:creationId xmlns:a16="http://schemas.microsoft.com/office/drawing/2014/main" id="{38FB4062-2AAD-4826-AFE4-08E7FAD3DEFA}"/>
            </a:ext>
          </a:extLst>
        </xdr:cNvPr>
        <xdr:cNvSpPr>
          <a:spLocks/>
        </xdr:cNvSpPr>
      </xdr:nvSpPr>
      <xdr:spPr bwMode="auto">
        <a:xfrm>
          <a:off x="8178800" y="9620250"/>
          <a:ext cx="1219200" cy="1066800"/>
        </a:xfrm>
        <a:prstGeom prst="rect">
          <a:avLst/>
        </a:prstGeom>
        <a:pattFill prst="ltVert">
          <a:fgClr>
            <a:srgbClr val="000000"/>
          </a:fgClr>
          <a:bgClr>
            <a:srgbClr val="FFFFFF"/>
          </a:bgClr>
        </a:patt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257175</xdr:colOff>
      <xdr:row>40</xdr:row>
      <xdr:rowOff>200025</xdr:rowOff>
    </xdr:from>
    <xdr:to>
      <xdr:col>37</xdr:col>
      <xdr:colOff>57150</xdr:colOff>
      <xdr:row>41</xdr:row>
      <xdr:rowOff>28575</xdr:rowOff>
    </xdr:to>
    <xdr:sp macro="" textlink="">
      <xdr:nvSpPr>
        <xdr:cNvPr id="46" name="Rectangle 286">
          <a:extLst>
            <a:ext uri="{FF2B5EF4-FFF2-40B4-BE49-F238E27FC236}">
              <a16:creationId xmlns:a16="http://schemas.microsoft.com/office/drawing/2014/main" id="{DD2E15C9-A686-4021-B8FB-978066E440DB}"/>
            </a:ext>
          </a:extLst>
        </xdr:cNvPr>
        <xdr:cNvSpPr>
          <a:spLocks/>
        </xdr:cNvSpPr>
      </xdr:nvSpPr>
      <xdr:spPr bwMode="auto">
        <a:xfrm>
          <a:off x="8128000" y="10109200"/>
          <a:ext cx="1327150" cy="76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9525</xdr:colOff>
      <xdr:row>40</xdr:row>
      <xdr:rowOff>0</xdr:rowOff>
    </xdr:from>
    <xdr:to>
      <xdr:col>36</xdr:col>
      <xdr:colOff>257175</xdr:colOff>
      <xdr:row>42</xdr:row>
      <xdr:rowOff>9525</xdr:rowOff>
    </xdr:to>
    <xdr:sp macro="" textlink="">
      <xdr:nvSpPr>
        <xdr:cNvPr id="47" name="Freeform 287">
          <a:extLst>
            <a:ext uri="{FF2B5EF4-FFF2-40B4-BE49-F238E27FC236}">
              <a16:creationId xmlns:a16="http://schemas.microsoft.com/office/drawing/2014/main" id="{7F69443D-CFA4-4B91-A838-AA5A9DDDAEBC}"/>
            </a:ext>
          </a:extLst>
        </xdr:cNvPr>
        <xdr:cNvSpPr>
          <a:spLocks/>
        </xdr:cNvSpPr>
      </xdr:nvSpPr>
      <xdr:spPr bwMode="auto">
        <a:xfrm>
          <a:off x="7886700" y="9906000"/>
          <a:ext cx="1511300" cy="508000"/>
        </a:xfrm>
        <a:custGeom>
          <a:avLst/>
          <a:gdLst>
            <a:gd name="T0" fmla="*/ 2147483647 w 166"/>
            <a:gd name="T1" fmla="*/ 2147483647 h 53"/>
            <a:gd name="T2" fmla="*/ 0 w 166"/>
            <a:gd name="T3" fmla="*/ 2147483647 h 53"/>
            <a:gd name="T4" fmla="*/ 0 w 166"/>
            <a:gd name="T5" fmla="*/ 0 h 53"/>
            <a:gd name="T6" fmla="*/ 2147483647 w 166"/>
            <a:gd name="T7" fmla="*/ 0 h 53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6" h="53">
              <a:moveTo>
                <a:pt x="165" y="53"/>
              </a:moveTo>
              <a:lnTo>
                <a:pt x="0" y="53"/>
              </a:lnTo>
              <a:lnTo>
                <a:pt x="0" y="0"/>
              </a:lnTo>
              <a:lnTo>
                <a:pt x="166" y="0"/>
              </a:lnTo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36</xdr:col>
      <xdr:colOff>219075</xdr:colOff>
      <xdr:row>39</xdr:row>
      <xdr:rowOff>219075</xdr:rowOff>
    </xdr:from>
    <xdr:to>
      <xdr:col>37</xdr:col>
      <xdr:colOff>28575</xdr:colOff>
      <xdr:row>40</xdr:row>
      <xdr:rowOff>47625</xdr:rowOff>
    </xdr:to>
    <xdr:sp macro="" textlink="">
      <xdr:nvSpPr>
        <xdr:cNvPr id="48" name="Oval 288">
          <a:extLst>
            <a:ext uri="{FF2B5EF4-FFF2-40B4-BE49-F238E27FC236}">
              <a16:creationId xmlns:a16="http://schemas.microsoft.com/office/drawing/2014/main" id="{80F620F5-49FF-490D-B6FA-83DAE94EA8B6}"/>
            </a:ext>
          </a:extLst>
        </xdr:cNvPr>
        <xdr:cNvSpPr>
          <a:spLocks/>
        </xdr:cNvSpPr>
      </xdr:nvSpPr>
      <xdr:spPr bwMode="auto">
        <a:xfrm>
          <a:off x="9366250" y="9880600"/>
          <a:ext cx="63500" cy="76200"/>
        </a:xfrm>
        <a:prstGeom prst="ellipse">
          <a:avLst/>
        </a:prstGeom>
        <a:solidFill>
          <a:srgbClr val="000000"/>
        </a:solidFill>
        <a:ln w="9525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36</xdr:col>
      <xdr:colOff>219075</xdr:colOff>
      <xdr:row>41</xdr:row>
      <xdr:rowOff>209550</xdr:rowOff>
    </xdr:from>
    <xdr:to>
      <xdr:col>37</xdr:col>
      <xdr:colOff>28575</xdr:colOff>
      <xdr:row>42</xdr:row>
      <xdr:rowOff>38100</xdr:rowOff>
    </xdr:to>
    <xdr:sp macro="" textlink="">
      <xdr:nvSpPr>
        <xdr:cNvPr id="49" name="Oval 289">
          <a:extLst>
            <a:ext uri="{FF2B5EF4-FFF2-40B4-BE49-F238E27FC236}">
              <a16:creationId xmlns:a16="http://schemas.microsoft.com/office/drawing/2014/main" id="{BA6F3690-42A7-416F-B5BB-C96911760E79}"/>
            </a:ext>
          </a:extLst>
        </xdr:cNvPr>
        <xdr:cNvSpPr>
          <a:spLocks/>
        </xdr:cNvSpPr>
      </xdr:nvSpPr>
      <xdr:spPr bwMode="auto">
        <a:xfrm>
          <a:off x="9366250" y="10363200"/>
          <a:ext cx="63500" cy="76200"/>
        </a:xfrm>
        <a:prstGeom prst="ellipse">
          <a:avLst/>
        </a:prstGeom>
        <a:solidFill>
          <a:srgbClr val="000000"/>
        </a:solidFill>
        <a:ln w="9525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104775</xdr:colOff>
      <xdr:row>39</xdr:row>
      <xdr:rowOff>47625</xdr:rowOff>
    </xdr:from>
    <xdr:to>
      <xdr:col>35</xdr:col>
      <xdr:colOff>19050</xdr:colOff>
      <xdr:row>40</xdr:row>
      <xdr:rowOff>133350</xdr:rowOff>
    </xdr:to>
    <xdr:sp macro="" textlink="">
      <xdr:nvSpPr>
        <xdr:cNvPr id="50" name="Line 290">
          <a:extLst>
            <a:ext uri="{FF2B5EF4-FFF2-40B4-BE49-F238E27FC236}">
              <a16:creationId xmlns:a16="http://schemas.microsoft.com/office/drawing/2014/main" id="{70B00547-399F-4AAA-A7C5-84F310723A1F}"/>
            </a:ext>
          </a:extLst>
        </xdr:cNvPr>
        <xdr:cNvSpPr>
          <a:spLocks noChangeShapeType="1"/>
        </xdr:cNvSpPr>
      </xdr:nvSpPr>
      <xdr:spPr bwMode="auto">
        <a:xfrm flipV="1">
          <a:off x="8743950" y="9709150"/>
          <a:ext cx="165100" cy="330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33</xdr:col>
      <xdr:colOff>247650</xdr:colOff>
      <xdr:row>40</xdr:row>
      <xdr:rowOff>0</xdr:rowOff>
    </xdr:from>
    <xdr:to>
      <xdr:col>34</xdr:col>
      <xdr:colOff>133350</xdr:colOff>
      <xdr:row>40</xdr:row>
      <xdr:rowOff>0</xdr:rowOff>
    </xdr:to>
    <xdr:sp macro="" textlink="">
      <xdr:nvSpPr>
        <xdr:cNvPr id="51" name="Line 291">
          <a:extLst>
            <a:ext uri="{FF2B5EF4-FFF2-40B4-BE49-F238E27FC236}">
              <a16:creationId xmlns:a16="http://schemas.microsoft.com/office/drawing/2014/main" id="{1CCE8C81-A7D5-4C2F-A0C9-839BAECDEFC3}"/>
            </a:ext>
          </a:extLst>
        </xdr:cNvPr>
        <xdr:cNvSpPr>
          <a:spLocks noChangeShapeType="1"/>
        </xdr:cNvSpPr>
      </xdr:nvSpPr>
      <xdr:spPr bwMode="auto">
        <a:xfrm>
          <a:off x="8629650" y="9906000"/>
          <a:ext cx="139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228600</xdr:colOff>
      <xdr:row>40</xdr:row>
      <xdr:rowOff>0</xdr:rowOff>
    </xdr:from>
    <xdr:to>
      <xdr:col>35</xdr:col>
      <xdr:colOff>66675</xdr:colOff>
      <xdr:row>40</xdr:row>
      <xdr:rowOff>0</xdr:rowOff>
    </xdr:to>
    <xdr:sp macro="" textlink="">
      <xdr:nvSpPr>
        <xdr:cNvPr id="52" name="Line 292">
          <a:extLst>
            <a:ext uri="{FF2B5EF4-FFF2-40B4-BE49-F238E27FC236}">
              <a16:creationId xmlns:a16="http://schemas.microsoft.com/office/drawing/2014/main" id="{5A66524A-C184-4BAE-BB64-5467AEEDFE2A}"/>
            </a:ext>
          </a:extLst>
        </xdr:cNvPr>
        <xdr:cNvSpPr>
          <a:spLocks noChangeShapeType="1"/>
        </xdr:cNvSpPr>
      </xdr:nvSpPr>
      <xdr:spPr bwMode="auto">
        <a:xfrm flipH="1">
          <a:off x="8864600" y="99060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0</xdr:colOff>
      <xdr:row>23</xdr:row>
      <xdr:rowOff>133350</xdr:rowOff>
    </xdr:from>
    <xdr:to>
      <xdr:col>26</xdr:col>
      <xdr:colOff>0</xdr:colOff>
      <xdr:row>28</xdr:row>
      <xdr:rowOff>0</xdr:rowOff>
    </xdr:to>
    <xdr:sp macro="" textlink="">
      <xdr:nvSpPr>
        <xdr:cNvPr id="53" name="Line 293">
          <a:extLst>
            <a:ext uri="{FF2B5EF4-FFF2-40B4-BE49-F238E27FC236}">
              <a16:creationId xmlns:a16="http://schemas.microsoft.com/office/drawing/2014/main" id="{DED38875-9602-431B-A33A-6D4AF674B687}"/>
            </a:ext>
          </a:extLst>
        </xdr:cNvPr>
        <xdr:cNvSpPr>
          <a:spLocks noChangeShapeType="1"/>
        </xdr:cNvSpPr>
      </xdr:nvSpPr>
      <xdr:spPr bwMode="auto">
        <a:xfrm flipV="1">
          <a:off x="6604000" y="5829300"/>
          <a:ext cx="0" cy="11049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19050</xdr:colOff>
      <xdr:row>23</xdr:row>
      <xdr:rowOff>123825</xdr:rowOff>
    </xdr:from>
    <xdr:to>
      <xdr:col>30</xdr:col>
      <xdr:colOff>19050</xdr:colOff>
      <xdr:row>28</xdr:row>
      <xdr:rowOff>9525</xdr:rowOff>
    </xdr:to>
    <xdr:sp macro="" textlink="">
      <xdr:nvSpPr>
        <xdr:cNvPr id="54" name="Line 294">
          <a:extLst>
            <a:ext uri="{FF2B5EF4-FFF2-40B4-BE49-F238E27FC236}">
              <a16:creationId xmlns:a16="http://schemas.microsoft.com/office/drawing/2014/main" id="{86329418-0BAD-4047-90DD-DB430E96E9EA}"/>
            </a:ext>
          </a:extLst>
        </xdr:cNvPr>
        <xdr:cNvSpPr>
          <a:spLocks noChangeShapeType="1"/>
        </xdr:cNvSpPr>
      </xdr:nvSpPr>
      <xdr:spPr bwMode="auto">
        <a:xfrm flipV="1">
          <a:off x="7639050" y="5822950"/>
          <a:ext cx="0" cy="11239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9525</xdr:colOff>
      <xdr:row>23</xdr:row>
      <xdr:rowOff>123825</xdr:rowOff>
    </xdr:from>
    <xdr:to>
      <xdr:col>34</xdr:col>
      <xdr:colOff>9525</xdr:colOff>
      <xdr:row>28</xdr:row>
      <xdr:rowOff>0</xdr:rowOff>
    </xdr:to>
    <xdr:sp macro="" textlink="">
      <xdr:nvSpPr>
        <xdr:cNvPr id="55" name="Line 295">
          <a:extLst>
            <a:ext uri="{FF2B5EF4-FFF2-40B4-BE49-F238E27FC236}">
              <a16:creationId xmlns:a16="http://schemas.microsoft.com/office/drawing/2014/main" id="{B2F5FABD-5E4F-4988-AC47-25723380184E}"/>
            </a:ext>
            <a:ext uri="{147F2762-F138-4A5C-976F-8EAC2B608ADB}">
              <a16:predDERef xmlns:a16="http://schemas.microsoft.com/office/drawing/2014/main" pred="{86329418-0BAD-4047-90DD-DB430E96E9EA}"/>
            </a:ext>
          </a:extLst>
        </xdr:cNvPr>
        <xdr:cNvSpPr>
          <a:spLocks noChangeShapeType="1"/>
        </xdr:cNvSpPr>
      </xdr:nvSpPr>
      <xdr:spPr bwMode="auto">
        <a:xfrm flipH="1" flipV="1">
          <a:off x="9077325" y="5819775"/>
          <a:ext cx="0" cy="1114425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38100</xdr:colOff>
      <xdr:row>23</xdr:row>
      <xdr:rowOff>114300</xdr:rowOff>
    </xdr:from>
    <xdr:to>
      <xdr:col>24</xdr:col>
      <xdr:colOff>247650</xdr:colOff>
      <xdr:row>23</xdr:row>
      <xdr:rowOff>171450</xdr:rowOff>
    </xdr:to>
    <xdr:sp macro="" textlink="">
      <xdr:nvSpPr>
        <xdr:cNvPr id="56" name="Rectangle 296">
          <a:extLst>
            <a:ext uri="{FF2B5EF4-FFF2-40B4-BE49-F238E27FC236}">
              <a16:creationId xmlns:a16="http://schemas.microsoft.com/office/drawing/2014/main" id="{0E9F9810-AEF0-46FA-AF40-838955F0008B}"/>
            </a:ext>
          </a:extLst>
        </xdr:cNvPr>
        <xdr:cNvSpPr>
          <a:spLocks/>
        </xdr:cNvSpPr>
      </xdr:nvSpPr>
      <xdr:spPr bwMode="auto">
        <a:xfrm>
          <a:off x="5880100" y="581025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22</xdr:col>
      <xdr:colOff>190500</xdr:colOff>
      <xdr:row>23</xdr:row>
      <xdr:rowOff>209550</xdr:rowOff>
    </xdr:from>
    <xdr:to>
      <xdr:col>25</xdr:col>
      <xdr:colOff>85725</xdr:colOff>
      <xdr:row>27</xdr:row>
      <xdr:rowOff>76200</xdr:rowOff>
    </xdr:to>
    <xdr:sp macro="" textlink="">
      <xdr:nvSpPr>
        <xdr:cNvPr id="57" name="Rectangle 297">
          <a:extLst>
            <a:ext uri="{FF2B5EF4-FFF2-40B4-BE49-F238E27FC236}">
              <a16:creationId xmlns:a16="http://schemas.microsoft.com/office/drawing/2014/main" id="{D189829F-F341-48A6-B526-48604ACCB96C}"/>
            </a:ext>
          </a:extLst>
        </xdr:cNvPr>
        <xdr:cNvSpPr>
          <a:spLocks/>
        </xdr:cNvSpPr>
      </xdr:nvSpPr>
      <xdr:spPr bwMode="auto">
        <a:xfrm>
          <a:off x="5778500" y="5905500"/>
          <a:ext cx="660400" cy="857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endParaRPr lang="ko-KR" altLang="en-US" sz="2400" b="1" i="0" u="none" strike="noStrike" baseline="0">
            <a:solidFill>
              <a:srgbClr val="000000"/>
            </a:solidFill>
            <a:latin typeface="돋움"/>
            <a:ea typeface="돋움"/>
          </a:endParaRPr>
        </a:p>
      </xdr:txBody>
    </xdr:sp>
    <xdr:clientData/>
  </xdr:twoCellAnchor>
  <xdr:twoCellAnchor>
    <xdr:from>
      <xdr:col>22</xdr:col>
      <xdr:colOff>200025</xdr:colOff>
      <xdr:row>23</xdr:row>
      <xdr:rowOff>219075</xdr:rowOff>
    </xdr:from>
    <xdr:to>
      <xdr:col>25</xdr:col>
      <xdr:colOff>76200</xdr:colOff>
      <xdr:row>27</xdr:row>
      <xdr:rowOff>66675</xdr:rowOff>
    </xdr:to>
    <xdr:sp macro="" textlink="">
      <xdr:nvSpPr>
        <xdr:cNvPr id="58" name="Line 298">
          <a:extLst>
            <a:ext uri="{FF2B5EF4-FFF2-40B4-BE49-F238E27FC236}">
              <a16:creationId xmlns:a16="http://schemas.microsoft.com/office/drawing/2014/main" id="{3F54693D-DD54-499B-8B75-DD6A0413A973}"/>
            </a:ext>
          </a:extLst>
        </xdr:cNvPr>
        <xdr:cNvSpPr>
          <a:spLocks noChangeShapeType="1"/>
        </xdr:cNvSpPr>
      </xdr:nvSpPr>
      <xdr:spPr bwMode="auto">
        <a:xfrm flipV="1">
          <a:off x="5791200" y="5918200"/>
          <a:ext cx="635000" cy="838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22</xdr:col>
      <xdr:colOff>190500</xdr:colOff>
      <xdr:row>23</xdr:row>
      <xdr:rowOff>209550</xdr:rowOff>
    </xdr:from>
    <xdr:to>
      <xdr:col>25</xdr:col>
      <xdr:colOff>76200</xdr:colOff>
      <xdr:row>27</xdr:row>
      <xdr:rowOff>76200</xdr:rowOff>
    </xdr:to>
    <xdr:sp macro="" textlink="">
      <xdr:nvSpPr>
        <xdr:cNvPr id="59" name="Line 299">
          <a:extLst>
            <a:ext uri="{FF2B5EF4-FFF2-40B4-BE49-F238E27FC236}">
              <a16:creationId xmlns:a16="http://schemas.microsoft.com/office/drawing/2014/main" id="{217CC435-A0DF-496B-8207-C318AE0BC136}"/>
            </a:ext>
          </a:extLst>
        </xdr:cNvPr>
        <xdr:cNvSpPr>
          <a:spLocks noChangeShapeType="1"/>
        </xdr:cNvSpPr>
      </xdr:nvSpPr>
      <xdr:spPr bwMode="auto">
        <a:xfrm>
          <a:off x="5778500" y="5905500"/>
          <a:ext cx="64770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27</xdr:col>
      <xdr:colOff>28575</xdr:colOff>
      <xdr:row>27</xdr:row>
      <xdr:rowOff>209550</xdr:rowOff>
    </xdr:from>
    <xdr:to>
      <xdr:col>28</xdr:col>
      <xdr:colOff>238125</xdr:colOff>
      <xdr:row>28</xdr:row>
      <xdr:rowOff>19050</xdr:rowOff>
    </xdr:to>
    <xdr:sp macro="" textlink="">
      <xdr:nvSpPr>
        <xdr:cNvPr id="60" name="Rectangle 300">
          <a:extLst>
            <a:ext uri="{FF2B5EF4-FFF2-40B4-BE49-F238E27FC236}">
              <a16:creationId xmlns:a16="http://schemas.microsoft.com/office/drawing/2014/main" id="{6216E64E-8F77-4379-9024-E647FE28DC5D}"/>
            </a:ext>
          </a:extLst>
        </xdr:cNvPr>
        <xdr:cNvSpPr>
          <a:spLocks/>
        </xdr:cNvSpPr>
      </xdr:nvSpPr>
      <xdr:spPr bwMode="auto">
        <a:xfrm>
          <a:off x="6889750" y="68961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28575</xdr:colOff>
      <xdr:row>27</xdr:row>
      <xdr:rowOff>209550</xdr:rowOff>
    </xdr:from>
    <xdr:to>
      <xdr:col>32</xdr:col>
      <xdr:colOff>238125</xdr:colOff>
      <xdr:row>28</xdr:row>
      <xdr:rowOff>19050</xdr:rowOff>
    </xdr:to>
    <xdr:sp macro="" textlink="">
      <xdr:nvSpPr>
        <xdr:cNvPr id="61" name="Rectangle 301">
          <a:extLst>
            <a:ext uri="{FF2B5EF4-FFF2-40B4-BE49-F238E27FC236}">
              <a16:creationId xmlns:a16="http://schemas.microsoft.com/office/drawing/2014/main" id="{78D3CBE7-0411-4FBD-8D8D-E80B91192609}"/>
            </a:ext>
          </a:extLst>
        </xdr:cNvPr>
        <xdr:cNvSpPr>
          <a:spLocks/>
        </xdr:cNvSpPr>
      </xdr:nvSpPr>
      <xdr:spPr bwMode="auto">
        <a:xfrm>
          <a:off x="7905750" y="68961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27</xdr:col>
      <xdr:colOff>28575</xdr:colOff>
      <xdr:row>27</xdr:row>
      <xdr:rowOff>209550</xdr:rowOff>
    </xdr:from>
    <xdr:to>
      <xdr:col>28</xdr:col>
      <xdr:colOff>238125</xdr:colOff>
      <xdr:row>28</xdr:row>
      <xdr:rowOff>19050</xdr:rowOff>
    </xdr:to>
    <xdr:sp macro="" textlink="">
      <xdr:nvSpPr>
        <xdr:cNvPr id="62" name="Rectangle 302">
          <a:extLst>
            <a:ext uri="{FF2B5EF4-FFF2-40B4-BE49-F238E27FC236}">
              <a16:creationId xmlns:a16="http://schemas.microsoft.com/office/drawing/2014/main" id="{346D114A-19D0-471C-8195-B2E54214D92F}"/>
            </a:ext>
          </a:extLst>
        </xdr:cNvPr>
        <xdr:cNvSpPr>
          <a:spLocks/>
        </xdr:cNvSpPr>
      </xdr:nvSpPr>
      <xdr:spPr bwMode="auto">
        <a:xfrm>
          <a:off x="6889750" y="68961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190500</xdr:colOff>
      <xdr:row>24</xdr:row>
      <xdr:rowOff>57150</xdr:rowOff>
    </xdr:from>
    <xdr:to>
      <xdr:col>29</xdr:col>
      <xdr:colOff>85725</xdr:colOff>
      <xdr:row>27</xdr:row>
      <xdr:rowOff>171450</xdr:rowOff>
    </xdr:to>
    <xdr:sp macro="" textlink="">
      <xdr:nvSpPr>
        <xdr:cNvPr id="63" name="Rectangle 303">
          <a:extLst>
            <a:ext uri="{FF2B5EF4-FFF2-40B4-BE49-F238E27FC236}">
              <a16:creationId xmlns:a16="http://schemas.microsoft.com/office/drawing/2014/main" id="{8B27323C-793E-401C-8AF2-8F2E3DE07D2F}"/>
            </a:ext>
          </a:extLst>
        </xdr:cNvPr>
        <xdr:cNvSpPr>
          <a:spLocks/>
        </xdr:cNvSpPr>
      </xdr:nvSpPr>
      <xdr:spPr bwMode="auto">
        <a:xfrm>
          <a:off x="6794500" y="6000750"/>
          <a:ext cx="660400" cy="857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endParaRPr lang="ko-KR" altLang="en-US" sz="2400" b="1" i="0" u="none" strike="noStrike" baseline="0">
            <a:solidFill>
              <a:srgbClr val="000000"/>
            </a:solidFill>
            <a:latin typeface="돋움"/>
            <a:ea typeface="돋움"/>
          </a:endParaRPr>
        </a:p>
      </xdr:txBody>
    </xdr:sp>
    <xdr:clientData/>
  </xdr:twoCellAnchor>
  <xdr:twoCellAnchor>
    <xdr:from>
      <xdr:col>26</xdr:col>
      <xdr:colOff>200025</xdr:colOff>
      <xdr:row>24</xdr:row>
      <xdr:rowOff>66675</xdr:rowOff>
    </xdr:from>
    <xdr:to>
      <xdr:col>29</xdr:col>
      <xdr:colOff>76200</xdr:colOff>
      <xdr:row>27</xdr:row>
      <xdr:rowOff>161925</xdr:rowOff>
    </xdr:to>
    <xdr:sp macro="" textlink="">
      <xdr:nvSpPr>
        <xdr:cNvPr id="64" name="Line 304">
          <a:extLst>
            <a:ext uri="{FF2B5EF4-FFF2-40B4-BE49-F238E27FC236}">
              <a16:creationId xmlns:a16="http://schemas.microsoft.com/office/drawing/2014/main" id="{2550E034-9CB7-44A0-96A7-3575E0414B6F}"/>
            </a:ext>
          </a:extLst>
        </xdr:cNvPr>
        <xdr:cNvSpPr>
          <a:spLocks noChangeShapeType="1"/>
        </xdr:cNvSpPr>
      </xdr:nvSpPr>
      <xdr:spPr bwMode="auto">
        <a:xfrm flipV="1">
          <a:off x="6807200" y="6013450"/>
          <a:ext cx="635000" cy="838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190500</xdr:colOff>
      <xdr:row>24</xdr:row>
      <xdr:rowOff>57150</xdr:rowOff>
    </xdr:from>
    <xdr:to>
      <xdr:col>29</xdr:col>
      <xdr:colOff>76200</xdr:colOff>
      <xdr:row>27</xdr:row>
      <xdr:rowOff>171450</xdr:rowOff>
    </xdr:to>
    <xdr:sp macro="" textlink="">
      <xdr:nvSpPr>
        <xdr:cNvPr id="65" name="Line 305">
          <a:extLst>
            <a:ext uri="{FF2B5EF4-FFF2-40B4-BE49-F238E27FC236}">
              <a16:creationId xmlns:a16="http://schemas.microsoft.com/office/drawing/2014/main" id="{2F6043B2-CF23-4E26-BE6B-E3F25E7A94DB}"/>
            </a:ext>
          </a:extLst>
        </xdr:cNvPr>
        <xdr:cNvSpPr>
          <a:spLocks noChangeShapeType="1"/>
        </xdr:cNvSpPr>
      </xdr:nvSpPr>
      <xdr:spPr bwMode="auto">
        <a:xfrm>
          <a:off x="6794500" y="6000750"/>
          <a:ext cx="64770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28575</xdr:colOff>
      <xdr:row>27</xdr:row>
      <xdr:rowOff>209550</xdr:rowOff>
    </xdr:from>
    <xdr:to>
      <xdr:col>32</xdr:col>
      <xdr:colOff>238125</xdr:colOff>
      <xdr:row>28</xdr:row>
      <xdr:rowOff>19050</xdr:rowOff>
    </xdr:to>
    <xdr:sp macro="" textlink="">
      <xdr:nvSpPr>
        <xdr:cNvPr id="66" name="Rectangle 306">
          <a:extLst>
            <a:ext uri="{FF2B5EF4-FFF2-40B4-BE49-F238E27FC236}">
              <a16:creationId xmlns:a16="http://schemas.microsoft.com/office/drawing/2014/main" id="{77CF2CD1-2939-40AA-8B87-37CCD28F045F}"/>
            </a:ext>
          </a:extLst>
        </xdr:cNvPr>
        <xdr:cNvSpPr>
          <a:spLocks/>
        </xdr:cNvSpPr>
      </xdr:nvSpPr>
      <xdr:spPr bwMode="auto">
        <a:xfrm>
          <a:off x="7905750" y="68961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28575</xdr:colOff>
      <xdr:row>27</xdr:row>
      <xdr:rowOff>209550</xdr:rowOff>
    </xdr:from>
    <xdr:to>
      <xdr:col>32</xdr:col>
      <xdr:colOff>238125</xdr:colOff>
      <xdr:row>28</xdr:row>
      <xdr:rowOff>19050</xdr:rowOff>
    </xdr:to>
    <xdr:sp macro="" textlink="">
      <xdr:nvSpPr>
        <xdr:cNvPr id="67" name="Rectangle 307">
          <a:extLst>
            <a:ext uri="{FF2B5EF4-FFF2-40B4-BE49-F238E27FC236}">
              <a16:creationId xmlns:a16="http://schemas.microsoft.com/office/drawing/2014/main" id="{B7CB06A0-8102-4773-B680-EC0EA99DCD68}"/>
            </a:ext>
          </a:extLst>
        </xdr:cNvPr>
        <xdr:cNvSpPr>
          <a:spLocks/>
        </xdr:cNvSpPr>
      </xdr:nvSpPr>
      <xdr:spPr bwMode="auto">
        <a:xfrm>
          <a:off x="7905750" y="68961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190500</xdr:colOff>
      <xdr:row>24</xdr:row>
      <xdr:rowOff>57150</xdr:rowOff>
    </xdr:from>
    <xdr:to>
      <xdr:col>33</xdr:col>
      <xdr:colOff>85725</xdr:colOff>
      <xdr:row>27</xdr:row>
      <xdr:rowOff>171450</xdr:rowOff>
    </xdr:to>
    <xdr:sp macro="" textlink="">
      <xdr:nvSpPr>
        <xdr:cNvPr id="68" name="Rectangle 308">
          <a:extLst>
            <a:ext uri="{FF2B5EF4-FFF2-40B4-BE49-F238E27FC236}">
              <a16:creationId xmlns:a16="http://schemas.microsoft.com/office/drawing/2014/main" id="{104D3A61-2051-4CA6-9CE5-73E71DFD683B}"/>
            </a:ext>
          </a:extLst>
        </xdr:cNvPr>
        <xdr:cNvSpPr>
          <a:spLocks/>
        </xdr:cNvSpPr>
      </xdr:nvSpPr>
      <xdr:spPr bwMode="auto">
        <a:xfrm>
          <a:off x="7810500" y="6000750"/>
          <a:ext cx="660400" cy="857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endParaRPr lang="ko-KR" altLang="en-US" sz="2400" b="1" i="0" u="none" strike="noStrike" baseline="0">
            <a:solidFill>
              <a:srgbClr val="000000"/>
            </a:solidFill>
            <a:latin typeface="돋움"/>
            <a:ea typeface="돋움"/>
          </a:endParaRPr>
        </a:p>
      </xdr:txBody>
    </xdr:sp>
    <xdr:clientData/>
  </xdr:twoCellAnchor>
  <xdr:twoCellAnchor>
    <xdr:from>
      <xdr:col>30</xdr:col>
      <xdr:colOff>200025</xdr:colOff>
      <xdr:row>24</xdr:row>
      <xdr:rowOff>66675</xdr:rowOff>
    </xdr:from>
    <xdr:to>
      <xdr:col>33</xdr:col>
      <xdr:colOff>76200</xdr:colOff>
      <xdr:row>27</xdr:row>
      <xdr:rowOff>161925</xdr:rowOff>
    </xdr:to>
    <xdr:sp macro="" textlink="">
      <xdr:nvSpPr>
        <xdr:cNvPr id="69" name="Line 309">
          <a:extLst>
            <a:ext uri="{FF2B5EF4-FFF2-40B4-BE49-F238E27FC236}">
              <a16:creationId xmlns:a16="http://schemas.microsoft.com/office/drawing/2014/main" id="{BB733B99-B98C-4343-8425-8A373B82F1A3}"/>
            </a:ext>
          </a:extLst>
        </xdr:cNvPr>
        <xdr:cNvSpPr>
          <a:spLocks noChangeShapeType="1"/>
        </xdr:cNvSpPr>
      </xdr:nvSpPr>
      <xdr:spPr bwMode="auto">
        <a:xfrm flipV="1">
          <a:off x="7823200" y="6013450"/>
          <a:ext cx="635000" cy="838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190500</xdr:colOff>
      <xdr:row>24</xdr:row>
      <xdr:rowOff>57150</xdr:rowOff>
    </xdr:from>
    <xdr:to>
      <xdr:col>33</xdr:col>
      <xdr:colOff>76200</xdr:colOff>
      <xdr:row>27</xdr:row>
      <xdr:rowOff>171450</xdr:rowOff>
    </xdr:to>
    <xdr:sp macro="" textlink="">
      <xdr:nvSpPr>
        <xdr:cNvPr id="70" name="Line 310">
          <a:extLst>
            <a:ext uri="{FF2B5EF4-FFF2-40B4-BE49-F238E27FC236}">
              <a16:creationId xmlns:a16="http://schemas.microsoft.com/office/drawing/2014/main" id="{4B567244-E19C-4693-AB27-DF29E4276B3E}"/>
            </a:ext>
          </a:extLst>
        </xdr:cNvPr>
        <xdr:cNvSpPr>
          <a:spLocks noChangeShapeType="1"/>
        </xdr:cNvSpPr>
      </xdr:nvSpPr>
      <xdr:spPr bwMode="auto">
        <a:xfrm>
          <a:off x="7810500" y="6000750"/>
          <a:ext cx="64770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36</xdr:col>
      <xdr:colOff>257175</xdr:colOff>
      <xdr:row>27</xdr:row>
      <xdr:rowOff>200025</xdr:rowOff>
    </xdr:from>
    <xdr:to>
      <xdr:col>38</xdr:col>
      <xdr:colOff>19050</xdr:colOff>
      <xdr:row>28</xdr:row>
      <xdr:rowOff>28575</xdr:rowOff>
    </xdr:to>
    <xdr:sp macro="" textlink="">
      <xdr:nvSpPr>
        <xdr:cNvPr id="71" name="Rectangle 311">
          <a:extLst>
            <a:ext uri="{FF2B5EF4-FFF2-40B4-BE49-F238E27FC236}">
              <a16:creationId xmlns:a16="http://schemas.microsoft.com/office/drawing/2014/main" id="{7F3D250B-E44D-4599-9A66-39433BFE7BC6}"/>
            </a:ext>
          </a:extLst>
        </xdr:cNvPr>
        <xdr:cNvSpPr>
          <a:spLocks/>
        </xdr:cNvSpPr>
      </xdr:nvSpPr>
      <xdr:spPr bwMode="auto">
        <a:xfrm>
          <a:off x="9398000" y="6889750"/>
          <a:ext cx="273050" cy="76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104775</xdr:colOff>
      <xdr:row>20</xdr:row>
      <xdr:rowOff>228600</xdr:rowOff>
    </xdr:from>
    <xdr:to>
      <xdr:col>28</xdr:col>
      <xdr:colOff>0</xdr:colOff>
      <xdr:row>20</xdr:row>
      <xdr:rowOff>228600</xdr:rowOff>
    </xdr:to>
    <xdr:sp macro="" textlink="">
      <xdr:nvSpPr>
        <xdr:cNvPr id="72" name="Line 312">
          <a:extLst>
            <a:ext uri="{FF2B5EF4-FFF2-40B4-BE49-F238E27FC236}">
              <a16:creationId xmlns:a16="http://schemas.microsoft.com/office/drawing/2014/main" id="{2C5EB60C-3BA0-406A-9F8F-3170BE5817A3}"/>
            </a:ext>
          </a:extLst>
        </xdr:cNvPr>
        <xdr:cNvSpPr>
          <a:spLocks noChangeShapeType="1"/>
        </xdr:cNvSpPr>
      </xdr:nvSpPr>
      <xdr:spPr bwMode="auto">
        <a:xfrm>
          <a:off x="5187950" y="5181600"/>
          <a:ext cx="192405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28</xdr:col>
      <xdr:colOff>9525</xdr:colOff>
      <xdr:row>18</xdr:row>
      <xdr:rowOff>9525</xdr:rowOff>
    </xdr:from>
    <xdr:to>
      <xdr:col>28</xdr:col>
      <xdr:colOff>9525</xdr:colOff>
      <xdr:row>23</xdr:row>
      <xdr:rowOff>142875</xdr:rowOff>
    </xdr:to>
    <xdr:sp macro="" textlink="">
      <xdr:nvSpPr>
        <xdr:cNvPr id="73" name="Line 313">
          <a:extLst>
            <a:ext uri="{FF2B5EF4-FFF2-40B4-BE49-F238E27FC236}">
              <a16:creationId xmlns:a16="http://schemas.microsoft.com/office/drawing/2014/main" id="{62663DC6-8EE8-429A-868A-11A2F2495897}"/>
            </a:ext>
          </a:extLst>
        </xdr:cNvPr>
        <xdr:cNvSpPr>
          <a:spLocks noChangeShapeType="1"/>
        </xdr:cNvSpPr>
      </xdr:nvSpPr>
      <xdr:spPr bwMode="auto">
        <a:xfrm flipV="1">
          <a:off x="7124700" y="4470400"/>
          <a:ext cx="0" cy="13716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0</xdr:colOff>
      <xdr:row>18</xdr:row>
      <xdr:rowOff>9525</xdr:rowOff>
    </xdr:from>
    <xdr:to>
      <xdr:col>26</xdr:col>
      <xdr:colOff>0</xdr:colOff>
      <xdr:row>20</xdr:row>
      <xdr:rowOff>219075</xdr:rowOff>
    </xdr:to>
    <xdr:sp macro="" textlink="">
      <xdr:nvSpPr>
        <xdr:cNvPr id="74" name="Line 314">
          <a:extLst>
            <a:ext uri="{FF2B5EF4-FFF2-40B4-BE49-F238E27FC236}">
              <a16:creationId xmlns:a16="http://schemas.microsoft.com/office/drawing/2014/main" id="{A1BF7E3D-F846-45F5-9F4F-0E916821AA7E}"/>
            </a:ext>
          </a:extLst>
        </xdr:cNvPr>
        <xdr:cNvSpPr>
          <a:spLocks noChangeShapeType="1"/>
        </xdr:cNvSpPr>
      </xdr:nvSpPr>
      <xdr:spPr bwMode="auto">
        <a:xfrm flipV="1">
          <a:off x="6604000" y="4470400"/>
          <a:ext cx="0" cy="7048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123825</xdr:colOff>
      <xdr:row>18</xdr:row>
      <xdr:rowOff>28575</xdr:rowOff>
    </xdr:from>
    <xdr:to>
      <xdr:col>20</xdr:col>
      <xdr:colOff>123825</xdr:colOff>
      <xdr:row>21</xdr:row>
      <xdr:rowOff>9525</xdr:rowOff>
    </xdr:to>
    <xdr:sp macro="" textlink="">
      <xdr:nvSpPr>
        <xdr:cNvPr id="75" name="Line 315">
          <a:extLst>
            <a:ext uri="{FF2B5EF4-FFF2-40B4-BE49-F238E27FC236}">
              <a16:creationId xmlns:a16="http://schemas.microsoft.com/office/drawing/2014/main" id="{B3793F14-82E6-4FF7-89FD-F30476B60F3A}"/>
            </a:ext>
          </a:extLst>
        </xdr:cNvPr>
        <xdr:cNvSpPr>
          <a:spLocks noChangeShapeType="1"/>
        </xdr:cNvSpPr>
      </xdr:nvSpPr>
      <xdr:spPr bwMode="auto">
        <a:xfrm flipH="1" flipV="1">
          <a:off x="5207000" y="4489450"/>
          <a:ext cx="0" cy="7239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22</xdr:col>
      <xdr:colOff>247650</xdr:colOff>
      <xdr:row>20</xdr:row>
      <xdr:rowOff>209550</xdr:rowOff>
    </xdr:from>
    <xdr:to>
      <xdr:col>22</xdr:col>
      <xdr:colOff>247650</xdr:colOff>
      <xdr:row>23</xdr:row>
      <xdr:rowOff>123825</xdr:rowOff>
    </xdr:to>
    <xdr:sp macro="" textlink="">
      <xdr:nvSpPr>
        <xdr:cNvPr id="76" name="Line 316">
          <a:extLst>
            <a:ext uri="{FF2B5EF4-FFF2-40B4-BE49-F238E27FC236}">
              <a16:creationId xmlns:a16="http://schemas.microsoft.com/office/drawing/2014/main" id="{23BE9CDC-AA34-4B2E-AD8B-2E7058AEEC9D}"/>
            </a:ext>
          </a:extLst>
        </xdr:cNvPr>
        <xdr:cNvSpPr>
          <a:spLocks noChangeShapeType="1"/>
        </xdr:cNvSpPr>
      </xdr:nvSpPr>
      <xdr:spPr bwMode="auto">
        <a:xfrm flipH="1" flipV="1">
          <a:off x="5835650" y="5162550"/>
          <a:ext cx="0" cy="6604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22</xdr:col>
      <xdr:colOff>219075</xdr:colOff>
      <xdr:row>21</xdr:row>
      <xdr:rowOff>85725</xdr:rowOff>
    </xdr:from>
    <xdr:to>
      <xdr:col>23</xdr:col>
      <xdr:colOff>9525</xdr:colOff>
      <xdr:row>23</xdr:row>
      <xdr:rowOff>47625</xdr:rowOff>
    </xdr:to>
    <xdr:sp macro="" textlink="">
      <xdr:nvSpPr>
        <xdr:cNvPr id="77" name="Rectangle 317">
          <a:extLst>
            <a:ext uri="{FF2B5EF4-FFF2-40B4-BE49-F238E27FC236}">
              <a16:creationId xmlns:a16="http://schemas.microsoft.com/office/drawing/2014/main" id="{DBBE9EF7-7353-4783-8BCB-2BB5F73A89D7}"/>
            </a:ext>
          </a:extLst>
        </xdr:cNvPr>
        <xdr:cNvSpPr>
          <a:spLocks/>
        </xdr:cNvSpPr>
      </xdr:nvSpPr>
      <xdr:spPr bwMode="auto">
        <a:xfrm>
          <a:off x="5810250" y="5289550"/>
          <a:ext cx="44450" cy="457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27</xdr:col>
      <xdr:colOff>228600</xdr:colOff>
      <xdr:row>21</xdr:row>
      <xdr:rowOff>66675</xdr:rowOff>
    </xdr:from>
    <xdr:to>
      <xdr:col>28</xdr:col>
      <xdr:colOff>28575</xdr:colOff>
      <xdr:row>23</xdr:row>
      <xdr:rowOff>28575</xdr:rowOff>
    </xdr:to>
    <xdr:sp macro="" textlink="">
      <xdr:nvSpPr>
        <xdr:cNvPr id="78" name="Rectangle 318">
          <a:extLst>
            <a:ext uri="{FF2B5EF4-FFF2-40B4-BE49-F238E27FC236}">
              <a16:creationId xmlns:a16="http://schemas.microsoft.com/office/drawing/2014/main" id="{6DD9FA7B-5486-43AC-9C42-7256055813D5}"/>
            </a:ext>
          </a:extLst>
        </xdr:cNvPr>
        <xdr:cNvSpPr>
          <a:spLocks/>
        </xdr:cNvSpPr>
      </xdr:nvSpPr>
      <xdr:spPr bwMode="auto">
        <a:xfrm>
          <a:off x="7086600" y="5270500"/>
          <a:ext cx="57150" cy="457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29</xdr:col>
      <xdr:colOff>228600</xdr:colOff>
      <xdr:row>18</xdr:row>
      <xdr:rowOff>200025</xdr:rowOff>
    </xdr:from>
    <xdr:to>
      <xdr:col>35</xdr:col>
      <xdr:colOff>9525</xdr:colOff>
      <xdr:row>23</xdr:row>
      <xdr:rowOff>57150</xdr:rowOff>
    </xdr:to>
    <xdr:sp macro="" textlink="">
      <xdr:nvSpPr>
        <xdr:cNvPr id="79" name="Rectangle 319">
          <a:extLst>
            <a:ext uri="{FF2B5EF4-FFF2-40B4-BE49-F238E27FC236}">
              <a16:creationId xmlns:a16="http://schemas.microsoft.com/office/drawing/2014/main" id="{25795926-9D7F-41C3-8C85-5B8CA6A9D7F2}"/>
            </a:ext>
          </a:extLst>
        </xdr:cNvPr>
        <xdr:cNvSpPr>
          <a:spLocks/>
        </xdr:cNvSpPr>
      </xdr:nvSpPr>
      <xdr:spPr bwMode="auto">
        <a:xfrm>
          <a:off x="7594600" y="4660900"/>
          <a:ext cx="1308100" cy="1092200"/>
        </a:xfrm>
        <a:prstGeom prst="rect">
          <a:avLst/>
        </a:prstGeom>
        <a:pattFill prst="ltVert">
          <a:fgClr>
            <a:srgbClr val="000000"/>
          </a:fgClr>
          <a:bgClr>
            <a:srgbClr val="FFFFFF"/>
          </a:bgClr>
        </a:patt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29</xdr:col>
      <xdr:colOff>200025</xdr:colOff>
      <xdr:row>20</xdr:row>
      <xdr:rowOff>238125</xdr:rowOff>
    </xdr:from>
    <xdr:to>
      <xdr:col>35</xdr:col>
      <xdr:colOff>47625</xdr:colOff>
      <xdr:row>21</xdr:row>
      <xdr:rowOff>66675</xdr:rowOff>
    </xdr:to>
    <xdr:sp macro="" textlink="">
      <xdr:nvSpPr>
        <xdr:cNvPr id="80" name="Rectangle 320">
          <a:extLst>
            <a:ext uri="{FF2B5EF4-FFF2-40B4-BE49-F238E27FC236}">
              <a16:creationId xmlns:a16="http://schemas.microsoft.com/office/drawing/2014/main" id="{19270FDF-115A-4F61-B72B-6DD3B2E1AF5D}"/>
            </a:ext>
          </a:extLst>
        </xdr:cNvPr>
        <xdr:cNvSpPr>
          <a:spLocks/>
        </xdr:cNvSpPr>
      </xdr:nvSpPr>
      <xdr:spPr bwMode="auto">
        <a:xfrm>
          <a:off x="7569200" y="5194300"/>
          <a:ext cx="1371600" cy="76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29</xdr:col>
      <xdr:colOff>200025</xdr:colOff>
      <xdr:row>22</xdr:row>
      <xdr:rowOff>0</xdr:rowOff>
    </xdr:from>
    <xdr:to>
      <xdr:col>30</xdr:col>
      <xdr:colOff>9525</xdr:colOff>
      <xdr:row>22</xdr:row>
      <xdr:rowOff>76200</xdr:rowOff>
    </xdr:to>
    <xdr:sp macro="" textlink="">
      <xdr:nvSpPr>
        <xdr:cNvPr id="81" name="Oval 321">
          <a:extLst>
            <a:ext uri="{FF2B5EF4-FFF2-40B4-BE49-F238E27FC236}">
              <a16:creationId xmlns:a16="http://schemas.microsoft.com/office/drawing/2014/main" id="{54396D32-0D3C-4C5F-9B78-5DE58DCD00C8}"/>
            </a:ext>
          </a:extLst>
        </xdr:cNvPr>
        <xdr:cNvSpPr>
          <a:spLocks/>
        </xdr:cNvSpPr>
      </xdr:nvSpPr>
      <xdr:spPr bwMode="auto">
        <a:xfrm>
          <a:off x="7569200" y="5448300"/>
          <a:ext cx="63500" cy="76200"/>
        </a:xfrm>
        <a:prstGeom prst="ellipse">
          <a:avLst/>
        </a:prstGeom>
        <a:solidFill>
          <a:srgbClr val="000000"/>
        </a:solidFill>
        <a:ln w="9525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29</xdr:col>
      <xdr:colOff>190500</xdr:colOff>
      <xdr:row>19</xdr:row>
      <xdr:rowOff>190500</xdr:rowOff>
    </xdr:from>
    <xdr:to>
      <xdr:col>30</xdr:col>
      <xdr:colOff>0</xdr:colOff>
      <xdr:row>20</xdr:row>
      <xdr:rowOff>19050</xdr:rowOff>
    </xdr:to>
    <xdr:sp macro="" textlink="">
      <xdr:nvSpPr>
        <xdr:cNvPr id="82" name="Oval 322">
          <a:extLst>
            <a:ext uri="{FF2B5EF4-FFF2-40B4-BE49-F238E27FC236}">
              <a16:creationId xmlns:a16="http://schemas.microsoft.com/office/drawing/2014/main" id="{E7B417E0-FA04-415D-8F7E-FF5BF2CA2AC4}"/>
            </a:ext>
          </a:extLst>
        </xdr:cNvPr>
        <xdr:cNvSpPr>
          <a:spLocks/>
        </xdr:cNvSpPr>
      </xdr:nvSpPr>
      <xdr:spPr bwMode="auto">
        <a:xfrm>
          <a:off x="7556500" y="4895850"/>
          <a:ext cx="63500" cy="76200"/>
        </a:xfrm>
        <a:prstGeom prst="ellipse">
          <a:avLst/>
        </a:prstGeom>
        <a:solidFill>
          <a:srgbClr val="000000"/>
        </a:solidFill>
        <a:ln w="9525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32</xdr:col>
      <xdr:colOff>95250</xdr:colOff>
      <xdr:row>21</xdr:row>
      <xdr:rowOff>85725</xdr:rowOff>
    </xdr:from>
    <xdr:to>
      <xdr:col>33</xdr:col>
      <xdr:colOff>9525</xdr:colOff>
      <xdr:row>22</xdr:row>
      <xdr:rowOff>180975</xdr:rowOff>
    </xdr:to>
    <xdr:sp macro="" textlink="">
      <xdr:nvSpPr>
        <xdr:cNvPr id="83" name="Line 323">
          <a:extLst>
            <a:ext uri="{FF2B5EF4-FFF2-40B4-BE49-F238E27FC236}">
              <a16:creationId xmlns:a16="http://schemas.microsoft.com/office/drawing/2014/main" id="{6AC9FD35-0E3E-4576-9F4F-E3F2C00C8F6C}"/>
            </a:ext>
          </a:extLst>
        </xdr:cNvPr>
        <xdr:cNvSpPr>
          <a:spLocks noChangeShapeType="1"/>
        </xdr:cNvSpPr>
      </xdr:nvSpPr>
      <xdr:spPr bwMode="auto">
        <a:xfrm flipV="1">
          <a:off x="8223250" y="5289550"/>
          <a:ext cx="17145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29</xdr:col>
      <xdr:colOff>257175</xdr:colOff>
      <xdr:row>22</xdr:row>
      <xdr:rowOff>47625</xdr:rowOff>
    </xdr:from>
    <xdr:to>
      <xdr:col>32</xdr:col>
      <xdr:colOff>123825</xdr:colOff>
      <xdr:row>22</xdr:row>
      <xdr:rowOff>47625</xdr:rowOff>
    </xdr:to>
    <xdr:sp macro="" textlink="">
      <xdr:nvSpPr>
        <xdr:cNvPr id="84" name="Line 324">
          <a:extLst>
            <a:ext uri="{FF2B5EF4-FFF2-40B4-BE49-F238E27FC236}">
              <a16:creationId xmlns:a16="http://schemas.microsoft.com/office/drawing/2014/main" id="{21A477A4-3277-4875-B7ED-2CD796594C5E}"/>
            </a:ext>
          </a:extLst>
        </xdr:cNvPr>
        <xdr:cNvSpPr>
          <a:spLocks noChangeShapeType="1"/>
        </xdr:cNvSpPr>
      </xdr:nvSpPr>
      <xdr:spPr bwMode="auto">
        <a:xfrm>
          <a:off x="7620000" y="5499100"/>
          <a:ext cx="635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32</xdr:col>
      <xdr:colOff>247650</xdr:colOff>
      <xdr:row>22</xdr:row>
      <xdr:rowOff>47625</xdr:rowOff>
    </xdr:from>
    <xdr:to>
      <xdr:col>33</xdr:col>
      <xdr:colOff>57150</xdr:colOff>
      <xdr:row>22</xdr:row>
      <xdr:rowOff>47625</xdr:rowOff>
    </xdr:to>
    <xdr:sp macro="" textlink="">
      <xdr:nvSpPr>
        <xdr:cNvPr id="85" name="Line 325">
          <a:extLst>
            <a:ext uri="{FF2B5EF4-FFF2-40B4-BE49-F238E27FC236}">
              <a16:creationId xmlns:a16="http://schemas.microsoft.com/office/drawing/2014/main" id="{995A6B53-537E-4A9B-BF8E-236854D25074}"/>
            </a:ext>
          </a:extLst>
        </xdr:cNvPr>
        <xdr:cNvSpPr>
          <a:spLocks noChangeShapeType="1"/>
        </xdr:cNvSpPr>
      </xdr:nvSpPr>
      <xdr:spPr bwMode="auto">
        <a:xfrm flipH="1">
          <a:off x="8375650" y="5499100"/>
          <a:ext cx="635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29</xdr:col>
      <xdr:colOff>228600</xdr:colOff>
      <xdr:row>19</xdr:row>
      <xdr:rowOff>228600</xdr:rowOff>
    </xdr:from>
    <xdr:to>
      <xdr:col>36</xdr:col>
      <xdr:colOff>47625</xdr:colOff>
      <xdr:row>22</xdr:row>
      <xdr:rowOff>47625</xdr:rowOff>
    </xdr:to>
    <xdr:sp macro="" textlink="">
      <xdr:nvSpPr>
        <xdr:cNvPr id="86" name="Freeform 326">
          <a:extLst>
            <a:ext uri="{FF2B5EF4-FFF2-40B4-BE49-F238E27FC236}">
              <a16:creationId xmlns:a16="http://schemas.microsoft.com/office/drawing/2014/main" id="{8A9B28D7-6EEE-4C6C-85AB-C7BC969BD91C}"/>
            </a:ext>
          </a:extLst>
        </xdr:cNvPr>
        <xdr:cNvSpPr>
          <a:spLocks/>
        </xdr:cNvSpPr>
      </xdr:nvSpPr>
      <xdr:spPr bwMode="auto">
        <a:xfrm>
          <a:off x="7594600" y="4933950"/>
          <a:ext cx="1600200" cy="565150"/>
        </a:xfrm>
        <a:custGeom>
          <a:avLst/>
          <a:gdLst>
            <a:gd name="T0" fmla="*/ 2147483647 w 177"/>
            <a:gd name="T1" fmla="*/ 2147483647 h 62"/>
            <a:gd name="T2" fmla="*/ 2147483647 w 177"/>
            <a:gd name="T3" fmla="*/ 2147483647 h 62"/>
            <a:gd name="T4" fmla="*/ 2147483647 w 177"/>
            <a:gd name="T5" fmla="*/ 0 h 62"/>
            <a:gd name="T6" fmla="*/ 0 w 177"/>
            <a:gd name="T7" fmla="*/ 0 h 62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77" h="62">
              <a:moveTo>
                <a:pt x="89" y="62"/>
              </a:moveTo>
              <a:lnTo>
                <a:pt x="177" y="62"/>
              </a:lnTo>
              <a:lnTo>
                <a:pt x="177" y="0"/>
              </a:lnTo>
              <a:lnTo>
                <a:pt x="0" y="0"/>
              </a:lnTo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14</xdr:col>
      <xdr:colOff>76200</xdr:colOff>
      <xdr:row>35</xdr:row>
      <xdr:rowOff>28575</xdr:rowOff>
    </xdr:from>
    <xdr:to>
      <xdr:col>14</xdr:col>
      <xdr:colOff>76200</xdr:colOff>
      <xdr:row>43</xdr:row>
      <xdr:rowOff>95250</xdr:rowOff>
    </xdr:to>
    <xdr:sp macro="" textlink="">
      <xdr:nvSpPr>
        <xdr:cNvPr id="87" name="Line 327">
          <a:extLst>
            <a:ext uri="{FF2B5EF4-FFF2-40B4-BE49-F238E27FC236}">
              <a16:creationId xmlns:a16="http://schemas.microsoft.com/office/drawing/2014/main" id="{A199DB07-DA5B-45D9-A50B-FA23CA621F55}"/>
            </a:ext>
          </a:extLst>
        </xdr:cNvPr>
        <xdr:cNvSpPr>
          <a:spLocks noChangeShapeType="1"/>
        </xdr:cNvSpPr>
      </xdr:nvSpPr>
      <xdr:spPr bwMode="auto">
        <a:xfrm flipV="1">
          <a:off x="3632200" y="8699500"/>
          <a:ext cx="0" cy="20447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14</xdr:col>
      <xdr:colOff>66675</xdr:colOff>
      <xdr:row>35</xdr:row>
      <xdr:rowOff>9525</xdr:rowOff>
    </xdr:from>
    <xdr:to>
      <xdr:col>18</xdr:col>
      <xdr:colOff>0</xdr:colOff>
      <xdr:row>35</xdr:row>
      <xdr:rowOff>9525</xdr:rowOff>
    </xdr:to>
    <xdr:sp macro="" textlink="">
      <xdr:nvSpPr>
        <xdr:cNvPr id="88" name="Line 328">
          <a:extLst>
            <a:ext uri="{FF2B5EF4-FFF2-40B4-BE49-F238E27FC236}">
              <a16:creationId xmlns:a16="http://schemas.microsoft.com/office/drawing/2014/main" id="{53425F79-32F2-4608-9CBD-8BEEA8742995}"/>
            </a:ext>
          </a:extLst>
        </xdr:cNvPr>
        <xdr:cNvSpPr>
          <a:spLocks noChangeShapeType="1"/>
        </xdr:cNvSpPr>
      </xdr:nvSpPr>
      <xdr:spPr bwMode="auto">
        <a:xfrm>
          <a:off x="3625850" y="8680450"/>
          <a:ext cx="94615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14</xdr:col>
      <xdr:colOff>104775</xdr:colOff>
      <xdr:row>37</xdr:row>
      <xdr:rowOff>9525</xdr:rowOff>
    </xdr:from>
    <xdr:to>
      <xdr:col>17</xdr:col>
      <xdr:colOff>238125</xdr:colOff>
      <xdr:row>37</xdr:row>
      <xdr:rowOff>9525</xdr:rowOff>
    </xdr:to>
    <xdr:sp macro="" textlink="">
      <xdr:nvSpPr>
        <xdr:cNvPr id="89" name="Line 329">
          <a:extLst>
            <a:ext uri="{FF2B5EF4-FFF2-40B4-BE49-F238E27FC236}">
              <a16:creationId xmlns:a16="http://schemas.microsoft.com/office/drawing/2014/main" id="{3A59B0EB-2EC5-4DD5-9303-7CB33711CD2F}"/>
            </a:ext>
          </a:extLst>
        </xdr:cNvPr>
        <xdr:cNvSpPr>
          <a:spLocks noChangeShapeType="1"/>
        </xdr:cNvSpPr>
      </xdr:nvSpPr>
      <xdr:spPr bwMode="auto">
        <a:xfrm>
          <a:off x="3663950" y="9175750"/>
          <a:ext cx="89535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7</xdr:col>
      <xdr:colOff>238125</xdr:colOff>
      <xdr:row>31</xdr:row>
      <xdr:rowOff>0</xdr:rowOff>
    </xdr:from>
    <xdr:to>
      <xdr:col>11</xdr:col>
      <xdr:colOff>171450</xdr:colOff>
      <xdr:row>33</xdr:row>
      <xdr:rowOff>171450</xdr:rowOff>
    </xdr:to>
    <xdr:sp macro="" textlink="">
      <xdr:nvSpPr>
        <xdr:cNvPr id="90" name="Rectangle 330">
          <a:extLst>
            <a:ext uri="{FF2B5EF4-FFF2-40B4-BE49-F238E27FC236}">
              <a16:creationId xmlns:a16="http://schemas.microsoft.com/office/drawing/2014/main" id="{4AC818E9-F8DA-4667-A848-FC2CB6AE7274}"/>
            </a:ext>
          </a:extLst>
        </xdr:cNvPr>
        <xdr:cNvSpPr>
          <a:spLocks/>
        </xdr:cNvSpPr>
      </xdr:nvSpPr>
      <xdr:spPr bwMode="auto">
        <a:xfrm>
          <a:off x="2019300" y="7677150"/>
          <a:ext cx="946150" cy="6667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ko-KR" sz="1400" b="1" i="0" u="none" strike="noStrike" baseline="0">
              <a:solidFill>
                <a:srgbClr val="000000"/>
              </a:solidFill>
              <a:latin typeface="돋움"/>
              <a:ea typeface="돋움"/>
            </a:rPr>
            <a:t>T.R</a:t>
          </a:r>
          <a:br>
            <a:rPr lang="en-US" altLang="ko-KR" sz="1400" b="1" i="0" u="none" strike="noStrike" baseline="0">
              <a:solidFill>
                <a:srgbClr val="000000"/>
              </a:solidFill>
              <a:latin typeface="돋움"/>
              <a:ea typeface="돋움"/>
            </a:rPr>
          </a:br>
          <a:r>
            <a:rPr lang="en-US" altLang="ko-KR" sz="1400" b="1" i="0" u="none" strike="noStrike" baseline="0">
              <a:solidFill>
                <a:srgbClr val="000000"/>
              </a:solidFill>
              <a:latin typeface="돋움"/>
              <a:ea typeface="돋움"/>
            </a:rPr>
            <a:t>#A</a:t>
          </a:r>
          <a:endParaRPr lang="ko-KR" altLang="en-US" sz="1400" b="1" i="0" u="none" strike="noStrike" baseline="0">
            <a:solidFill>
              <a:srgbClr val="000000"/>
            </a:solidFill>
            <a:latin typeface="돋움"/>
            <a:ea typeface="돋움"/>
          </a:endParaRPr>
        </a:p>
      </xdr:txBody>
    </xdr:sp>
    <xdr:clientData/>
  </xdr:twoCellAnchor>
  <xdr:twoCellAnchor>
    <xdr:from>
      <xdr:col>5</xdr:col>
      <xdr:colOff>61912</xdr:colOff>
      <xdr:row>31</xdr:row>
      <xdr:rowOff>0</xdr:rowOff>
    </xdr:from>
    <xdr:to>
      <xdr:col>6</xdr:col>
      <xdr:colOff>157162</xdr:colOff>
      <xdr:row>33</xdr:row>
      <xdr:rowOff>0</xdr:rowOff>
    </xdr:to>
    <xdr:sp macro="" textlink="">
      <xdr:nvSpPr>
        <xdr:cNvPr id="91" name="Rectangle 331">
          <a:extLst>
            <a:ext uri="{FF2B5EF4-FFF2-40B4-BE49-F238E27FC236}">
              <a16:creationId xmlns:a16="http://schemas.microsoft.com/office/drawing/2014/main" id="{9C4FA0E4-F4D4-4C52-BCA6-5575F3CA2132}"/>
            </a:ext>
          </a:extLst>
        </xdr:cNvPr>
        <xdr:cNvSpPr>
          <a:spLocks/>
        </xdr:cNvSpPr>
      </xdr:nvSpPr>
      <xdr:spPr bwMode="auto">
        <a:xfrm>
          <a:off x="1333499" y="7677150"/>
          <a:ext cx="349250" cy="495300"/>
        </a:xfrm>
        <a:prstGeom prst="rect">
          <a:avLst/>
        </a:prstGeom>
        <a:solidFill>
          <a:schemeClr val="tx1"/>
        </a:solidFill>
        <a:ln w="9525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ko-KR" altLang="en-US" sz="1100" b="0" i="0" u="none" strike="noStrike" baseline="0">
              <a:solidFill>
                <a:schemeClr val="bg1"/>
              </a:solidFill>
              <a:latin typeface="돋움"/>
              <a:ea typeface="돋움"/>
            </a:rPr>
            <a:t>A</a:t>
          </a:r>
        </a:p>
      </xdr:txBody>
    </xdr:sp>
    <xdr:clientData/>
  </xdr:twoCellAnchor>
  <xdr:twoCellAnchor>
    <xdr:from>
      <xdr:col>6</xdr:col>
      <xdr:colOff>142875</xdr:colOff>
      <xdr:row>31</xdr:row>
      <xdr:rowOff>0</xdr:rowOff>
    </xdr:from>
    <xdr:to>
      <xdr:col>7</xdr:col>
      <xdr:colOff>238125</xdr:colOff>
      <xdr:row>33</xdr:row>
      <xdr:rowOff>0</xdr:rowOff>
    </xdr:to>
    <xdr:sp macro="" textlink="">
      <xdr:nvSpPr>
        <xdr:cNvPr id="92" name="Rectangle 332">
          <a:extLst>
            <a:ext uri="{FF2B5EF4-FFF2-40B4-BE49-F238E27FC236}">
              <a16:creationId xmlns:a16="http://schemas.microsoft.com/office/drawing/2014/main" id="{58C8A349-E559-4E5C-8D44-4E8E17DB8040}"/>
            </a:ext>
          </a:extLst>
        </xdr:cNvPr>
        <xdr:cNvSpPr>
          <a:spLocks/>
        </xdr:cNvSpPr>
      </xdr:nvSpPr>
      <xdr:spPr bwMode="auto">
        <a:xfrm>
          <a:off x="1670050" y="7677150"/>
          <a:ext cx="349250" cy="4953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</xdr:col>
      <xdr:colOff>57150</xdr:colOff>
      <xdr:row>37</xdr:row>
      <xdr:rowOff>0</xdr:rowOff>
    </xdr:from>
    <xdr:to>
      <xdr:col>6</xdr:col>
      <xdr:colOff>152400</xdr:colOff>
      <xdr:row>39</xdr:row>
      <xdr:rowOff>0</xdr:rowOff>
    </xdr:to>
    <xdr:sp macro="" textlink="">
      <xdr:nvSpPr>
        <xdr:cNvPr id="93" name="Rectangle 333">
          <a:extLst>
            <a:ext uri="{FF2B5EF4-FFF2-40B4-BE49-F238E27FC236}">
              <a16:creationId xmlns:a16="http://schemas.microsoft.com/office/drawing/2014/main" id="{DEB0ECED-8A74-431B-A4AA-9EDEAF630D7D}"/>
            </a:ext>
          </a:extLst>
        </xdr:cNvPr>
        <xdr:cNvSpPr>
          <a:spLocks/>
        </xdr:cNvSpPr>
      </xdr:nvSpPr>
      <xdr:spPr bwMode="auto">
        <a:xfrm>
          <a:off x="1327150" y="9163050"/>
          <a:ext cx="349250" cy="495300"/>
        </a:xfrm>
        <a:prstGeom prst="rect">
          <a:avLst/>
        </a:prstGeom>
        <a:solidFill>
          <a:schemeClr val="tx1"/>
        </a:solidFill>
        <a:ln w="9525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ko-KR" altLang="en-US" sz="1100" b="0" i="0" u="none" strike="noStrike" baseline="0">
              <a:solidFill>
                <a:schemeClr val="bg1"/>
              </a:solidFill>
              <a:latin typeface="돋움"/>
              <a:ea typeface="돋움"/>
            </a:rPr>
            <a:t>B</a:t>
          </a:r>
        </a:p>
      </xdr:txBody>
    </xdr:sp>
    <xdr:clientData/>
  </xdr:twoCellAnchor>
  <xdr:twoCellAnchor>
    <xdr:from>
      <xdr:col>7</xdr:col>
      <xdr:colOff>247650</xdr:colOff>
      <xdr:row>37</xdr:row>
      <xdr:rowOff>0</xdr:rowOff>
    </xdr:from>
    <xdr:to>
      <xdr:col>11</xdr:col>
      <xdr:colOff>171450</xdr:colOff>
      <xdr:row>39</xdr:row>
      <xdr:rowOff>171450</xdr:rowOff>
    </xdr:to>
    <xdr:sp macro="" textlink="">
      <xdr:nvSpPr>
        <xdr:cNvPr id="94" name="Rectangle 334">
          <a:extLst>
            <a:ext uri="{FF2B5EF4-FFF2-40B4-BE49-F238E27FC236}">
              <a16:creationId xmlns:a16="http://schemas.microsoft.com/office/drawing/2014/main" id="{5F55BB2E-D436-419C-AA43-0BE39A313846}"/>
            </a:ext>
          </a:extLst>
        </xdr:cNvPr>
        <xdr:cNvSpPr>
          <a:spLocks/>
        </xdr:cNvSpPr>
      </xdr:nvSpPr>
      <xdr:spPr bwMode="auto">
        <a:xfrm>
          <a:off x="2025650" y="9163050"/>
          <a:ext cx="939800" cy="6667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ko-KR" sz="1400" b="1" i="0" u="none" strike="noStrike" baseline="0">
              <a:solidFill>
                <a:srgbClr val="000000"/>
              </a:solidFill>
              <a:latin typeface="돋움"/>
              <a:ea typeface="돋움"/>
            </a:rPr>
            <a:t>T.R</a:t>
          </a:r>
          <a:br>
            <a:rPr lang="en-US" altLang="ko-KR" sz="1400" b="1" i="0" u="none" strike="noStrike" baseline="0">
              <a:solidFill>
                <a:srgbClr val="000000"/>
              </a:solidFill>
              <a:latin typeface="돋움"/>
              <a:ea typeface="돋움"/>
            </a:rPr>
          </a:br>
          <a:r>
            <a:rPr lang="en-US" altLang="ko-KR" sz="1400" b="1" i="0" u="none" strike="noStrike" baseline="0">
              <a:solidFill>
                <a:srgbClr val="000000"/>
              </a:solidFill>
              <a:latin typeface="돋움"/>
              <a:ea typeface="돋움"/>
            </a:rPr>
            <a:t>#B</a:t>
          </a:r>
          <a:endParaRPr lang="ko-KR" altLang="en-US" sz="1400" b="1" i="0" u="none" strike="noStrike" baseline="0">
            <a:solidFill>
              <a:srgbClr val="000000"/>
            </a:solidFill>
            <a:latin typeface="돋움"/>
            <a:ea typeface="돋움"/>
          </a:endParaRPr>
        </a:p>
      </xdr:txBody>
    </xdr:sp>
    <xdr:clientData/>
  </xdr:twoCellAnchor>
  <xdr:twoCellAnchor>
    <xdr:from>
      <xdr:col>6</xdr:col>
      <xdr:colOff>152400</xdr:colOff>
      <xdr:row>37</xdr:row>
      <xdr:rowOff>0</xdr:rowOff>
    </xdr:from>
    <xdr:to>
      <xdr:col>7</xdr:col>
      <xdr:colOff>247650</xdr:colOff>
      <xdr:row>39</xdr:row>
      <xdr:rowOff>0</xdr:rowOff>
    </xdr:to>
    <xdr:sp macro="" textlink="">
      <xdr:nvSpPr>
        <xdr:cNvPr id="95" name="Rectangle 335">
          <a:extLst>
            <a:ext uri="{FF2B5EF4-FFF2-40B4-BE49-F238E27FC236}">
              <a16:creationId xmlns:a16="http://schemas.microsoft.com/office/drawing/2014/main" id="{6824F5F6-EB9C-408C-9ECE-FF0567C187D0}"/>
            </a:ext>
          </a:extLst>
        </xdr:cNvPr>
        <xdr:cNvSpPr>
          <a:spLocks/>
        </xdr:cNvSpPr>
      </xdr:nvSpPr>
      <xdr:spPr bwMode="auto">
        <a:xfrm>
          <a:off x="1676400" y="9163050"/>
          <a:ext cx="349250" cy="4953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40</xdr:col>
      <xdr:colOff>24507</xdr:colOff>
      <xdr:row>18</xdr:row>
      <xdr:rowOff>456</xdr:rowOff>
    </xdr:from>
    <xdr:to>
      <xdr:col>40</xdr:col>
      <xdr:colOff>24507</xdr:colOff>
      <xdr:row>43</xdr:row>
      <xdr:rowOff>37206</xdr:rowOff>
    </xdr:to>
    <xdr:sp macro="" textlink="">
      <xdr:nvSpPr>
        <xdr:cNvPr id="96" name="Line 336">
          <a:extLst>
            <a:ext uri="{FF2B5EF4-FFF2-40B4-BE49-F238E27FC236}">
              <a16:creationId xmlns:a16="http://schemas.microsoft.com/office/drawing/2014/main" id="{389EBB3E-94DC-461B-8FA4-226933216EA6}"/>
            </a:ext>
          </a:extLst>
        </xdr:cNvPr>
        <xdr:cNvSpPr>
          <a:spLocks noChangeShapeType="1"/>
        </xdr:cNvSpPr>
      </xdr:nvSpPr>
      <xdr:spPr bwMode="auto">
        <a:xfrm flipV="1">
          <a:off x="9422507" y="4458156"/>
          <a:ext cx="0" cy="62280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</xdr:col>
      <xdr:colOff>219075</xdr:colOff>
      <xdr:row>31</xdr:row>
      <xdr:rowOff>0</xdr:rowOff>
    </xdr:from>
    <xdr:to>
      <xdr:col>5</xdr:col>
      <xdr:colOff>47625</xdr:colOff>
      <xdr:row>33</xdr:row>
      <xdr:rowOff>0</xdr:rowOff>
    </xdr:to>
    <xdr:sp macro="" textlink="">
      <xdr:nvSpPr>
        <xdr:cNvPr id="97" name="Rectangle 360">
          <a:extLst>
            <a:ext uri="{FF2B5EF4-FFF2-40B4-BE49-F238E27FC236}">
              <a16:creationId xmlns:a16="http://schemas.microsoft.com/office/drawing/2014/main" id="{CE0F8632-9068-4299-A48B-4BB1CE504060}"/>
            </a:ext>
          </a:extLst>
        </xdr:cNvPr>
        <xdr:cNvSpPr>
          <a:spLocks/>
        </xdr:cNvSpPr>
      </xdr:nvSpPr>
      <xdr:spPr bwMode="auto">
        <a:xfrm>
          <a:off x="984250" y="7677150"/>
          <a:ext cx="336550" cy="4953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171450</xdr:colOff>
      <xdr:row>31</xdr:row>
      <xdr:rowOff>0</xdr:rowOff>
    </xdr:from>
    <xdr:to>
      <xdr:col>13</xdr:col>
      <xdr:colOff>0</xdr:colOff>
      <xdr:row>33</xdr:row>
      <xdr:rowOff>0</xdr:rowOff>
    </xdr:to>
    <xdr:sp macro="" textlink="">
      <xdr:nvSpPr>
        <xdr:cNvPr id="98" name="Rectangle 361">
          <a:extLst>
            <a:ext uri="{FF2B5EF4-FFF2-40B4-BE49-F238E27FC236}">
              <a16:creationId xmlns:a16="http://schemas.microsoft.com/office/drawing/2014/main" id="{9331C5B4-7DC0-4F75-AE63-24AFC255ED4F}"/>
            </a:ext>
          </a:extLst>
        </xdr:cNvPr>
        <xdr:cNvSpPr>
          <a:spLocks/>
        </xdr:cNvSpPr>
      </xdr:nvSpPr>
      <xdr:spPr bwMode="auto">
        <a:xfrm>
          <a:off x="2965450" y="7677150"/>
          <a:ext cx="336550" cy="4953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40</xdr:col>
      <xdr:colOff>13154</xdr:colOff>
      <xdr:row>31</xdr:row>
      <xdr:rowOff>0</xdr:rowOff>
    </xdr:from>
    <xdr:to>
      <xdr:col>40</xdr:col>
      <xdr:colOff>89354</xdr:colOff>
      <xdr:row>33</xdr:row>
      <xdr:rowOff>238125</xdr:rowOff>
    </xdr:to>
    <xdr:sp macro="" textlink="">
      <xdr:nvSpPr>
        <xdr:cNvPr id="99" name="Rectangle 362">
          <a:extLst>
            <a:ext uri="{FF2B5EF4-FFF2-40B4-BE49-F238E27FC236}">
              <a16:creationId xmlns:a16="http://schemas.microsoft.com/office/drawing/2014/main" id="{3B2E5887-269D-47E9-A9BC-7C5CC08BB9E0}"/>
            </a:ext>
          </a:extLst>
        </xdr:cNvPr>
        <xdr:cNvSpPr>
          <a:spLocks/>
        </xdr:cNvSpPr>
      </xdr:nvSpPr>
      <xdr:spPr bwMode="auto">
        <a:xfrm>
          <a:off x="9447440" y="7592786"/>
          <a:ext cx="76200" cy="727982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21</xdr:col>
      <xdr:colOff>247650</xdr:colOff>
      <xdr:row>33</xdr:row>
      <xdr:rowOff>228600</xdr:rowOff>
    </xdr:from>
    <xdr:to>
      <xdr:col>21</xdr:col>
      <xdr:colOff>247650</xdr:colOff>
      <xdr:row>43</xdr:row>
      <xdr:rowOff>104775</xdr:rowOff>
    </xdr:to>
    <xdr:sp macro="" textlink="">
      <xdr:nvSpPr>
        <xdr:cNvPr id="100" name="Line 364">
          <a:extLst>
            <a:ext uri="{FF2B5EF4-FFF2-40B4-BE49-F238E27FC236}">
              <a16:creationId xmlns:a16="http://schemas.microsoft.com/office/drawing/2014/main" id="{9394544D-AA10-4A4D-BB7D-FBF9AEFAD3FF}"/>
            </a:ext>
          </a:extLst>
        </xdr:cNvPr>
        <xdr:cNvSpPr>
          <a:spLocks noChangeShapeType="1"/>
        </xdr:cNvSpPr>
      </xdr:nvSpPr>
      <xdr:spPr bwMode="auto">
        <a:xfrm flipV="1">
          <a:off x="5581650" y="8401050"/>
          <a:ext cx="0" cy="23558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18</xdr:col>
      <xdr:colOff>85725</xdr:colOff>
      <xdr:row>33</xdr:row>
      <xdr:rowOff>219075</xdr:rowOff>
    </xdr:from>
    <xdr:to>
      <xdr:col>20</xdr:col>
      <xdr:colOff>28575</xdr:colOff>
      <xdr:row>34</xdr:row>
      <xdr:rowOff>28575</xdr:rowOff>
    </xdr:to>
    <xdr:sp macro="" textlink="">
      <xdr:nvSpPr>
        <xdr:cNvPr id="101" name="Rectangle 365">
          <a:extLst>
            <a:ext uri="{FF2B5EF4-FFF2-40B4-BE49-F238E27FC236}">
              <a16:creationId xmlns:a16="http://schemas.microsoft.com/office/drawing/2014/main" id="{C560BDB7-60ED-4AAB-82E0-2C39AC9F284C}"/>
            </a:ext>
          </a:extLst>
        </xdr:cNvPr>
        <xdr:cNvSpPr>
          <a:spLocks/>
        </xdr:cNvSpPr>
      </xdr:nvSpPr>
      <xdr:spPr bwMode="auto">
        <a:xfrm>
          <a:off x="4660900" y="8394700"/>
          <a:ext cx="4508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15</xdr:col>
      <xdr:colOff>76200</xdr:colOff>
      <xdr:row>34</xdr:row>
      <xdr:rowOff>228600</xdr:rowOff>
    </xdr:from>
    <xdr:to>
      <xdr:col>17</xdr:col>
      <xdr:colOff>19050</xdr:colOff>
      <xdr:row>35</xdr:row>
      <xdr:rowOff>38100</xdr:rowOff>
    </xdr:to>
    <xdr:sp macro="" textlink="">
      <xdr:nvSpPr>
        <xdr:cNvPr id="102" name="Rectangle 366">
          <a:extLst>
            <a:ext uri="{FF2B5EF4-FFF2-40B4-BE49-F238E27FC236}">
              <a16:creationId xmlns:a16="http://schemas.microsoft.com/office/drawing/2014/main" id="{B1F2F541-EF3E-476E-8909-210B38BBE546}"/>
            </a:ext>
          </a:extLst>
        </xdr:cNvPr>
        <xdr:cNvSpPr>
          <a:spLocks/>
        </xdr:cNvSpPr>
      </xdr:nvSpPr>
      <xdr:spPr bwMode="auto">
        <a:xfrm>
          <a:off x="3886200" y="8648700"/>
          <a:ext cx="4508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17</xdr:col>
      <xdr:colOff>219075</xdr:colOff>
      <xdr:row>35</xdr:row>
      <xdr:rowOff>95250</xdr:rowOff>
    </xdr:from>
    <xdr:to>
      <xdr:col>18</xdr:col>
      <xdr:colOff>19050</xdr:colOff>
      <xdr:row>36</xdr:row>
      <xdr:rowOff>171450</xdr:rowOff>
    </xdr:to>
    <xdr:sp macro="" textlink="">
      <xdr:nvSpPr>
        <xdr:cNvPr id="103" name="Rectangle 367">
          <a:extLst>
            <a:ext uri="{FF2B5EF4-FFF2-40B4-BE49-F238E27FC236}">
              <a16:creationId xmlns:a16="http://schemas.microsoft.com/office/drawing/2014/main" id="{16C0888B-B3E0-4E64-A38D-E95DCE595E26}"/>
            </a:ext>
          </a:extLst>
        </xdr:cNvPr>
        <xdr:cNvSpPr>
          <a:spLocks/>
        </xdr:cNvSpPr>
      </xdr:nvSpPr>
      <xdr:spPr bwMode="auto">
        <a:xfrm>
          <a:off x="4540250" y="8763000"/>
          <a:ext cx="50800" cy="3238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18</xdr:col>
      <xdr:colOff>76200</xdr:colOff>
      <xdr:row>43</xdr:row>
      <xdr:rowOff>85725</xdr:rowOff>
    </xdr:from>
    <xdr:to>
      <xdr:col>20</xdr:col>
      <xdr:colOff>19050</xdr:colOff>
      <xdr:row>43</xdr:row>
      <xdr:rowOff>142875</xdr:rowOff>
    </xdr:to>
    <xdr:sp macro="" textlink="">
      <xdr:nvSpPr>
        <xdr:cNvPr id="104" name="Rectangle 368">
          <a:extLst>
            <a:ext uri="{FF2B5EF4-FFF2-40B4-BE49-F238E27FC236}">
              <a16:creationId xmlns:a16="http://schemas.microsoft.com/office/drawing/2014/main" id="{2D785106-B365-46CA-AED2-C5CE47299C0C}"/>
            </a:ext>
          </a:extLst>
        </xdr:cNvPr>
        <xdr:cNvSpPr>
          <a:spLocks/>
        </xdr:cNvSpPr>
      </xdr:nvSpPr>
      <xdr:spPr bwMode="auto">
        <a:xfrm>
          <a:off x="4648200" y="10737850"/>
          <a:ext cx="4508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18</xdr:col>
      <xdr:colOff>0</xdr:colOff>
      <xdr:row>2</xdr:row>
      <xdr:rowOff>238125</xdr:rowOff>
    </xdr:from>
    <xdr:to>
      <xdr:col>18</xdr:col>
      <xdr:colOff>0</xdr:colOff>
      <xdr:row>18</xdr:row>
      <xdr:rowOff>190500</xdr:rowOff>
    </xdr:to>
    <xdr:sp macro="" textlink="">
      <xdr:nvSpPr>
        <xdr:cNvPr id="105" name="Line 370">
          <a:extLst>
            <a:ext uri="{FF2B5EF4-FFF2-40B4-BE49-F238E27FC236}">
              <a16:creationId xmlns:a16="http://schemas.microsoft.com/office/drawing/2014/main" id="{6E8F045D-BA8E-4C29-9447-2A661BB78E7A}"/>
            </a:ext>
          </a:extLst>
        </xdr:cNvPr>
        <xdr:cNvSpPr>
          <a:spLocks noChangeShapeType="1"/>
        </xdr:cNvSpPr>
      </xdr:nvSpPr>
      <xdr:spPr bwMode="auto">
        <a:xfrm>
          <a:off x="4800600" y="733425"/>
          <a:ext cx="0" cy="3914775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35</xdr:col>
      <xdr:colOff>180975</xdr:colOff>
      <xdr:row>23</xdr:row>
      <xdr:rowOff>123825</xdr:rowOff>
    </xdr:from>
    <xdr:to>
      <xdr:col>35</xdr:col>
      <xdr:colOff>180975</xdr:colOff>
      <xdr:row>28</xdr:row>
      <xdr:rowOff>0</xdr:rowOff>
    </xdr:to>
    <xdr:sp macro="" textlink="">
      <xdr:nvSpPr>
        <xdr:cNvPr id="106" name="Line 373">
          <a:extLst>
            <a:ext uri="{FF2B5EF4-FFF2-40B4-BE49-F238E27FC236}">
              <a16:creationId xmlns:a16="http://schemas.microsoft.com/office/drawing/2014/main" id="{5AAA929B-8841-4BE2-81EC-E25D0D92D5A5}"/>
            </a:ext>
          </a:extLst>
        </xdr:cNvPr>
        <xdr:cNvSpPr>
          <a:spLocks noChangeShapeType="1"/>
        </xdr:cNvSpPr>
      </xdr:nvSpPr>
      <xdr:spPr bwMode="auto">
        <a:xfrm flipH="1" flipV="1">
          <a:off x="9074150" y="5822950"/>
          <a:ext cx="0" cy="11112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39</xdr:col>
      <xdr:colOff>0</xdr:colOff>
      <xdr:row>23</xdr:row>
      <xdr:rowOff>133350</xdr:rowOff>
    </xdr:from>
    <xdr:to>
      <xdr:col>39</xdr:col>
      <xdr:colOff>0</xdr:colOff>
      <xdr:row>28</xdr:row>
      <xdr:rowOff>9525</xdr:rowOff>
    </xdr:to>
    <xdr:sp macro="" textlink="">
      <xdr:nvSpPr>
        <xdr:cNvPr id="107" name="Line 374">
          <a:extLst>
            <a:ext uri="{FF2B5EF4-FFF2-40B4-BE49-F238E27FC236}">
              <a16:creationId xmlns:a16="http://schemas.microsoft.com/office/drawing/2014/main" id="{2D0CCC8C-86DD-4EAB-90FA-7668A1559350}"/>
            </a:ext>
          </a:extLst>
        </xdr:cNvPr>
        <xdr:cNvSpPr>
          <a:spLocks noChangeShapeType="1"/>
        </xdr:cNvSpPr>
      </xdr:nvSpPr>
      <xdr:spPr bwMode="auto">
        <a:xfrm flipH="1" flipV="1">
          <a:off x="9906000" y="5829300"/>
          <a:ext cx="0" cy="11176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39</xdr:col>
      <xdr:colOff>19050</xdr:colOff>
      <xdr:row>23</xdr:row>
      <xdr:rowOff>171450</xdr:rowOff>
    </xdr:from>
    <xdr:to>
      <xdr:col>40</xdr:col>
      <xdr:colOff>45357</xdr:colOff>
      <xdr:row>27</xdr:row>
      <xdr:rowOff>208643</xdr:rowOff>
    </xdr:to>
    <xdr:sp macro="" textlink="">
      <xdr:nvSpPr>
        <xdr:cNvPr id="108" name="Line 375">
          <a:extLst>
            <a:ext uri="{FF2B5EF4-FFF2-40B4-BE49-F238E27FC236}">
              <a16:creationId xmlns:a16="http://schemas.microsoft.com/office/drawing/2014/main" id="{2604AA40-5F5E-47E5-8DD2-94AE042B5200}"/>
            </a:ext>
          </a:extLst>
        </xdr:cNvPr>
        <xdr:cNvSpPr>
          <a:spLocks noChangeShapeType="1"/>
        </xdr:cNvSpPr>
      </xdr:nvSpPr>
      <xdr:spPr bwMode="auto">
        <a:xfrm>
          <a:off x="9217479" y="5804807"/>
          <a:ext cx="262164" cy="1016907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38</xdr:col>
      <xdr:colOff>231775</xdr:colOff>
      <xdr:row>23</xdr:row>
      <xdr:rowOff>154214</xdr:rowOff>
    </xdr:from>
    <xdr:to>
      <xdr:col>40</xdr:col>
      <xdr:colOff>27214</xdr:colOff>
      <xdr:row>28</xdr:row>
      <xdr:rowOff>0</xdr:rowOff>
    </xdr:to>
    <xdr:sp macro="" textlink="">
      <xdr:nvSpPr>
        <xdr:cNvPr id="109" name="Line 376">
          <a:extLst>
            <a:ext uri="{FF2B5EF4-FFF2-40B4-BE49-F238E27FC236}">
              <a16:creationId xmlns:a16="http://schemas.microsoft.com/office/drawing/2014/main" id="{1850044D-4237-4507-BDA5-CD8214D8D0EC}"/>
            </a:ext>
          </a:extLst>
        </xdr:cNvPr>
        <xdr:cNvSpPr>
          <a:spLocks noChangeShapeType="1"/>
        </xdr:cNvSpPr>
      </xdr:nvSpPr>
      <xdr:spPr bwMode="auto">
        <a:xfrm flipH="1">
          <a:off x="9194346" y="5787571"/>
          <a:ext cx="267154" cy="1070429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37</xdr:col>
      <xdr:colOff>152400</xdr:colOff>
      <xdr:row>35</xdr:row>
      <xdr:rowOff>9525</xdr:rowOff>
    </xdr:from>
    <xdr:to>
      <xdr:col>37</xdr:col>
      <xdr:colOff>152400</xdr:colOff>
      <xdr:row>38</xdr:row>
      <xdr:rowOff>133350</xdr:rowOff>
    </xdr:to>
    <xdr:sp macro="" textlink="">
      <xdr:nvSpPr>
        <xdr:cNvPr id="110" name="Line 377">
          <a:extLst>
            <a:ext uri="{FF2B5EF4-FFF2-40B4-BE49-F238E27FC236}">
              <a16:creationId xmlns:a16="http://schemas.microsoft.com/office/drawing/2014/main" id="{B1D63B4B-0531-473E-B9CF-A290228A700F}"/>
            </a:ext>
          </a:extLst>
        </xdr:cNvPr>
        <xdr:cNvSpPr>
          <a:spLocks noChangeShapeType="1"/>
        </xdr:cNvSpPr>
      </xdr:nvSpPr>
      <xdr:spPr bwMode="auto">
        <a:xfrm flipH="1" flipV="1">
          <a:off x="9550400" y="8680450"/>
          <a:ext cx="0" cy="8636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9525</xdr:colOff>
      <xdr:row>33</xdr:row>
      <xdr:rowOff>228600</xdr:rowOff>
    </xdr:from>
    <xdr:to>
      <xdr:col>34</xdr:col>
      <xdr:colOff>9525</xdr:colOff>
      <xdr:row>38</xdr:row>
      <xdr:rowOff>133350</xdr:rowOff>
    </xdr:to>
    <xdr:sp macro="" textlink="">
      <xdr:nvSpPr>
        <xdr:cNvPr id="111" name="Line 378">
          <a:extLst>
            <a:ext uri="{FF2B5EF4-FFF2-40B4-BE49-F238E27FC236}">
              <a16:creationId xmlns:a16="http://schemas.microsoft.com/office/drawing/2014/main" id="{BF4EB052-A166-45A3-A8D0-8F5F7C05AF7A}"/>
            </a:ext>
          </a:extLst>
        </xdr:cNvPr>
        <xdr:cNvSpPr>
          <a:spLocks noChangeShapeType="1"/>
        </xdr:cNvSpPr>
      </xdr:nvSpPr>
      <xdr:spPr bwMode="auto">
        <a:xfrm flipH="1" flipV="1">
          <a:off x="8648700" y="8401050"/>
          <a:ext cx="0" cy="11430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42</xdr:col>
      <xdr:colOff>28575</xdr:colOff>
      <xdr:row>35</xdr:row>
      <xdr:rowOff>219075</xdr:rowOff>
    </xdr:from>
    <xdr:to>
      <xdr:col>43</xdr:col>
      <xdr:colOff>238125</xdr:colOff>
      <xdr:row>36</xdr:row>
      <xdr:rowOff>38100</xdr:rowOff>
    </xdr:to>
    <xdr:sp macro="" textlink="">
      <xdr:nvSpPr>
        <xdr:cNvPr id="262" name="Rectangle 381">
          <a:extLst>
            <a:ext uri="{FF2B5EF4-FFF2-40B4-BE49-F238E27FC236}">
              <a16:creationId xmlns:a16="http://schemas.microsoft.com/office/drawing/2014/main" id="{D6D1CCF1-F981-465A-8BF3-5ED93BB355AF}"/>
            </a:ext>
            <a:ext uri="{147F2762-F138-4A5C-976F-8EAC2B608ADB}">
              <a16:predDERef xmlns:a16="http://schemas.microsoft.com/office/drawing/2014/main" pred="{BF4EB052-A166-45A3-A8D0-8F5F7C05AF7A}"/>
            </a:ext>
          </a:extLst>
        </xdr:cNvPr>
        <xdr:cNvSpPr>
          <a:spLocks/>
        </xdr:cNvSpPr>
      </xdr:nvSpPr>
      <xdr:spPr bwMode="auto">
        <a:xfrm>
          <a:off x="11229975" y="8886825"/>
          <a:ext cx="476250" cy="66675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35</xdr:col>
      <xdr:colOff>123825</xdr:colOff>
      <xdr:row>24</xdr:row>
      <xdr:rowOff>85725</xdr:rowOff>
    </xdr:from>
    <xdr:to>
      <xdr:col>39</xdr:col>
      <xdr:colOff>28575</xdr:colOff>
      <xdr:row>27</xdr:row>
      <xdr:rowOff>85725</xdr:rowOff>
    </xdr:to>
    <xdr:sp macro="" textlink="">
      <xdr:nvSpPr>
        <xdr:cNvPr id="115" name="Rectangle 383">
          <a:extLst>
            <a:ext uri="{FF2B5EF4-FFF2-40B4-BE49-F238E27FC236}">
              <a16:creationId xmlns:a16="http://schemas.microsoft.com/office/drawing/2014/main" id="{C24A67DD-C62D-4159-BB99-3E409C09445D}"/>
            </a:ext>
          </a:extLst>
        </xdr:cNvPr>
        <xdr:cNvSpPr>
          <a:spLocks noChangeArrowheads="1"/>
        </xdr:cNvSpPr>
      </xdr:nvSpPr>
      <xdr:spPr bwMode="auto">
        <a:xfrm>
          <a:off x="9017000" y="6032500"/>
          <a:ext cx="920750" cy="7429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ko-KR" altLang="en-US" sz="1600" b="0" i="0" u="none" strike="noStrike" baseline="0">
              <a:solidFill>
                <a:srgbClr val="000000"/>
              </a:solidFill>
              <a:latin typeface="굴림체"/>
              <a:ea typeface="굴림체"/>
            </a:rPr>
            <a:t>EPS</a:t>
          </a:r>
        </a:p>
      </xdr:txBody>
    </xdr:sp>
    <xdr:clientData/>
  </xdr:twoCellAnchor>
  <xdr:twoCellAnchor>
    <xdr:from>
      <xdr:col>14</xdr:col>
      <xdr:colOff>66675</xdr:colOff>
      <xdr:row>36</xdr:row>
      <xdr:rowOff>228600</xdr:rowOff>
    </xdr:from>
    <xdr:to>
      <xdr:col>18</xdr:col>
      <xdr:colOff>0</xdr:colOff>
      <xdr:row>43</xdr:row>
      <xdr:rowOff>142875</xdr:rowOff>
    </xdr:to>
    <xdr:sp macro="" textlink="">
      <xdr:nvSpPr>
        <xdr:cNvPr id="116" name="Line 390">
          <a:extLst>
            <a:ext uri="{FF2B5EF4-FFF2-40B4-BE49-F238E27FC236}">
              <a16:creationId xmlns:a16="http://schemas.microsoft.com/office/drawing/2014/main" id="{A3CC99D8-2481-40C8-A793-43A655740C59}"/>
            </a:ext>
          </a:extLst>
        </xdr:cNvPr>
        <xdr:cNvSpPr>
          <a:spLocks noChangeShapeType="1"/>
        </xdr:cNvSpPr>
      </xdr:nvSpPr>
      <xdr:spPr bwMode="auto">
        <a:xfrm>
          <a:off x="3625850" y="9144000"/>
          <a:ext cx="946150" cy="1651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14</xdr:col>
      <xdr:colOff>66675</xdr:colOff>
      <xdr:row>36</xdr:row>
      <xdr:rowOff>238125</xdr:rowOff>
    </xdr:from>
    <xdr:to>
      <xdr:col>17</xdr:col>
      <xdr:colOff>238125</xdr:colOff>
      <xdr:row>43</xdr:row>
      <xdr:rowOff>123825</xdr:rowOff>
    </xdr:to>
    <xdr:sp macro="" textlink="">
      <xdr:nvSpPr>
        <xdr:cNvPr id="117" name="Line 391">
          <a:extLst>
            <a:ext uri="{FF2B5EF4-FFF2-40B4-BE49-F238E27FC236}">
              <a16:creationId xmlns:a16="http://schemas.microsoft.com/office/drawing/2014/main" id="{53320D97-7F6A-4DB6-8E61-18E0EC23D789}"/>
            </a:ext>
          </a:extLst>
        </xdr:cNvPr>
        <xdr:cNvSpPr>
          <a:spLocks noChangeShapeType="1"/>
        </xdr:cNvSpPr>
      </xdr:nvSpPr>
      <xdr:spPr bwMode="auto">
        <a:xfrm flipV="1">
          <a:off x="3625850" y="9156700"/>
          <a:ext cx="933450" cy="1619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21</xdr:col>
      <xdr:colOff>257175</xdr:colOff>
      <xdr:row>38</xdr:row>
      <xdr:rowOff>161925</xdr:rowOff>
    </xdr:from>
    <xdr:to>
      <xdr:col>25</xdr:col>
      <xdr:colOff>247650</xdr:colOff>
      <xdr:row>43</xdr:row>
      <xdr:rowOff>114300</xdr:rowOff>
    </xdr:to>
    <xdr:sp macro="" textlink="">
      <xdr:nvSpPr>
        <xdr:cNvPr id="118" name="Line 392">
          <a:extLst>
            <a:ext uri="{FF2B5EF4-FFF2-40B4-BE49-F238E27FC236}">
              <a16:creationId xmlns:a16="http://schemas.microsoft.com/office/drawing/2014/main" id="{D802F9D3-F632-4B41-A6BD-2A220B7B76F4}"/>
            </a:ext>
          </a:extLst>
        </xdr:cNvPr>
        <xdr:cNvSpPr>
          <a:spLocks noChangeShapeType="1"/>
        </xdr:cNvSpPr>
      </xdr:nvSpPr>
      <xdr:spPr bwMode="auto">
        <a:xfrm flipV="1">
          <a:off x="5588000" y="9575800"/>
          <a:ext cx="1009650" cy="11874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21</xdr:col>
      <xdr:colOff>257175</xdr:colOff>
      <xdr:row>38</xdr:row>
      <xdr:rowOff>142875</xdr:rowOff>
    </xdr:from>
    <xdr:to>
      <xdr:col>25</xdr:col>
      <xdr:colOff>257175</xdr:colOff>
      <xdr:row>43</xdr:row>
      <xdr:rowOff>104775</xdr:rowOff>
    </xdr:to>
    <xdr:sp macro="" textlink="">
      <xdr:nvSpPr>
        <xdr:cNvPr id="119" name="Line 393">
          <a:extLst>
            <a:ext uri="{FF2B5EF4-FFF2-40B4-BE49-F238E27FC236}">
              <a16:creationId xmlns:a16="http://schemas.microsoft.com/office/drawing/2014/main" id="{F1033AD5-3FAA-47C7-871B-DEB0CE8C726F}"/>
            </a:ext>
          </a:extLst>
        </xdr:cNvPr>
        <xdr:cNvSpPr>
          <a:spLocks noChangeShapeType="1"/>
        </xdr:cNvSpPr>
      </xdr:nvSpPr>
      <xdr:spPr bwMode="auto">
        <a:xfrm>
          <a:off x="5588000" y="9556750"/>
          <a:ext cx="1016000" cy="12001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152400</xdr:colOff>
      <xdr:row>34</xdr:row>
      <xdr:rowOff>19050</xdr:rowOff>
    </xdr:from>
    <xdr:to>
      <xdr:col>21</xdr:col>
      <xdr:colOff>219075</xdr:colOff>
      <xdr:row>43</xdr:row>
      <xdr:rowOff>114300</xdr:rowOff>
    </xdr:to>
    <xdr:sp macro="" textlink="">
      <xdr:nvSpPr>
        <xdr:cNvPr id="120" name="Line 394">
          <a:extLst>
            <a:ext uri="{FF2B5EF4-FFF2-40B4-BE49-F238E27FC236}">
              <a16:creationId xmlns:a16="http://schemas.microsoft.com/office/drawing/2014/main" id="{21AA6D5A-A2EE-408E-BC1B-CF370D2CBBB6}"/>
            </a:ext>
          </a:extLst>
        </xdr:cNvPr>
        <xdr:cNvSpPr>
          <a:spLocks noChangeShapeType="1"/>
        </xdr:cNvSpPr>
      </xdr:nvSpPr>
      <xdr:spPr bwMode="auto">
        <a:xfrm>
          <a:off x="5232400" y="8439150"/>
          <a:ext cx="323850" cy="2324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142875</xdr:colOff>
      <xdr:row>34</xdr:row>
      <xdr:rowOff>19050</xdr:rowOff>
    </xdr:from>
    <xdr:to>
      <xdr:col>21</xdr:col>
      <xdr:colOff>247650</xdr:colOff>
      <xdr:row>43</xdr:row>
      <xdr:rowOff>133350</xdr:rowOff>
    </xdr:to>
    <xdr:sp macro="" textlink="">
      <xdr:nvSpPr>
        <xdr:cNvPr id="121" name="Line 395">
          <a:extLst>
            <a:ext uri="{FF2B5EF4-FFF2-40B4-BE49-F238E27FC236}">
              <a16:creationId xmlns:a16="http://schemas.microsoft.com/office/drawing/2014/main" id="{07746826-0632-4E6A-9FEC-7B2519A5BB8D}"/>
            </a:ext>
          </a:extLst>
        </xdr:cNvPr>
        <xdr:cNvSpPr>
          <a:spLocks noChangeShapeType="1"/>
        </xdr:cNvSpPr>
      </xdr:nvSpPr>
      <xdr:spPr bwMode="auto">
        <a:xfrm flipV="1">
          <a:off x="5226050" y="8439150"/>
          <a:ext cx="355600" cy="23431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104775</xdr:colOff>
      <xdr:row>18</xdr:row>
      <xdr:rowOff>28575</xdr:rowOff>
    </xdr:from>
    <xdr:to>
      <xdr:col>26</xdr:col>
      <xdr:colOff>28575</xdr:colOff>
      <xdr:row>20</xdr:row>
      <xdr:rowOff>219075</xdr:rowOff>
    </xdr:to>
    <xdr:sp macro="" textlink="">
      <xdr:nvSpPr>
        <xdr:cNvPr id="122" name="Line 396">
          <a:extLst>
            <a:ext uri="{FF2B5EF4-FFF2-40B4-BE49-F238E27FC236}">
              <a16:creationId xmlns:a16="http://schemas.microsoft.com/office/drawing/2014/main" id="{2E29B6FB-A96B-43CD-BEE9-A43B17B76C0D}"/>
            </a:ext>
          </a:extLst>
        </xdr:cNvPr>
        <xdr:cNvSpPr>
          <a:spLocks noChangeShapeType="1"/>
        </xdr:cNvSpPr>
      </xdr:nvSpPr>
      <xdr:spPr bwMode="auto">
        <a:xfrm flipV="1">
          <a:off x="5187950" y="4489450"/>
          <a:ext cx="1447800" cy="685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114300</xdr:colOff>
      <xdr:row>18</xdr:row>
      <xdr:rowOff>47625</xdr:rowOff>
    </xdr:from>
    <xdr:to>
      <xdr:col>26</xdr:col>
      <xdr:colOff>0</xdr:colOff>
      <xdr:row>20</xdr:row>
      <xdr:rowOff>219075</xdr:rowOff>
    </xdr:to>
    <xdr:sp macro="" textlink="">
      <xdr:nvSpPr>
        <xdr:cNvPr id="123" name="Line 397">
          <a:extLst>
            <a:ext uri="{FF2B5EF4-FFF2-40B4-BE49-F238E27FC236}">
              <a16:creationId xmlns:a16="http://schemas.microsoft.com/office/drawing/2014/main" id="{7856F34E-1EE6-41BC-99E4-ED7DA244CFEB}"/>
            </a:ext>
          </a:extLst>
        </xdr:cNvPr>
        <xdr:cNvSpPr>
          <a:spLocks noChangeShapeType="1"/>
        </xdr:cNvSpPr>
      </xdr:nvSpPr>
      <xdr:spPr bwMode="auto">
        <a:xfrm>
          <a:off x="5194300" y="4508500"/>
          <a:ext cx="1409700" cy="6667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38100</xdr:colOff>
      <xdr:row>23</xdr:row>
      <xdr:rowOff>161925</xdr:rowOff>
    </xdr:from>
    <xdr:to>
      <xdr:col>35</xdr:col>
      <xdr:colOff>161925</xdr:colOff>
      <xdr:row>28</xdr:row>
      <xdr:rowOff>9525</xdr:rowOff>
    </xdr:to>
    <xdr:sp macro="" textlink="">
      <xdr:nvSpPr>
        <xdr:cNvPr id="124" name="Line 398">
          <a:extLst>
            <a:ext uri="{FF2B5EF4-FFF2-40B4-BE49-F238E27FC236}">
              <a16:creationId xmlns:a16="http://schemas.microsoft.com/office/drawing/2014/main" id="{08EACB10-D6C2-44BF-86DE-FCC8B7621FD1}"/>
            </a:ext>
          </a:extLst>
        </xdr:cNvPr>
        <xdr:cNvSpPr>
          <a:spLocks noChangeShapeType="1"/>
        </xdr:cNvSpPr>
      </xdr:nvSpPr>
      <xdr:spPr bwMode="auto">
        <a:xfrm flipH="1">
          <a:off x="8674100" y="5861050"/>
          <a:ext cx="381000" cy="1085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28575</xdr:colOff>
      <xdr:row>23</xdr:row>
      <xdr:rowOff>152400</xdr:rowOff>
    </xdr:from>
    <xdr:to>
      <xdr:col>35</xdr:col>
      <xdr:colOff>190500</xdr:colOff>
      <xdr:row>28</xdr:row>
      <xdr:rowOff>9525</xdr:rowOff>
    </xdr:to>
    <xdr:sp macro="" textlink="">
      <xdr:nvSpPr>
        <xdr:cNvPr id="125" name="Line 399">
          <a:extLst>
            <a:ext uri="{FF2B5EF4-FFF2-40B4-BE49-F238E27FC236}">
              <a16:creationId xmlns:a16="http://schemas.microsoft.com/office/drawing/2014/main" id="{D060F6C7-3B29-4646-9D11-6FC225775A0E}"/>
            </a:ext>
          </a:extLst>
        </xdr:cNvPr>
        <xdr:cNvSpPr>
          <a:spLocks noChangeShapeType="1"/>
        </xdr:cNvSpPr>
      </xdr:nvSpPr>
      <xdr:spPr bwMode="auto">
        <a:xfrm>
          <a:off x="8667750" y="5848350"/>
          <a:ext cx="412750" cy="1098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19050</xdr:colOff>
      <xdr:row>18</xdr:row>
      <xdr:rowOff>28575</xdr:rowOff>
    </xdr:from>
    <xdr:to>
      <xdr:col>28</xdr:col>
      <xdr:colOff>0</xdr:colOff>
      <xdr:row>20</xdr:row>
      <xdr:rowOff>228600</xdr:rowOff>
    </xdr:to>
    <xdr:sp macro="" textlink="">
      <xdr:nvSpPr>
        <xdr:cNvPr id="126" name="Line 400">
          <a:extLst>
            <a:ext uri="{FF2B5EF4-FFF2-40B4-BE49-F238E27FC236}">
              <a16:creationId xmlns:a16="http://schemas.microsoft.com/office/drawing/2014/main" id="{1030C915-BDB9-472D-A0B7-84EECBEFC093}"/>
            </a:ext>
          </a:extLst>
        </xdr:cNvPr>
        <xdr:cNvSpPr>
          <a:spLocks noChangeShapeType="1"/>
        </xdr:cNvSpPr>
      </xdr:nvSpPr>
      <xdr:spPr bwMode="auto">
        <a:xfrm flipV="1">
          <a:off x="6623050" y="4489450"/>
          <a:ext cx="488950" cy="6921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0</xdr:colOff>
      <xdr:row>18</xdr:row>
      <xdr:rowOff>28575</xdr:rowOff>
    </xdr:from>
    <xdr:to>
      <xdr:col>28</xdr:col>
      <xdr:colOff>9525</xdr:colOff>
      <xdr:row>20</xdr:row>
      <xdr:rowOff>219075</xdr:rowOff>
    </xdr:to>
    <xdr:sp macro="" textlink="">
      <xdr:nvSpPr>
        <xdr:cNvPr id="127" name="Line 401">
          <a:extLst>
            <a:ext uri="{FF2B5EF4-FFF2-40B4-BE49-F238E27FC236}">
              <a16:creationId xmlns:a16="http://schemas.microsoft.com/office/drawing/2014/main" id="{D0630772-C697-485D-B600-64D6E04D1613}"/>
            </a:ext>
          </a:extLst>
        </xdr:cNvPr>
        <xdr:cNvSpPr>
          <a:spLocks noChangeShapeType="1"/>
        </xdr:cNvSpPr>
      </xdr:nvSpPr>
      <xdr:spPr bwMode="auto">
        <a:xfrm>
          <a:off x="6604000" y="4489450"/>
          <a:ext cx="520700" cy="685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28575</xdr:colOff>
      <xdr:row>35</xdr:row>
      <xdr:rowOff>28575</xdr:rowOff>
    </xdr:from>
    <xdr:to>
      <xdr:col>37</xdr:col>
      <xdr:colOff>123825</xdr:colOff>
      <xdr:row>38</xdr:row>
      <xdr:rowOff>142875</xdr:rowOff>
    </xdr:to>
    <xdr:sp macro="" textlink="">
      <xdr:nvSpPr>
        <xdr:cNvPr id="128" name="Line 402">
          <a:extLst>
            <a:ext uri="{FF2B5EF4-FFF2-40B4-BE49-F238E27FC236}">
              <a16:creationId xmlns:a16="http://schemas.microsoft.com/office/drawing/2014/main" id="{892EFBE0-E9FE-40D5-B036-1C3B8C384CEE}"/>
            </a:ext>
          </a:extLst>
        </xdr:cNvPr>
        <xdr:cNvSpPr>
          <a:spLocks noChangeShapeType="1"/>
        </xdr:cNvSpPr>
      </xdr:nvSpPr>
      <xdr:spPr bwMode="auto">
        <a:xfrm>
          <a:off x="8667750" y="8699500"/>
          <a:ext cx="85725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33</xdr:col>
      <xdr:colOff>257175</xdr:colOff>
      <xdr:row>34</xdr:row>
      <xdr:rowOff>219075</xdr:rowOff>
    </xdr:from>
    <xdr:to>
      <xdr:col>37</xdr:col>
      <xdr:colOff>161925</xdr:colOff>
      <xdr:row>38</xdr:row>
      <xdr:rowOff>123825</xdr:rowOff>
    </xdr:to>
    <xdr:sp macro="" textlink="">
      <xdr:nvSpPr>
        <xdr:cNvPr id="129" name="Line 403">
          <a:extLst>
            <a:ext uri="{FF2B5EF4-FFF2-40B4-BE49-F238E27FC236}">
              <a16:creationId xmlns:a16="http://schemas.microsoft.com/office/drawing/2014/main" id="{CCFDAB7B-FED5-472A-931C-83EF12C8606A}"/>
            </a:ext>
          </a:extLst>
        </xdr:cNvPr>
        <xdr:cNvSpPr>
          <a:spLocks noChangeShapeType="1"/>
        </xdr:cNvSpPr>
      </xdr:nvSpPr>
      <xdr:spPr bwMode="auto">
        <a:xfrm flipV="1">
          <a:off x="8636000" y="8642350"/>
          <a:ext cx="927100" cy="8953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44</xdr:col>
      <xdr:colOff>219075</xdr:colOff>
      <xdr:row>11</xdr:row>
      <xdr:rowOff>238125</xdr:rowOff>
    </xdr:from>
    <xdr:to>
      <xdr:col>45</xdr:col>
      <xdr:colOff>28575</xdr:colOff>
      <xdr:row>14</xdr:row>
      <xdr:rowOff>228600</xdr:rowOff>
    </xdr:to>
    <xdr:sp macro="" textlink="">
      <xdr:nvSpPr>
        <xdr:cNvPr id="131" name="Rectangle 410">
          <a:extLst>
            <a:ext uri="{FF2B5EF4-FFF2-40B4-BE49-F238E27FC236}">
              <a16:creationId xmlns:a16="http://schemas.microsoft.com/office/drawing/2014/main" id="{F12BEB0A-91EB-4510-9B9E-C580FECE4449}"/>
            </a:ext>
          </a:extLst>
        </xdr:cNvPr>
        <xdr:cNvSpPr>
          <a:spLocks/>
        </xdr:cNvSpPr>
      </xdr:nvSpPr>
      <xdr:spPr bwMode="auto">
        <a:xfrm>
          <a:off x="11398250" y="2965450"/>
          <a:ext cx="63500" cy="730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18</xdr:col>
      <xdr:colOff>4988</xdr:colOff>
      <xdr:row>18</xdr:row>
      <xdr:rowOff>9525</xdr:rowOff>
    </xdr:from>
    <xdr:to>
      <xdr:col>40</xdr:col>
      <xdr:colOff>28211</xdr:colOff>
      <xdr:row>18</xdr:row>
      <xdr:rowOff>9525</xdr:rowOff>
    </xdr:to>
    <xdr:sp macro="" textlink="">
      <xdr:nvSpPr>
        <xdr:cNvPr id="133" name="Line 417">
          <a:extLst>
            <a:ext uri="{FF2B5EF4-FFF2-40B4-BE49-F238E27FC236}">
              <a16:creationId xmlns:a16="http://schemas.microsoft.com/office/drawing/2014/main" id="{5DB89315-86F1-413C-AA9D-B7286828D695}"/>
            </a:ext>
          </a:extLst>
        </xdr:cNvPr>
        <xdr:cNvSpPr>
          <a:spLocks noChangeShapeType="1"/>
        </xdr:cNvSpPr>
      </xdr:nvSpPr>
      <xdr:spPr bwMode="auto">
        <a:xfrm>
          <a:off x="4250417" y="4418239"/>
          <a:ext cx="521208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18</xdr:col>
      <xdr:colOff>76200</xdr:colOff>
      <xdr:row>17</xdr:row>
      <xdr:rowOff>219075</xdr:rowOff>
    </xdr:from>
    <xdr:to>
      <xdr:col>20</xdr:col>
      <xdr:colOff>47625</xdr:colOff>
      <xdr:row>18</xdr:row>
      <xdr:rowOff>57150</xdr:rowOff>
    </xdr:to>
    <xdr:sp macro="" textlink="">
      <xdr:nvSpPr>
        <xdr:cNvPr id="134" name="Rectangle 418">
          <a:extLst>
            <a:ext uri="{FF2B5EF4-FFF2-40B4-BE49-F238E27FC236}">
              <a16:creationId xmlns:a16="http://schemas.microsoft.com/office/drawing/2014/main" id="{D47175A3-4600-46BF-A23D-A9025EBC610D}"/>
            </a:ext>
          </a:extLst>
        </xdr:cNvPr>
        <xdr:cNvSpPr>
          <a:spLocks/>
        </xdr:cNvSpPr>
      </xdr:nvSpPr>
      <xdr:spPr bwMode="auto">
        <a:xfrm>
          <a:off x="4648200" y="4432300"/>
          <a:ext cx="482600" cy="82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171450</xdr:colOff>
      <xdr:row>37</xdr:row>
      <xdr:rowOff>0</xdr:rowOff>
    </xdr:from>
    <xdr:to>
      <xdr:col>13</xdr:col>
      <xdr:colOff>0</xdr:colOff>
      <xdr:row>39</xdr:row>
      <xdr:rowOff>0</xdr:rowOff>
    </xdr:to>
    <xdr:sp macro="" textlink="">
      <xdr:nvSpPr>
        <xdr:cNvPr id="135" name="Rectangle 419">
          <a:extLst>
            <a:ext uri="{FF2B5EF4-FFF2-40B4-BE49-F238E27FC236}">
              <a16:creationId xmlns:a16="http://schemas.microsoft.com/office/drawing/2014/main" id="{AA64075D-CB24-41ED-B4FB-050E33295621}"/>
            </a:ext>
          </a:extLst>
        </xdr:cNvPr>
        <xdr:cNvSpPr>
          <a:spLocks/>
        </xdr:cNvSpPr>
      </xdr:nvSpPr>
      <xdr:spPr bwMode="auto">
        <a:xfrm>
          <a:off x="2965450" y="9163050"/>
          <a:ext cx="336550" cy="4953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25</xdr:col>
      <xdr:colOff>104775</xdr:colOff>
      <xdr:row>39</xdr:row>
      <xdr:rowOff>123825</xdr:rowOff>
    </xdr:from>
    <xdr:to>
      <xdr:col>29</xdr:col>
      <xdr:colOff>9525</xdr:colOff>
      <xdr:row>42</xdr:row>
      <xdr:rowOff>123825</xdr:rowOff>
    </xdr:to>
    <xdr:sp macro="" textlink="">
      <xdr:nvSpPr>
        <xdr:cNvPr id="136" name="Rectangle 420">
          <a:extLst>
            <a:ext uri="{FF2B5EF4-FFF2-40B4-BE49-F238E27FC236}">
              <a16:creationId xmlns:a16="http://schemas.microsoft.com/office/drawing/2014/main" id="{F8EAF28D-3BB1-4AC5-9A26-77A88493C380}"/>
            </a:ext>
          </a:extLst>
        </xdr:cNvPr>
        <xdr:cNvSpPr>
          <a:spLocks noChangeArrowheads="1"/>
        </xdr:cNvSpPr>
      </xdr:nvSpPr>
      <xdr:spPr bwMode="auto">
        <a:xfrm>
          <a:off x="6457950" y="9785350"/>
          <a:ext cx="920750" cy="7429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ko-KR" altLang="en-US" sz="1600" b="0" i="0" u="none" strike="noStrike" baseline="0">
              <a:solidFill>
                <a:srgbClr val="000000"/>
              </a:solidFill>
              <a:latin typeface="굴림체"/>
              <a:ea typeface="굴림체"/>
            </a:rPr>
            <a:t>EPS</a:t>
          </a:r>
        </a:p>
      </xdr:txBody>
    </xdr:sp>
    <xdr:clientData/>
  </xdr:twoCellAnchor>
  <xdr:twoCellAnchor>
    <xdr:from>
      <xdr:col>44</xdr:col>
      <xdr:colOff>228600</xdr:colOff>
      <xdr:row>16</xdr:row>
      <xdr:rowOff>180975</xdr:rowOff>
    </xdr:from>
    <xdr:to>
      <xdr:col>45</xdr:col>
      <xdr:colOff>38100</xdr:colOff>
      <xdr:row>19</xdr:row>
      <xdr:rowOff>171450</xdr:rowOff>
    </xdr:to>
    <xdr:sp macro="" textlink="">
      <xdr:nvSpPr>
        <xdr:cNvPr id="138" name="Rectangle 410">
          <a:extLst>
            <a:ext uri="{FF2B5EF4-FFF2-40B4-BE49-F238E27FC236}">
              <a16:creationId xmlns:a16="http://schemas.microsoft.com/office/drawing/2014/main" id="{6FF2E19A-DEFF-41E7-A8A8-42755A5D7491}"/>
            </a:ext>
          </a:extLst>
        </xdr:cNvPr>
        <xdr:cNvSpPr>
          <a:spLocks/>
        </xdr:cNvSpPr>
      </xdr:nvSpPr>
      <xdr:spPr bwMode="auto">
        <a:xfrm>
          <a:off x="11404600" y="4146550"/>
          <a:ext cx="63500" cy="730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45</xdr:col>
      <xdr:colOff>4786</xdr:colOff>
      <xdr:row>21</xdr:row>
      <xdr:rowOff>4770</xdr:rowOff>
    </xdr:from>
    <xdr:to>
      <xdr:col>45</xdr:col>
      <xdr:colOff>95249</xdr:colOff>
      <xdr:row>22</xdr:row>
      <xdr:rowOff>47628</xdr:rowOff>
    </xdr:to>
    <xdr:sp macro="" textlink="">
      <xdr:nvSpPr>
        <xdr:cNvPr id="141" name="Rectangle 407">
          <a:extLst>
            <a:ext uri="{FF2B5EF4-FFF2-40B4-BE49-F238E27FC236}">
              <a16:creationId xmlns:a16="http://schemas.microsoft.com/office/drawing/2014/main" id="{5579E48A-7AB9-403B-8572-2E794600C83C}"/>
            </a:ext>
          </a:extLst>
        </xdr:cNvPr>
        <xdr:cNvSpPr>
          <a:spLocks/>
        </xdr:cNvSpPr>
      </xdr:nvSpPr>
      <xdr:spPr bwMode="auto">
        <a:xfrm rot="5400000">
          <a:off x="11334763" y="5308617"/>
          <a:ext cx="292096" cy="88876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vert="vert" wrap="square" lIns="27432" tIns="18288" rIns="27432" bIns="18288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en-US" altLang="ko-KR" sz="400" b="1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돋움"/>
              <a:ea typeface="돋움"/>
            </a:rPr>
            <a:t>PDU(A)-4</a:t>
          </a:r>
          <a:endParaRPr kumimoji="0" lang="ko-KR" altLang="en-US" sz="400" b="1" i="0" u="none" strike="noStrike" kern="0" cap="none" spc="0" normalizeH="0" baseline="0" noProof="0">
            <a:ln>
              <a:noFill/>
            </a:ln>
            <a:solidFill>
              <a:srgbClr val="000000"/>
            </a:solidFill>
            <a:effectLst/>
            <a:uLnTx/>
            <a:uFillTx/>
            <a:latin typeface="돋움"/>
            <a:ea typeface="돋움"/>
          </a:endParaRPr>
        </a:p>
      </xdr:txBody>
    </xdr:sp>
    <xdr:clientData/>
  </xdr:twoCellAnchor>
  <xdr:twoCellAnchor>
    <xdr:from>
      <xdr:col>45</xdr:col>
      <xdr:colOff>0</xdr:colOff>
      <xdr:row>22</xdr:row>
      <xdr:rowOff>47626</xdr:rowOff>
    </xdr:from>
    <xdr:to>
      <xdr:col>45</xdr:col>
      <xdr:colOff>95249</xdr:colOff>
      <xdr:row>23</xdr:row>
      <xdr:rowOff>133353</xdr:rowOff>
    </xdr:to>
    <xdr:sp macro="" textlink="">
      <xdr:nvSpPr>
        <xdr:cNvPr id="142" name="Rectangle 407">
          <a:extLst>
            <a:ext uri="{FF2B5EF4-FFF2-40B4-BE49-F238E27FC236}">
              <a16:creationId xmlns:a16="http://schemas.microsoft.com/office/drawing/2014/main" id="{EBCD5F97-4FBC-4793-875B-A5190E01FD49}"/>
            </a:ext>
          </a:extLst>
        </xdr:cNvPr>
        <xdr:cNvSpPr>
          <a:spLocks/>
        </xdr:cNvSpPr>
      </xdr:nvSpPr>
      <xdr:spPr bwMode="auto">
        <a:xfrm rot="5400000">
          <a:off x="11312524" y="5616577"/>
          <a:ext cx="330202" cy="95249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vert="vert" wrap="square" lIns="27432" tIns="18288" rIns="27432" bIns="18288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en-US" altLang="ko-KR" sz="400" b="1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돋움"/>
              <a:ea typeface="돋움"/>
            </a:rPr>
            <a:t>PDU(B)-4</a:t>
          </a:r>
          <a:endParaRPr kumimoji="0" lang="ko-KR" altLang="en-US" sz="400" b="1" i="0" u="none" strike="noStrike" kern="0" cap="none" spc="0" normalizeH="0" baseline="0" noProof="0">
            <a:ln>
              <a:noFill/>
            </a:ln>
            <a:solidFill>
              <a:srgbClr val="000000"/>
            </a:solidFill>
            <a:effectLst/>
            <a:uLnTx/>
            <a:uFillTx/>
            <a:latin typeface="돋움"/>
            <a:ea typeface="돋움"/>
          </a:endParaRPr>
        </a:p>
      </xdr:txBody>
    </xdr:sp>
    <xdr:clientData/>
  </xdr:twoCellAnchor>
  <xdr:twoCellAnchor>
    <xdr:from>
      <xdr:col>52</xdr:col>
      <xdr:colOff>95250</xdr:colOff>
      <xdr:row>35</xdr:row>
      <xdr:rowOff>231590</xdr:rowOff>
    </xdr:from>
    <xdr:to>
      <xdr:col>62</xdr:col>
      <xdr:colOff>25400</xdr:colOff>
      <xdr:row>47</xdr:row>
      <xdr:rowOff>234950</xdr:rowOff>
    </xdr:to>
    <xdr:sp macro="" textlink="">
      <xdr:nvSpPr>
        <xdr:cNvPr id="130" name="직사각형 516">
          <a:extLst>
            <a:ext uri="{FF2B5EF4-FFF2-40B4-BE49-F238E27FC236}">
              <a16:creationId xmlns:a16="http://schemas.microsoft.com/office/drawing/2014/main" id="{92B935F7-339B-4963-9346-82BE64024542}"/>
            </a:ext>
            <a:ext uri="{147F2762-F138-4A5C-976F-8EAC2B608ADB}">
              <a16:predDERef xmlns:a16="http://schemas.microsoft.com/office/drawing/2014/main" pred="{EBCD5F97-4FBC-4793-875B-A5190E01FD49}"/>
            </a:ext>
          </a:extLst>
        </xdr:cNvPr>
        <xdr:cNvSpPr>
          <a:spLocks noChangeArrowheads="1"/>
        </xdr:cNvSpPr>
      </xdr:nvSpPr>
      <xdr:spPr bwMode="auto">
        <a:xfrm>
          <a:off x="12831536" y="8804090"/>
          <a:ext cx="2379435" cy="2942503"/>
        </a:xfrm>
        <a:prstGeom prst="rect">
          <a:avLst/>
        </a:prstGeom>
        <a:noFill/>
        <a:ln w="19050" algn="ctr">
          <a:solidFill>
            <a:srgbClr val="FF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37</xdr:col>
      <xdr:colOff>152400</xdr:colOff>
      <xdr:row>36</xdr:row>
      <xdr:rowOff>142875</xdr:rowOff>
    </xdr:from>
    <xdr:to>
      <xdr:col>40</xdr:col>
      <xdr:colOff>85725</xdr:colOff>
      <xdr:row>36</xdr:row>
      <xdr:rowOff>142875</xdr:rowOff>
    </xdr:to>
    <xdr:sp macro="" textlink="">
      <xdr:nvSpPr>
        <xdr:cNvPr id="145" name="Line 268">
          <a:extLst>
            <a:ext uri="{FF2B5EF4-FFF2-40B4-BE49-F238E27FC236}">
              <a16:creationId xmlns:a16="http://schemas.microsoft.com/office/drawing/2014/main" id="{BDD7EC24-EFEF-4F3D-AEF4-3A33248933B3}"/>
            </a:ext>
          </a:extLst>
        </xdr:cNvPr>
        <xdr:cNvSpPr>
          <a:spLocks noChangeShapeType="1"/>
        </xdr:cNvSpPr>
      </xdr:nvSpPr>
      <xdr:spPr bwMode="auto">
        <a:xfrm>
          <a:off x="9550400" y="9061450"/>
          <a:ext cx="69850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38</xdr:col>
      <xdr:colOff>19050</xdr:colOff>
      <xdr:row>36</xdr:row>
      <xdr:rowOff>114300</xdr:rowOff>
    </xdr:from>
    <xdr:to>
      <xdr:col>39</xdr:col>
      <xdr:colOff>228600</xdr:colOff>
      <xdr:row>36</xdr:row>
      <xdr:rowOff>171450</xdr:rowOff>
    </xdr:to>
    <xdr:sp macro="" textlink="">
      <xdr:nvSpPr>
        <xdr:cNvPr id="146" name="Rectangle 269">
          <a:extLst>
            <a:ext uri="{FF2B5EF4-FFF2-40B4-BE49-F238E27FC236}">
              <a16:creationId xmlns:a16="http://schemas.microsoft.com/office/drawing/2014/main" id="{9572D889-B4D0-406F-AB84-88655F024DE9}"/>
            </a:ext>
          </a:extLst>
        </xdr:cNvPr>
        <xdr:cNvSpPr>
          <a:spLocks/>
        </xdr:cNvSpPr>
      </xdr:nvSpPr>
      <xdr:spPr bwMode="auto">
        <a:xfrm>
          <a:off x="9671050" y="90297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40</xdr:col>
      <xdr:colOff>76200</xdr:colOff>
      <xdr:row>35</xdr:row>
      <xdr:rowOff>238125</xdr:rowOff>
    </xdr:from>
    <xdr:to>
      <xdr:col>49</xdr:col>
      <xdr:colOff>228600</xdr:colOff>
      <xdr:row>42</xdr:row>
      <xdr:rowOff>142875</xdr:rowOff>
    </xdr:to>
    <xdr:sp macro="" textlink="">
      <xdr:nvSpPr>
        <xdr:cNvPr id="154" name="직사각형 492">
          <a:extLst>
            <a:ext uri="{FF2B5EF4-FFF2-40B4-BE49-F238E27FC236}">
              <a16:creationId xmlns:a16="http://schemas.microsoft.com/office/drawing/2014/main" id="{09A28EF4-D548-4642-BFB9-2072E7994ADA}"/>
            </a:ext>
            <a:ext uri="{147F2762-F138-4A5C-976F-8EAC2B608ADB}">
              <a16:predDERef xmlns:a16="http://schemas.microsoft.com/office/drawing/2014/main" pred="{6E4B5A56-AE12-485D-9C58-EFB10D79859F}"/>
            </a:ext>
          </a:extLst>
        </xdr:cNvPr>
        <xdr:cNvSpPr/>
      </xdr:nvSpPr>
      <xdr:spPr>
        <a:xfrm>
          <a:off x="9601200" y="8850313"/>
          <a:ext cx="2295525" cy="1627187"/>
        </a:xfrm>
        <a:prstGeom prst="rect">
          <a:avLst/>
        </a:prstGeom>
        <a:noFill/>
        <a:ln w="19050" algn="ctr">
          <a:solidFill>
            <a:srgbClr val="FF0000"/>
          </a:solidFill>
          <a:prstDash val="solid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vertOverflow="clip" horzOverflow="clip" rtlCol="0" anchor="t"/>
        <a:lstStyle/>
        <a:p>
          <a:endParaRPr lang="ko-KR" altLang="en-US"/>
        </a:p>
      </xdr:txBody>
    </xdr:sp>
    <xdr:clientData/>
  </xdr:twoCellAnchor>
  <xdr:twoCellAnchor>
    <xdr:from>
      <xdr:col>52</xdr:col>
      <xdr:colOff>100013</xdr:colOff>
      <xdr:row>48</xdr:row>
      <xdr:rowOff>9525</xdr:rowOff>
    </xdr:from>
    <xdr:to>
      <xdr:col>52</xdr:col>
      <xdr:colOff>100013</xdr:colOff>
      <xdr:row>58</xdr:row>
      <xdr:rowOff>28575</xdr:rowOff>
    </xdr:to>
    <xdr:cxnSp macro="">
      <xdr:nvCxnSpPr>
        <xdr:cNvPr id="155" name="직선 연결선 4">
          <a:extLst>
            <a:ext uri="{FF2B5EF4-FFF2-40B4-BE49-F238E27FC236}">
              <a16:creationId xmlns:a16="http://schemas.microsoft.com/office/drawing/2014/main" id="{85A83EFE-9DDB-4A52-AF6F-0A5AF6934677}"/>
            </a:ext>
          </a:extLst>
        </xdr:cNvPr>
        <xdr:cNvCxnSpPr/>
      </xdr:nvCxnSpPr>
      <xdr:spPr bwMode="auto">
        <a:xfrm>
          <a:off x="13309600" y="11899900"/>
          <a:ext cx="0" cy="2495550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52</xdr:col>
      <xdr:colOff>61911</xdr:colOff>
      <xdr:row>54</xdr:row>
      <xdr:rowOff>42863</xdr:rowOff>
    </xdr:from>
    <xdr:to>
      <xdr:col>52</xdr:col>
      <xdr:colOff>128586</xdr:colOff>
      <xdr:row>56</xdr:row>
      <xdr:rowOff>23813</xdr:rowOff>
    </xdr:to>
    <xdr:sp macro="" textlink="">
      <xdr:nvSpPr>
        <xdr:cNvPr id="156" name="Rectangle 381">
          <a:extLst>
            <a:ext uri="{FF2B5EF4-FFF2-40B4-BE49-F238E27FC236}">
              <a16:creationId xmlns:a16="http://schemas.microsoft.com/office/drawing/2014/main" id="{F324E57E-AB4A-4283-B276-1E9AC2E35574}"/>
            </a:ext>
          </a:extLst>
        </xdr:cNvPr>
        <xdr:cNvSpPr>
          <a:spLocks/>
        </xdr:cNvSpPr>
      </xdr:nvSpPr>
      <xdr:spPr bwMode="auto">
        <a:xfrm rot="5400000">
          <a:off x="13065123" y="13623925"/>
          <a:ext cx="476250" cy="6350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133350</xdr:colOff>
      <xdr:row>20</xdr:row>
      <xdr:rowOff>57150</xdr:rowOff>
    </xdr:from>
    <xdr:to>
      <xdr:col>15</xdr:col>
      <xdr:colOff>127000</xdr:colOff>
      <xdr:row>24</xdr:row>
      <xdr:rowOff>239712</xdr:rowOff>
    </xdr:to>
    <xdr:sp macro="" textlink="">
      <xdr:nvSpPr>
        <xdr:cNvPr id="165" name="Rectangle 853">
          <a:extLst>
            <a:ext uri="{FF2B5EF4-FFF2-40B4-BE49-F238E27FC236}">
              <a16:creationId xmlns:a16="http://schemas.microsoft.com/office/drawing/2014/main" id="{71E1D01D-1C34-4912-8367-43B92AE8EB9A}"/>
            </a:ext>
          </a:extLst>
        </xdr:cNvPr>
        <xdr:cNvSpPr>
          <a:spLocks/>
        </xdr:cNvSpPr>
      </xdr:nvSpPr>
      <xdr:spPr bwMode="auto">
        <a:xfrm>
          <a:off x="2927350" y="5010150"/>
          <a:ext cx="1008062" cy="1176337"/>
        </a:xfrm>
        <a:prstGeom prst="rect">
          <a:avLst/>
        </a:prstGeom>
        <a:solidFill>
          <a:schemeClr val="bg1"/>
        </a:solidFill>
        <a:ln w="9525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en-US" altLang="ko-KR" sz="1600" b="0" i="0" u="none" strike="noStrike" baseline="0">
              <a:solidFill>
                <a:srgbClr val="000000"/>
              </a:solidFill>
              <a:latin typeface="+mn-lt"/>
              <a:ea typeface="돋움"/>
            </a:rPr>
            <a:t>#2</a:t>
          </a:r>
          <a:br>
            <a:rPr lang="en-US" altLang="ko-KR" sz="1600" b="0" i="0" u="none" strike="noStrike" baseline="0">
              <a:solidFill>
                <a:srgbClr val="000000"/>
              </a:solidFill>
              <a:latin typeface="+mn-lt"/>
              <a:ea typeface="돋움"/>
            </a:rPr>
          </a:br>
          <a:r>
            <a:rPr lang="en-US" altLang="ko-KR" sz="1600" b="0" i="0" u="none" strike="noStrike" baseline="0">
              <a:solidFill>
                <a:srgbClr val="000000"/>
              </a:solidFill>
              <a:latin typeface="+mn-lt"/>
              <a:ea typeface="돋움"/>
            </a:rPr>
            <a:t>(Active)</a:t>
          </a:r>
          <a:endParaRPr lang="ko-KR" altLang="en-US" sz="1600" b="0" i="0" u="none" strike="noStrike" baseline="0">
            <a:solidFill>
              <a:srgbClr val="000000"/>
            </a:solidFill>
            <a:latin typeface="+mn-lt"/>
            <a:ea typeface="돋움"/>
          </a:endParaRPr>
        </a:p>
      </xdr:txBody>
    </xdr:sp>
    <xdr:clientData/>
  </xdr:twoCellAnchor>
  <xdr:twoCellAnchor>
    <xdr:from>
      <xdr:col>5</xdr:col>
      <xdr:colOff>133350</xdr:colOff>
      <xdr:row>20</xdr:row>
      <xdr:rowOff>57150</xdr:rowOff>
    </xdr:from>
    <xdr:to>
      <xdr:col>9</xdr:col>
      <xdr:colOff>127000</xdr:colOff>
      <xdr:row>24</xdr:row>
      <xdr:rowOff>239712</xdr:rowOff>
    </xdr:to>
    <xdr:sp macro="" textlink="">
      <xdr:nvSpPr>
        <xdr:cNvPr id="166" name="Rectangle 854">
          <a:extLst>
            <a:ext uri="{FF2B5EF4-FFF2-40B4-BE49-F238E27FC236}">
              <a16:creationId xmlns:a16="http://schemas.microsoft.com/office/drawing/2014/main" id="{2DBC97C7-5B23-48C0-856E-AC0F3B50DC4A}"/>
            </a:ext>
          </a:extLst>
        </xdr:cNvPr>
        <xdr:cNvSpPr>
          <a:spLocks/>
        </xdr:cNvSpPr>
      </xdr:nvSpPr>
      <xdr:spPr bwMode="auto">
        <a:xfrm>
          <a:off x="1403350" y="5010150"/>
          <a:ext cx="1008062" cy="1176337"/>
        </a:xfrm>
        <a:prstGeom prst="rect">
          <a:avLst/>
        </a:prstGeom>
        <a:solidFill>
          <a:schemeClr val="bg1"/>
        </a:solidFill>
        <a:ln w="9525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en-US" altLang="ko-KR" sz="1600" b="0" i="0" u="none" strike="noStrike" baseline="0">
              <a:solidFill>
                <a:srgbClr val="000000"/>
              </a:solidFill>
              <a:latin typeface="+mn-lt"/>
              <a:ea typeface="돋움"/>
            </a:rPr>
            <a:t>#1</a:t>
          </a:r>
          <a:br>
            <a:rPr lang="en-US" altLang="ko-KR" sz="1600" b="0" i="0" u="none" strike="noStrike" baseline="0">
              <a:solidFill>
                <a:srgbClr val="000000"/>
              </a:solidFill>
              <a:latin typeface="+mn-lt"/>
              <a:ea typeface="돋움"/>
            </a:rPr>
          </a:br>
          <a:r>
            <a:rPr lang="en-US" altLang="ko-KR" sz="1600" b="0" i="0" u="none" strike="noStrike" baseline="0">
              <a:solidFill>
                <a:srgbClr val="000000"/>
              </a:solidFill>
              <a:latin typeface="+mn-lt"/>
              <a:ea typeface="돋움"/>
            </a:rPr>
            <a:t>(Standby)</a:t>
          </a:r>
          <a:endParaRPr lang="ko-KR" altLang="en-US" sz="1600" b="0" i="0" u="none" strike="noStrike" baseline="0">
            <a:solidFill>
              <a:srgbClr val="000000"/>
            </a:solidFill>
            <a:latin typeface="+mn-lt"/>
            <a:ea typeface="돋움"/>
          </a:endParaRPr>
        </a:p>
      </xdr:txBody>
    </xdr:sp>
    <xdr:clientData/>
  </xdr:twoCellAnchor>
  <xdr:twoCellAnchor editAs="oneCell">
    <xdr:from>
      <xdr:col>3</xdr:col>
      <xdr:colOff>200025</xdr:colOff>
      <xdr:row>5</xdr:row>
      <xdr:rowOff>9525</xdr:rowOff>
    </xdr:from>
    <xdr:to>
      <xdr:col>14</xdr:col>
      <xdr:colOff>868</xdr:colOff>
      <xdr:row>10</xdr:row>
      <xdr:rowOff>209215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96874D03-F2B3-4CC9-A945-4E0B9331A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1250950"/>
          <a:ext cx="2591668" cy="1434765"/>
        </a:xfrm>
        <a:prstGeom prst="rect">
          <a:avLst/>
        </a:prstGeom>
      </xdr:spPr>
    </xdr:pic>
    <xdr:clientData/>
  </xdr:twoCellAnchor>
  <xdr:twoCellAnchor>
    <xdr:from>
      <xdr:col>56</xdr:col>
      <xdr:colOff>0</xdr:colOff>
      <xdr:row>4</xdr:row>
      <xdr:rowOff>19050</xdr:rowOff>
    </xdr:from>
    <xdr:to>
      <xdr:col>60</xdr:col>
      <xdr:colOff>257035</xdr:colOff>
      <xdr:row>5</xdr:row>
      <xdr:rowOff>0</xdr:rowOff>
    </xdr:to>
    <xdr:sp macro="" textlink="">
      <xdr:nvSpPr>
        <xdr:cNvPr id="168" name="Rectangle 167">
          <a:extLst>
            <a:ext uri="{FF2B5EF4-FFF2-40B4-BE49-F238E27FC236}">
              <a16:creationId xmlns:a16="http://schemas.microsoft.com/office/drawing/2014/main" id="{CE6E163F-FD45-455B-A9E9-730D63C69CC4}"/>
            </a:ext>
          </a:extLst>
        </xdr:cNvPr>
        <xdr:cNvSpPr/>
      </xdr:nvSpPr>
      <xdr:spPr>
        <a:xfrm>
          <a:off x="14224000" y="1009650"/>
          <a:ext cx="1269860" cy="2286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 b="1">
              <a:solidFill>
                <a:sysClr val="windowText" lastClr="000000"/>
              </a:solidFill>
            </a:rPr>
            <a:t>Telstra/Pacnet</a:t>
          </a:r>
        </a:p>
      </xdr:txBody>
    </xdr:sp>
    <xdr:clientData/>
  </xdr:twoCellAnchor>
  <xdr:twoCellAnchor>
    <xdr:from>
      <xdr:col>56</xdr:col>
      <xdr:colOff>28575</xdr:colOff>
      <xdr:row>17</xdr:row>
      <xdr:rowOff>0</xdr:rowOff>
    </xdr:from>
    <xdr:to>
      <xdr:col>61</xdr:col>
      <xdr:colOff>28435</xdr:colOff>
      <xdr:row>17</xdr:row>
      <xdr:rowOff>228600</xdr:rowOff>
    </xdr:to>
    <xdr:sp macro="" textlink="">
      <xdr:nvSpPr>
        <xdr:cNvPr id="169" name="Rectangle 168">
          <a:extLst>
            <a:ext uri="{FF2B5EF4-FFF2-40B4-BE49-F238E27FC236}">
              <a16:creationId xmlns:a16="http://schemas.microsoft.com/office/drawing/2014/main" id="{ABD48554-B4A1-499C-BBC5-9406AEB51E3C}"/>
            </a:ext>
          </a:extLst>
        </xdr:cNvPr>
        <xdr:cNvSpPr/>
      </xdr:nvSpPr>
      <xdr:spPr>
        <a:xfrm>
          <a:off x="14255750" y="4210050"/>
          <a:ext cx="1269860" cy="2286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 b="1">
              <a:solidFill>
                <a:sysClr val="windowText" lastClr="000000"/>
              </a:solidFill>
            </a:rPr>
            <a:t>SingTel MDF</a:t>
          </a:r>
        </a:p>
      </xdr:txBody>
    </xdr:sp>
    <xdr:clientData/>
  </xdr:twoCellAnchor>
  <xdr:twoCellAnchor>
    <xdr:from>
      <xdr:col>55</xdr:col>
      <xdr:colOff>257175</xdr:colOff>
      <xdr:row>21</xdr:row>
      <xdr:rowOff>142875</xdr:rowOff>
    </xdr:from>
    <xdr:to>
      <xdr:col>60</xdr:col>
      <xdr:colOff>257035</xdr:colOff>
      <xdr:row>22</xdr:row>
      <xdr:rowOff>123825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D2CD4918-9ED1-4903-B8D8-9C8A13CB7744}"/>
            </a:ext>
            <a:ext uri="{147F2762-F138-4A5C-976F-8EAC2B608ADB}">
              <a16:predDERef xmlns:a16="http://schemas.microsoft.com/office/drawing/2014/main" pred="{ABD48554-B4A1-499C-BBC5-9406AEB51E3C}"/>
            </a:ext>
          </a:extLst>
        </xdr:cNvPr>
        <xdr:cNvSpPr/>
      </xdr:nvSpPr>
      <xdr:spPr>
        <a:xfrm>
          <a:off x="14925675" y="5343525"/>
          <a:ext cx="1333360" cy="2286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50" b="1">
              <a:solidFill>
                <a:sysClr val="windowText" lastClr="000000"/>
              </a:solidFill>
            </a:rPr>
            <a:t>SingTel</a:t>
          </a:r>
        </a:p>
      </xdr:txBody>
    </xdr:sp>
    <xdr:clientData/>
  </xdr:twoCellAnchor>
  <xdr:twoCellAnchor>
    <xdr:from>
      <xdr:col>40</xdr:col>
      <xdr:colOff>59871</xdr:colOff>
      <xdr:row>36</xdr:row>
      <xdr:rowOff>47171</xdr:rowOff>
    </xdr:from>
    <xdr:to>
      <xdr:col>41</xdr:col>
      <xdr:colOff>117929</xdr:colOff>
      <xdr:row>40</xdr:row>
      <xdr:rowOff>18596</xdr:rowOff>
    </xdr:to>
    <xdr:sp macro="" textlink="">
      <xdr:nvSpPr>
        <xdr:cNvPr id="173" name="Rectangle 219">
          <a:extLst>
            <a:ext uri="{FF2B5EF4-FFF2-40B4-BE49-F238E27FC236}">
              <a16:creationId xmlns:a16="http://schemas.microsoft.com/office/drawing/2014/main" id="{7C3D46B7-19FA-40CF-9FE1-888141388A56}"/>
            </a:ext>
          </a:extLst>
        </xdr:cNvPr>
        <xdr:cNvSpPr>
          <a:spLocks/>
        </xdr:cNvSpPr>
      </xdr:nvSpPr>
      <xdr:spPr bwMode="auto">
        <a:xfrm>
          <a:off x="9494157" y="8864600"/>
          <a:ext cx="293915" cy="951139"/>
        </a:xfrm>
        <a:prstGeom prst="rect">
          <a:avLst/>
        </a:prstGeom>
        <a:pattFill prst="shingle">
          <a:fgClr>
            <a:srgbClr val="000000"/>
          </a:fgClr>
          <a:bgClr>
            <a:srgbClr val="FFFFFF"/>
          </a:bgClr>
        </a:patt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40</xdr:col>
      <xdr:colOff>48986</xdr:colOff>
      <xdr:row>22</xdr:row>
      <xdr:rowOff>0</xdr:rowOff>
    </xdr:from>
    <xdr:to>
      <xdr:col>41</xdr:col>
      <xdr:colOff>136073</xdr:colOff>
      <xdr:row>25</xdr:row>
      <xdr:rowOff>216354</xdr:rowOff>
    </xdr:to>
    <xdr:sp macro="" textlink="">
      <xdr:nvSpPr>
        <xdr:cNvPr id="174" name="Rectangle 219">
          <a:extLst>
            <a:ext uri="{FF2B5EF4-FFF2-40B4-BE49-F238E27FC236}">
              <a16:creationId xmlns:a16="http://schemas.microsoft.com/office/drawing/2014/main" id="{0BDB9039-EB90-47A8-ADDF-2394B43792C3}"/>
            </a:ext>
          </a:extLst>
        </xdr:cNvPr>
        <xdr:cNvSpPr>
          <a:spLocks/>
        </xdr:cNvSpPr>
      </xdr:nvSpPr>
      <xdr:spPr bwMode="auto">
        <a:xfrm>
          <a:off x="9483272" y="5388429"/>
          <a:ext cx="322944" cy="951139"/>
        </a:xfrm>
        <a:prstGeom prst="rect">
          <a:avLst/>
        </a:prstGeom>
        <a:pattFill prst="shingle">
          <a:fgClr>
            <a:srgbClr val="000000"/>
          </a:fgClr>
          <a:bgClr>
            <a:srgbClr val="FFFFFF"/>
          </a:bgClr>
        </a:patt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18</xdr:col>
      <xdr:colOff>18142</xdr:colOff>
      <xdr:row>15</xdr:row>
      <xdr:rowOff>9071</xdr:rowOff>
    </xdr:from>
    <xdr:to>
      <xdr:col>25</xdr:col>
      <xdr:colOff>0</xdr:colOff>
      <xdr:row>17</xdr:row>
      <xdr:rowOff>229960</xdr:rowOff>
    </xdr:to>
    <xdr:sp macro="" textlink="">
      <xdr:nvSpPr>
        <xdr:cNvPr id="175" name="Rectangle 740">
          <a:extLst>
            <a:ext uri="{FF2B5EF4-FFF2-40B4-BE49-F238E27FC236}">
              <a16:creationId xmlns:a16="http://schemas.microsoft.com/office/drawing/2014/main" id="{FD3F4845-9BC3-48A3-8F02-AA1569F7CFEF}"/>
            </a:ext>
          </a:extLst>
        </xdr:cNvPr>
        <xdr:cNvSpPr>
          <a:spLocks/>
        </xdr:cNvSpPr>
      </xdr:nvSpPr>
      <xdr:spPr bwMode="auto">
        <a:xfrm>
          <a:off x="4263571" y="3683000"/>
          <a:ext cx="1632858" cy="710746"/>
        </a:xfrm>
        <a:prstGeom prst="rect">
          <a:avLst/>
        </a:prstGeom>
        <a:pattFill prst="ltVert">
          <a:fgClr>
            <a:srgbClr val="000000"/>
          </a:fgClr>
          <a:bgClr>
            <a:srgbClr val="FFFFFF"/>
          </a:bgClr>
        </a:patt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52</xdr:col>
      <xdr:colOff>66593</xdr:colOff>
      <xdr:row>39</xdr:row>
      <xdr:rowOff>231665</xdr:rowOff>
    </xdr:from>
    <xdr:to>
      <xdr:col>52</xdr:col>
      <xdr:colOff>134965</xdr:colOff>
      <xdr:row>41</xdr:row>
      <xdr:rowOff>176823</xdr:rowOff>
    </xdr:to>
    <xdr:sp macro="" textlink="">
      <xdr:nvSpPr>
        <xdr:cNvPr id="176" name="직사각형 175">
          <a:extLst>
            <a:ext uri="{FF2B5EF4-FFF2-40B4-BE49-F238E27FC236}">
              <a16:creationId xmlns:a16="http://schemas.microsoft.com/office/drawing/2014/main" id="{50D4A061-F181-4CCF-815B-7787794B4B7E}"/>
            </a:ext>
            <a:ext uri="{147F2762-F138-4A5C-976F-8EAC2B608ADB}">
              <a16:predDERef xmlns:a16="http://schemas.microsoft.com/office/drawing/2014/main" pred="{FD3F4845-9BC3-48A3-8F02-AA1569F7CFEF}"/>
            </a:ext>
          </a:extLst>
        </xdr:cNvPr>
        <xdr:cNvSpPr>
          <a:spLocks/>
        </xdr:cNvSpPr>
      </xdr:nvSpPr>
      <xdr:spPr bwMode="auto">
        <a:xfrm rot="16200000">
          <a:off x="12204746" y="10099149"/>
          <a:ext cx="441612" cy="68372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/>
        </a:p>
      </xdr:txBody>
    </xdr:sp>
    <xdr:clientData/>
  </xdr:twoCellAnchor>
  <xdr:twoCellAnchor>
    <xdr:from>
      <xdr:col>8</xdr:col>
      <xdr:colOff>231774</xdr:colOff>
      <xdr:row>43</xdr:row>
      <xdr:rowOff>47625</xdr:rowOff>
    </xdr:from>
    <xdr:to>
      <xdr:col>8</xdr:col>
      <xdr:colOff>231774</xdr:colOff>
      <xdr:row>58</xdr:row>
      <xdr:rowOff>9525</xdr:rowOff>
    </xdr:to>
    <xdr:cxnSp macro="">
      <xdr:nvCxnSpPr>
        <xdr:cNvPr id="113" name="직선 연결선 111">
          <a:extLst>
            <a:ext uri="{FF2B5EF4-FFF2-40B4-BE49-F238E27FC236}">
              <a16:creationId xmlns:a16="http://schemas.microsoft.com/office/drawing/2014/main" id="{ECEE4A53-365F-44AE-A197-52A8DA530003}"/>
            </a:ext>
            <a:ext uri="{147F2762-F138-4A5C-976F-8EAC2B608ADB}">
              <a16:predDERef xmlns:a16="http://schemas.microsoft.com/office/drawing/2014/main" pred="{95090464-9757-4BE6-A1FB-8FC686317AA6}"/>
            </a:ext>
          </a:extLst>
        </xdr:cNvPr>
        <xdr:cNvCxnSpPr>
          <a:cxnSpLocks/>
        </xdr:cNvCxnSpPr>
      </xdr:nvCxnSpPr>
      <xdr:spPr>
        <a:xfrm flipH="1">
          <a:off x="2131252" y="10732190"/>
          <a:ext cx="0" cy="3689074"/>
        </a:xfrm>
        <a:prstGeom prst="line">
          <a:avLst/>
        </a:prstGeom>
        <a:ln w="38100">
          <a:solidFill>
            <a:schemeClr val="accent1">
              <a:lumMod val="60000"/>
              <a:lumOff val="4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140327</xdr:colOff>
      <xdr:row>34</xdr:row>
      <xdr:rowOff>55616</xdr:rowOff>
    </xdr:from>
    <xdr:to>
      <xdr:col>41</xdr:col>
      <xdr:colOff>53268</xdr:colOff>
      <xdr:row>35</xdr:row>
      <xdr:rowOff>7911</xdr:rowOff>
    </xdr:to>
    <xdr:grpSp>
      <xdr:nvGrpSpPr>
        <xdr:cNvPr id="182" name="Group 181">
          <a:extLst>
            <a:ext uri="{FF2B5EF4-FFF2-40B4-BE49-F238E27FC236}">
              <a16:creationId xmlns:a16="http://schemas.microsoft.com/office/drawing/2014/main" id="{75D9585C-6756-4CBE-84B9-E5A0E0993A25}"/>
            </a:ext>
          </a:extLst>
        </xdr:cNvPr>
        <xdr:cNvGrpSpPr/>
      </xdr:nvGrpSpPr>
      <xdr:grpSpPr>
        <a:xfrm rot="18193016">
          <a:off x="9639300" y="8504918"/>
          <a:ext cx="203120" cy="144716"/>
          <a:chOff x="16934516" y="699860"/>
          <a:chExt cx="197952" cy="152971"/>
        </a:xfrm>
      </xdr:grpSpPr>
      <xdr:sp macro="" textlink="">
        <xdr:nvSpPr>
          <xdr:cNvPr id="183" name="Rectangle 182">
            <a:extLst>
              <a:ext uri="{FF2B5EF4-FFF2-40B4-BE49-F238E27FC236}">
                <a16:creationId xmlns:a16="http://schemas.microsoft.com/office/drawing/2014/main" id="{AE116369-A7ED-4B76-8FA2-C7A3121E7A2B}"/>
              </a:ext>
            </a:extLst>
          </xdr:cNvPr>
          <xdr:cNvSpPr/>
        </xdr:nvSpPr>
        <xdr:spPr>
          <a:xfrm>
            <a:off x="16934516" y="700397"/>
            <a:ext cx="197952" cy="59958"/>
          </a:xfrm>
          <a:prstGeom prst="rect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4" name="Oval 183">
            <a:extLst>
              <a:ext uri="{FF2B5EF4-FFF2-40B4-BE49-F238E27FC236}">
                <a16:creationId xmlns:a16="http://schemas.microsoft.com/office/drawing/2014/main" id="{5A5E290E-DA68-4F6E-B60E-7E534E240AC0}"/>
              </a:ext>
            </a:extLst>
          </xdr:cNvPr>
          <xdr:cNvSpPr>
            <a:spLocks noChangeAspect="1"/>
          </xdr:cNvSpPr>
        </xdr:nvSpPr>
        <xdr:spPr>
          <a:xfrm>
            <a:off x="16959313" y="699860"/>
            <a:ext cx="148359" cy="152971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5" name="Oval 184">
            <a:extLst>
              <a:ext uri="{FF2B5EF4-FFF2-40B4-BE49-F238E27FC236}">
                <a16:creationId xmlns:a16="http://schemas.microsoft.com/office/drawing/2014/main" id="{18D3EB90-1B24-4346-93B0-74AA082D0081}"/>
              </a:ext>
            </a:extLst>
          </xdr:cNvPr>
          <xdr:cNvSpPr>
            <a:spLocks noChangeAspect="1"/>
          </xdr:cNvSpPr>
        </xdr:nvSpPr>
        <xdr:spPr>
          <a:xfrm>
            <a:off x="17013959" y="789252"/>
            <a:ext cx="39068" cy="402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38</xdr:col>
      <xdr:colOff>178427</xdr:colOff>
      <xdr:row>33</xdr:row>
      <xdr:rowOff>21143</xdr:rowOff>
    </xdr:from>
    <xdr:to>
      <xdr:col>39</xdr:col>
      <xdr:colOff>91367</xdr:colOff>
      <xdr:row>33</xdr:row>
      <xdr:rowOff>218367</xdr:rowOff>
    </xdr:to>
    <xdr:grpSp>
      <xdr:nvGrpSpPr>
        <xdr:cNvPr id="210" name="Group 209">
          <a:extLst>
            <a:ext uri="{FF2B5EF4-FFF2-40B4-BE49-F238E27FC236}">
              <a16:creationId xmlns:a16="http://schemas.microsoft.com/office/drawing/2014/main" id="{5C94B28B-07DB-4D66-AF37-8AFB0EEB7CBC}"/>
            </a:ext>
            <a:ext uri="{147F2762-F138-4A5C-976F-8EAC2B608ADB}">
              <a16:predDERef xmlns:a16="http://schemas.microsoft.com/office/drawing/2014/main" pred="{A536045C-9042-4AE2-A9ED-CC3204FBA756}"/>
            </a:ext>
          </a:extLst>
        </xdr:cNvPr>
        <xdr:cNvGrpSpPr/>
      </xdr:nvGrpSpPr>
      <xdr:grpSpPr>
        <a:xfrm rot="6782887">
          <a:off x="9202510" y="8221435"/>
          <a:ext cx="200399" cy="144715"/>
          <a:chOff x="16934516" y="699860"/>
          <a:chExt cx="197952" cy="152971"/>
        </a:xfrm>
      </xdr:grpSpPr>
      <xdr:sp macro="" textlink="">
        <xdr:nvSpPr>
          <xdr:cNvPr id="211" name="Rectangle 210">
            <a:extLst>
              <a:ext uri="{FF2B5EF4-FFF2-40B4-BE49-F238E27FC236}">
                <a16:creationId xmlns:a16="http://schemas.microsoft.com/office/drawing/2014/main" id="{C6FF58E6-4821-4BEB-A063-3FBDCAD0F315}"/>
              </a:ext>
            </a:extLst>
          </xdr:cNvPr>
          <xdr:cNvSpPr/>
        </xdr:nvSpPr>
        <xdr:spPr>
          <a:xfrm>
            <a:off x="16934516" y="700397"/>
            <a:ext cx="197952" cy="59958"/>
          </a:xfrm>
          <a:prstGeom prst="rect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2" name="Oval 211">
            <a:extLst>
              <a:ext uri="{FF2B5EF4-FFF2-40B4-BE49-F238E27FC236}">
                <a16:creationId xmlns:a16="http://schemas.microsoft.com/office/drawing/2014/main" id="{0238E93E-02DD-48BC-9800-CA1C885A1598}"/>
              </a:ext>
            </a:extLst>
          </xdr:cNvPr>
          <xdr:cNvSpPr>
            <a:spLocks noChangeAspect="1"/>
          </xdr:cNvSpPr>
        </xdr:nvSpPr>
        <xdr:spPr>
          <a:xfrm>
            <a:off x="16959313" y="699860"/>
            <a:ext cx="148359" cy="152971"/>
          </a:xfrm>
          <a:prstGeom prst="ellipse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3" name="Oval 212">
            <a:extLst>
              <a:ext uri="{FF2B5EF4-FFF2-40B4-BE49-F238E27FC236}">
                <a16:creationId xmlns:a16="http://schemas.microsoft.com/office/drawing/2014/main" id="{ADBD9AC4-EBB5-45B6-A217-4152AA2FD36F}"/>
              </a:ext>
            </a:extLst>
          </xdr:cNvPr>
          <xdr:cNvSpPr>
            <a:spLocks noChangeAspect="1"/>
          </xdr:cNvSpPr>
        </xdr:nvSpPr>
        <xdr:spPr>
          <a:xfrm>
            <a:off x="17013959" y="789252"/>
            <a:ext cx="39068" cy="40282"/>
          </a:xfrm>
          <a:prstGeom prst="ellipse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34</xdr:col>
      <xdr:colOff>127907</xdr:colOff>
      <xdr:row>28</xdr:row>
      <xdr:rowOff>89353</xdr:rowOff>
    </xdr:from>
    <xdr:to>
      <xdr:col>35</xdr:col>
      <xdr:colOff>89274</xdr:colOff>
      <xdr:row>28</xdr:row>
      <xdr:rowOff>238151</xdr:rowOff>
    </xdr:to>
    <xdr:grpSp>
      <xdr:nvGrpSpPr>
        <xdr:cNvPr id="214" name="Group 213">
          <a:extLst>
            <a:ext uri="{FF2B5EF4-FFF2-40B4-BE49-F238E27FC236}">
              <a16:creationId xmlns:a16="http://schemas.microsoft.com/office/drawing/2014/main" id="{6B7EFD98-92EB-4107-9728-053595D3EA98}"/>
            </a:ext>
            <a:ext uri="{147F2762-F138-4A5C-976F-8EAC2B608ADB}">
              <a16:predDERef xmlns:a16="http://schemas.microsoft.com/office/drawing/2014/main" pred="{5C94B28B-07DB-4D66-AF37-8AFB0EEB7CBC}"/>
            </a:ext>
          </a:extLst>
        </xdr:cNvPr>
        <xdr:cNvGrpSpPr/>
      </xdr:nvGrpSpPr>
      <xdr:grpSpPr>
        <a:xfrm rot="19215420">
          <a:off x="8220982" y="7020378"/>
          <a:ext cx="199492" cy="148798"/>
          <a:chOff x="16934516" y="699860"/>
          <a:chExt cx="197952" cy="152971"/>
        </a:xfrm>
      </xdr:grpSpPr>
      <xdr:sp macro="" textlink="">
        <xdr:nvSpPr>
          <xdr:cNvPr id="215" name="Rectangle 214">
            <a:extLst>
              <a:ext uri="{FF2B5EF4-FFF2-40B4-BE49-F238E27FC236}">
                <a16:creationId xmlns:a16="http://schemas.microsoft.com/office/drawing/2014/main" id="{BBFB60C9-0E8E-46F2-BBE7-106ABAC87FEB}"/>
              </a:ext>
            </a:extLst>
          </xdr:cNvPr>
          <xdr:cNvSpPr/>
        </xdr:nvSpPr>
        <xdr:spPr>
          <a:xfrm>
            <a:off x="16934516" y="700397"/>
            <a:ext cx="197952" cy="59958"/>
          </a:xfrm>
          <a:prstGeom prst="rect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6" name="Oval 215">
            <a:extLst>
              <a:ext uri="{FF2B5EF4-FFF2-40B4-BE49-F238E27FC236}">
                <a16:creationId xmlns:a16="http://schemas.microsoft.com/office/drawing/2014/main" id="{9EFBB28E-D646-4429-B508-ED4B0DDA5A72}"/>
              </a:ext>
            </a:extLst>
          </xdr:cNvPr>
          <xdr:cNvSpPr>
            <a:spLocks noChangeAspect="1"/>
          </xdr:cNvSpPr>
        </xdr:nvSpPr>
        <xdr:spPr>
          <a:xfrm>
            <a:off x="16959313" y="699860"/>
            <a:ext cx="148359" cy="152971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7" name="Oval 216">
            <a:extLst>
              <a:ext uri="{FF2B5EF4-FFF2-40B4-BE49-F238E27FC236}">
                <a16:creationId xmlns:a16="http://schemas.microsoft.com/office/drawing/2014/main" id="{F34D6B87-09FA-47F9-B1F6-09CD2F8798D4}"/>
              </a:ext>
            </a:extLst>
          </xdr:cNvPr>
          <xdr:cNvSpPr>
            <a:spLocks noChangeAspect="1"/>
          </xdr:cNvSpPr>
        </xdr:nvSpPr>
        <xdr:spPr>
          <a:xfrm>
            <a:off x="17013959" y="789252"/>
            <a:ext cx="39068" cy="402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29</xdr:col>
      <xdr:colOff>123371</xdr:colOff>
      <xdr:row>28</xdr:row>
      <xdr:rowOff>59870</xdr:rowOff>
    </xdr:from>
    <xdr:to>
      <xdr:col>30</xdr:col>
      <xdr:colOff>84738</xdr:colOff>
      <xdr:row>28</xdr:row>
      <xdr:rowOff>208668</xdr:rowOff>
    </xdr:to>
    <xdr:grpSp>
      <xdr:nvGrpSpPr>
        <xdr:cNvPr id="218" name="Group 217">
          <a:extLst>
            <a:ext uri="{FF2B5EF4-FFF2-40B4-BE49-F238E27FC236}">
              <a16:creationId xmlns:a16="http://schemas.microsoft.com/office/drawing/2014/main" id="{553A8FF9-5A9C-4DAA-AF15-0A1FC9FA5FA3}"/>
            </a:ext>
            <a:ext uri="{147F2762-F138-4A5C-976F-8EAC2B608ADB}">
              <a16:predDERef xmlns:a16="http://schemas.microsoft.com/office/drawing/2014/main" pred="{6B7EFD98-92EB-4107-9728-053595D3EA98}"/>
            </a:ext>
          </a:extLst>
        </xdr:cNvPr>
        <xdr:cNvGrpSpPr/>
      </xdr:nvGrpSpPr>
      <xdr:grpSpPr>
        <a:xfrm rot="2489788">
          <a:off x="7032171" y="6994070"/>
          <a:ext cx="199492" cy="148798"/>
          <a:chOff x="16934516" y="699860"/>
          <a:chExt cx="197952" cy="152971"/>
        </a:xfrm>
      </xdr:grpSpPr>
      <xdr:sp macro="" textlink="">
        <xdr:nvSpPr>
          <xdr:cNvPr id="219" name="Rectangle 218">
            <a:extLst>
              <a:ext uri="{FF2B5EF4-FFF2-40B4-BE49-F238E27FC236}">
                <a16:creationId xmlns:a16="http://schemas.microsoft.com/office/drawing/2014/main" id="{52FE5E77-2A77-40D0-B298-0DF4B55595F7}"/>
              </a:ext>
            </a:extLst>
          </xdr:cNvPr>
          <xdr:cNvSpPr/>
        </xdr:nvSpPr>
        <xdr:spPr>
          <a:xfrm>
            <a:off x="16934516" y="700397"/>
            <a:ext cx="197952" cy="59958"/>
          </a:xfrm>
          <a:prstGeom prst="rect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0" name="Oval 219">
            <a:extLst>
              <a:ext uri="{FF2B5EF4-FFF2-40B4-BE49-F238E27FC236}">
                <a16:creationId xmlns:a16="http://schemas.microsoft.com/office/drawing/2014/main" id="{AB843917-20F3-4FD9-944C-4D1FD5035307}"/>
              </a:ext>
            </a:extLst>
          </xdr:cNvPr>
          <xdr:cNvSpPr>
            <a:spLocks noChangeAspect="1"/>
          </xdr:cNvSpPr>
        </xdr:nvSpPr>
        <xdr:spPr>
          <a:xfrm>
            <a:off x="16959313" y="699860"/>
            <a:ext cx="148359" cy="152971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1" name="Oval 220">
            <a:extLst>
              <a:ext uri="{FF2B5EF4-FFF2-40B4-BE49-F238E27FC236}">
                <a16:creationId xmlns:a16="http://schemas.microsoft.com/office/drawing/2014/main" id="{65BF9DC8-35FF-466A-BCE5-5C1A696B74CA}"/>
              </a:ext>
            </a:extLst>
          </xdr:cNvPr>
          <xdr:cNvSpPr>
            <a:spLocks noChangeAspect="1"/>
          </xdr:cNvSpPr>
        </xdr:nvSpPr>
        <xdr:spPr>
          <a:xfrm>
            <a:off x="17013959" y="789252"/>
            <a:ext cx="39068" cy="402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18</xdr:col>
      <xdr:colOff>57323</xdr:colOff>
      <xdr:row>30</xdr:row>
      <xdr:rowOff>112312</xdr:rowOff>
    </xdr:from>
    <xdr:to>
      <xdr:col>18</xdr:col>
      <xdr:colOff>236964</xdr:colOff>
      <xdr:row>31</xdr:row>
      <xdr:rowOff>64607</xdr:rowOff>
    </xdr:to>
    <xdr:grpSp>
      <xdr:nvGrpSpPr>
        <xdr:cNvPr id="222" name="Group 221">
          <a:extLst>
            <a:ext uri="{FF2B5EF4-FFF2-40B4-BE49-F238E27FC236}">
              <a16:creationId xmlns:a16="http://schemas.microsoft.com/office/drawing/2014/main" id="{CFE6C558-CEB1-4003-AF1E-E0E0A2B246DF}"/>
            </a:ext>
            <a:ext uri="{147F2762-F138-4A5C-976F-8EAC2B608ADB}">
              <a16:predDERef xmlns:a16="http://schemas.microsoft.com/office/drawing/2014/main" pred="{553A8FF9-5A9C-4DAA-AF15-0A1FC9FA5FA3}"/>
            </a:ext>
          </a:extLst>
        </xdr:cNvPr>
        <xdr:cNvGrpSpPr/>
      </xdr:nvGrpSpPr>
      <xdr:grpSpPr>
        <a:xfrm rot="16200000">
          <a:off x="4333421" y="7551964"/>
          <a:ext cx="203120" cy="182816"/>
          <a:chOff x="16934516" y="699860"/>
          <a:chExt cx="197952" cy="152971"/>
        </a:xfrm>
      </xdr:grpSpPr>
      <xdr:sp macro="" textlink="">
        <xdr:nvSpPr>
          <xdr:cNvPr id="223" name="Rectangle 222">
            <a:extLst>
              <a:ext uri="{FF2B5EF4-FFF2-40B4-BE49-F238E27FC236}">
                <a16:creationId xmlns:a16="http://schemas.microsoft.com/office/drawing/2014/main" id="{BEB08ED4-2742-4747-B333-A0E8F18DFEFA}"/>
              </a:ext>
            </a:extLst>
          </xdr:cNvPr>
          <xdr:cNvSpPr/>
        </xdr:nvSpPr>
        <xdr:spPr>
          <a:xfrm>
            <a:off x="16934516" y="700397"/>
            <a:ext cx="197952" cy="59958"/>
          </a:xfrm>
          <a:prstGeom prst="rect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4" name="Oval 223">
            <a:extLst>
              <a:ext uri="{FF2B5EF4-FFF2-40B4-BE49-F238E27FC236}">
                <a16:creationId xmlns:a16="http://schemas.microsoft.com/office/drawing/2014/main" id="{CC795B9E-0687-40B0-98E9-C6CDC47B71EC}"/>
              </a:ext>
            </a:extLst>
          </xdr:cNvPr>
          <xdr:cNvSpPr>
            <a:spLocks noChangeAspect="1"/>
          </xdr:cNvSpPr>
        </xdr:nvSpPr>
        <xdr:spPr>
          <a:xfrm>
            <a:off x="16959313" y="699860"/>
            <a:ext cx="148359" cy="152971"/>
          </a:xfrm>
          <a:prstGeom prst="ellipse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5" name="Oval 224">
            <a:extLst>
              <a:ext uri="{FF2B5EF4-FFF2-40B4-BE49-F238E27FC236}">
                <a16:creationId xmlns:a16="http://schemas.microsoft.com/office/drawing/2014/main" id="{63236AD5-BD5D-4AAF-B65E-232655115E48}"/>
              </a:ext>
            </a:extLst>
          </xdr:cNvPr>
          <xdr:cNvSpPr>
            <a:spLocks noChangeAspect="1"/>
          </xdr:cNvSpPr>
        </xdr:nvSpPr>
        <xdr:spPr>
          <a:xfrm>
            <a:off x="17013959" y="789252"/>
            <a:ext cx="39068" cy="40282"/>
          </a:xfrm>
          <a:prstGeom prst="ellipse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18</xdr:col>
      <xdr:colOff>48078</xdr:colOff>
      <xdr:row>23</xdr:row>
      <xdr:rowOff>99330</xdr:rowOff>
    </xdr:from>
    <xdr:to>
      <xdr:col>18</xdr:col>
      <xdr:colOff>245302</xdr:colOff>
      <xdr:row>24</xdr:row>
      <xdr:rowOff>3200</xdr:rowOff>
    </xdr:to>
    <xdr:grpSp>
      <xdr:nvGrpSpPr>
        <xdr:cNvPr id="226" name="Group 225">
          <a:extLst>
            <a:ext uri="{FF2B5EF4-FFF2-40B4-BE49-F238E27FC236}">
              <a16:creationId xmlns:a16="http://schemas.microsoft.com/office/drawing/2014/main" id="{F56274AA-A9F9-4B27-8D32-3EDFB48A9D7A}"/>
            </a:ext>
            <a:ext uri="{147F2762-F138-4A5C-976F-8EAC2B608ADB}">
              <a16:predDERef xmlns:a16="http://schemas.microsoft.com/office/drawing/2014/main" pred="{CFE6C558-CEB1-4003-AF1E-E0E0A2B246DF}"/>
            </a:ext>
          </a:extLst>
        </xdr:cNvPr>
        <xdr:cNvGrpSpPr/>
      </xdr:nvGrpSpPr>
      <xdr:grpSpPr>
        <a:xfrm rot="12378041">
          <a:off x="4331153" y="5798455"/>
          <a:ext cx="190874" cy="151520"/>
          <a:chOff x="16934516" y="699860"/>
          <a:chExt cx="197952" cy="152971"/>
        </a:xfrm>
      </xdr:grpSpPr>
      <xdr:sp macro="" textlink="">
        <xdr:nvSpPr>
          <xdr:cNvPr id="227" name="Rectangle 226">
            <a:extLst>
              <a:ext uri="{FF2B5EF4-FFF2-40B4-BE49-F238E27FC236}">
                <a16:creationId xmlns:a16="http://schemas.microsoft.com/office/drawing/2014/main" id="{01568D26-8AED-4E7B-A6BD-2C3E6E96358E}"/>
              </a:ext>
            </a:extLst>
          </xdr:cNvPr>
          <xdr:cNvSpPr/>
        </xdr:nvSpPr>
        <xdr:spPr>
          <a:xfrm>
            <a:off x="16934516" y="700397"/>
            <a:ext cx="197952" cy="59958"/>
          </a:xfrm>
          <a:prstGeom prst="rect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8" name="Oval 227">
            <a:extLst>
              <a:ext uri="{FF2B5EF4-FFF2-40B4-BE49-F238E27FC236}">
                <a16:creationId xmlns:a16="http://schemas.microsoft.com/office/drawing/2014/main" id="{C1294D22-9914-4FCF-98DE-28E0E5F96754}"/>
              </a:ext>
            </a:extLst>
          </xdr:cNvPr>
          <xdr:cNvSpPr>
            <a:spLocks noChangeAspect="1"/>
          </xdr:cNvSpPr>
        </xdr:nvSpPr>
        <xdr:spPr>
          <a:xfrm>
            <a:off x="16959313" y="699860"/>
            <a:ext cx="148359" cy="152971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9" name="Oval 228">
            <a:extLst>
              <a:ext uri="{FF2B5EF4-FFF2-40B4-BE49-F238E27FC236}">
                <a16:creationId xmlns:a16="http://schemas.microsoft.com/office/drawing/2014/main" id="{05DB9A79-77D3-4EB1-B02D-F20569F80EF7}"/>
              </a:ext>
            </a:extLst>
          </xdr:cNvPr>
          <xdr:cNvSpPr>
            <a:spLocks noChangeAspect="1"/>
          </xdr:cNvSpPr>
        </xdr:nvSpPr>
        <xdr:spPr>
          <a:xfrm>
            <a:off x="17013959" y="789252"/>
            <a:ext cx="39068" cy="402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34</xdr:col>
      <xdr:colOff>9525</xdr:colOff>
      <xdr:row>29</xdr:row>
      <xdr:rowOff>123825</xdr:rowOff>
    </xdr:from>
    <xdr:to>
      <xdr:col>34</xdr:col>
      <xdr:colOff>9525</xdr:colOff>
      <xdr:row>34</xdr:row>
      <xdr:rowOff>0</xdr:rowOff>
    </xdr:to>
    <xdr:sp macro="" textlink="">
      <xdr:nvSpPr>
        <xdr:cNvPr id="234" name="직선 연결선 233">
          <a:extLst>
            <a:ext uri="{FF2B5EF4-FFF2-40B4-BE49-F238E27FC236}">
              <a16:creationId xmlns:a16="http://schemas.microsoft.com/office/drawing/2014/main" id="{2D942A91-DE2E-49BB-8F39-C72990C7B4AF}"/>
            </a:ext>
            <a:ext uri="{147F2762-F138-4A5C-976F-8EAC2B608ADB}">
              <a16:predDERef xmlns:a16="http://schemas.microsoft.com/office/drawing/2014/main" pred="{C4C38BD1-17C6-4BEB-88F3-4E1427F2B891}"/>
            </a:ext>
          </a:extLst>
        </xdr:cNvPr>
        <xdr:cNvSpPr>
          <a:spLocks noChangeShapeType="1"/>
        </xdr:cNvSpPr>
      </xdr:nvSpPr>
      <xdr:spPr bwMode="auto">
        <a:xfrm flipH="1" flipV="1">
          <a:off x="9077325" y="7305675"/>
          <a:ext cx="0" cy="1114425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/>
        </a:p>
      </xdr:txBody>
    </xdr:sp>
    <xdr:clientData/>
  </xdr:twoCellAnchor>
  <xdr:twoCellAnchor>
    <xdr:from>
      <xdr:col>34</xdr:col>
      <xdr:colOff>9525</xdr:colOff>
      <xdr:row>27</xdr:row>
      <xdr:rowOff>238125</xdr:rowOff>
    </xdr:from>
    <xdr:to>
      <xdr:col>34</xdr:col>
      <xdr:colOff>9525</xdr:colOff>
      <xdr:row>32</xdr:row>
      <xdr:rowOff>114300</xdr:rowOff>
    </xdr:to>
    <xdr:sp macro="" textlink="">
      <xdr:nvSpPr>
        <xdr:cNvPr id="235" name="직선 연결선 234">
          <a:extLst>
            <a:ext uri="{FF2B5EF4-FFF2-40B4-BE49-F238E27FC236}">
              <a16:creationId xmlns:a16="http://schemas.microsoft.com/office/drawing/2014/main" id="{F8AE776C-38EC-4CBD-855D-FE20E1F00A0D}"/>
            </a:ext>
            <a:ext uri="{147F2762-F138-4A5C-976F-8EAC2B608ADB}">
              <a16:predDERef xmlns:a16="http://schemas.microsoft.com/office/drawing/2014/main" pred="{2D942A91-DE2E-49BB-8F39-C72990C7B4AF}"/>
            </a:ext>
          </a:extLst>
        </xdr:cNvPr>
        <xdr:cNvSpPr>
          <a:spLocks noChangeShapeType="1"/>
        </xdr:cNvSpPr>
      </xdr:nvSpPr>
      <xdr:spPr bwMode="auto">
        <a:xfrm flipH="1" flipV="1">
          <a:off x="9077325" y="6924675"/>
          <a:ext cx="0" cy="1114425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/>
        </a:p>
      </xdr:txBody>
    </xdr:sp>
    <xdr:clientData/>
  </xdr:twoCellAnchor>
  <xdr:twoCellAnchor>
    <xdr:from>
      <xdr:col>33</xdr:col>
      <xdr:colOff>238125</xdr:colOff>
      <xdr:row>29</xdr:row>
      <xdr:rowOff>114300</xdr:rowOff>
    </xdr:from>
    <xdr:to>
      <xdr:col>34</xdr:col>
      <xdr:colOff>47625</xdr:colOff>
      <xdr:row>32</xdr:row>
      <xdr:rowOff>104775</xdr:rowOff>
    </xdr:to>
    <xdr:sp macro="" textlink="">
      <xdr:nvSpPr>
        <xdr:cNvPr id="236" name="직사각형 235">
          <a:extLst>
            <a:ext uri="{FF2B5EF4-FFF2-40B4-BE49-F238E27FC236}">
              <a16:creationId xmlns:a16="http://schemas.microsoft.com/office/drawing/2014/main" id="{BF10B773-2818-479C-832C-B47EFD57B9DE}"/>
            </a:ext>
            <a:ext uri="{147F2762-F138-4A5C-976F-8EAC2B608ADB}">
              <a16:predDERef xmlns:a16="http://schemas.microsoft.com/office/drawing/2014/main" pred="{F8AE776C-38EC-4CBD-855D-FE20E1F00A0D}"/>
            </a:ext>
          </a:extLst>
        </xdr:cNvPr>
        <xdr:cNvSpPr>
          <a:spLocks/>
        </xdr:cNvSpPr>
      </xdr:nvSpPr>
      <xdr:spPr bwMode="auto">
        <a:xfrm>
          <a:off x="9039225" y="7296150"/>
          <a:ext cx="76200" cy="733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/>
        </a:p>
      </xdr:txBody>
    </xdr:sp>
    <xdr:clientData/>
  </xdr:twoCellAnchor>
  <xdr:twoCellAnchor>
    <xdr:from>
      <xdr:col>18</xdr:col>
      <xdr:colOff>27212</xdr:colOff>
      <xdr:row>3</xdr:row>
      <xdr:rowOff>36286</xdr:rowOff>
    </xdr:from>
    <xdr:to>
      <xdr:col>28</xdr:col>
      <xdr:colOff>247649</xdr:colOff>
      <xdr:row>8</xdr:row>
      <xdr:rowOff>226785</xdr:rowOff>
    </xdr:to>
    <xdr:sp macro="" textlink="">
      <xdr:nvSpPr>
        <xdr:cNvPr id="179" name="직사각형 31">
          <a:extLst>
            <a:ext uri="{FF2B5EF4-FFF2-40B4-BE49-F238E27FC236}">
              <a16:creationId xmlns:a16="http://schemas.microsoft.com/office/drawing/2014/main" id="{C673AD9D-250D-4170-9CA9-6DF91797CA5E}"/>
            </a:ext>
            <a:ext uri="{147F2762-F138-4A5C-976F-8EAC2B608ADB}">
              <a16:predDERef xmlns:a16="http://schemas.microsoft.com/office/drawing/2014/main" pred="{BF10B773-2818-479C-832C-B47EFD57B9DE}"/>
            </a:ext>
          </a:extLst>
        </xdr:cNvPr>
        <xdr:cNvSpPr/>
      </xdr:nvSpPr>
      <xdr:spPr>
        <a:xfrm>
          <a:off x="4827812" y="779236"/>
          <a:ext cx="2887437" cy="1428749"/>
        </a:xfrm>
        <a:prstGeom prst="rect">
          <a:avLst/>
        </a:prstGeom>
        <a:solidFill>
          <a:schemeClr val="tx1">
            <a:alpha val="2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222044</xdr:colOff>
      <xdr:row>4</xdr:row>
      <xdr:rowOff>234788</xdr:rowOff>
    </xdr:from>
    <xdr:to>
      <xdr:col>35</xdr:col>
      <xdr:colOff>37193</xdr:colOff>
      <xdr:row>5</xdr:row>
      <xdr:rowOff>243859</xdr:rowOff>
    </xdr:to>
    <xdr:sp macro="" textlink="">
      <xdr:nvSpPr>
        <xdr:cNvPr id="250" name="직사각형 31">
          <a:extLst>
            <a:ext uri="{FF2B5EF4-FFF2-40B4-BE49-F238E27FC236}">
              <a16:creationId xmlns:a16="http://schemas.microsoft.com/office/drawing/2014/main" id="{0DB3436B-8BB8-46F9-84FE-A12EDE353FA9}"/>
            </a:ext>
            <a:ext uri="{147F2762-F138-4A5C-976F-8EAC2B608ADB}">
              <a16:predDERef xmlns:a16="http://schemas.microsoft.com/office/drawing/2014/main" pred="{C673AD9D-250D-4170-9CA9-6DF91797CA5E}"/>
            </a:ext>
          </a:extLst>
        </xdr:cNvPr>
        <xdr:cNvSpPr/>
      </xdr:nvSpPr>
      <xdr:spPr>
        <a:xfrm>
          <a:off x="7689644" y="1225388"/>
          <a:ext cx="1682049" cy="256721"/>
        </a:xfrm>
        <a:prstGeom prst="rect">
          <a:avLst/>
        </a:prstGeom>
        <a:solidFill>
          <a:schemeClr val="tx1">
            <a:alpha val="2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241803</xdr:colOff>
      <xdr:row>2</xdr:row>
      <xdr:rowOff>228281</xdr:rowOff>
    </xdr:from>
    <xdr:to>
      <xdr:col>44</xdr:col>
      <xdr:colOff>255814</xdr:colOff>
      <xdr:row>4</xdr:row>
      <xdr:rowOff>236388</xdr:rowOff>
    </xdr:to>
    <xdr:sp macro="" textlink="">
      <xdr:nvSpPr>
        <xdr:cNvPr id="251" name="직사각형 31">
          <a:extLst>
            <a:ext uri="{FF2B5EF4-FFF2-40B4-BE49-F238E27FC236}">
              <a16:creationId xmlns:a16="http://schemas.microsoft.com/office/drawing/2014/main" id="{7C9E890E-45AB-4934-A407-959229BED44C}"/>
            </a:ext>
          </a:extLst>
        </xdr:cNvPr>
        <xdr:cNvSpPr/>
      </xdr:nvSpPr>
      <xdr:spPr>
        <a:xfrm>
          <a:off x="7709403" y="723581"/>
          <a:ext cx="4281211" cy="503407"/>
        </a:xfrm>
        <a:prstGeom prst="rect">
          <a:avLst/>
        </a:prstGeom>
        <a:solidFill>
          <a:schemeClr val="tx1">
            <a:alpha val="2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40372</xdr:colOff>
      <xdr:row>2</xdr:row>
      <xdr:rowOff>188751</xdr:rowOff>
    </xdr:from>
    <xdr:to>
      <xdr:col>29</xdr:col>
      <xdr:colOff>154215</xdr:colOff>
      <xdr:row>6</xdr:row>
      <xdr:rowOff>45358</xdr:rowOff>
    </xdr:to>
    <xdr:sp macro="" textlink="">
      <xdr:nvSpPr>
        <xdr:cNvPr id="202" name="직사각형 31">
          <a:extLst>
            <a:ext uri="{FF2B5EF4-FFF2-40B4-BE49-F238E27FC236}">
              <a16:creationId xmlns:a16="http://schemas.microsoft.com/office/drawing/2014/main" id="{294326AC-45BD-4CAC-B4FC-639CF9005609}"/>
            </a:ext>
            <a:ext uri="{147F2762-F138-4A5C-976F-8EAC2B608ADB}">
              <a16:predDERef xmlns:a16="http://schemas.microsoft.com/office/drawing/2014/main" pred="{7C9E890E-45AB-4934-A407-959229BED44C}"/>
            </a:ext>
          </a:extLst>
        </xdr:cNvPr>
        <xdr:cNvSpPr/>
      </xdr:nvSpPr>
      <xdr:spPr>
        <a:xfrm>
          <a:off x="4993372" y="678608"/>
          <a:ext cx="2000700" cy="83632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800" b="1">
              <a:solidFill>
                <a:srgbClr val="FF0000"/>
              </a:solidFill>
              <a:latin typeface="+mn-lt"/>
              <a:ea typeface="+mn-lt"/>
              <a:cs typeface="+mn-lt"/>
            </a:rPr>
            <a:t>Excluded cabE#(9)</a:t>
          </a:r>
        </a:p>
      </xdr:txBody>
    </xdr:sp>
    <xdr:clientData/>
  </xdr:twoCellAnchor>
  <xdr:twoCellAnchor editAs="oneCell">
    <xdr:from>
      <xdr:col>28</xdr:col>
      <xdr:colOff>238125</xdr:colOff>
      <xdr:row>6</xdr:row>
      <xdr:rowOff>2670</xdr:rowOff>
    </xdr:from>
    <xdr:to>
      <xdr:col>31</xdr:col>
      <xdr:colOff>38100</xdr:colOff>
      <xdr:row>8</xdr:row>
      <xdr:rowOff>2668</xdr:rowOff>
    </xdr:to>
    <xdr:pic>
      <xdr:nvPicPr>
        <xdr:cNvPr id="253" name="Graphic 252">
          <a:extLst>
            <a:ext uri="{FF2B5EF4-FFF2-40B4-BE49-F238E27FC236}">
              <a16:creationId xmlns:a16="http://schemas.microsoft.com/office/drawing/2014/main" id="{E1891B2F-E878-4B5D-8585-BEEFE3C37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705725" y="1488570"/>
          <a:ext cx="600075" cy="495298"/>
        </a:xfrm>
        <a:prstGeom prst="rect">
          <a:avLst/>
        </a:prstGeom>
      </xdr:spPr>
    </xdr:pic>
    <xdr:clientData/>
  </xdr:twoCellAnchor>
  <xdr:twoCellAnchor>
    <xdr:from>
      <xdr:col>45</xdr:col>
      <xdr:colOff>44635</xdr:colOff>
      <xdr:row>3</xdr:row>
      <xdr:rowOff>40136</xdr:rowOff>
    </xdr:from>
    <xdr:to>
      <xdr:col>61</xdr:col>
      <xdr:colOff>270595</xdr:colOff>
      <xdr:row>15</xdr:row>
      <xdr:rowOff>227934</xdr:rowOff>
    </xdr:to>
    <xdr:sp macro="" textlink="">
      <xdr:nvSpPr>
        <xdr:cNvPr id="255" name="직사각형 15">
          <a:extLst>
            <a:ext uri="{FF2B5EF4-FFF2-40B4-BE49-F238E27FC236}">
              <a16:creationId xmlns:a16="http://schemas.microsoft.com/office/drawing/2014/main" id="{D534BE54-72F1-4DEE-8264-CABAF15BF302}"/>
            </a:ext>
            <a:ext uri="{147F2762-F138-4A5C-976F-8EAC2B608ADB}">
              <a16:predDERef xmlns:a16="http://schemas.microsoft.com/office/drawing/2014/main" pred="{E1891B2F-E878-4B5D-8585-BEEFE3C37E3E}"/>
            </a:ext>
          </a:extLst>
        </xdr:cNvPr>
        <xdr:cNvSpPr/>
      </xdr:nvSpPr>
      <xdr:spPr>
        <a:xfrm>
          <a:off x="12291064" y="774922"/>
          <a:ext cx="4580245" cy="3126941"/>
        </a:xfrm>
        <a:prstGeom prst="rect">
          <a:avLst/>
        </a:prstGeom>
        <a:solidFill>
          <a:srgbClr val="FFC000">
            <a:alpha val="20000"/>
          </a:srgb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4400" b="1">
              <a:solidFill>
                <a:sysClr val="windowText" lastClr="000000"/>
              </a:solidFill>
            </a:rPr>
            <a:t>24</a:t>
          </a:r>
          <a:endParaRPr lang="ko-KR" altLang="en-US" sz="4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23999</xdr:colOff>
      <xdr:row>43</xdr:row>
      <xdr:rowOff>108774</xdr:rowOff>
    </xdr:from>
    <xdr:to>
      <xdr:col>13</xdr:col>
      <xdr:colOff>238125</xdr:colOff>
      <xdr:row>57</xdr:row>
      <xdr:rowOff>219445</xdr:rowOff>
    </xdr:to>
    <xdr:sp macro="" textlink="">
      <xdr:nvSpPr>
        <xdr:cNvPr id="268" name="직사각형 15">
          <a:extLst>
            <a:ext uri="{FF2B5EF4-FFF2-40B4-BE49-F238E27FC236}">
              <a16:creationId xmlns:a16="http://schemas.microsoft.com/office/drawing/2014/main" id="{26826F9F-0D9E-48C4-A7C5-2739C67D1230}"/>
            </a:ext>
            <a:ext uri="{147F2762-F138-4A5C-976F-8EAC2B608ADB}">
              <a16:predDERef xmlns:a16="http://schemas.microsoft.com/office/drawing/2014/main" pred="{5C0FDBFB-4302-4CB6-B04E-2AF9358748D2}"/>
            </a:ext>
          </a:extLst>
        </xdr:cNvPr>
        <xdr:cNvSpPr/>
      </xdr:nvSpPr>
      <xdr:spPr>
        <a:xfrm>
          <a:off x="824099" y="10757724"/>
          <a:ext cx="2881126" cy="3577771"/>
        </a:xfrm>
        <a:prstGeom prst="rect">
          <a:avLst/>
        </a:prstGeom>
        <a:solidFill>
          <a:srgbClr val="FFC000">
            <a:alpha val="20000"/>
          </a:srgb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4400" b="1">
              <a:solidFill>
                <a:sysClr val="windowText" lastClr="000000"/>
              </a:solidFill>
            </a:rPr>
            <a:t>9</a:t>
          </a:r>
          <a:endParaRPr lang="ko-KR" altLang="en-US" sz="4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12073</xdr:colOff>
      <xdr:row>11</xdr:row>
      <xdr:rowOff>33285</xdr:rowOff>
    </xdr:from>
    <xdr:to>
      <xdr:col>8</xdr:col>
      <xdr:colOff>209297</xdr:colOff>
      <xdr:row>11</xdr:row>
      <xdr:rowOff>182083</xdr:rowOff>
    </xdr:to>
    <xdr:grpSp>
      <xdr:nvGrpSpPr>
        <xdr:cNvPr id="258" name="Group 257">
          <a:extLst>
            <a:ext uri="{FF2B5EF4-FFF2-40B4-BE49-F238E27FC236}">
              <a16:creationId xmlns:a16="http://schemas.microsoft.com/office/drawing/2014/main" id="{B77D95CD-D917-4600-8900-33597E71C0BB}"/>
            </a:ext>
          </a:extLst>
        </xdr:cNvPr>
        <xdr:cNvGrpSpPr/>
      </xdr:nvGrpSpPr>
      <xdr:grpSpPr>
        <a:xfrm>
          <a:off x="1913898" y="2754260"/>
          <a:ext cx="200399" cy="148798"/>
          <a:chOff x="16934516" y="699860"/>
          <a:chExt cx="197952" cy="152971"/>
        </a:xfrm>
      </xdr:grpSpPr>
      <xdr:sp macro="" textlink="">
        <xdr:nvSpPr>
          <xdr:cNvPr id="259" name="Rectangle 258">
            <a:extLst>
              <a:ext uri="{FF2B5EF4-FFF2-40B4-BE49-F238E27FC236}">
                <a16:creationId xmlns:a16="http://schemas.microsoft.com/office/drawing/2014/main" id="{B0DC29DB-8C24-4008-BDDA-5D4D65CC8038}"/>
              </a:ext>
            </a:extLst>
          </xdr:cNvPr>
          <xdr:cNvSpPr/>
        </xdr:nvSpPr>
        <xdr:spPr>
          <a:xfrm>
            <a:off x="16934516" y="700397"/>
            <a:ext cx="197952" cy="59958"/>
          </a:xfrm>
          <a:prstGeom prst="rect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1" name="Oval 260">
            <a:extLst>
              <a:ext uri="{FF2B5EF4-FFF2-40B4-BE49-F238E27FC236}">
                <a16:creationId xmlns:a16="http://schemas.microsoft.com/office/drawing/2014/main" id="{52858A4C-54CC-4963-B726-3A5AA7565F5C}"/>
              </a:ext>
            </a:extLst>
          </xdr:cNvPr>
          <xdr:cNvSpPr>
            <a:spLocks noChangeAspect="1"/>
          </xdr:cNvSpPr>
        </xdr:nvSpPr>
        <xdr:spPr>
          <a:xfrm>
            <a:off x="16959313" y="699860"/>
            <a:ext cx="148359" cy="152971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0" name="Oval 279">
            <a:extLst>
              <a:ext uri="{FF2B5EF4-FFF2-40B4-BE49-F238E27FC236}">
                <a16:creationId xmlns:a16="http://schemas.microsoft.com/office/drawing/2014/main" id="{3F76ABC7-BD00-481A-8E29-EE0688A8C36A}"/>
              </a:ext>
            </a:extLst>
          </xdr:cNvPr>
          <xdr:cNvSpPr>
            <a:spLocks noChangeAspect="1"/>
          </xdr:cNvSpPr>
        </xdr:nvSpPr>
        <xdr:spPr>
          <a:xfrm>
            <a:off x="17013959" y="789252"/>
            <a:ext cx="39068" cy="402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</xdr:col>
      <xdr:colOff>13155</xdr:colOff>
      <xdr:row>12</xdr:row>
      <xdr:rowOff>96156</xdr:rowOff>
    </xdr:from>
    <xdr:to>
      <xdr:col>8</xdr:col>
      <xdr:colOff>210379</xdr:colOff>
      <xdr:row>13</xdr:row>
      <xdr:rowOff>26</xdr:rowOff>
    </xdr:to>
    <xdr:grpSp>
      <xdr:nvGrpSpPr>
        <xdr:cNvPr id="290" name="Group 209">
          <a:extLst>
            <a:ext uri="{FF2B5EF4-FFF2-40B4-BE49-F238E27FC236}">
              <a16:creationId xmlns:a16="http://schemas.microsoft.com/office/drawing/2014/main" id="{38BC94C9-3953-4E66-94ED-0B9F956EC605}"/>
            </a:ext>
            <a:ext uri="{147F2762-F138-4A5C-976F-8EAC2B608ADB}">
              <a16:predDERef xmlns:a16="http://schemas.microsoft.com/office/drawing/2014/main" pred="{6A1FB421-B9EB-44D5-A715-189BEDAF03C7}"/>
            </a:ext>
          </a:extLst>
        </xdr:cNvPr>
        <xdr:cNvGrpSpPr/>
      </xdr:nvGrpSpPr>
      <xdr:grpSpPr>
        <a:xfrm>
          <a:off x="1914980" y="3067956"/>
          <a:ext cx="200399" cy="151520"/>
          <a:chOff x="16934516" y="699860"/>
          <a:chExt cx="197952" cy="152971"/>
        </a:xfrm>
        <a:solidFill>
          <a:srgbClr val="FF0000"/>
        </a:solidFill>
      </xdr:grpSpPr>
      <xdr:sp macro="" textlink="">
        <xdr:nvSpPr>
          <xdr:cNvPr id="291" name="Rectangle 210">
            <a:extLst>
              <a:ext uri="{FF2B5EF4-FFF2-40B4-BE49-F238E27FC236}">
                <a16:creationId xmlns:a16="http://schemas.microsoft.com/office/drawing/2014/main" id="{A1C5AE3D-4E15-4D8B-9A6C-24EF4C3EBBAC}"/>
              </a:ext>
            </a:extLst>
          </xdr:cNvPr>
          <xdr:cNvSpPr/>
        </xdr:nvSpPr>
        <xdr:spPr>
          <a:xfrm>
            <a:off x="16934516" y="700397"/>
            <a:ext cx="197952" cy="59958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2" name="Oval 211">
            <a:extLst>
              <a:ext uri="{FF2B5EF4-FFF2-40B4-BE49-F238E27FC236}">
                <a16:creationId xmlns:a16="http://schemas.microsoft.com/office/drawing/2014/main" id="{93F1E633-DBC3-4D50-95CE-15A5263936B2}"/>
              </a:ext>
            </a:extLst>
          </xdr:cNvPr>
          <xdr:cNvSpPr>
            <a:spLocks noChangeAspect="1"/>
          </xdr:cNvSpPr>
        </xdr:nvSpPr>
        <xdr:spPr>
          <a:xfrm>
            <a:off x="16959313" y="699860"/>
            <a:ext cx="148359" cy="152971"/>
          </a:xfrm>
          <a:prstGeom prst="ellips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3" name="Oval 212">
            <a:extLst>
              <a:ext uri="{FF2B5EF4-FFF2-40B4-BE49-F238E27FC236}">
                <a16:creationId xmlns:a16="http://schemas.microsoft.com/office/drawing/2014/main" id="{9754CE3C-A62E-474B-8D48-3FEF9A5AACCA}"/>
              </a:ext>
            </a:extLst>
          </xdr:cNvPr>
          <xdr:cNvSpPr>
            <a:spLocks noChangeAspect="1"/>
          </xdr:cNvSpPr>
        </xdr:nvSpPr>
        <xdr:spPr>
          <a:xfrm>
            <a:off x="17013959" y="789252"/>
            <a:ext cx="39068" cy="40282"/>
          </a:xfrm>
          <a:prstGeom prst="ellips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199572</xdr:colOff>
      <xdr:row>15</xdr:row>
      <xdr:rowOff>190500</xdr:rowOff>
    </xdr:from>
    <xdr:to>
      <xdr:col>17</xdr:col>
      <xdr:colOff>89349</xdr:colOff>
      <xdr:row>17</xdr:row>
      <xdr:rowOff>45358</xdr:rowOff>
    </xdr:to>
    <xdr:sp macro="" textlink="">
      <xdr:nvSpPr>
        <xdr:cNvPr id="294" name="직사각형 15">
          <a:extLst>
            <a:ext uri="{FF2B5EF4-FFF2-40B4-BE49-F238E27FC236}">
              <a16:creationId xmlns:a16="http://schemas.microsoft.com/office/drawing/2014/main" id="{38D7BA52-6802-446F-8B4E-25B1C77B107A}"/>
            </a:ext>
          </a:extLst>
        </xdr:cNvPr>
        <xdr:cNvSpPr/>
      </xdr:nvSpPr>
      <xdr:spPr>
        <a:xfrm>
          <a:off x="2558143" y="3864429"/>
          <a:ext cx="1540777" cy="344715"/>
        </a:xfrm>
        <a:prstGeom prst="rect">
          <a:avLst/>
        </a:prstGeom>
        <a:solidFill>
          <a:schemeClr val="accent2">
            <a:alpha val="2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0">
              <a:solidFill>
                <a:sysClr val="windowText" lastClr="000000"/>
              </a:solidFill>
            </a:rPr>
            <a:t>Actual #/ cabE#</a:t>
          </a:r>
          <a:endParaRPr lang="ko-KR" altLang="en-US" sz="12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229824</xdr:colOff>
      <xdr:row>18</xdr:row>
      <xdr:rowOff>241512</xdr:rowOff>
    </xdr:from>
    <xdr:to>
      <xdr:col>17</xdr:col>
      <xdr:colOff>198687</xdr:colOff>
      <xdr:row>43</xdr:row>
      <xdr:rowOff>8378</xdr:rowOff>
    </xdr:to>
    <xdr:sp macro="" textlink="">
      <xdr:nvSpPr>
        <xdr:cNvPr id="263" name="직사각형 127">
          <a:extLst>
            <a:ext uri="{FF2B5EF4-FFF2-40B4-BE49-F238E27FC236}">
              <a16:creationId xmlns:a16="http://schemas.microsoft.com/office/drawing/2014/main" id="{F9FC41EE-2A68-4E5A-8EBB-6E9BEF5F66F0}"/>
            </a:ext>
            <a:ext uri="{147F2762-F138-4A5C-976F-8EAC2B608ADB}">
              <a16:predDERef xmlns:a16="http://schemas.microsoft.com/office/drawing/2014/main" pred="{6B4DD810-0065-4FBA-9B74-16D5CDF13EB6}"/>
            </a:ext>
          </a:extLst>
        </xdr:cNvPr>
        <xdr:cNvSpPr/>
      </xdr:nvSpPr>
      <xdr:spPr>
        <a:xfrm>
          <a:off x="693000" y="4679041"/>
          <a:ext cx="3442687" cy="5930102"/>
        </a:xfrm>
        <a:prstGeom prst="rect">
          <a:avLst/>
        </a:prstGeom>
        <a:solidFill>
          <a:srgbClr val="FF0000">
            <a:alpha val="5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17</xdr:col>
      <xdr:colOff>197758</xdr:colOff>
      <xdr:row>18</xdr:row>
      <xdr:rowOff>25401</xdr:rowOff>
    </xdr:from>
    <xdr:to>
      <xdr:col>20</xdr:col>
      <xdr:colOff>145143</xdr:colOff>
      <xdr:row>28</xdr:row>
      <xdr:rowOff>36286</xdr:rowOff>
    </xdr:to>
    <xdr:sp macro="" textlink="">
      <xdr:nvSpPr>
        <xdr:cNvPr id="285" name="직사각형 127">
          <a:extLst>
            <a:ext uri="{FF2B5EF4-FFF2-40B4-BE49-F238E27FC236}">
              <a16:creationId xmlns:a16="http://schemas.microsoft.com/office/drawing/2014/main" id="{53C94B02-E1E0-4807-B87C-461726CE62D8}"/>
            </a:ext>
            <a:ext uri="{147F2762-F138-4A5C-976F-8EAC2B608ADB}">
              <a16:predDERef xmlns:a16="http://schemas.microsoft.com/office/drawing/2014/main" pred="{6B4DD810-0065-4FBA-9B74-16D5CDF13EB6}"/>
            </a:ext>
          </a:extLst>
        </xdr:cNvPr>
        <xdr:cNvSpPr/>
      </xdr:nvSpPr>
      <xdr:spPr>
        <a:xfrm>
          <a:off x="4207329" y="4434115"/>
          <a:ext cx="654957" cy="2460171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18</xdr:col>
      <xdr:colOff>7258</xdr:colOff>
      <xdr:row>28</xdr:row>
      <xdr:rowOff>51709</xdr:rowOff>
    </xdr:from>
    <xdr:to>
      <xdr:col>39</xdr:col>
      <xdr:colOff>238125</xdr:colOff>
      <xdr:row>33</xdr:row>
      <xdr:rowOff>173265</xdr:rowOff>
    </xdr:to>
    <xdr:sp macro="" textlink="">
      <xdr:nvSpPr>
        <xdr:cNvPr id="295" name="직사각형 127">
          <a:extLst>
            <a:ext uri="{FF2B5EF4-FFF2-40B4-BE49-F238E27FC236}">
              <a16:creationId xmlns:a16="http://schemas.microsoft.com/office/drawing/2014/main" id="{840DB1EA-9AA1-4C85-BA00-1767446FD9AB}"/>
            </a:ext>
            <a:ext uri="{147F2762-F138-4A5C-976F-8EAC2B608ADB}">
              <a16:predDERef xmlns:a16="http://schemas.microsoft.com/office/drawing/2014/main" pred="{53C94B02-E1E0-4807-B87C-461726CE62D8}"/>
            </a:ext>
          </a:extLst>
        </xdr:cNvPr>
        <xdr:cNvSpPr/>
      </xdr:nvSpPr>
      <xdr:spPr>
        <a:xfrm>
          <a:off x="4807858" y="6985909"/>
          <a:ext cx="5831567" cy="1359806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3</xdr:col>
      <xdr:colOff>27215</xdr:colOff>
      <xdr:row>13</xdr:row>
      <xdr:rowOff>154215</xdr:rowOff>
    </xdr:from>
    <xdr:to>
      <xdr:col>6</xdr:col>
      <xdr:colOff>103602</xdr:colOff>
      <xdr:row>14</xdr:row>
      <xdr:rowOff>232559</xdr:rowOff>
    </xdr:to>
    <xdr:sp macro="" textlink="">
      <xdr:nvSpPr>
        <xdr:cNvPr id="296" name="직사각형 127">
          <a:extLst>
            <a:ext uri="{FF2B5EF4-FFF2-40B4-BE49-F238E27FC236}">
              <a16:creationId xmlns:a16="http://schemas.microsoft.com/office/drawing/2014/main" id="{AE4D2217-5FF9-4CB8-8CB1-E3B722BD45A4}"/>
            </a:ext>
            <a:ext uri="{147F2762-F138-4A5C-976F-8EAC2B608ADB}">
              <a16:predDERef xmlns:a16="http://schemas.microsoft.com/office/drawing/2014/main" pred="{6B4DD810-0065-4FBA-9B74-16D5CDF13EB6}"/>
            </a:ext>
          </a:extLst>
        </xdr:cNvPr>
        <xdr:cNvSpPr/>
      </xdr:nvSpPr>
      <xdr:spPr>
        <a:xfrm>
          <a:off x="734786" y="3338286"/>
          <a:ext cx="783959" cy="323273"/>
        </a:xfrm>
        <a:prstGeom prst="rect">
          <a:avLst/>
        </a:prstGeom>
        <a:solidFill>
          <a:srgbClr val="FF0000">
            <a:alpha val="5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/>
            <a:t>Red</a:t>
          </a:r>
        </a:p>
      </xdr:txBody>
    </xdr:sp>
    <xdr:clientData/>
  </xdr:twoCellAnchor>
  <xdr:twoCellAnchor>
    <xdr:from>
      <xdr:col>6</xdr:col>
      <xdr:colOff>217715</xdr:colOff>
      <xdr:row>13</xdr:row>
      <xdr:rowOff>154215</xdr:rowOff>
    </xdr:from>
    <xdr:to>
      <xdr:col>10</xdr:col>
      <xdr:colOff>58246</xdr:colOff>
      <xdr:row>14</xdr:row>
      <xdr:rowOff>232559</xdr:rowOff>
    </xdr:to>
    <xdr:sp macro="" textlink="">
      <xdr:nvSpPr>
        <xdr:cNvPr id="297" name="직사각형 127">
          <a:extLst>
            <a:ext uri="{FF2B5EF4-FFF2-40B4-BE49-F238E27FC236}">
              <a16:creationId xmlns:a16="http://schemas.microsoft.com/office/drawing/2014/main" id="{47B6B216-8EEE-4BBD-ACA6-53C981844906}"/>
            </a:ext>
            <a:ext uri="{147F2762-F138-4A5C-976F-8EAC2B608ADB}">
              <a16:predDERef xmlns:a16="http://schemas.microsoft.com/office/drawing/2014/main" pred="{6B4DD810-0065-4FBA-9B74-16D5CDF13EB6}"/>
            </a:ext>
          </a:extLst>
        </xdr:cNvPr>
        <xdr:cNvSpPr/>
      </xdr:nvSpPr>
      <xdr:spPr>
        <a:xfrm>
          <a:off x="1632858" y="3338286"/>
          <a:ext cx="783959" cy="323273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/>
            <a:t>Orange</a:t>
          </a:r>
        </a:p>
      </xdr:txBody>
    </xdr:sp>
    <xdr:clientData/>
  </xdr:twoCellAnchor>
  <xdr:twoCellAnchor>
    <xdr:from>
      <xdr:col>10</xdr:col>
      <xdr:colOff>172358</xdr:colOff>
      <xdr:row>13</xdr:row>
      <xdr:rowOff>154215</xdr:rowOff>
    </xdr:from>
    <xdr:to>
      <xdr:col>14</xdr:col>
      <xdr:colOff>12888</xdr:colOff>
      <xdr:row>14</xdr:row>
      <xdr:rowOff>232559</xdr:rowOff>
    </xdr:to>
    <xdr:sp macro="" textlink="">
      <xdr:nvSpPr>
        <xdr:cNvPr id="298" name="직사각형 127">
          <a:extLst>
            <a:ext uri="{FF2B5EF4-FFF2-40B4-BE49-F238E27FC236}">
              <a16:creationId xmlns:a16="http://schemas.microsoft.com/office/drawing/2014/main" id="{B38D3D5E-8EBA-4075-8276-E7A68EF61744}"/>
            </a:ext>
            <a:ext uri="{147F2762-F138-4A5C-976F-8EAC2B608ADB}">
              <a16:predDERef xmlns:a16="http://schemas.microsoft.com/office/drawing/2014/main" pred="{6B4DD810-0065-4FBA-9B74-16D5CDF13EB6}"/>
            </a:ext>
          </a:extLst>
        </xdr:cNvPr>
        <xdr:cNvSpPr/>
      </xdr:nvSpPr>
      <xdr:spPr>
        <a:xfrm>
          <a:off x="2530929" y="3338286"/>
          <a:ext cx="783959" cy="323273"/>
        </a:xfrm>
        <a:prstGeom prst="rect">
          <a:avLst/>
        </a:prstGeom>
        <a:solidFill>
          <a:schemeClr val="accent6"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/>
            <a:t>Green</a:t>
          </a:r>
        </a:p>
      </xdr:txBody>
    </xdr:sp>
    <xdr:clientData/>
  </xdr:twoCellAnchor>
  <xdr:twoCellAnchor>
    <xdr:from>
      <xdr:col>23</xdr:col>
      <xdr:colOff>228600</xdr:colOff>
      <xdr:row>46</xdr:row>
      <xdr:rowOff>228600</xdr:rowOff>
    </xdr:from>
    <xdr:to>
      <xdr:col>50</xdr:col>
      <xdr:colOff>234309</xdr:colOff>
      <xdr:row>57</xdr:row>
      <xdr:rowOff>229402</xdr:rowOff>
    </xdr:to>
    <xdr:sp macro="" textlink="">
      <xdr:nvSpPr>
        <xdr:cNvPr id="300" name="Rectangle 299">
          <a:extLst>
            <a:ext uri="{FF2B5EF4-FFF2-40B4-BE49-F238E27FC236}">
              <a16:creationId xmlns:a16="http://schemas.microsoft.com/office/drawing/2014/main" id="{0B17FAEA-E2B1-46CC-A8F7-2A5D1693791F}"/>
            </a:ext>
          </a:extLst>
        </xdr:cNvPr>
        <xdr:cNvSpPr/>
      </xdr:nvSpPr>
      <xdr:spPr>
        <a:xfrm>
          <a:off x="6362700" y="11620500"/>
          <a:ext cx="7206609" cy="2724952"/>
        </a:xfrm>
        <a:prstGeom prst="rect">
          <a:avLst/>
        </a:prstGeom>
        <a:noFill/>
        <a:ln w="3810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46</xdr:col>
      <xdr:colOff>247650</xdr:colOff>
      <xdr:row>25</xdr:row>
      <xdr:rowOff>9525</xdr:rowOff>
    </xdr:from>
    <xdr:to>
      <xdr:col>62</xdr:col>
      <xdr:colOff>38100</xdr:colOff>
      <xdr:row>34</xdr:row>
      <xdr:rowOff>66675</xdr:rowOff>
    </xdr:to>
    <xdr:sp macro="" textlink="">
      <xdr:nvSpPr>
        <xdr:cNvPr id="311" name="Rectangle 310">
          <a:extLst>
            <a:ext uri="{FF2B5EF4-FFF2-40B4-BE49-F238E27FC236}">
              <a16:creationId xmlns:a16="http://schemas.microsoft.com/office/drawing/2014/main" id="{3DB72F57-5357-4876-B6AF-AA14CA54D816}"/>
            </a:ext>
            <a:ext uri="{147F2762-F138-4A5C-976F-8EAC2B608ADB}">
              <a16:predDERef xmlns:a16="http://schemas.microsoft.com/office/drawing/2014/main" pred="{0B17FAEA-E2B1-46CC-A8F7-2A5D1693791F}"/>
            </a:ext>
          </a:extLst>
        </xdr:cNvPr>
        <xdr:cNvSpPr/>
      </xdr:nvSpPr>
      <xdr:spPr>
        <a:xfrm>
          <a:off x="12515850" y="6200775"/>
          <a:ext cx="4057650" cy="2286000"/>
        </a:xfrm>
        <a:prstGeom prst="rect">
          <a:avLst/>
        </a:prstGeom>
        <a:noFill/>
        <a:ln w="38100"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10967</xdr:colOff>
      <xdr:row>32</xdr:row>
      <xdr:rowOff>82554</xdr:rowOff>
    </xdr:from>
    <xdr:to>
      <xdr:col>62</xdr:col>
      <xdr:colOff>12699</xdr:colOff>
      <xdr:row>33</xdr:row>
      <xdr:rowOff>105645</xdr:rowOff>
    </xdr:to>
    <xdr:sp macro="" textlink="">
      <xdr:nvSpPr>
        <xdr:cNvPr id="313" name="Rectangle 312">
          <a:extLst>
            <a:ext uri="{FF2B5EF4-FFF2-40B4-BE49-F238E27FC236}">
              <a16:creationId xmlns:a16="http://schemas.microsoft.com/office/drawing/2014/main" id="{9DDD4EAA-44A5-05D0-857C-32CE9BCE6679}"/>
            </a:ext>
          </a:extLst>
        </xdr:cNvPr>
        <xdr:cNvSpPr/>
      </xdr:nvSpPr>
      <xdr:spPr>
        <a:xfrm rot="5400000">
          <a:off x="14294137" y="8024384"/>
          <a:ext cx="270741" cy="236682"/>
        </a:xfrm>
        <a:prstGeom prst="rect">
          <a:avLst/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47</xdr:col>
      <xdr:colOff>47625</xdr:colOff>
      <xdr:row>25</xdr:row>
      <xdr:rowOff>104775</xdr:rowOff>
    </xdr:from>
    <xdr:to>
      <xdr:col>61</xdr:col>
      <xdr:colOff>219075</xdr:colOff>
      <xdr:row>34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2F69C9-31CF-4E8C-A8E4-6611099622FF}"/>
            </a:ext>
            <a:ext uri="{147F2762-F138-4A5C-976F-8EAC2B608ADB}">
              <a16:predDERef xmlns:a16="http://schemas.microsoft.com/office/drawing/2014/main" pred="{9DDD4EAA-44A5-05D0-857C-32CE9BCE6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82525" y="6296025"/>
          <a:ext cx="3905250" cy="2152650"/>
        </a:xfrm>
        <a:prstGeom prst="rect">
          <a:avLst/>
        </a:prstGeom>
      </xdr:spPr>
    </xdr:pic>
    <xdr:clientData/>
  </xdr:twoCellAnchor>
  <xdr:twoCellAnchor>
    <xdr:from>
      <xdr:col>47</xdr:col>
      <xdr:colOff>9525</xdr:colOff>
      <xdr:row>25</xdr:row>
      <xdr:rowOff>57150</xdr:rowOff>
    </xdr:from>
    <xdr:to>
      <xdr:col>61</xdr:col>
      <xdr:colOff>180975</xdr:colOff>
      <xdr:row>34</xdr:row>
      <xdr:rowOff>19050</xdr:rowOff>
    </xdr:to>
    <xdr:sp macro="" textlink="">
      <xdr:nvSpPr>
        <xdr:cNvPr id="160" name="Rectangle 238">
          <a:extLst>
            <a:ext uri="{FF2B5EF4-FFF2-40B4-BE49-F238E27FC236}">
              <a16:creationId xmlns:a16="http://schemas.microsoft.com/office/drawing/2014/main" id="{8EE098B1-3885-42E5-A0EA-24164EE8F387}"/>
            </a:ext>
            <a:ext uri="{147F2762-F138-4A5C-976F-8EAC2B608ADB}">
              <a16:predDERef xmlns:a16="http://schemas.microsoft.com/office/drawing/2014/main" pred="{D52F69C9-31CF-4E8C-A8E4-6611099622FF}"/>
            </a:ext>
          </a:extLst>
        </xdr:cNvPr>
        <xdr:cNvSpPr/>
      </xdr:nvSpPr>
      <xdr:spPr>
        <a:xfrm>
          <a:off x="12544425" y="6248400"/>
          <a:ext cx="3905250" cy="2190750"/>
        </a:xfrm>
        <a:prstGeom prst="rect">
          <a:avLst/>
        </a:prstGeom>
        <a:solidFill>
          <a:schemeClr val="accent1">
            <a:alpha val="2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ysClr val="windowText" lastClr="000000"/>
              </a:solidFill>
            </a:rPr>
            <a:t>KG Inicis</a:t>
          </a:r>
        </a:p>
        <a:p>
          <a:pPr algn="ctr"/>
          <a:r>
            <a:rPr lang="en-US" sz="4400" b="1">
              <a:solidFill>
                <a:sysClr val="windowText" lastClr="000000"/>
              </a:solidFill>
            </a:rPr>
            <a:t>24</a:t>
          </a:r>
        </a:p>
      </xdr:txBody>
    </xdr:sp>
    <xdr:clientData/>
  </xdr:twoCellAnchor>
  <xdr:twoCellAnchor editAs="oneCell">
    <xdr:from>
      <xdr:col>63</xdr:col>
      <xdr:colOff>180975</xdr:colOff>
      <xdr:row>27</xdr:row>
      <xdr:rowOff>180976</xdr:rowOff>
    </xdr:from>
    <xdr:to>
      <xdr:col>79</xdr:col>
      <xdr:colOff>142875</xdr:colOff>
      <xdr:row>48</xdr:row>
      <xdr:rowOff>103002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1A334035-CE72-43A2-9FA6-F99AFA6FE175}"/>
            </a:ext>
            <a:ext uri="{147F2762-F138-4A5C-976F-8EAC2B608ADB}">
              <a16:predDERef xmlns:a16="http://schemas.microsoft.com/office/drawing/2014/main" pred="{8EE098B1-3885-42E5-A0EA-24164EE8F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983075" y="6867526"/>
          <a:ext cx="8048625" cy="5129026"/>
        </a:xfrm>
        <a:prstGeom prst="rect">
          <a:avLst/>
        </a:prstGeom>
      </xdr:spPr>
    </xdr:pic>
    <xdr:clientData/>
  </xdr:twoCellAnchor>
  <xdr:twoCellAnchor>
    <xdr:from>
      <xdr:col>23</xdr:col>
      <xdr:colOff>228599</xdr:colOff>
      <xdr:row>46</xdr:row>
      <xdr:rowOff>219076</xdr:rowOff>
    </xdr:from>
    <xdr:to>
      <xdr:col>50</xdr:col>
      <xdr:colOff>250494</xdr:colOff>
      <xdr:row>57</xdr:row>
      <xdr:rowOff>219076</xdr:rowOff>
    </xdr:to>
    <xdr:sp macro="" textlink="">
      <xdr:nvSpPr>
        <xdr:cNvPr id="172" name="직사각형 15">
          <a:extLst>
            <a:ext uri="{FF2B5EF4-FFF2-40B4-BE49-F238E27FC236}">
              <a16:creationId xmlns:a16="http://schemas.microsoft.com/office/drawing/2014/main" id="{D58BD2BA-7C1D-C16B-BE02-9B929EC06C33}"/>
            </a:ext>
            <a:ext uri="{147F2762-F138-4A5C-976F-8EAC2B608ADB}">
              <a16:predDERef xmlns:a16="http://schemas.microsoft.com/office/drawing/2014/main" pred="{1A334035-CE72-43A2-9FA6-F99AFA6FE175}"/>
            </a:ext>
          </a:extLst>
        </xdr:cNvPr>
        <xdr:cNvSpPr/>
      </xdr:nvSpPr>
      <xdr:spPr>
        <a:xfrm rot="10800000" flipV="1">
          <a:off x="6362699" y="11610976"/>
          <a:ext cx="7194220" cy="2724150"/>
        </a:xfrm>
        <a:prstGeom prst="rect">
          <a:avLst/>
        </a:prstGeom>
        <a:solidFill>
          <a:schemeClr val="accent2">
            <a:alpha val="2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4400" b="1">
              <a:solidFill>
                <a:sysClr val="windowText" lastClr="000000"/>
              </a:solidFill>
            </a:rPr>
            <a:t>22</a:t>
          </a:r>
          <a:endParaRPr lang="ko-KR" altLang="en-US" sz="4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52</xdr:col>
      <xdr:colOff>123824</xdr:colOff>
      <xdr:row>48</xdr:row>
      <xdr:rowOff>17690</xdr:rowOff>
    </xdr:from>
    <xdr:to>
      <xdr:col>61</xdr:col>
      <xdr:colOff>226130</xdr:colOff>
      <xdr:row>57</xdr:row>
      <xdr:rowOff>210910</xdr:rowOff>
    </xdr:to>
    <xdr:sp macro="" textlink="">
      <xdr:nvSpPr>
        <xdr:cNvPr id="132" name="직사각형 15">
          <a:extLst>
            <a:ext uri="{FF2B5EF4-FFF2-40B4-BE49-F238E27FC236}">
              <a16:creationId xmlns:a16="http://schemas.microsoft.com/office/drawing/2014/main" id="{0C3E4776-4298-4D66-A2DA-468C73306302}"/>
            </a:ext>
            <a:ext uri="{147F2762-F138-4A5C-976F-8EAC2B608ADB}">
              <a16:predDERef xmlns:a16="http://schemas.microsoft.com/office/drawing/2014/main" pred="{AEE3F45F-81C2-4F1E-93D3-10E831B6DA7A}"/>
            </a:ext>
          </a:extLst>
        </xdr:cNvPr>
        <xdr:cNvSpPr/>
      </xdr:nvSpPr>
      <xdr:spPr>
        <a:xfrm rot="10800000" flipV="1">
          <a:off x="13992224" y="11904890"/>
          <a:ext cx="2502606" cy="2422070"/>
        </a:xfrm>
        <a:prstGeom prst="rect">
          <a:avLst/>
        </a:prstGeom>
        <a:solidFill>
          <a:schemeClr val="accent2">
            <a:alpha val="2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4400" b="1">
              <a:solidFill>
                <a:sysClr val="windowText" lastClr="000000"/>
              </a:solidFill>
            </a:rPr>
            <a:t>6</a:t>
          </a:r>
          <a:endParaRPr lang="ko-KR" altLang="en-US" sz="4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65</xdr:col>
      <xdr:colOff>133350</xdr:colOff>
      <xdr:row>31</xdr:row>
      <xdr:rowOff>123825</xdr:rowOff>
    </xdr:from>
    <xdr:to>
      <xdr:col>65</xdr:col>
      <xdr:colOff>638175</xdr:colOff>
      <xdr:row>34</xdr:row>
      <xdr:rowOff>47625</xdr:rowOff>
    </xdr:to>
    <xdr:sp macro="" textlink="">
      <xdr:nvSpPr>
        <xdr:cNvPr id="137" name="Rectangle 136">
          <a:extLst>
            <a:ext uri="{FF2B5EF4-FFF2-40B4-BE49-F238E27FC236}">
              <a16:creationId xmlns:a16="http://schemas.microsoft.com/office/drawing/2014/main" id="{DF1BD98E-B64E-C968-E0ED-2829D9F448FF}"/>
            </a:ext>
          </a:extLst>
        </xdr:cNvPr>
        <xdr:cNvSpPr/>
      </xdr:nvSpPr>
      <xdr:spPr>
        <a:xfrm>
          <a:off x="17468850" y="7800975"/>
          <a:ext cx="504825" cy="666750"/>
        </a:xfrm>
        <a:prstGeom prst="rect">
          <a:avLst/>
        </a:prstGeom>
        <a:solidFill>
          <a:srgbClr val="4472C4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 service</a:t>
          </a:r>
        </a:p>
      </xdr:txBody>
    </xdr:sp>
    <xdr:clientData/>
  </xdr:twoCellAnchor>
  <xdr:twoCellAnchor>
    <xdr:from>
      <xdr:col>65</xdr:col>
      <xdr:colOff>666750</xdr:colOff>
      <xdr:row>31</xdr:row>
      <xdr:rowOff>114300</xdr:rowOff>
    </xdr:from>
    <xdr:to>
      <xdr:col>65</xdr:col>
      <xdr:colOff>1171575</xdr:colOff>
      <xdr:row>34</xdr:row>
      <xdr:rowOff>38100</xdr:rowOff>
    </xdr:to>
    <xdr:sp macro="" textlink="">
      <xdr:nvSpPr>
        <xdr:cNvPr id="139" name="Rectangle 138">
          <a:extLst>
            <a:ext uri="{FF2B5EF4-FFF2-40B4-BE49-F238E27FC236}">
              <a16:creationId xmlns:a16="http://schemas.microsoft.com/office/drawing/2014/main" id="{039AA1A0-CA3D-473F-A908-6CFF52BE8140}"/>
            </a:ext>
          </a:extLst>
        </xdr:cNvPr>
        <xdr:cNvSpPr/>
      </xdr:nvSpPr>
      <xdr:spPr>
        <a:xfrm>
          <a:off x="18002250" y="7791450"/>
          <a:ext cx="504825" cy="666750"/>
        </a:xfrm>
        <a:prstGeom prst="rect">
          <a:avLst/>
        </a:prstGeom>
        <a:solidFill>
          <a:srgbClr val="4472C4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 service</a:t>
          </a:r>
        </a:p>
      </xdr:txBody>
    </xdr:sp>
    <xdr:clientData/>
  </xdr:twoCellAnchor>
  <xdr:twoCellAnchor>
    <xdr:from>
      <xdr:col>73</xdr:col>
      <xdr:colOff>47625</xdr:colOff>
      <xdr:row>39</xdr:row>
      <xdr:rowOff>47626</xdr:rowOff>
    </xdr:from>
    <xdr:to>
      <xdr:col>73</xdr:col>
      <xdr:colOff>552450</xdr:colOff>
      <xdr:row>41</xdr:row>
      <xdr:rowOff>219076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F5BEF095-D2C7-4F7B-A5D6-ABD62041804C}"/>
            </a:ext>
          </a:extLst>
        </xdr:cNvPr>
        <xdr:cNvSpPr/>
      </xdr:nvSpPr>
      <xdr:spPr>
        <a:xfrm>
          <a:off x="22231350" y="9705976"/>
          <a:ext cx="504825" cy="666750"/>
        </a:xfrm>
        <a:prstGeom prst="rect">
          <a:avLst/>
        </a:prstGeom>
        <a:solidFill>
          <a:srgbClr val="4472C4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 service</a:t>
          </a:r>
        </a:p>
      </xdr:txBody>
    </xdr:sp>
    <xdr:clientData/>
  </xdr:twoCellAnchor>
  <xdr:twoCellAnchor>
    <xdr:from>
      <xdr:col>68</xdr:col>
      <xdr:colOff>361950</xdr:colOff>
      <xdr:row>39</xdr:row>
      <xdr:rowOff>47626</xdr:rowOff>
    </xdr:from>
    <xdr:to>
      <xdr:col>70</xdr:col>
      <xdr:colOff>104775</xdr:colOff>
      <xdr:row>41</xdr:row>
      <xdr:rowOff>219076</xdr:rowOff>
    </xdr:to>
    <xdr:sp macro="" textlink="">
      <xdr:nvSpPr>
        <xdr:cNvPr id="143" name="Rectangle 142">
          <a:extLst>
            <a:ext uri="{FF2B5EF4-FFF2-40B4-BE49-F238E27FC236}">
              <a16:creationId xmlns:a16="http://schemas.microsoft.com/office/drawing/2014/main" id="{9919DD96-FF45-448E-A883-C011C730FE75}"/>
            </a:ext>
          </a:extLst>
        </xdr:cNvPr>
        <xdr:cNvSpPr/>
      </xdr:nvSpPr>
      <xdr:spPr>
        <a:xfrm>
          <a:off x="20050125" y="9705976"/>
          <a:ext cx="504825" cy="666750"/>
        </a:xfrm>
        <a:prstGeom prst="rect">
          <a:avLst/>
        </a:prstGeom>
        <a:solidFill>
          <a:srgbClr val="4472C4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 service</a:t>
          </a:r>
        </a:p>
      </xdr:txBody>
    </xdr:sp>
    <xdr:clientData/>
  </xdr:twoCellAnchor>
  <xdr:twoCellAnchor>
    <xdr:from>
      <xdr:col>67</xdr:col>
      <xdr:colOff>390525</xdr:colOff>
      <xdr:row>39</xdr:row>
      <xdr:rowOff>47626</xdr:rowOff>
    </xdr:from>
    <xdr:to>
      <xdr:col>68</xdr:col>
      <xdr:colOff>342900</xdr:colOff>
      <xdr:row>41</xdr:row>
      <xdr:rowOff>219076</xdr:rowOff>
    </xdr:to>
    <xdr:sp macro="" textlink="">
      <xdr:nvSpPr>
        <xdr:cNvPr id="144" name="Rectangle 143">
          <a:extLst>
            <a:ext uri="{FF2B5EF4-FFF2-40B4-BE49-F238E27FC236}">
              <a16:creationId xmlns:a16="http://schemas.microsoft.com/office/drawing/2014/main" id="{2E42C78F-6F6C-449D-8B9A-BE78BF69C897}"/>
            </a:ext>
          </a:extLst>
        </xdr:cNvPr>
        <xdr:cNvSpPr/>
      </xdr:nvSpPr>
      <xdr:spPr>
        <a:xfrm>
          <a:off x="19526250" y="9705976"/>
          <a:ext cx="504825" cy="666750"/>
        </a:xfrm>
        <a:prstGeom prst="rect">
          <a:avLst/>
        </a:prstGeom>
        <a:solidFill>
          <a:srgbClr val="4472C4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 service</a:t>
          </a:r>
        </a:p>
      </xdr:txBody>
    </xdr:sp>
    <xdr:clientData/>
  </xdr:twoCellAnchor>
  <xdr:twoCellAnchor>
    <xdr:from>
      <xdr:col>77</xdr:col>
      <xdr:colOff>76200</xdr:colOff>
      <xdr:row>31</xdr:row>
      <xdr:rowOff>123825</xdr:rowOff>
    </xdr:from>
    <xdr:to>
      <xdr:col>79</xdr:col>
      <xdr:colOff>47625</xdr:colOff>
      <xdr:row>34</xdr:row>
      <xdr:rowOff>47625</xdr:rowOff>
    </xdr:to>
    <xdr:sp macro="" textlink="">
      <xdr:nvSpPr>
        <xdr:cNvPr id="147" name="Rectangle 146">
          <a:extLst>
            <a:ext uri="{FF2B5EF4-FFF2-40B4-BE49-F238E27FC236}">
              <a16:creationId xmlns:a16="http://schemas.microsoft.com/office/drawing/2014/main" id="{647FD019-B4FF-4CBA-8D81-80CEACD0D1FB}"/>
            </a:ext>
          </a:extLst>
        </xdr:cNvPr>
        <xdr:cNvSpPr/>
      </xdr:nvSpPr>
      <xdr:spPr>
        <a:xfrm>
          <a:off x="24336375" y="7800975"/>
          <a:ext cx="504825" cy="666750"/>
        </a:xfrm>
        <a:prstGeom prst="rect">
          <a:avLst/>
        </a:prstGeom>
        <a:solidFill>
          <a:srgbClr val="4472C4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 service</a:t>
          </a:r>
        </a:p>
      </xdr:txBody>
    </xdr:sp>
    <xdr:clientData/>
  </xdr:twoCellAnchor>
  <xdr:twoCellAnchor>
    <xdr:from>
      <xdr:col>75</xdr:col>
      <xdr:colOff>619125</xdr:colOff>
      <xdr:row>31</xdr:row>
      <xdr:rowOff>123825</xdr:rowOff>
    </xdr:from>
    <xdr:to>
      <xdr:col>77</xdr:col>
      <xdr:colOff>47625</xdr:colOff>
      <xdr:row>34</xdr:row>
      <xdr:rowOff>47625</xdr:rowOff>
    </xdr:to>
    <xdr:sp macro="" textlink="">
      <xdr:nvSpPr>
        <xdr:cNvPr id="148" name="Rectangle 147">
          <a:extLst>
            <a:ext uri="{FF2B5EF4-FFF2-40B4-BE49-F238E27FC236}">
              <a16:creationId xmlns:a16="http://schemas.microsoft.com/office/drawing/2014/main" id="{29C79CB7-0196-4783-ABC7-C80C1D21771C}"/>
            </a:ext>
          </a:extLst>
        </xdr:cNvPr>
        <xdr:cNvSpPr/>
      </xdr:nvSpPr>
      <xdr:spPr>
        <a:xfrm>
          <a:off x="23802975" y="7800975"/>
          <a:ext cx="504825" cy="666750"/>
        </a:xfrm>
        <a:prstGeom prst="rect">
          <a:avLst/>
        </a:prstGeom>
        <a:solidFill>
          <a:srgbClr val="4472C4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 service</a:t>
          </a:r>
        </a:p>
      </xdr:txBody>
    </xdr:sp>
    <xdr:clientData/>
  </xdr:twoCellAnchor>
  <xdr:twoCellAnchor>
    <xdr:from>
      <xdr:col>75</xdr:col>
      <xdr:colOff>85725</xdr:colOff>
      <xdr:row>31</xdr:row>
      <xdr:rowOff>133350</xdr:rowOff>
    </xdr:from>
    <xdr:to>
      <xdr:col>75</xdr:col>
      <xdr:colOff>590550</xdr:colOff>
      <xdr:row>34</xdr:row>
      <xdr:rowOff>57150</xdr:rowOff>
    </xdr:to>
    <xdr:sp macro="" textlink="">
      <xdr:nvSpPr>
        <xdr:cNvPr id="149" name="Rectangle 148">
          <a:extLst>
            <a:ext uri="{FF2B5EF4-FFF2-40B4-BE49-F238E27FC236}">
              <a16:creationId xmlns:a16="http://schemas.microsoft.com/office/drawing/2014/main" id="{EA52BC83-01CB-4130-A2D6-7650C50FB2D9}"/>
            </a:ext>
          </a:extLst>
        </xdr:cNvPr>
        <xdr:cNvSpPr/>
      </xdr:nvSpPr>
      <xdr:spPr>
        <a:xfrm>
          <a:off x="23269575" y="7810500"/>
          <a:ext cx="504825" cy="666750"/>
        </a:xfrm>
        <a:prstGeom prst="rect">
          <a:avLst/>
        </a:prstGeom>
        <a:solidFill>
          <a:srgbClr val="4472C4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 service</a:t>
          </a:r>
        </a:p>
      </xdr:txBody>
    </xdr:sp>
    <xdr:clientData/>
  </xdr:twoCellAnchor>
  <xdr:twoCellAnchor>
    <xdr:from>
      <xdr:col>73</xdr:col>
      <xdr:colOff>581025</xdr:colOff>
      <xdr:row>31</xdr:row>
      <xdr:rowOff>142875</xdr:rowOff>
    </xdr:from>
    <xdr:to>
      <xdr:col>75</xdr:col>
      <xdr:colOff>85725</xdr:colOff>
      <xdr:row>34</xdr:row>
      <xdr:rowOff>66675</xdr:rowOff>
    </xdr:to>
    <xdr:sp macro="" textlink="">
      <xdr:nvSpPr>
        <xdr:cNvPr id="150" name="Rectangle 149">
          <a:extLst>
            <a:ext uri="{FF2B5EF4-FFF2-40B4-BE49-F238E27FC236}">
              <a16:creationId xmlns:a16="http://schemas.microsoft.com/office/drawing/2014/main" id="{7DD0F8F0-2EC5-48A6-AC85-C2910240E134}"/>
            </a:ext>
          </a:extLst>
        </xdr:cNvPr>
        <xdr:cNvSpPr/>
      </xdr:nvSpPr>
      <xdr:spPr>
        <a:xfrm>
          <a:off x="22764750" y="7820025"/>
          <a:ext cx="504825" cy="666750"/>
        </a:xfrm>
        <a:prstGeom prst="rect">
          <a:avLst/>
        </a:prstGeom>
        <a:solidFill>
          <a:srgbClr val="4472C4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 service</a:t>
          </a:r>
        </a:p>
      </xdr:txBody>
    </xdr:sp>
    <xdr:clientData/>
  </xdr:twoCellAnchor>
  <xdr:twoCellAnchor>
    <xdr:from>
      <xdr:col>73</xdr:col>
      <xdr:colOff>57150</xdr:colOff>
      <xdr:row>31</xdr:row>
      <xdr:rowOff>123825</xdr:rowOff>
    </xdr:from>
    <xdr:to>
      <xdr:col>73</xdr:col>
      <xdr:colOff>561975</xdr:colOff>
      <xdr:row>34</xdr:row>
      <xdr:rowOff>47625</xdr:rowOff>
    </xdr:to>
    <xdr:sp macro="" textlink="">
      <xdr:nvSpPr>
        <xdr:cNvPr id="151" name="Rectangle 150">
          <a:extLst>
            <a:ext uri="{FF2B5EF4-FFF2-40B4-BE49-F238E27FC236}">
              <a16:creationId xmlns:a16="http://schemas.microsoft.com/office/drawing/2014/main" id="{317CEF18-7829-4B33-B9B7-4C316A2C72B0}"/>
            </a:ext>
          </a:extLst>
        </xdr:cNvPr>
        <xdr:cNvSpPr/>
      </xdr:nvSpPr>
      <xdr:spPr>
        <a:xfrm>
          <a:off x="22240875" y="7800975"/>
          <a:ext cx="504825" cy="666750"/>
        </a:xfrm>
        <a:prstGeom prst="rect">
          <a:avLst/>
        </a:prstGeom>
        <a:solidFill>
          <a:srgbClr val="4472C4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 service</a:t>
          </a:r>
        </a:p>
      </xdr:txBody>
    </xdr:sp>
    <xdr:clientData/>
  </xdr:twoCellAnchor>
  <xdr:twoCellAnchor>
    <xdr:from>
      <xdr:col>72</xdr:col>
      <xdr:colOff>438150</xdr:colOff>
      <xdr:row>31</xdr:row>
      <xdr:rowOff>123825</xdr:rowOff>
    </xdr:from>
    <xdr:to>
      <xdr:col>73</xdr:col>
      <xdr:colOff>38100</xdr:colOff>
      <xdr:row>34</xdr:row>
      <xdr:rowOff>47625</xdr:rowOff>
    </xdr:to>
    <xdr:sp macro="" textlink="">
      <xdr:nvSpPr>
        <xdr:cNvPr id="152" name="Rectangle 151">
          <a:extLst>
            <a:ext uri="{FF2B5EF4-FFF2-40B4-BE49-F238E27FC236}">
              <a16:creationId xmlns:a16="http://schemas.microsoft.com/office/drawing/2014/main" id="{AF34F99E-1EEC-4F4E-B716-2EE5D4A81601}"/>
            </a:ext>
            <a:ext uri="{147F2762-F138-4A5C-976F-8EAC2B608ADB}">
              <a16:predDERef xmlns:a16="http://schemas.microsoft.com/office/drawing/2014/main" pred="{317CEF18-7829-4B33-B9B7-4C316A2C72B0}"/>
            </a:ext>
          </a:extLst>
        </xdr:cNvPr>
        <xdr:cNvSpPr/>
      </xdr:nvSpPr>
      <xdr:spPr>
        <a:xfrm>
          <a:off x="21717000" y="7800975"/>
          <a:ext cx="504825" cy="666750"/>
        </a:xfrm>
        <a:prstGeom prst="rect">
          <a:avLst/>
        </a:prstGeom>
        <a:solidFill>
          <a:srgbClr val="4472C4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 service</a:t>
          </a:r>
        </a:p>
      </xdr:txBody>
    </xdr:sp>
    <xdr:clientData/>
  </xdr:twoCellAnchor>
  <xdr:twoCellAnchor>
    <xdr:from>
      <xdr:col>65</xdr:col>
      <xdr:colOff>1190625</xdr:colOff>
      <xdr:row>31</xdr:row>
      <xdr:rowOff>114300</xdr:rowOff>
    </xdr:from>
    <xdr:to>
      <xdr:col>66</xdr:col>
      <xdr:colOff>400050</xdr:colOff>
      <xdr:row>34</xdr:row>
      <xdr:rowOff>38100</xdr:rowOff>
    </xdr:to>
    <xdr:sp macro="" textlink="">
      <xdr:nvSpPr>
        <xdr:cNvPr id="153" name="Rectangle 152">
          <a:extLst>
            <a:ext uri="{FF2B5EF4-FFF2-40B4-BE49-F238E27FC236}">
              <a16:creationId xmlns:a16="http://schemas.microsoft.com/office/drawing/2014/main" id="{DDEC8477-4844-4DC4-87B3-E52803770A18}"/>
            </a:ext>
          </a:extLst>
        </xdr:cNvPr>
        <xdr:cNvSpPr/>
      </xdr:nvSpPr>
      <xdr:spPr>
        <a:xfrm>
          <a:off x="18526125" y="7791450"/>
          <a:ext cx="504825" cy="666750"/>
        </a:xfrm>
        <a:prstGeom prst="rect">
          <a:avLst/>
        </a:prstGeom>
        <a:solidFill>
          <a:srgbClr val="4472C4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 service</a:t>
          </a:r>
        </a:p>
      </xdr:txBody>
    </xdr:sp>
    <xdr:clientData/>
  </xdr:twoCellAnchor>
  <xdr:twoCellAnchor>
    <xdr:from>
      <xdr:col>66</xdr:col>
      <xdr:colOff>390525</xdr:colOff>
      <xdr:row>31</xdr:row>
      <xdr:rowOff>123825</xdr:rowOff>
    </xdr:from>
    <xdr:to>
      <xdr:col>67</xdr:col>
      <xdr:colOff>390525</xdr:colOff>
      <xdr:row>34</xdr:row>
      <xdr:rowOff>47625</xdr:rowOff>
    </xdr:to>
    <xdr:sp macro="" textlink="">
      <xdr:nvSpPr>
        <xdr:cNvPr id="157" name="Rectangle 156">
          <a:extLst>
            <a:ext uri="{FF2B5EF4-FFF2-40B4-BE49-F238E27FC236}">
              <a16:creationId xmlns:a16="http://schemas.microsoft.com/office/drawing/2014/main" id="{78393CFC-D34B-4E2D-9E9B-792283880BC5}"/>
            </a:ext>
          </a:extLst>
        </xdr:cNvPr>
        <xdr:cNvSpPr/>
      </xdr:nvSpPr>
      <xdr:spPr>
        <a:xfrm>
          <a:off x="19021425" y="7800975"/>
          <a:ext cx="504825" cy="666750"/>
        </a:xfrm>
        <a:prstGeom prst="rect">
          <a:avLst/>
        </a:prstGeom>
        <a:solidFill>
          <a:srgbClr val="4472C4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 service</a:t>
          </a:r>
        </a:p>
      </xdr:txBody>
    </xdr:sp>
    <xdr:clientData/>
  </xdr:twoCellAnchor>
  <xdr:twoCellAnchor>
    <xdr:from>
      <xdr:col>67</xdr:col>
      <xdr:colOff>419100</xdr:colOff>
      <xdr:row>31</xdr:row>
      <xdr:rowOff>133350</xdr:rowOff>
    </xdr:from>
    <xdr:to>
      <xdr:col>68</xdr:col>
      <xdr:colOff>371475</xdr:colOff>
      <xdr:row>34</xdr:row>
      <xdr:rowOff>57150</xdr:rowOff>
    </xdr:to>
    <xdr:sp macro="" textlink="">
      <xdr:nvSpPr>
        <xdr:cNvPr id="158" name="Rectangle 157">
          <a:extLst>
            <a:ext uri="{FF2B5EF4-FFF2-40B4-BE49-F238E27FC236}">
              <a16:creationId xmlns:a16="http://schemas.microsoft.com/office/drawing/2014/main" id="{377503FF-BD50-4E7D-A651-79531C6AA70E}"/>
            </a:ext>
          </a:extLst>
        </xdr:cNvPr>
        <xdr:cNvSpPr/>
      </xdr:nvSpPr>
      <xdr:spPr>
        <a:xfrm>
          <a:off x="19554825" y="7810500"/>
          <a:ext cx="504825" cy="666750"/>
        </a:xfrm>
        <a:prstGeom prst="rect">
          <a:avLst/>
        </a:prstGeom>
        <a:solidFill>
          <a:srgbClr val="4472C4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 service</a:t>
          </a:r>
        </a:p>
      </xdr:txBody>
    </xdr:sp>
    <xdr:clientData/>
  </xdr:twoCellAnchor>
  <xdr:twoCellAnchor>
    <xdr:from>
      <xdr:col>68</xdr:col>
      <xdr:colOff>400050</xdr:colOff>
      <xdr:row>31</xdr:row>
      <xdr:rowOff>114300</xdr:rowOff>
    </xdr:from>
    <xdr:to>
      <xdr:col>70</xdr:col>
      <xdr:colOff>142875</xdr:colOff>
      <xdr:row>34</xdr:row>
      <xdr:rowOff>38100</xdr:rowOff>
    </xdr:to>
    <xdr:sp macro="" textlink="">
      <xdr:nvSpPr>
        <xdr:cNvPr id="159" name="Rectangle 158">
          <a:extLst>
            <a:ext uri="{FF2B5EF4-FFF2-40B4-BE49-F238E27FC236}">
              <a16:creationId xmlns:a16="http://schemas.microsoft.com/office/drawing/2014/main" id="{E8310834-5BC4-4417-BC03-08BED68FFF24}"/>
            </a:ext>
          </a:extLst>
        </xdr:cNvPr>
        <xdr:cNvSpPr/>
      </xdr:nvSpPr>
      <xdr:spPr>
        <a:xfrm>
          <a:off x="20088225" y="7791450"/>
          <a:ext cx="504825" cy="666750"/>
        </a:xfrm>
        <a:prstGeom prst="rect">
          <a:avLst/>
        </a:prstGeom>
        <a:solidFill>
          <a:srgbClr val="4472C4">
            <a:alpha val="5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 service</a:t>
          </a:r>
        </a:p>
      </xdr:txBody>
    </xdr:sp>
    <xdr:clientData/>
  </xdr:twoCellAnchor>
  <xdr:twoCellAnchor>
    <xdr:from>
      <xdr:col>26</xdr:col>
      <xdr:colOff>9525</xdr:colOff>
      <xdr:row>52</xdr:row>
      <xdr:rowOff>0</xdr:rowOff>
    </xdr:from>
    <xdr:to>
      <xdr:col>28</xdr:col>
      <xdr:colOff>15875</xdr:colOff>
      <xdr:row>53</xdr:row>
      <xdr:rowOff>19050</xdr:rowOff>
    </xdr:to>
    <xdr:sp macro="" textlink="">
      <xdr:nvSpPr>
        <xdr:cNvPr id="112" name="직사각형 111">
          <a:extLst>
            <a:ext uri="{FF2B5EF4-FFF2-40B4-BE49-F238E27FC236}">
              <a16:creationId xmlns:a16="http://schemas.microsoft.com/office/drawing/2014/main" id="{0690A954-7007-8CEE-3743-73CDF5E75E1B}"/>
            </a:ext>
            <a:ext uri="{147F2762-F138-4A5C-976F-8EAC2B608ADB}">
              <a16:predDERef xmlns:a16="http://schemas.microsoft.com/office/drawing/2014/main" pred="{E8310834-5BC4-4417-BC03-08BED68FFF24}"/>
            </a:ext>
          </a:extLst>
        </xdr:cNvPr>
        <xdr:cNvSpPr/>
      </xdr:nvSpPr>
      <xdr:spPr>
        <a:xfrm>
          <a:off x="6200775" y="12877800"/>
          <a:ext cx="482600" cy="266700"/>
        </a:xfrm>
        <a:prstGeom prst="rect">
          <a:avLst/>
        </a:prstGeom>
        <a:solidFill>
          <a:srgbClr val="4472C4">
            <a:alpha val="50000"/>
          </a:srgbClr>
        </a:solidFill>
        <a:ln w="38100">
          <a:solidFill>
            <a:srgbClr val="1307F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26</xdr:col>
      <xdr:colOff>9525</xdr:colOff>
      <xdr:row>51</xdr:row>
      <xdr:rowOff>0</xdr:rowOff>
    </xdr:from>
    <xdr:to>
      <xdr:col>28</xdr:col>
      <xdr:colOff>19050</xdr:colOff>
      <xdr:row>52</xdr:row>
      <xdr:rowOff>19050</xdr:rowOff>
    </xdr:to>
    <xdr:sp macro="" textlink="">
      <xdr:nvSpPr>
        <xdr:cNvPr id="161" name="직사각형 160">
          <a:extLst>
            <a:ext uri="{FF2B5EF4-FFF2-40B4-BE49-F238E27FC236}">
              <a16:creationId xmlns:a16="http://schemas.microsoft.com/office/drawing/2014/main" id="{C689431F-0AB8-5DB3-980B-70A71C5EF63B}"/>
            </a:ext>
            <a:ext uri="{147F2762-F138-4A5C-976F-8EAC2B608ADB}">
              <a16:predDERef xmlns:a16="http://schemas.microsoft.com/office/drawing/2014/main" pred="{E8310834-5BC4-4417-BC03-08BED68FFF24}"/>
            </a:ext>
          </a:extLst>
        </xdr:cNvPr>
        <xdr:cNvSpPr/>
      </xdr:nvSpPr>
      <xdr:spPr>
        <a:xfrm>
          <a:off x="6200775" y="12630150"/>
          <a:ext cx="485775" cy="266700"/>
        </a:xfrm>
        <a:prstGeom prst="rect">
          <a:avLst/>
        </a:prstGeom>
        <a:solidFill>
          <a:srgbClr val="4472C4">
            <a:alpha val="50000"/>
          </a:srgbClr>
        </a:solidFill>
        <a:ln w="38100">
          <a:solidFill>
            <a:srgbClr val="1307F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26</xdr:col>
      <xdr:colOff>6350</xdr:colOff>
      <xdr:row>49</xdr:row>
      <xdr:rowOff>238125</xdr:rowOff>
    </xdr:from>
    <xdr:to>
      <xdr:col>28</xdr:col>
      <xdr:colOff>19050</xdr:colOff>
      <xdr:row>51</xdr:row>
      <xdr:rowOff>9525</xdr:rowOff>
    </xdr:to>
    <xdr:sp macro="" textlink="">
      <xdr:nvSpPr>
        <xdr:cNvPr id="162" name="직사각형 161">
          <a:extLst>
            <a:ext uri="{FF2B5EF4-FFF2-40B4-BE49-F238E27FC236}">
              <a16:creationId xmlns:a16="http://schemas.microsoft.com/office/drawing/2014/main" id="{962792AD-14E2-90B5-5C5A-09C5C05FEF65}"/>
            </a:ext>
            <a:ext uri="{147F2762-F138-4A5C-976F-8EAC2B608ADB}">
              <a16:predDERef xmlns:a16="http://schemas.microsoft.com/office/drawing/2014/main" pred="{E8310834-5BC4-4417-BC03-08BED68FFF24}"/>
            </a:ext>
          </a:extLst>
        </xdr:cNvPr>
        <xdr:cNvSpPr/>
      </xdr:nvSpPr>
      <xdr:spPr>
        <a:xfrm>
          <a:off x="6197600" y="12372975"/>
          <a:ext cx="488950" cy="266700"/>
        </a:xfrm>
        <a:prstGeom prst="rect">
          <a:avLst/>
        </a:prstGeom>
        <a:solidFill>
          <a:srgbClr val="4472C4">
            <a:alpha val="50000"/>
          </a:srgbClr>
        </a:solidFill>
        <a:ln w="38100">
          <a:solidFill>
            <a:srgbClr val="1307F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30</xdr:col>
      <xdr:colOff>6350</xdr:colOff>
      <xdr:row>52</xdr:row>
      <xdr:rowOff>0</xdr:rowOff>
    </xdr:from>
    <xdr:to>
      <xdr:col>32</xdr:col>
      <xdr:colOff>15875</xdr:colOff>
      <xdr:row>53</xdr:row>
      <xdr:rowOff>19050</xdr:rowOff>
    </xdr:to>
    <xdr:sp macro="" textlink="">
      <xdr:nvSpPr>
        <xdr:cNvPr id="163" name="직사각형 162">
          <a:extLst>
            <a:ext uri="{FF2B5EF4-FFF2-40B4-BE49-F238E27FC236}">
              <a16:creationId xmlns:a16="http://schemas.microsoft.com/office/drawing/2014/main" id="{08991A80-44B7-4E1E-D8E1-50405AB3F18A}"/>
            </a:ext>
            <a:ext uri="{147F2762-F138-4A5C-976F-8EAC2B608ADB}">
              <a16:predDERef xmlns:a16="http://schemas.microsoft.com/office/drawing/2014/main" pred="{E8310834-5BC4-4417-BC03-08BED68FFF24}"/>
            </a:ext>
          </a:extLst>
        </xdr:cNvPr>
        <xdr:cNvSpPr/>
      </xdr:nvSpPr>
      <xdr:spPr>
        <a:xfrm>
          <a:off x="7150100" y="12877800"/>
          <a:ext cx="485775" cy="266700"/>
        </a:xfrm>
        <a:prstGeom prst="rect">
          <a:avLst/>
        </a:prstGeom>
        <a:solidFill>
          <a:srgbClr val="4472C4">
            <a:alpha val="50000"/>
          </a:srgbClr>
        </a:solidFill>
        <a:ln w="38100">
          <a:solidFill>
            <a:srgbClr val="1307F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30</xdr:col>
      <xdr:colOff>6350</xdr:colOff>
      <xdr:row>51</xdr:row>
      <xdr:rowOff>0</xdr:rowOff>
    </xdr:from>
    <xdr:to>
      <xdr:col>32</xdr:col>
      <xdr:colOff>19050</xdr:colOff>
      <xdr:row>52</xdr:row>
      <xdr:rowOff>19050</xdr:rowOff>
    </xdr:to>
    <xdr:sp macro="" textlink="">
      <xdr:nvSpPr>
        <xdr:cNvPr id="164" name="직사각형 163">
          <a:extLst>
            <a:ext uri="{FF2B5EF4-FFF2-40B4-BE49-F238E27FC236}">
              <a16:creationId xmlns:a16="http://schemas.microsoft.com/office/drawing/2014/main" id="{74337C14-A66A-B0D0-DB73-508C4CC6C725}"/>
            </a:ext>
            <a:ext uri="{147F2762-F138-4A5C-976F-8EAC2B608ADB}">
              <a16:predDERef xmlns:a16="http://schemas.microsoft.com/office/drawing/2014/main" pred="{E8310834-5BC4-4417-BC03-08BED68FFF24}"/>
            </a:ext>
          </a:extLst>
        </xdr:cNvPr>
        <xdr:cNvSpPr/>
      </xdr:nvSpPr>
      <xdr:spPr>
        <a:xfrm>
          <a:off x="7150100" y="12630150"/>
          <a:ext cx="488950" cy="266700"/>
        </a:xfrm>
        <a:prstGeom prst="rect">
          <a:avLst/>
        </a:prstGeom>
        <a:solidFill>
          <a:srgbClr val="4472C4">
            <a:alpha val="50000"/>
          </a:srgbClr>
        </a:solidFill>
        <a:ln w="38100">
          <a:solidFill>
            <a:srgbClr val="1307F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30</xdr:col>
      <xdr:colOff>9525</xdr:colOff>
      <xdr:row>49</xdr:row>
      <xdr:rowOff>234950</xdr:rowOff>
    </xdr:from>
    <xdr:to>
      <xdr:col>32</xdr:col>
      <xdr:colOff>19050</xdr:colOff>
      <xdr:row>51</xdr:row>
      <xdr:rowOff>6350</xdr:rowOff>
    </xdr:to>
    <xdr:sp macro="" textlink="">
      <xdr:nvSpPr>
        <xdr:cNvPr id="171" name="직사각형 170">
          <a:extLst>
            <a:ext uri="{FF2B5EF4-FFF2-40B4-BE49-F238E27FC236}">
              <a16:creationId xmlns:a16="http://schemas.microsoft.com/office/drawing/2014/main" id="{F037D306-D7C8-9294-FCF6-82266C9DC34D}"/>
            </a:ext>
            <a:ext uri="{147F2762-F138-4A5C-976F-8EAC2B608ADB}">
              <a16:predDERef xmlns:a16="http://schemas.microsoft.com/office/drawing/2014/main" pred="{E8310834-5BC4-4417-BC03-08BED68FFF24}"/>
            </a:ext>
          </a:extLst>
        </xdr:cNvPr>
        <xdr:cNvSpPr/>
      </xdr:nvSpPr>
      <xdr:spPr>
        <a:xfrm>
          <a:off x="7153275" y="12369800"/>
          <a:ext cx="485775" cy="266700"/>
        </a:xfrm>
        <a:prstGeom prst="rect">
          <a:avLst/>
        </a:prstGeom>
        <a:solidFill>
          <a:srgbClr val="4472C4">
            <a:alpha val="50000"/>
          </a:srgbClr>
        </a:solidFill>
        <a:ln w="38100">
          <a:solidFill>
            <a:srgbClr val="1307F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35</xdr:col>
      <xdr:colOff>9525</xdr:colOff>
      <xdr:row>52</xdr:row>
      <xdr:rowOff>0</xdr:rowOff>
    </xdr:from>
    <xdr:to>
      <xdr:col>37</xdr:col>
      <xdr:colOff>15875</xdr:colOff>
      <xdr:row>53</xdr:row>
      <xdr:rowOff>19050</xdr:rowOff>
    </xdr:to>
    <xdr:sp macro="" textlink="">
      <xdr:nvSpPr>
        <xdr:cNvPr id="177" name="직사각형 176">
          <a:extLst>
            <a:ext uri="{FF2B5EF4-FFF2-40B4-BE49-F238E27FC236}">
              <a16:creationId xmlns:a16="http://schemas.microsoft.com/office/drawing/2014/main" id="{FA53716D-41E7-FB9E-FD38-30F57259F0A3}"/>
            </a:ext>
            <a:ext uri="{147F2762-F138-4A5C-976F-8EAC2B608ADB}">
              <a16:predDERef xmlns:a16="http://schemas.microsoft.com/office/drawing/2014/main" pred="{E8310834-5BC4-4417-BC03-08BED68FFF24}"/>
            </a:ext>
          </a:extLst>
        </xdr:cNvPr>
        <xdr:cNvSpPr/>
      </xdr:nvSpPr>
      <xdr:spPr>
        <a:xfrm>
          <a:off x="8343900" y="12877800"/>
          <a:ext cx="482600" cy="266700"/>
        </a:xfrm>
        <a:prstGeom prst="rect">
          <a:avLst/>
        </a:prstGeom>
        <a:solidFill>
          <a:srgbClr val="4472C4">
            <a:alpha val="50000"/>
          </a:srgbClr>
        </a:solidFill>
        <a:ln w="38100">
          <a:solidFill>
            <a:srgbClr val="1307F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35</xdr:col>
      <xdr:colOff>9525</xdr:colOff>
      <xdr:row>51</xdr:row>
      <xdr:rowOff>0</xdr:rowOff>
    </xdr:from>
    <xdr:to>
      <xdr:col>37</xdr:col>
      <xdr:colOff>19050</xdr:colOff>
      <xdr:row>52</xdr:row>
      <xdr:rowOff>19050</xdr:rowOff>
    </xdr:to>
    <xdr:sp macro="" textlink="">
      <xdr:nvSpPr>
        <xdr:cNvPr id="180" name="직사각형 179">
          <a:extLst>
            <a:ext uri="{FF2B5EF4-FFF2-40B4-BE49-F238E27FC236}">
              <a16:creationId xmlns:a16="http://schemas.microsoft.com/office/drawing/2014/main" id="{2019FE42-1769-20D8-E206-0F0A11D340FB}"/>
            </a:ext>
            <a:ext uri="{147F2762-F138-4A5C-976F-8EAC2B608ADB}">
              <a16:predDERef xmlns:a16="http://schemas.microsoft.com/office/drawing/2014/main" pred="{E8310834-5BC4-4417-BC03-08BED68FFF24}"/>
            </a:ext>
          </a:extLst>
        </xdr:cNvPr>
        <xdr:cNvSpPr/>
      </xdr:nvSpPr>
      <xdr:spPr>
        <a:xfrm>
          <a:off x="8343900" y="12630150"/>
          <a:ext cx="485775" cy="266700"/>
        </a:xfrm>
        <a:prstGeom prst="rect">
          <a:avLst/>
        </a:prstGeom>
        <a:solidFill>
          <a:srgbClr val="4472C4">
            <a:alpha val="50000"/>
          </a:srgbClr>
        </a:solidFill>
        <a:ln w="38100">
          <a:solidFill>
            <a:srgbClr val="1307F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35</xdr:col>
      <xdr:colOff>6350</xdr:colOff>
      <xdr:row>49</xdr:row>
      <xdr:rowOff>238125</xdr:rowOff>
    </xdr:from>
    <xdr:to>
      <xdr:col>37</xdr:col>
      <xdr:colOff>19050</xdr:colOff>
      <xdr:row>51</xdr:row>
      <xdr:rowOff>9525</xdr:rowOff>
    </xdr:to>
    <xdr:sp macro="" textlink="">
      <xdr:nvSpPr>
        <xdr:cNvPr id="181" name="직사각형 180">
          <a:extLst>
            <a:ext uri="{FF2B5EF4-FFF2-40B4-BE49-F238E27FC236}">
              <a16:creationId xmlns:a16="http://schemas.microsoft.com/office/drawing/2014/main" id="{4B9F8498-75EE-286F-44BA-821F5FF97CD8}"/>
            </a:ext>
            <a:ext uri="{147F2762-F138-4A5C-976F-8EAC2B608ADB}">
              <a16:predDERef xmlns:a16="http://schemas.microsoft.com/office/drawing/2014/main" pred="{E8310834-5BC4-4417-BC03-08BED68FFF24}"/>
            </a:ext>
          </a:extLst>
        </xdr:cNvPr>
        <xdr:cNvSpPr/>
      </xdr:nvSpPr>
      <xdr:spPr>
        <a:xfrm>
          <a:off x="8340725" y="12372975"/>
          <a:ext cx="488950" cy="266700"/>
        </a:xfrm>
        <a:prstGeom prst="rect">
          <a:avLst/>
        </a:prstGeom>
        <a:solidFill>
          <a:srgbClr val="4472C4">
            <a:alpha val="50000"/>
          </a:srgbClr>
        </a:solidFill>
        <a:ln w="38100">
          <a:solidFill>
            <a:srgbClr val="1307F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38</xdr:col>
      <xdr:colOff>234950</xdr:colOff>
      <xdr:row>52</xdr:row>
      <xdr:rowOff>0</xdr:rowOff>
    </xdr:from>
    <xdr:to>
      <xdr:col>41</xdr:col>
      <xdr:colOff>6350</xdr:colOff>
      <xdr:row>53</xdr:row>
      <xdr:rowOff>19050</xdr:rowOff>
    </xdr:to>
    <xdr:sp macro="" textlink="">
      <xdr:nvSpPr>
        <xdr:cNvPr id="186" name="직사각형 185">
          <a:extLst>
            <a:ext uri="{FF2B5EF4-FFF2-40B4-BE49-F238E27FC236}">
              <a16:creationId xmlns:a16="http://schemas.microsoft.com/office/drawing/2014/main" id="{61A23C89-60E4-85BB-4341-5E9432198981}"/>
            </a:ext>
            <a:ext uri="{147F2762-F138-4A5C-976F-8EAC2B608ADB}">
              <a16:predDERef xmlns:a16="http://schemas.microsoft.com/office/drawing/2014/main" pred="{E8310834-5BC4-4417-BC03-08BED68FFF24}"/>
            </a:ext>
          </a:extLst>
        </xdr:cNvPr>
        <xdr:cNvSpPr/>
      </xdr:nvSpPr>
      <xdr:spPr>
        <a:xfrm>
          <a:off x="9283700" y="12877800"/>
          <a:ext cx="485775" cy="266700"/>
        </a:xfrm>
        <a:prstGeom prst="rect">
          <a:avLst/>
        </a:prstGeom>
        <a:solidFill>
          <a:srgbClr val="4472C4">
            <a:alpha val="50000"/>
          </a:srgbClr>
        </a:solidFill>
        <a:ln w="38100">
          <a:solidFill>
            <a:srgbClr val="1307F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38</xdr:col>
      <xdr:colOff>234950</xdr:colOff>
      <xdr:row>51</xdr:row>
      <xdr:rowOff>0</xdr:rowOff>
    </xdr:from>
    <xdr:to>
      <xdr:col>41</xdr:col>
      <xdr:colOff>9525</xdr:colOff>
      <xdr:row>52</xdr:row>
      <xdr:rowOff>19050</xdr:rowOff>
    </xdr:to>
    <xdr:sp macro="" textlink="">
      <xdr:nvSpPr>
        <xdr:cNvPr id="187" name="직사각형 186">
          <a:extLst>
            <a:ext uri="{FF2B5EF4-FFF2-40B4-BE49-F238E27FC236}">
              <a16:creationId xmlns:a16="http://schemas.microsoft.com/office/drawing/2014/main" id="{D2BC67AB-A3D8-FC35-CCFF-5C8293BA0E88}"/>
            </a:ext>
            <a:ext uri="{147F2762-F138-4A5C-976F-8EAC2B608ADB}">
              <a16:predDERef xmlns:a16="http://schemas.microsoft.com/office/drawing/2014/main" pred="{61A23C89-60E4-85BB-4341-5E9432198981}"/>
            </a:ext>
          </a:extLst>
        </xdr:cNvPr>
        <xdr:cNvSpPr/>
      </xdr:nvSpPr>
      <xdr:spPr>
        <a:xfrm>
          <a:off x="10369550" y="12630150"/>
          <a:ext cx="574675" cy="266700"/>
        </a:xfrm>
        <a:prstGeom prst="rect">
          <a:avLst/>
        </a:prstGeom>
        <a:solidFill>
          <a:srgbClr val="4472C4">
            <a:alpha val="50000"/>
          </a:srgbClr>
        </a:solidFill>
        <a:ln w="38100">
          <a:solidFill>
            <a:srgbClr val="1307F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39</xdr:col>
      <xdr:colOff>0</xdr:colOff>
      <xdr:row>49</xdr:row>
      <xdr:rowOff>234950</xdr:rowOff>
    </xdr:from>
    <xdr:to>
      <xdr:col>41</xdr:col>
      <xdr:colOff>9525</xdr:colOff>
      <xdr:row>51</xdr:row>
      <xdr:rowOff>6350</xdr:rowOff>
    </xdr:to>
    <xdr:sp macro="" textlink="">
      <xdr:nvSpPr>
        <xdr:cNvPr id="188" name="직사각형 187">
          <a:extLst>
            <a:ext uri="{FF2B5EF4-FFF2-40B4-BE49-F238E27FC236}">
              <a16:creationId xmlns:a16="http://schemas.microsoft.com/office/drawing/2014/main" id="{D3DD6FDC-AAB1-B3E6-49DD-254EE9BC5D39}"/>
            </a:ext>
            <a:ext uri="{147F2762-F138-4A5C-976F-8EAC2B608ADB}">
              <a16:predDERef xmlns:a16="http://schemas.microsoft.com/office/drawing/2014/main" pred="{E8310834-5BC4-4417-BC03-08BED68FFF24}"/>
            </a:ext>
          </a:extLst>
        </xdr:cNvPr>
        <xdr:cNvSpPr/>
      </xdr:nvSpPr>
      <xdr:spPr>
        <a:xfrm>
          <a:off x="9286875" y="12369800"/>
          <a:ext cx="485775" cy="266700"/>
        </a:xfrm>
        <a:prstGeom prst="rect">
          <a:avLst/>
        </a:prstGeom>
        <a:solidFill>
          <a:srgbClr val="4472C4">
            <a:alpha val="50000"/>
          </a:srgbClr>
        </a:solidFill>
        <a:ln w="38100">
          <a:solidFill>
            <a:srgbClr val="1307F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43</xdr:col>
      <xdr:colOff>228600</xdr:colOff>
      <xdr:row>52</xdr:row>
      <xdr:rowOff>0</xdr:rowOff>
    </xdr:from>
    <xdr:to>
      <xdr:col>46</xdr:col>
      <xdr:colOff>0</xdr:colOff>
      <xdr:row>53</xdr:row>
      <xdr:rowOff>19050</xdr:rowOff>
    </xdr:to>
    <xdr:sp macro="" textlink="">
      <xdr:nvSpPr>
        <xdr:cNvPr id="189" name="직사각형 188">
          <a:extLst>
            <a:ext uri="{FF2B5EF4-FFF2-40B4-BE49-F238E27FC236}">
              <a16:creationId xmlns:a16="http://schemas.microsoft.com/office/drawing/2014/main" id="{2842E8CA-2AB3-A6F6-FAED-B1E2E3F342AB}"/>
            </a:ext>
            <a:ext uri="{147F2762-F138-4A5C-976F-8EAC2B608ADB}">
              <a16:predDERef xmlns:a16="http://schemas.microsoft.com/office/drawing/2014/main" pred="{E8310834-5BC4-4417-BC03-08BED68FFF24}"/>
            </a:ext>
          </a:extLst>
        </xdr:cNvPr>
        <xdr:cNvSpPr/>
      </xdr:nvSpPr>
      <xdr:spPr>
        <a:xfrm>
          <a:off x="10467975" y="12877800"/>
          <a:ext cx="485775" cy="266700"/>
        </a:xfrm>
        <a:prstGeom prst="rect">
          <a:avLst/>
        </a:prstGeom>
        <a:solidFill>
          <a:srgbClr val="4472C4">
            <a:alpha val="50000"/>
          </a:srgbClr>
        </a:solidFill>
        <a:ln w="38100">
          <a:solidFill>
            <a:srgbClr val="1307F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43</xdr:col>
      <xdr:colOff>228600</xdr:colOff>
      <xdr:row>51</xdr:row>
      <xdr:rowOff>0</xdr:rowOff>
    </xdr:from>
    <xdr:to>
      <xdr:col>45</xdr:col>
      <xdr:colOff>234950</xdr:colOff>
      <xdr:row>52</xdr:row>
      <xdr:rowOff>19050</xdr:rowOff>
    </xdr:to>
    <xdr:sp macro="" textlink="">
      <xdr:nvSpPr>
        <xdr:cNvPr id="190" name="직사각형 189">
          <a:extLst>
            <a:ext uri="{FF2B5EF4-FFF2-40B4-BE49-F238E27FC236}">
              <a16:creationId xmlns:a16="http://schemas.microsoft.com/office/drawing/2014/main" id="{9FE81AFF-664C-7ED0-C3A2-7431C19F43A2}"/>
            </a:ext>
            <a:ext uri="{147F2762-F138-4A5C-976F-8EAC2B608ADB}">
              <a16:predDERef xmlns:a16="http://schemas.microsoft.com/office/drawing/2014/main" pred="{E8310834-5BC4-4417-BC03-08BED68FFF24}"/>
            </a:ext>
          </a:extLst>
        </xdr:cNvPr>
        <xdr:cNvSpPr/>
      </xdr:nvSpPr>
      <xdr:spPr>
        <a:xfrm>
          <a:off x="10467975" y="12630150"/>
          <a:ext cx="482600" cy="266700"/>
        </a:xfrm>
        <a:prstGeom prst="rect">
          <a:avLst/>
        </a:prstGeom>
        <a:solidFill>
          <a:srgbClr val="4472C4">
            <a:alpha val="50000"/>
          </a:srgbClr>
        </a:solidFill>
        <a:ln w="38100">
          <a:solidFill>
            <a:srgbClr val="1307F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43</xdr:col>
      <xdr:colOff>228600</xdr:colOff>
      <xdr:row>49</xdr:row>
      <xdr:rowOff>238125</xdr:rowOff>
    </xdr:from>
    <xdr:to>
      <xdr:col>45</xdr:col>
      <xdr:colOff>234950</xdr:colOff>
      <xdr:row>51</xdr:row>
      <xdr:rowOff>9525</xdr:rowOff>
    </xdr:to>
    <xdr:sp macro="" textlink="">
      <xdr:nvSpPr>
        <xdr:cNvPr id="191" name="직사각형 190">
          <a:extLst>
            <a:ext uri="{FF2B5EF4-FFF2-40B4-BE49-F238E27FC236}">
              <a16:creationId xmlns:a16="http://schemas.microsoft.com/office/drawing/2014/main" id="{69389C22-8283-0256-68AC-3F54F560874C}"/>
            </a:ext>
            <a:ext uri="{147F2762-F138-4A5C-976F-8EAC2B608ADB}">
              <a16:predDERef xmlns:a16="http://schemas.microsoft.com/office/drawing/2014/main" pred="{E8310834-5BC4-4417-BC03-08BED68FFF24}"/>
            </a:ext>
          </a:extLst>
        </xdr:cNvPr>
        <xdr:cNvSpPr/>
      </xdr:nvSpPr>
      <xdr:spPr>
        <a:xfrm>
          <a:off x="10467975" y="12372975"/>
          <a:ext cx="482600" cy="266700"/>
        </a:xfrm>
        <a:prstGeom prst="rect">
          <a:avLst/>
        </a:prstGeom>
        <a:solidFill>
          <a:srgbClr val="4472C4">
            <a:alpha val="50000"/>
          </a:srgbClr>
        </a:solidFill>
        <a:ln w="38100">
          <a:solidFill>
            <a:srgbClr val="1307F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48</xdr:col>
      <xdr:colOff>28575</xdr:colOff>
      <xdr:row>52</xdr:row>
      <xdr:rowOff>0</xdr:rowOff>
    </xdr:from>
    <xdr:to>
      <xdr:col>50</xdr:col>
      <xdr:colOff>38100</xdr:colOff>
      <xdr:row>53</xdr:row>
      <xdr:rowOff>19050</xdr:rowOff>
    </xdr:to>
    <xdr:sp macro="" textlink="">
      <xdr:nvSpPr>
        <xdr:cNvPr id="192" name="직사각형 191">
          <a:extLst>
            <a:ext uri="{FF2B5EF4-FFF2-40B4-BE49-F238E27FC236}">
              <a16:creationId xmlns:a16="http://schemas.microsoft.com/office/drawing/2014/main" id="{20314B37-48D4-BDFF-B5D2-9F75176AB503}"/>
            </a:ext>
            <a:ext uri="{147F2762-F138-4A5C-976F-8EAC2B608ADB}">
              <a16:predDERef xmlns:a16="http://schemas.microsoft.com/office/drawing/2014/main" pred="{E8310834-5BC4-4417-BC03-08BED68FFF24}"/>
            </a:ext>
          </a:extLst>
        </xdr:cNvPr>
        <xdr:cNvSpPr/>
      </xdr:nvSpPr>
      <xdr:spPr>
        <a:xfrm>
          <a:off x="11458575" y="12877800"/>
          <a:ext cx="485775" cy="266700"/>
        </a:xfrm>
        <a:prstGeom prst="rect">
          <a:avLst/>
        </a:prstGeom>
        <a:solidFill>
          <a:srgbClr val="4472C4">
            <a:alpha val="50000"/>
          </a:srgbClr>
        </a:solidFill>
        <a:ln w="38100">
          <a:solidFill>
            <a:srgbClr val="1307F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48</xdr:col>
      <xdr:colOff>28575</xdr:colOff>
      <xdr:row>51</xdr:row>
      <xdr:rowOff>0</xdr:rowOff>
    </xdr:from>
    <xdr:to>
      <xdr:col>50</xdr:col>
      <xdr:colOff>38100</xdr:colOff>
      <xdr:row>52</xdr:row>
      <xdr:rowOff>19050</xdr:rowOff>
    </xdr:to>
    <xdr:sp macro="" textlink="">
      <xdr:nvSpPr>
        <xdr:cNvPr id="193" name="직사각형 192">
          <a:extLst>
            <a:ext uri="{FF2B5EF4-FFF2-40B4-BE49-F238E27FC236}">
              <a16:creationId xmlns:a16="http://schemas.microsoft.com/office/drawing/2014/main" id="{AB944B60-4622-5AF2-5672-A84C30CEB95C}"/>
            </a:ext>
            <a:ext uri="{147F2762-F138-4A5C-976F-8EAC2B608ADB}">
              <a16:predDERef xmlns:a16="http://schemas.microsoft.com/office/drawing/2014/main" pred="{E8310834-5BC4-4417-BC03-08BED68FFF24}"/>
            </a:ext>
          </a:extLst>
        </xdr:cNvPr>
        <xdr:cNvSpPr/>
      </xdr:nvSpPr>
      <xdr:spPr>
        <a:xfrm>
          <a:off x="11458575" y="12630150"/>
          <a:ext cx="485775" cy="266700"/>
        </a:xfrm>
        <a:prstGeom prst="rect">
          <a:avLst/>
        </a:prstGeom>
        <a:solidFill>
          <a:srgbClr val="4472C4">
            <a:alpha val="50000"/>
          </a:srgbClr>
        </a:solidFill>
        <a:ln w="38100">
          <a:solidFill>
            <a:srgbClr val="1307F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48</xdr:col>
      <xdr:colOff>28575</xdr:colOff>
      <xdr:row>49</xdr:row>
      <xdr:rowOff>234950</xdr:rowOff>
    </xdr:from>
    <xdr:to>
      <xdr:col>50</xdr:col>
      <xdr:colOff>38100</xdr:colOff>
      <xdr:row>51</xdr:row>
      <xdr:rowOff>6350</xdr:rowOff>
    </xdr:to>
    <xdr:sp macro="" textlink="">
      <xdr:nvSpPr>
        <xdr:cNvPr id="194" name="직사각형 193">
          <a:extLst>
            <a:ext uri="{FF2B5EF4-FFF2-40B4-BE49-F238E27FC236}">
              <a16:creationId xmlns:a16="http://schemas.microsoft.com/office/drawing/2014/main" id="{2F923D0B-D0CB-49AC-BFA4-9253FE2C12B1}"/>
            </a:ext>
            <a:ext uri="{147F2762-F138-4A5C-976F-8EAC2B608ADB}">
              <a16:predDERef xmlns:a16="http://schemas.microsoft.com/office/drawing/2014/main" pred="{E8310834-5BC4-4417-BC03-08BED68FFF24}"/>
            </a:ext>
          </a:extLst>
        </xdr:cNvPr>
        <xdr:cNvSpPr/>
      </xdr:nvSpPr>
      <xdr:spPr>
        <a:xfrm>
          <a:off x="11458575" y="12369800"/>
          <a:ext cx="485775" cy="266700"/>
        </a:xfrm>
        <a:prstGeom prst="rect">
          <a:avLst/>
        </a:prstGeom>
        <a:solidFill>
          <a:srgbClr val="4472C4">
            <a:alpha val="50000"/>
          </a:srgbClr>
        </a:solidFill>
        <a:ln w="38100">
          <a:solidFill>
            <a:srgbClr val="1307F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30</xdr:col>
      <xdr:colOff>6350</xdr:colOff>
      <xdr:row>49</xdr:row>
      <xdr:rowOff>0</xdr:rowOff>
    </xdr:from>
    <xdr:to>
      <xdr:col>32</xdr:col>
      <xdr:colOff>19050</xdr:colOff>
      <xdr:row>50</xdr:row>
      <xdr:rowOff>19050</xdr:rowOff>
    </xdr:to>
    <xdr:sp macro="" textlink="">
      <xdr:nvSpPr>
        <xdr:cNvPr id="195" name="직사각형 194">
          <a:extLst>
            <a:ext uri="{FF2B5EF4-FFF2-40B4-BE49-F238E27FC236}">
              <a16:creationId xmlns:a16="http://schemas.microsoft.com/office/drawing/2014/main" id="{7453A2CC-E0EF-9E03-4DD0-2BD283B65688}"/>
            </a:ext>
            <a:ext uri="{147F2762-F138-4A5C-976F-8EAC2B608ADB}">
              <a16:predDERef xmlns:a16="http://schemas.microsoft.com/office/drawing/2014/main" pred="{E8310834-5BC4-4417-BC03-08BED68FFF24}"/>
            </a:ext>
          </a:extLst>
        </xdr:cNvPr>
        <xdr:cNvSpPr/>
      </xdr:nvSpPr>
      <xdr:spPr>
        <a:xfrm>
          <a:off x="7150100" y="12134850"/>
          <a:ext cx="488950" cy="266700"/>
        </a:xfrm>
        <a:prstGeom prst="rect">
          <a:avLst/>
        </a:prstGeom>
        <a:solidFill>
          <a:srgbClr val="4472C4">
            <a:alpha val="50000"/>
          </a:srgbClr>
        </a:solidFill>
        <a:ln w="38100">
          <a:solidFill>
            <a:srgbClr val="1307F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39</xdr:col>
      <xdr:colOff>0</xdr:colOff>
      <xdr:row>49</xdr:row>
      <xdr:rowOff>0</xdr:rowOff>
    </xdr:from>
    <xdr:to>
      <xdr:col>41</xdr:col>
      <xdr:colOff>9525</xdr:colOff>
      <xdr:row>50</xdr:row>
      <xdr:rowOff>19050</xdr:rowOff>
    </xdr:to>
    <xdr:sp macro="" textlink="">
      <xdr:nvSpPr>
        <xdr:cNvPr id="196" name="직사각형 195">
          <a:extLst>
            <a:ext uri="{FF2B5EF4-FFF2-40B4-BE49-F238E27FC236}">
              <a16:creationId xmlns:a16="http://schemas.microsoft.com/office/drawing/2014/main" id="{A8F5AB7A-C7ED-7FB2-DC3B-72EE1C1C7732}"/>
            </a:ext>
            <a:ext uri="{147F2762-F138-4A5C-976F-8EAC2B608ADB}">
              <a16:predDERef xmlns:a16="http://schemas.microsoft.com/office/drawing/2014/main" pred="{E8310834-5BC4-4417-BC03-08BED68FFF24}"/>
            </a:ext>
          </a:extLst>
        </xdr:cNvPr>
        <xdr:cNvSpPr/>
      </xdr:nvSpPr>
      <xdr:spPr>
        <a:xfrm>
          <a:off x="9286875" y="12134850"/>
          <a:ext cx="485775" cy="266700"/>
        </a:xfrm>
        <a:prstGeom prst="rect">
          <a:avLst/>
        </a:prstGeom>
        <a:solidFill>
          <a:srgbClr val="4472C4">
            <a:alpha val="50000"/>
          </a:srgbClr>
        </a:solidFill>
        <a:ln w="38100">
          <a:solidFill>
            <a:srgbClr val="1307F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48</xdr:col>
      <xdr:colOff>38100</xdr:colOff>
      <xdr:row>49</xdr:row>
      <xdr:rowOff>0</xdr:rowOff>
    </xdr:from>
    <xdr:to>
      <xdr:col>50</xdr:col>
      <xdr:colOff>44450</xdr:colOff>
      <xdr:row>50</xdr:row>
      <xdr:rowOff>19050</xdr:rowOff>
    </xdr:to>
    <xdr:sp macro="" textlink="">
      <xdr:nvSpPr>
        <xdr:cNvPr id="197" name="직사각형 196">
          <a:extLst>
            <a:ext uri="{FF2B5EF4-FFF2-40B4-BE49-F238E27FC236}">
              <a16:creationId xmlns:a16="http://schemas.microsoft.com/office/drawing/2014/main" id="{712486C6-E26F-0024-4B8D-317ED01BF197}"/>
            </a:ext>
            <a:ext uri="{147F2762-F138-4A5C-976F-8EAC2B608ADB}">
              <a16:predDERef xmlns:a16="http://schemas.microsoft.com/office/drawing/2014/main" pred="{E8310834-5BC4-4417-BC03-08BED68FFF24}"/>
            </a:ext>
          </a:extLst>
        </xdr:cNvPr>
        <xdr:cNvSpPr/>
      </xdr:nvSpPr>
      <xdr:spPr>
        <a:xfrm>
          <a:off x="11468100" y="12134850"/>
          <a:ext cx="482600" cy="266700"/>
        </a:xfrm>
        <a:prstGeom prst="rect">
          <a:avLst/>
        </a:prstGeom>
        <a:solidFill>
          <a:srgbClr val="4472C4">
            <a:alpha val="50000"/>
          </a:srgbClr>
        </a:solidFill>
        <a:ln w="38100">
          <a:solidFill>
            <a:srgbClr val="1307F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35</xdr:col>
      <xdr:colOff>9525</xdr:colOff>
      <xdr:row>48</xdr:row>
      <xdr:rowOff>225425</xdr:rowOff>
    </xdr:from>
    <xdr:to>
      <xdr:col>37</xdr:col>
      <xdr:colOff>19050</xdr:colOff>
      <xdr:row>49</xdr:row>
      <xdr:rowOff>215900</xdr:rowOff>
    </xdr:to>
    <xdr:sp macro="" textlink="">
      <xdr:nvSpPr>
        <xdr:cNvPr id="199" name="직사각형 198">
          <a:extLst>
            <a:ext uri="{FF2B5EF4-FFF2-40B4-BE49-F238E27FC236}">
              <a16:creationId xmlns:a16="http://schemas.microsoft.com/office/drawing/2014/main" id="{24D29F87-2A85-AF28-00A5-DE5F1D52C106}"/>
            </a:ext>
            <a:ext uri="{147F2762-F138-4A5C-976F-8EAC2B608ADB}">
              <a16:predDERef xmlns:a16="http://schemas.microsoft.com/office/drawing/2014/main" pred="{E8310834-5BC4-4417-BC03-08BED68FFF24}"/>
            </a:ext>
          </a:extLst>
        </xdr:cNvPr>
        <xdr:cNvSpPr/>
      </xdr:nvSpPr>
      <xdr:spPr>
        <a:xfrm>
          <a:off x="8343900" y="12112625"/>
          <a:ext cx="485775" cy="238125"/>
        </a:xfrm>
        <a:prstGeom prst="rect">
          <a:avLst/>
        </a:prstGeom>
        <a:solidFill>
          <a:schemeClr val="bg1">
            <a:lumMod val="75000"/>
            <a:alpha val="50000"/>
          </a:schemeClr>
        </a:solidFill>
        <a:ln w="38100">
          <a:solidFill>
            <a:schemeClr val="tx1">
              <a:lumMod val="50000"/>
              <a:lumOff val="50000"/>
            </a:schemeClr>
          </a:solidFill>
          <a:prstDash val="sysDot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43</xdr:col>
      <xdr:colOff>225425</xdr:colOff>
      <xdr:row>48</xdr:row>
      <xdr:rowOff>225425</xdr:rowOff>
    </xdr:from>
    <xdr:to>
      <xdr:col>46</xdr:col>
      <xdr:colOff>0</xdr:colOff>
      <xdr:row>49</xdr:row>
      <xdr:rowOff>219075</xdr:rowOff>
    </xdr:to>
    <xdr:sp macro="" textlink="">
      <xdr:nvSpPr>
        <xdr:cNvPr id="200" name="직사각형 199">
          <a:extLst>
            <a:ext uri="{FF2B5EF4-FFF2-40B4-BE49-F238E27FC236}">
              <a16:creationId xmlns:a16="http://schemas.microsoft.com/office/drawing/2014/main" id="{C68F779A-61EA-5BF5-9B33-843426BF0EE7}"/>
            </a:ext>
            <a:ext uri="{147F2762-F138-4A5C-976F-8EAC2B608ADB}">
              <a16:predDERef xmlns:a16="http://schemas.microsoft.com/office/drawing/2014/main" pred="{E8310834-5BC4-4417-BC03-08BED68FFF24}"/>
            </a:ext>
          </a:extLst>
        </xdr:cNvPr>
        <xdr:cNvSpPr/>
      </xdr:nvSpPr>
      <xdr:spPr>
        <a:xfrm>
          <a:off x="10464800" y="12112625"/>
          <a:ext cx="488950" cy="241300"/>
        </a:xfrm>
        <a:prstGeom prst="rect">
          <a:avLst/>
        </a:prstGeom>
        <a:solidFill>
          <a:schemeClr val="bg1">
            <a:lumMod val="75000"/>
            <a:alpha val="50000"/>
          </a:schemeClr>
        </a:solidFill>
        <a:ln w="38100">
          <a:solidFill>
            <a:schemeClr val="tx1">
              <a:lumMod val="50000"/>
              <a:lumOff val="50000"/>
            </a:schemeClr>
          </a:solidFill>
          <a:prstDash val="sysDot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41</xdr:col>
      <xdr:colOff>225425</xdr:colOff>
      <xdr:row>46</xdr:row>
      <xdr:rowOff>139700</xdr:rowOff>
    </xdr:from>
    <xdr:to>
      <xdr:col>43</xdr:col>
      <xdr:colOff>196850</xdr:colOff>
      <xdr:row>46</xdr:row>
      <xdr:rowOff>209550</xdr:rowOff>
    </xdr:to>
    <xdr:sp macro="" textlink="">
      <xdr:nvSpPr>
        <xdr:cNvPr id="201" name="Rectangle 381">
          <a:extLst>
            <a:ext uri="{FF2B5EF4-FFF2-40B4-BE49-F238E27FC236}">
              <a16:creationId xmlns:a16="http://schemas.microsoft.com/office/drawing/2014/main" id="{8621A3AE-8E5F-0B23-D3CA-AD8300EA2EE8}"/>
            </a:ext>
            <a:ext uri="{147F2762-F138-4A5C-976F-8EAC2B608ADB}">
              <a16:predDERef xmlns:a16="http://schemas.microsoft.com/office/drawing/2014/main" pred="{BF4EB052-A166-45A3-A8D0-8F5F7C05AF7A}"/>
            </a:ext>
          </a:extLst>
        </xdr:cNvPr>
        <xdr:cNvSpPr>
          <a:spLocks/>
        </xdr:cNvSpPr>
      </xdr:nvSpPr>
      <xdr:spPr bwMode="auto">
        <a:xfrm>
          <a:off x="9988550" y="11531600"/>
          <a:ext cx="447675" cy="6985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9525</xdr:colOff>
      <xdr:row>49</xdr:row>
      <xdr:rowOff>0</xdr:rowOff>
    </xdr:from>
    <xdr:to>
      <xdr:col>28</xdr:col>
      <xdr:colOff>22225</xdr:colOff>
      <xdr:row>50</xdr:row>
      <xdr:rowOff>19050</xdr:rowOff>
    </xdr:to>
    <xdr:sp macro="" textlink="">
      <xdr:nvSpPr>
        <xdr:cNvPr id="203" name="직사각형 202">
          <a:extLst>
            <a:ext uri="{FF2B5EF4-FFF2-40B4-BE49-F238E27FC236}">
              <a16:creationId xmlns:a16="http://schemas.microsoft.com/office/drawing/2014/main" id="{301F065C-10D4-4561-8462-C0A9B75F83D9}"/>
            </a:ext>
            <a:ext uri="{147F2762-F138-4A5C-976F-8EAC2B608ADB}">
              <a16:predDERef xmlns:a16="http://schemas.microsoft.com/office/drawing/2014/main" pred="{8621A3AE-8E5F-0B23-D3CA-AD8300EA2EE8}"/>
            </a:ext>
          </a:extLst>
        </xdr:cNvPr>
        <xdr:cNvSpPr/>
      </xdr:nvSpPr>
      <xdr:spPr>
        <a:xfrm>
          <a:off x="6943725" y="12134850"/>
          <a:ext cx="546100" cy="266700"/>
        </a:xfrm>
        <a:prstGeom prst="rect">
          <a:avLst/>
        </a:prstGeom>
        <a:solidFill>
          <a:srgbClr val="4472C4">
            <a:alpha val="50000"/>
          </a:srgbClr>
        </a:solidFill>
        <a:ln w="38100">
          <a:solidFill>
            <a:srgbClr val="1307F7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219075</xdr:colOff>
      <xdr:row>57</xdr:row>
      <xdr:rowOff>238125</xdr:rowOff>
    </xdr:from>
    <xdr:to>
      <xdr:col>61</xdr:col>
      <xdr:colOff>104775</xdr:colOff>
      <xdr:row>57</xdr:row>
      <xdr:rowOff>238125</xdr:rowOff>
    </xdr:to>
    <xdr:sp macro="" textlink="">
      <xdr:nvSpPr>
        <xdr:cNvPr id="3" name="Line 742">
          <a:extLst>
            <a:ext uri="{FF2B5EF4-FFF2-40B4-BE49-F238E27FC236}">
              <a16:creationId xmlns:a16="http://schemas.microsoft.com/office/drawing/2014/main" id="{2E9A02D1-CE17-46C3-807C-7E9FC7D94267}"/>
            </a:ext>
          </a:extLst>
        </xdr:cNvPr>
        <xdr:cNvSpPr>
          <a:spLocks noChangeShapeType="1"/>
        </xdr:cNvSpPr>
      </xdr:nvSpPr>
      <xdr:spPr bwMode="auto">
        <a:xfrm flipV="1">
          <a:off x="752475" y="14354175"/>
          <a:ext cx="15621000" cy="0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>
    <xdr:from>
      <xdr:col>20</xdr:col>
      <xdr:colOff>266700</xdr:colOff>
      <xdr:row>43</xdr:row>
      <xdr:rowOff>0</xdr:rowOff>
    </xdr:from>
    <xdr:to>
      <xdr:col>39</xdr:col>
      <xdr:colOff>190500</xdr:colOff>
      <xdr:row>43</xdr:row>
      <xdr:rowOff>9525</xdr:rowOff>
    </xdr:to>
    <xdr:sp macro="" textlink="">
      <xdr:nvSpPr>
        <xdr:cNvPr id="5" name="Line 744">
          <a:extLst>
            <a:ext uri="{FF2B5EF4-FFF2-40B4-BE49-F238E27FC236}">
              <a16:creationId xmlns:a16="http://schemas.microsoft.com/office/drawing/2014/main" id="{60F91510-D825-4C9C-85D7-3C6E691C15F9}"/>
            </a:ext>
          </a:extLst>
        </xdr:cNvPr>
        <xdr:cNvSpPr>
          <a:spLocks noChangeShapeType="1"/>
        </xdr:cNvSpPr>
      </xdr:nvSpPr>
      <xdr:spPr bwMode="auto">
        <a:xfrm>
          <a:off x="5334000" y="10648950"/>
          <a:ext cx="4762500" cy="127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247650</xdr:colOff>
      <xdr:row>19</xdr:row>
      <xdr:rowOff>19050</xdr:rowOff>
    </xdr:from>
    <xdr:to>
      <xdr:col>2</xdr:col>
      <xdr:colOff>247650</xdr:colOff>
      <xdr:row>58</xdr:row>
      <xdr:rowOff>76200</xdr:rowOff>
    </xdr:to>
    <xdr:sp macro="" textlink="">
      <xdr:nvSpPr>
        <xdr:cNvPr id="6" name="Line 745">
          <a:extLst>
            <a:ext uri="{FF2B5EF4-FFF2-40B4-BE49-F238E27FC236}">
              <a16:creationId xmlns:a16="http://schemas.microsoft.com/office/drawing/2014/main" id="{9CCF3F23-D7E7-446D-A0C2-C8EBE0E5477B}"/>
            </a:ext>
          </a:extLst>
        </xdr:cNvPr>
        <xdr:cNvSpPr>
          <a:spLocks noChangeShapeType="1"/>
        </xdr:cNvSpPr>
      </xdr:nvSpPr>
      <xdr:spPr bwMode="auto">
        <a:xfrm flipV="1">
          <a:off x="755650" y="4724400"/>
          <a:ext cx="0" cy="9715500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15</xdr:col>
      <xdr:colOff>28575</xdr:colOff>
      <xdr:row>2</xdr:row>
      <xdr:rowOff>228600</xdr:rowOff>
    </xdr:from>
    <xdr:to>
      <xdr:col>15</xdr:col>
      <xdr:colOff>28575</xdr:colOff>
      <xdr:row>2</xdr:row>
      <xdr:rowOff>228600</xdr:rowOff>
    </xdr:to>
    <xdr:sp macro="" textlink="">
      <xdr:nvSpPr>
        <xdr:cNvPr id="7" name="Line 746">
          <a:extLst>
            <a:ext uri="{FF2B5EF4-FFF2-40B4-BE49-F238E27FC236}">
              <a16:creationId xmlns:a16="http://schemas.microsoft.com/office/drawing/2014/main" id="{DD3CF62E-B05A-48A7-BF91-48A651D7647F}"/>
            </a:ext>
          </a:extLst>
        </xdr:cNvPr>
        <xdr:cNvSpPr>
          <a:spLocks noChangeShapeType="1"/>
        </xdr:cNvSpPr>
      </xdr:nvSpPr>
      <xdr:spPr bwMode="auto">
        <a:xfrm flipH="1" flipV="1">
          <a:off x="3841750" y="723900"/>
          <a:ext cx="0" cy="0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219075</xdr:colOff>
      <xdr:row>19</xdr:row>
      <xdr:rowOff>47625</xdr:rowOff>
    </xdr:from>
    <xdr:to>
      <xdr:col>16</xdr:col>
      <xdr:colOff>238125</xdr:colOff>
      <xdr:row>19</xdr:row>
      <xdr:rowOff>47625</xdr:rowOff>
    </xdr:to>
    <xdr:sp macro="" textlink="">
      <xdr:nvSpPr>
        <xdr:cNvPr id="8" name="Line 747">
          <a:extLst>
            <a:ext uri="{FF2B5EF4-FFF2-40B4-BE49-F238E27FC236}">
              <a16:creationId xmlns:a16="http://schemas.microsoft.com/office/drawing/2014/main" id="{B395D292-4D42-4EEE-AD9E-F87BD573D198}"/>
            </a:ext>
          </a:extLst>
        </xdr:cNvPr>
        <xdr:cNvSpPr>
          <a:spLocks noChangeShapeType="1"/>
        </xdr:cNvSpPr>
      </xdr:nvSpPr>
      <xdr:spPr bwMode="auto">
        <a:xfrm flipV="1">
          <a:off x="730250" y="4756150"/>
          <a:ext cx="3575050" cy="0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16</xdr:col>
      <xdr:colOff>202330</xdr:colOff>
      <xdr:row>2</xdr:row>
      <xdr:rowOff>227692</xdr:rowOff>
    </xdr:from>
    <xdr:to>
      <xdr:col>61</xdr:col>
      <xdr:colOff>54693</xdr:colOff>
      <xdr:row>2</xdr:row>
      <xdr:rowOff>227692</xdr:rowOff>
    </xdr:to>
    <xdr:sp macro="" textlink="">
      <xdr:nvSpPr>
        <xdr:cNvPr id="162" name="Line 748">
          <a:extLst>
            <a:ext uri="{FF2B5EF4-FFF2-40B4-BE49-F238E27FC236}">
              <a16:creationId xmlns:a16="http://schemas.microsoft.com/office/drawing/2014/main" id="{94BD2EE7-7C59-4A69-A597-F4D759629883}"/>
            </a:ext>
          </a:extLst>
        </xdr:cNvPr>
        <xdr:cNvSpPr>
          <a:spLocks noChangeShapeType="1"/>
        </xdr:cNvSpPr>
      </xdr:nvSpPr>
      <xdr:spPr bwMode="auto">
        <a:xfrm>
          <a:off x="3907742" y="720751"/>
          <a:ext cx="10273833" cy="0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16</xdr:col>
      <xdr:colOff>247650</xdr:colOff>
      <xdr:row>18</xdr:row>
      <xdr:rowOff>47625</xdr:rowOff>
    </xdr:from>
    <xdr:to>
      <xdr:col>16</xdr:col>
      <xdr:colOff>247650</xdr:colOff>
      <xdr:row>43</xdr:row>
      <xdr:rowOff>38100</xdr:rowOff>
    </xdr:to>
    <xdr:sp macro="" textlink="">
      <xdr:nvSpPr>
        <xdr:cNvPr id="10" name="Line 749">
          <a:extLst>
            <a:ext uri="{FF2B5EF4-FFF2-40B4-BE49-F238E27FC236}">
              <a16:creationId xmlns:a16="http://schemas.microsoft.com/office/drawing/2014/main" id="{9508080C-4D9A-4B95-943F-27830B171ECF}"/>
            </a:ext>
          </a:extLst>
        </xdr:cNvPr>
        <xdr:cNvSpPr>
          <a:spLocks noChangeShapeType="1"/>
        </xdr:cNvSpPr>
      </xdr:nvSpPr>
      <xdr:spPr bwMode="auto">
        <a:xfrm flipV="1">
          <a:off x="4311650" y="4508500"/>
          <a:ext cx="0" cy="61785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21</xdr:col>
      <xdr:colOff>0</xdr:colOff>
      <xdr:row>33</xdr:row>
      <xdr:rowOff>9525</xdr:rowOff>
    </xdr:from>
    <xdr:to>
      <xdr:col>21</xdr:col>
      <xdr:colOff>0</xdr:colOff>
      <xdr:row>43</xdr:row>
      <xdr:rowOff>0</xdr:rowOff>
    </xdr:to>
    <xdr:sp macro="" textlink="">
      <xdr:nvSpPr>
        <xdr:cNvPr id="11" name="Line 750">
          <a:extLst>
            <a:ext uri="{FF2B5EF4-FFF2-40B4-BE49-F238E27FC236}">
              <a16:creationId xmlns:a16="http://schemas.microsoft.com/office/drawing/2014/main" id="{C091AB6F-FE64-488C-826C-4557259ED6B6}"/>
            </a:ext>
          </a:extLst>
        </xdr:cNvPr>
        <xdr:cNvSpPr>
          <a:spLocks noChangeShapeType="1"/>
        </xdr:cNvSpPr>
      </xdr:nvSpPr>
      <xdr:spPr bwMode="auto">
        <a:xfrm flipV="1">
          <a:off x="5334000" y="8185150"/>
          <a:ext cx="0" cy="24638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21</xdr:col>
      <xdr:colOff>0</xdr:colOff>
      <xdr:row>22</xdr:row>
      <xdr:rowOff>200025</xdr:rowOff>
    </xdr:from>
    <xdr:to>
      <xdr:col>21</xdr:col>
      <xdr:colOff>0</xdr:colOff>
      <xdr:row>27</xdr:row>
      <xdr:rowOff>76200</xdr:rowOff>
    </xdr:to>
    <xdr:sp macro="" textlink="">
      <xdr:nvSpPr>
        <xdr:cNvPr id="12" name="Line 751">
          <a:extLst>
            <a:ext uri="{FF2B5EF4-FFF2-40B4-BE49-F238E27FC236}">
              <a16:creationId xmlns:a16="http://schemas.microsoft.com/office/drawing/2014/main" id="{18E6ECCE-CF6B-4E8F-BFB8-59BEBA669CAE}"/>
            </a:ext>
          </a:extLst>
        </xdr:cNvPr>
        <xdr:cNvSpPr>
          <a:spLocks noChangeShapeType="1"/>
        </xdr:cNvSpPr>
      </xdr:nvSpPr>
      <xdr:spPr bwMode="auto">
        <a:xfrm flipH="1" flipV="1">
          <a:off x="5334000" y="5651500"/>
          <a:ext cx="0" cy="11112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247650</xdr:colOff>
      <xdr:row>27</xdr:row>
      <xdr:rowOff>66675</xdr:rowOff>
    </xdr:from>
    <xdr:to>
      <xdr:col>39</xdr:col>
      <xdr:colOff>257175</xdr:colOff>
      <xdr:row>27</xdr:row>
      <xdr:rowOff>76200</xdr:rowOff>
    </xdr:to>
    <xdr:sp macro="" textlink="">
      <xdr:nvSpPr>
        <xdr:cNvPr id="13" name="Line 752">
          <a:extLst>
            <a:ext uri="{FF2B5EF4-FFF2-40B4-BE49-F238E27FC236}">
              <a16:creationId xmlns:a16="http://schemas.microsoft.com/office/drawing/2014/main" id="{30D1A74F-8210-43AB-8DCF-203A7A604D60}"/>
            </a:ext>
          </a:extLst>
        </xdr:cNvPr>
        <xdr:cNvSpPr>
          <a:spLocks noChangeShapeType="1"/>
        </xdr:cNvSpPr>
      </xdr:nvSpPr>
      <xdr:spPr bwMode="auto">
        <a:xfrm flipV="1">
          <a:off x="5327650" y="6756400"/>
          <a:ext cx="4832350" cy="63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16</xdr:col>
      <xdr:colOff>238125</xdr:colOff>
      <xdr:row>33</xdr:row>
      <xdr:rowOff>0</xdr:rowOff>
    </xdr:from>
    <xdr:to>
      <xdr:col>34</xdr:col>
      <xdr:colOff>142875</xdr:colOff>
      <xdr:row>33</xdr:row>
      <xdr:rowOff>0</xdr:rowOff>
    </xdr:to>
    <xdr:sp macro="" textlink="">
      <xdr:nvSpPr>
        <xdr:cNvPr id="14" name="Line 753">
          <a:extLst>
            <a:ext uri="{FF2B5EF4-FFF2-40B4-BE49-F238E27FC236}">
              <a16:creationId xmlns:a16="http://schemas.microsoft.com/office/drawing/2014/main" id="{3C0548FA-1DE4-4DFD-866F-E3863A1D0C29}"/>
            </a:ext>
          </a:extLst>
        </xdr:cNvPr>
        <xdr:cNvSpPr>
          <a:spLocks noChangeShapeType="1"/>
        </xdr:cNvSpPr>
      </xdr:nvSpPr>
      <xdr:spPr bwMode="auto">
        <a:xfrm>
          <a:off x="4305300" y="8172450"/>
          <a:ext cx="447675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257175</xdr:colOff>
      <xdr:row>22</xdr:row>
      <xdr:rowOff>209550</xdr:rowOff>
    </xdr:from>
    <xdr:to>
      <xdr:col>39</xdr:col>
      <xdr:colOff>238125</xdr:colOff>
      <xdr:row>22</xdr:row>
      <xdr:rowOff>209550</xdr:rowOff>
    </xdr:to>
    <xdr:sp macro="" textlink="">
      <xdr:nvSpPr>
        <xdr:cNvPr id="15" name="Line 754">
          <a:extLst>
            <a:ext uri="{FF2B5EF4-FFF2-40B4-BE49-F238E27FC236}">
              <a16:creationId xmlns:a16="http://schemas.microsoft.com/office/drawing/2014/main" id="{779CAD55-78AE-4C7A-B457-42F4F1592B99}"/>
            </a:ext>
          </a:extLst>
        </xdr:cNvPr>
        <xdr:cNvSpPr>
          <a:spLocks noChangeShapeType="1"/>
        </xdr:cNvSpPr>
      </xdr:nvSpPr>
      <xdr:spPr bwMode="auto">
        <a:xfrm>
          <a:off x="5334000" y="5657850"/>
          <a:ext cx="481330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21</xdr:col>
      <xdr:colOff>0</xdr:colOff>
      <xdr:row>38</xdr:row>
      <xdr:rowOff>28575</xdr:rowOff>
    </xdr:from>
    <xdr:to>
      <xdr:col>39</xdr:col>
      <xdr:colOff>238125</xdr:colOff>
      <xdr:row>38</xdr:row>
      <xdr:rowOff>28575</xdr:rowOff>
    </xdr:to>
    <xdr:sp macro="" textlink="">
      <xdr:nvSpPr>
        <xdr:cNvPr id="16" name="Line 755">
          <a:extLst>
            <a:ext uri="{FF2B5EF4-FFF2-40B4-BE49-F238E27FC236}">
              <a16:creationId xmlns:a16="http://schemas.microsoft.com/office/drawing/2014/main" id="{7CCF24A9-138E-4552-9298-4B05878149F9}"/>
            </a:ext>
          </a:extLst>
        </xdr:cNvPr>
        <xdr:cNvSpPr>
          <a:spLocks noChangeShapeType="1"/>
        </xdr:cNvSpPr>
      </xdr:nvSpPr>
      <xdr:spPr bwMode="auto">
        <a:xfrm>
          <a:off x="5334000" y="9442450"/>
          <a:ext cx="481330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</xdr:col>
      <xdr:colOff>0</xdr:colOff>
      <xdr:row>29</xdr:row>
      <xdr:rowOff>0</xdr:rowOff>
    </xdr:from>
    <xdr:to>
      <xdr:col>16</xdr:col>
      <xdr:colOff>228600</xdr:colOff>
      <xdr:row>29</xdr:row>
      <xdr:rowOff>0</xdr:rowOff>
    </xdr:to>
    <xdr:sp macro="" textlink="">
      <xdr:nvSpPr>
        <xdr:cNvPr id="17" name="Line 756">
          <a:extLst>
            <a:ext uri="{FF2B5EF4-FFF2-40B4-BE49-F238E27FC236}">
              <a16:creationId xmlns:a16="http://schemas.microsoft.com/office/drawing/2014/main" id="{DA5813D8-1A97-4AE5-9415-DB7372F1C422}"/>
            </a:ext>
          </a:extLst>
        </xdr:cNvPr>
        <xdr:cNvSpPr>
          <a:spLocks noChangeShapeType="1"/>
        </xdr:cNvSpPr>
      </xdr:nvSpPr>
      <xdr:spPr bwMode="auto">
        <a:xfrm flipV="1">
          <a:off x="762000" y="7181850"/>
          <a:ext cx="353060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16</xdr:col>
      <xdr:colOff>209550</xdr:colOff>
      <xdr:row>29</xdr:row>
      <xdr:rowOff>114300</xdr:rowOff>
    </xdr:from>
    <xdr:to>
      <xdr:col>17</xdr:col>
      <xdr:colOff>19050</xdr:colOff>
      <xdr:row>32</xdr:row>
      <xdr:rowOff>104775</xdr:rowOff>
    </xdr:to>
    <xdr:sp macro="" textlink="">
      <xdr:nvSpPr>
        <xdr:cNvPr id="18" name="Rectangle 757">
          <a:extLst>
            <a:ext uri="{FF2B5EF4-FFF2-40B4-BE49-F238E27FC236}">
              <a16:creationId xmlns:a16="http://schemas.microsoft.com/office/drawing/2014/main" id="{75FE109C-F202-4C73-A480-35B7FB308B9B}"/>
            </a:ext>
          </a:extLst>
        </xdr:cNvPr>
        <xdr:cNvSpPr>
          <a:spLocks/>
        </xdr:cNvSpPr>
      </xdr:nvSpPr>
      <xdr:spPr bwMode="auto">
        <a:xfrm>
          <a:off x="4273550" y="7296150"/>
          <a:ext cx="63500" cy="7366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13</xdr:col>
      <xdr:colOff>0</xdr:colOff>
      <xdr:row>28</xdr:row>
      <xdr:rowOff>190500</xdr:rowOff>
    </xdr:from>
    <xdr:to>
      <xdr:col>16</xdr:col>
      <xdr:colOff>0</xdr:colOff>
      <xdr:row>29</xdr:row>
      <xdr:rowOff>19050</xdr:rowOff>
    </xdr:to>
    <xdr:sp macro="" textlink="">
      <xdr:nvSpPr>
        <xdr:cNvPr id="19" name="Rectangle 758">
          <a:extLst>
            <a:ext uri="{FF2B5EF4-FFF2-40B4-BE49-F238E27FC236}">
              <a16:creationId xmlns:a16="http://schemas.microsoft.com/office/drawing/2014/main" id="{47B969D4-B725-4C3F-989B-4854F81C791F}"/>
            </a:ext>
          </a:extLst>
        </xdr:cNvPr>
        <xdr:cNvSpPr>
          <a:spLocks/>
        </xdr:cNvSpPr>
      </xdr:nvSpPr>
      <xdr:spPr bwMode="auto">
        <a:xfrm>
          <a:off x="3302000" y="7124700"/>
          <a:ext cx="762000" cy="76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16</xdr:col>
      <xdr:colOff>123825</xdr:colOff>
      <xdr:row>17</xdr:row>
      <xdr:rowOff>219075</xdr:rowOff>
    </xdr:from>
    <xdr:to>
      <xdr:col>17</xdr:col>
      <xdr:colOff>114300</xdr:colOff>
      <xdr:row>19</xdr:row>
      <xdr:rowOff>114300</xdr:rowOff>
    </xdr:to>
    <xdr:sp macro="" textlink="">
      <xdr:nvSpPr>
        <xdr:cNvPr id="20" name="Rectangle 759">
          <a:extLst>
            <a:ext uri="{FF2B5EF4-FFF2-40B4-BE49-F238E27FC236}">
              <a16:creationId xmlns:a16="http://schemas.microsoft.com/office/drawing/2014/main" id="{E2ED1036-CC91-4575-8974-73C5EBF41638}"/>
            </a:ext>
          </a:extLst>
        </xdr:cNvPr>
        <xdr:cNvSpPr>
          <a:spLocks/>
        </xdr:cNvSpPr>
      </xdr:nvSpPr>
      <xdr:spPr bwMode="auto">
        <a:xfrm>
          <a:off x="4191000" y="4432300"/>
          <a:ext cx="241300" cy="38735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228600</xdr:colOff>
      <xdr:row>19</xdr:row>
      <xdr:rowOff>66675</xdr:rowOff>
    </xdr:from>
    <xdr:to>
      <xdr:col>3</xdr:col>
      <xdr:colOff>228600</xdr:colOff>
      <xdr:row>20</xdr:row>
      <xdr:rowOff>104775</xdr:rowOff>
    </xdr:to>
    <xdr:sp macro="" textlink="">
      <xdr:nvSpPr>
        <xdr:cNvPr id="21" name="Rectangle 760">
          <a:extLst>
            <a:ext uri="{FF2B5EF4-FFF2-40B4-BE49-F238E27FC236}">
              <a16:creationId xmlns:a16="http://schemas.microsoft.com/office/drawing/2014/main" id="{C8BF52C3-B5E3-418C-9F03-56167D275961}"/>
            </a:ext>
          </a:extLst>
        </xdr:cNvPr>
        <xdr:cNvSpPr>
          <a:spLocks/>
        </xdr:cNvSpPr>
      </xdr:nvSpPr>
      <xdr:spPr bwMode="auto">
        <a:xfrm>
          <a:off x="736600" y="4775200"/>
          <a:ext cx="254000" cy="28575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</xdr:col>
      <xdr:colOff>228600</xdr:colOff>
      <xdr:row>41</xdr:row>
      <xdr:rowOff>200025</xdr:rowOff>
    </xdr:from>
    <xdr:to>
      <xdr:col>3</xdr:col>
      <xdr:colOff>228600</xdr:colOff>
      <xdr:row>42</xdr:row>
      <xdr:rowOff>238125</xdr:rowOff>
    </xdr:to>
    <xdr:sp macro="" textlink="">
      <xdr:nvSpPr>
        <xdr:cNvPr id="22" name="Rectangle 761">
          <a:extLst>
            <a:ext uri="{FF2B5EF4-FFF2-40B4-BE49-F238E27FC236}">
              <a16:creationId xmlns:a16="http://schemas.microsoft.com/office/drawing/2014/main" id="{F11C2D5F-8215-41B1-AD33-60FA91323705}"/>
            </a:ext>
          </a:extLst>
        </xdr:cNvPr>
        <xdr:cNvSpPr>
          <a:spLocks/>
        </xdr:cNvSpPr>
      </xdr:nvSpPr>
      <xdr:spPr bwMode="auto">
        <a:xfrm>
          <a:off x="736600" y="10356850"/>
          <a:ext cx="254000" cy="28575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133350</xdr:colOff>
      <xdr:row>38</xdr:row>
      <xdr:rowOff>19050</xdr:rowOff>
    </xdr:from>
    <xdr:to>
      <xdr:col>26</xdr:col>
      <xdr:colOff>133350</xdr:colOff>
      <xdr:row>43</xdr:row>
      <xdr:rowOff>28575</xdr:rowOff>
    </xdr:to>
    <xdr:sp macro="" textlink="">
      <xdr:nvSpPr>
        <xdr:cNvPr id="23" name="Line 762">
          <a:extLst>
            <a:ext uri="{FF2B5EF4-FFF2-40B4-BE49-F238E27FC236}">
              <a16:creationId xmlns:a16="http://schemas.microsoft.com/office/drawing/2014/main" id="{F3C81FF1-4B8B-4024-9814-F2B910EA4CAC}"/>
            </a:ext>
          </a:extLst>
        </xdr:cNvPr>
        <xdr:cNvSpPr>
          <a:spLocks noChangeShapeType="1"/>
        </xdr:cNvSpPr>
      </xdr:nvSpPr>
      <xdr:spPr bwMode="auto">
        <a:xfrm flipV="1">
          <a:off x="6737350" y="9429750"/>
          <a:ext cx="0" cy="12509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29</xdr:col>
      <xdr:colOff>0</xdr:colOff>
      <xdr:row>38</xdr:row>
      <xdr:rowOff>19050</xdr:rowOff>
    </xdr:from>
    <xdr:to>
      <xdr:col>29</xdr:col>
      <xdr:colOff>0</xdr:colOff>
      <xdr:row>43</xdr:row>
      <xdr:rowOff>9525</xdr:rowOff>
    </xdr:to>
    <xdr:sp macro="" textlink="">
      <xdr:nvSpPr>
        <xdr:cNvPr id="24" name="Line 763">
          <a:extLst>
            <a:ext uri="{FF2B5EF4-FFF2-40B4-BE49-F238E27FC236}">
              <a16:creationId xmlns:a16="http://schemas.microsoft.com/office/drawing/2014/main" id="{7B55E4F7-4056-423B-9D3C-65B4CD17942C}"/>
            </a:ext>
          </a:extLst>
        </xdr:cNvPr>
        <xdr:cNvSpPr>
          <a:spLocks noChangeShapeType="1"/>
        </xdr:cNvSpPr>
      </xdr:nvSpPr>
      <xdr:spPr bwMode="auto">
        <a:xfrm flipV="1">
          <a:off x="7366000" y="9429750"/>
          <a:ext cx="0" cy="12319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133350</xdr:colOff>
      <xdr:row>32</xdr:row>
      <xdr:rowOff>238125</xdr:rowOff>
    </xdr:from>
    <xdr:to>
      <xdr:col>26</xdr:col>
      <xdr:colOff>133350</xdr:colOff>
      <xdr:row>38</xdr:row>
      <xdr:rowOff>28575</xdr:rowOff>
    </xdr:to>
    <xdr:sp macro="" textlink="">
      <xdr:nvSpPr>
        <xdr:cNvPr id="25" name="Line 764">
          <a:extLst>
            <a:ext uri="{FF2B5EF4-FFF2-40B4-BE49-F238E27FC236}">
              <a16:creationId xmlns:a16="http://schemas.microsoft.com/office/drawing/2014/main" id="{CC311B62-7E1D-4EE4-B4D9-596A52887EEA}"/>
            </a:ext>
          </a:extLst>
        </xdr:cNvPr>
        <xdr:cNvSpPr>
          <a:spLocks noChangeShapeType="1"/>
        </xdr:cNvSpPr>
      </xdr:nvSpPr>
      <xdr:spPr bwMode="auto">
        <a:xfrm flipV="1">
          <a:off x="6737350" y="8166100"/>
          <a:ext cx="0" cy="12763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152400</xdr:colOff>
      <xdr:row>33</xdr:row>
      <xdr:rowOff>0</xdr:rowOff>
    </xdr:from>
    <xdr:to>
      <xdr:col>30</xdr:col>
      <xdr:colOff>152400</xdr:colOff>
      <xdr:row>38</xdr:row>
      <xdr:rowOff>28575</xdr:rowOff>
    </xdr:to>
    <xdr:sp macro="" textlink="">
      <xdr:nvSpPr>
        <xdr:cNvPr id="26" name="Line 765">
          <a:extLst>
            <a:ext uri="{FF2B5EF4-FFF2-40B4-BE49-F238E27FC236}">
              <a16:creationId xmlns:a16="http://schemas.microsoft.com/office/drawing/2014/main" id="{9D178202-4970-428E-AD11-C8834D458AD6}"/>
            </a:ext>
          </a:extLst>
        </xdr:cNvPr>
        <xdr:cNvSpPr>
          <a:spLocks noChangeShapeType="1"/>
        </xdr:cNvSpPr>
      </xdr:nvSpPr>
      <xdr:spPr bwMode="auto">
        <a:xfrm flipV="1">
          <a:off x="7772400" y="8172450"/>
          <a:ext cx="0" cy="12700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152400</xdr:colOff>
      <xdr:row>34</xdr:row>
      <xdr:rowOff>133350</xdr:rowOff>
    </xdr:from>
    <xdr:to>
      <xdr:col>39</xdr:col>
      <xdr:colOff>257175</xdr:colOff>
      <xdr:row>34</xdr:row>
      <xdr:rowOff>133350</xdr:rowOff>
    </xdr:to>
    <xdr:sp macro="" textlink="">
      <xdr:nvSpPr>
        <xdr:cNvPr id="27" name="Line 766">
          <a:extLst>
            <a:ext uri="{FF2B5EF4-FFF2-40B4-BE49-F238E27FC236}">
              <a16:creationId xmlns:a16="http://schemas.microsoft.com/office/drawing/2014/main" id="{C5FD53C7-8113-439C-A2CD-E24828CF32DF}"/>
            </a:ext>
          </a:extLst>
        </xdr:cNvPr>
        <xdr:cNvSpPr>
          <a:spLocks noChangeShapeType="1"/>
        </xdr:cNvSpPr>
      </xdr:nvSpPr>
      <xdr:spPr bwMode="auto">
        <a:xfrm flipV="1">
          <a:off x="8788400" y="8553450"/>
          <a:ext cx="137160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38</xdr:col>
      <xdr:colOff>114300</xdr:colOff>
      <xdr:row>34</xdr:row>
      <xdr:rowOff>114300</xdr:rowOff>
    </xdr:from>
    <xdr:to>
      <xdr:col>39</xdr:col>
      <xdr:colOff>114300</xdr:colOff>
      <xdr:row>34</xdr:row>
      <xdr:rowOff>180975</xdr:rowOff>
    </xdr:to>
    <xdr:sp macro="" textlink="">
      <xdr:nvSpPr>
        <xdr:cNvPr id="28" name="Rectangle 767">
          <a:extLst>
            <a:ext uri="{FF2B5EF4-FFF2-40B4-BE49-F238E27FC236}">
              <a16:creationId xmlns:a16="http://schemas.microsoft.com/office/drawing/2014/main" id="{5BC42F67-DEE8-42AC-8378-09AD70E41D6A}"/>
            </a:ext>
          </a:extLst>
        </xdr:cNvPr>
        <xdr:cNvSpPr>
          <a:spLocks/>
        </xdr:cNvSpPr>
      </xdr:nvSpPr>
      <xdr:spPr bwMode="auto">
        <a:xfrm>
          <a:off x="9766300" y="8534400"/>
          <a:ext cx="254000" cy="698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171450</xdr:colOff>
      <xdr:row>32</xdr:row>
      <xdr:rowOff>219075</xdr:rowOff>
    </xdr:from>
    <xdr:to>
      <xdr:col>25</xdr:col>
      <xdr:colOff>114300</xdr:colOff>
      <xdr:row>33</xdr:row>
      <xdr:rowOff>28575</xdr:rowOff>
    </xdr:to>
    <xdr:sp macro="" textlink="">
      <xdr:nvSpPr>
        <xdr:cNvPr id="29" name="Rectangle 768">
          <a:extLst>
            <a:ext uri="{FF2B5EF4-FFF2-40B4-BE49-F238E27FC236}">
              <a16:creationId xmlns:a16="http://schemas.microsoft.com/office/drawing/2014/main" id="{F8C85507-57A1-4822-9CD4-FA5E70332633}"/>
            </a:ext>
          </a:extLst>
        </xdr:cNvPr>
        <xdr:cNvSpPr>
          <a:spLocks/>
        </xdr:cNvSpPr>
      </xdr:nvSpPr>
      <xdr:spPr bwMode="auto">
        <a:xfrm>
          <a:off x="6013450" y="8147050"/>
          <a:ext cx="4508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27</xdr:col>
      <xdr:colOff>171450</xdr:colOff>
      <xdr:row>32</xdr:row>
      <xdr:rowOff>219075</xdr:rowOff>
    </xdr:from>
    <xdr:to>
      <xdr:col>29</xdr:col>
      <xdr:colOff>114300</xdr:colOff>
      <xdr:row>33</xdr:row>
      <xdr:rowOff>28575</xdr:rowOff>
    </xdr:to>
    <xdr:sp macro="" textlink="">
      <xdr:nvSpPr>
        <xdr:cNvPr id="30" name="Rectangle 769">
          <a:extLst>
            <a:ext uri="{FF2B5EF4-FFF2-40B4-BE49-F238E27FC236}">
              <a16:creationId xmlns:a16="http://schemas.microsoft.com/office/drawing/2014/main" id="{C03A5713-0697-49F7-8FB7-7FE38DD3B886}"/>
            </a:ext>
          </a:extLst>
        </xdr:cNvPr>
        <xdr:cNvSpPr>
          <a:spLocks/>
        </xdr:cNvSpPr>
      </xdr:nvSpPr>
      <xdr:spPr bwMode="auto">
        <a:xfrm>
          <a:off x="7029450" y="8147050"/>
          <a:ext cx="4508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171450</xdr:colOff>
      <xdr:row>32</xdr:row>
      <xdr:rowOff>219075</xdr:rowOff>
    </xdr:from>
    <xdr:to>
      <xdr:col>33</xdr:col>
      <xdr:colOff>114300</xdr:colOff>
      <xdr:row>33</xdr:row>
      <xdr:rowOff>28575</xdr:rowOff>
    </xdr:to>
    <xdr:sp macro="" textlink="">
      <xdr:nvSpPr>
        <xdr:cNvPr id="31" name="Rectangle 770">
          <a:extLst>
            <a:ext uri="{FF2B5EF4-FFF2-40B4-BE49-F238E27FC236}">
              <a16:creationId xmlns:a16="http://schemas.microsoft.com/office/drawing/2014/main" id="{1F621E17-5BC2-4FD6-AC30-1774CFCDE749}"/>
            </a:ext>
          </a:extLst>
        </xdr:cNvPr>
        <xdr:cNvSpPr>
          <a:spLocks/>
        </xdr:cNvSpPr>
      </xdr:nvSpPr>
      <xdr:spPr bwMode="auto">
        <a:xfrm>
          <a:off x="8045450" y="8147050"/>
          <a:ext cx="4508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57150</xdr:colOff>
      <xdr:row>33</xdr:row>
      <xdr:rowOff>200025</xdr:rowOff>
    </xdr:from>
    <xdr:to>
      <xdr:col>25</xdr:col>
      <xdr:colOff>219075</xdr:colOff>
      <xdr:row>37</xdr:row>
      <xdr:rowOff>66675</xdr:rowOff>
    </xdr:to>
    <xdr:sp macro="" textlink="">
      <xdr:nvSpPr>
        <xdr:cNvPr id="32" name="Rectangle 771">
          <a:extLst>
            <a:ext uri="{FF2B5EF4-FFF2-40B4-BE49-F238E27FC236}">
              <a16:creationId xmlns:a16="http://schemas.microsoft.com/office/drawing/2014/main" id="{AB487FD8-1C52-4C8F-BD53-96BA502E5D88}"/>
            </a:ext>
          </a:extLst>
        </xdr:cNvPr>
        <xdr:cNvSpPr>
          <a:spLocks/>
        </xdr:cNvSpPr>
      </xdr:nvSpPr>
      <xdr:spPr bwMode="auto">
        <a:xfrm>
          <a:off x="5899150" y="8375650"/>
          <a:ext cx="673100" cy="857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66675</xdr:colOff>
      <xdr:row>33</xdr:row>
      <xdr:rowOff>209550</xdr:rowOff>
    </xdr:from>
    <xdr:to>
      <xdr:col>25</xdr:col>
      <xdr:colOff>209550</xdr:colOff>
      <xdr:row>37</xdr:row>
      <xdr:rowOff>57150</xdr:rowOff>
    </xdr:to>
    <xdr:sp macro="" textlink="">
      <xdr:nvSpPr>
        <xdr:cNvPr id="33" name="Line 772">
          <a:extLst>
            <a:ext uri="{FF2B5EF4-FFF2-40B4-BE49-F238E27FC236}">
              <a16:creationId xmlns:a16="http://schemas.microsoft.com/office/drawing/2014/main" id="{25FACED5-82B4-4E70-AAF0-622D117C911D}"/>
            </a:ext>
          </a:extLst>
        </xdr:cNvPr>
        <xdr:cNvSpPr>
          <a:spLocks noChangeShapeType="1"/>
        </xdr:cNvSpPr>
      </xdr:nvSpPr>
      <xdr:spPr bwMode="auto">
        <a:xfrm flipV="1">
          <a:off x="5911850" y="8382000"/>
          <a:ext cx="647700" cy="838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57150</xdr:colOff>
      <xdr:row>33</xdr:row>
      <xdr:rowOff>200025</xdr:rowOff>
    </xdr:from>
    <xdr:to>
      <xdr:col>25</xdr:col>
      <xdr:colOff>209550</xdr:colOff>
      <xdr:row>37</xdr:row>
      <xdr:rowOff>66675</xdr:rowOff>
    </xdr:to>
    <xdr:sp macro="" textlink="">
      <xdr:nvSpPr>
        <xdr:cNvPr id="34" name="Line 773">
          <a:extLst>
            <a:ext uri="{FF2B5EF4-FFF2-40B4-BE49-F238E27FC236}">
              <a16:creationId xmlns:a16="http://schemas.microsoft.com/office/drawing/2014/main" id="{852EE4D8-D1D6-4390-AC9B-A8F8ECEB31D3}"/>
            </a:ext>
          </a:extLst>
        </xdr:cNvPr>
        <xdr:cNvSpPr>
          <a:spLocks noChangeShapeType="1"/>
        </xdr:cNvSpPr>
      </xdr:nvSpPr>
      <xdr:spPr bwMode="auto">
        <a:xfrm>
          <a:off x="5899150" y="8375650"/>
          <a:ext cx="66040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27</xdr:col>
      <xdr:colOff>171450</xdr:colOff>
      <xdr:row>32</xdr:row>
      <xdr:rowOff>219075</xdr:rowOff>
    </xdr:from>
    <xdr:to>
      <xdr:col>29</xdr:col>
      <xdr:colOff>114300</xdr:colOff>
      <xdr:row>33</xdr:row>
      <xdr:rowOff>28575</xdr:rowOff>
    </xdr:to>
    <xdr:sp macro="" textlink="">
      <xdr:nvSpPr>
        <xdr:cNvPr id="35" name="Rectangle 774">
          <a:extLst>
            <a:ext uri="{FF2B5EF4-FFF2-40B4-BE49-F238E27FC236}">
              <a16:creationId xmlns:a16="http://schemas.microsoft.com/office/drawing/2014/main" id="{9BF3B00F-3A73-421C-965F-C477D123ED48}"/>
            </a:ext>
          </a:extLst>
        </xdr:cNvPr>
        <xdr:cNvSpPr>
          <a:spLocks/>
        </xdr:cNvSpPr>
      </xdr:nvSpPr>
      <xdr:spPr bwMode="auto">
        <a:xfrm>
          <a:off x="7029450" y="8147050"/>
          <a:ext cx="4508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27</xdr:col>
      <xdr:colOff>57150</xdr:colOff>
      <xdr:row>33</xdr:row>
      <xdr:rowOff>200025</xdr:rowOff>
    </xdr:from>
    <xdr:to>
      <xdr:col>29</xdr:col>
      <xdr:colOff>219075</xdr:colOff>
      <xdr:row>37</xdr:row>
      <xdr:rowOff>66675</xdr:rowOff>
    </xdr:to>
    <xdr:sp macro="" textlink="">
      <xdr:nvSpPr>
        <xdr:cNvPr id="36" name="Rectangle 775">
          <a:extLst>
            <a:ext uri="{FF2B5EF4-FFF2-40B4-BE49-F238E27FC236}">
              <a16:creationId xmlns:a16="http://schemas.microsoft.com/office/drawing/2014/main" id="{2BA9D8CE-0BA6-4FC8-BF73-52B973123A90}"/>
            </a:ext>
          </a:extLst>
        </xdr:cNvPr>
        <xdr:cNvSpPr>
          <a:spLocks/>
        </xdr:cNvSpPr>
      </xdr:nvSpPr>
      <xdr:spPr bwMode="auto">
        <a:xfrm>
          <a:off x="6915150" y="8375650"/>
          <a:ext cx="673100" cy="857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27</xdr:col>
      <xdr:colOff>66675</xdr:colOff>
      <xdr:row>33</xdr:row>
      <xdr:rowOff>209550</xdr:rowOff>
    </xdr:from>
    <xdr:to>
      <xdr:col>29</xdr:col>
      <xdr:colOff>209550</xdr:colOff>
      <xdr:row>37</xdr:row>
      <xdr:rowOff>57150</xdr:rowOff>
    </xdr:to>
    <xdr:sp macro="" textlink="">
      <xdr:nvSpPr>
        <xdr:cNvPr id="37" name="Line 776">
          <a:extLst>
            <a:ext uri="{FF2B5EF4-FFF2-40B4-BE49-F238E27FC236}">
              <a16:creationId xmlns:a16="http://schemas.microsoft.com/office/drawing/2014/main" id="{E45158B1-D4DA-43B8-97FC-4D0BD5392D05}"/>
            </a:ext>
          </a:extLst>
        </xdr:cNvPr>
        <xdr:cNvSpPr>
          <a:spLocks noChangeShapeType="1"/>
        </xdr:cNvSpPr>
      </xdr:nvSpPr>
      <xdr:spPr bwMode="auto">
        <a:xfrm flipV="1">
          <a:off x="6927850" y="8382000"/>
          <a:ext cx="647700" cy="838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27</xdr:col>
      <xdr:colOff>57150</xdr:colOff>
      <xdr:row>33</xdr:row>
      <xdr:rowOff>200025</xdr:rowOff>
    </xdr:from>
    <xdr:to>
      <xdr:col>29</xdr:col>
      <xdr:colOff>209550</xdr:colOff>
      <xdr:row>37</xdr:row>
      <xdr:rowOff>66675</xdr:rowOff>
    </xdr:to>
    <xdr:sp macro="" textlink="">
      <xdr:nvSpPr>
        <xdr:cNvPr id="38" name="Line 777">
          <a:extLst>
            <a:ext uri="{FF2B5EF4-FFF2-40B4-BE49-F238E27FC236}">
              <a16:creationId xmlns:a16="http://schemas.microsoft.com/office/drawing/2014/main" id="{61195274-0FEB-4A0D-B228-E2F5355D2C0C}"/>
            </a:ext>
          </a:extLst>
        </xdr:cNvPr>
        <xdr:cNvSpPr>
          <a:spLocks noChangeShapeType="1"/>
        </xdr:cNvSpPr>
      </xdr:nvSpPr>
      <xdr:spPr bwMode="auto">
        <a:xfrm>
          <a:off x="6915150" y="8375650"/>
          <a:ext cx="66040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171450</xdr:colOff>
      <xdr:row>32</xdr:row>
      <xdr:rowOff>219075</xdr:rowOff>
    </xdr:from>
    <xdr:to>
      <xdr:col>33</xdr:col>
      <xdr:colOff>114300</xdr:colOff>
      <xdr:row>33</xdr:row>
      <xdr:rowOff>28575</xdr:rowOff>
    </xdr:to>
    <xdr:sp macro="" textlink="">
      <xdr:nvSpPr>
        <xdr:cNvPr id="39" name="Rectangle 778">
          <a:extLst>
            <a:ext uri="{FF2B5EF4-FFF2-40B4-BE49-F238E27FC236}">
              <a16:creationId xmlns:a16="http://schemas.microsoft.com/office/drawing/2014/main" id="{6228E3A9-C570-4CA0-ACCF-0A88EA6D1A3C}"/>
            </a:ext>
          </a:extLst>
        </xdr:cNvPr>
        <xdr:cNvSpPr>
          <a:spLocks/>
        </xdr:cNvSpPr>
      </xdr:nvSpPr>
      <xdr:spPr bwMode="auto">
        <a:xfrm>
          <a:off x="8045450" y="8147050"/>
          <a:ext cx="4508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171450</xdr:colOff>
      <xdr:row>32</xdr:row>
      <xdr:rowOff>219075</xdr:rowOff>
    </xdr:from>
    <xdr:to>
      <xdr:col>33</xdr:col>
      <xdr:colOff>114300</xdr:colOff>
      <xdr:row>33</xdr:row>
      <xdr:rowOff>28575</xdr:rowOff>
    </xdr:to>
    <xdr:sp macro="" textlink="">
      <xdr:nvSpPr>
        <xdr:cNvPr id="40" name="Rectangle 779">
          <a:extLst>
            <a:ext uri="{FF2B5EF4-FFF2-40B4-BE49-F238E27FC236}">
              <a16:creationId xmlns:a16="http://schemas.microsoft.com/office/drawing/2014/main" id="{6DFD3632-4E9A-48B0-800E-555BDD9FEB02}"/>
            </a:ext>
          </a:extLst>
        </xdr:cNvPr>
        <xdr:cNvSpPr>
          <a:spLocks/>
        </xdr:cNvSpPr>
      </xdr:nvSpPr>
      <xdr:spPr bwMode="auto">
        <a:xfrm>
          <a:off x="8045450" y="8147050"/>
          <a:ext cx="4508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57150</xdr:colOff>
      <xdr:row>33</xdr:row>
      <xdr:rowOff>200025</xdr:rowOff>
    </xdr:from>
    <xdr:to>
      <xdr:col>33</xdr:col>
      <xdr:colOff>219075</xdr:colOff>
      <xdr:row>37</xdr:row>
      <xdr:rowOff>66675</xdr:rowOff>
    </xdr:to>
    <xdr:sp macro="" textlink="">
      <xdr:nvSpPr>
        <xdr:cNvPr id="227" name="Rectangle 780">
          <a:extLst>
            <a:ext uri="{FF2B5EF4-FFF2-40B4-BE49-F238E27FC236}">
              <a16:creationId xmlns:a16="http://schemas.microsoft.com/office/drawing/2014/main" id="{CCA911C8-FC99-435A-AB59-8018A665603A}"/>
            </a:ext>
            <a:ext uri="{147F2762-F138-4A5C-976F-8EAC2B608ADB}">
              <a16:predDERef xmlns:a16="http://schemas.microsoft.com/office/drawing/2014/main" pred="{6DFD3632-4E9A-48B0-800E-555BDD9FEB02}"/>
            </a:ext>
          </a:extLst>
        </xdr:cNvPr>
        <xdr:cNvSpPr>
          <a:spLocks/>
        </xdr:cNvSpPr>
      </xdr:nvSpPr>
      <xdr:spPr bwMode="auto">
        <a:xfrm>
          <a:off x="7931150" y="8375650"/>
          <a:ext cx="673100" cy="857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66675</xdr:colOff>
      <xdr:row>33</xdr:row>
      <xdr:rowOff>209550</xdr:rowOff>
    </xdr:from>
    <xdr:to>
      <xdr:col>33</xdr:col>
      <xdr:colOff>209550</xdr:colOff>
      <xdr:row>37</xdr:row>
      <xdr:rowOff>57150</xdr:rowOff>
    </xdr:to>
    <xdr:sp macro="" textlink="">
      <xdr:nvSpPr>
        <xdr:cNvPr id="42" name="Line 781">
          <a:extLst>
            <a:ext uri="{FF2B5EF4-FFF2-40B4-BE49-F238E27FC236}">
              <a16:creationId xmlns:a16="http://schemas.microsoft.com/office/drawing/2014/main" id="{6CDA9ED4-2339-4323-8609-D83793734521}"/>
            </a:ext>
          </a:extLst>
        </xdr:cNvPr>
        <xdr:cNvSpPr>
          <a:spLocks noChangeShapeType="1"/>
        </xdr:cNvSpPr>
      </xdr:nvSpPr>
      <xdr:spPr bwMode="auto">
        <a:xfrm flipV="1">
          <a:off x="7943850" y="8382000"/>
          <a:ext cx="647700" cy="838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57150</xdr:colOff>
      <xdr:row>33</xdr:row>
      <xdr:rowOff>200025</xdr:rowOff>
    </xdr:from>
    <xdr:to>
      <xdr:col>33</xdr:col>
      <xdr:colOff>209550</xdr:colOff>
      <xdr:row>37</xdr:row>
      <xdr:rowOff>66675</xdr:rowOff>
    </xdr:to>
    <xdr:sp macro="" textlink="">
      <xdr:nvSpPr>
        <xdr:cNvPr id="43" name="Line 782">
          <a:extLst>
            <a:ext uri="{FF2B5EF4-FFF2-40B4-BE49-F238E27FC236}">
              <a16:creationId xmlns:a16="http://schemas.microsoft.com/office/drawing/2014/main" id="{266A11B8-62A8-4B95-A97A-EDF92CB0922F}"/>
            </a:ext>
          </a:extLst>
        </xdr:cNvPr>
        <xdr:cNvSpPr>
          <a:spLocks noChangeShapeType="1"/>
        </xdr:cNvSpPr>
      </xdr:nvSpPr>
      <xdr:spPr bwMode="auto">
        <a:xfrm>
          <a:off x="7931150" y="8375650"/>
          <a:ext cx="66040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32</xdr:col>
      <xdr:colOff>180975</xdr:colOff>
      <xdr:row>38</xdr:row>
      <xdr:rowOff>95250</xdr:rowOff>
    </xdr:from>
    <xdr:to>
      <xdr:col>37</xdr:col>
      <xdr:colOff>123825</xdr:colOff>
      <xdr:row>42</xdr:row>
      <xdr:rowOff>171450</xdr:rowOff>
    </xdr:to>
    <xdr:sp macro="" textlink="">
      <xdr:nvSpPr>
        <xdr:cNvPr id="44" name="Rectangle 783">
          <a:extLst>
            <a:ext uri="{FF2B5EF4-FFF2-40B4-BE49-F238E27FC236}">
              <a16:creationId xmlns:a16="http://schemas.microsoft.com/office/drawing/2014/main" id="{A31BD535-E9E0-4AC6-B34B-72B6515ECD54}"/>
            </a:ext>
          </a:extLst>
        </xdr:cNvPr>
        <xdr:cNvSpPr>
          <a:spLocks/>
        </xdr:cNvSpPr>
      </xdr:nvSpPr>
      <xdr:spPr bwMode="auto">
        <a:xfrm>
          <a:off x="8312150" y="9505950"/>
          <a:ext cx="1212850" cy="1066800"/>
        </a:xfrm>
        <a:prstGeom prst="rect">
          <a:avLst/>
        </a:prstGeom>
        <a:pattFill prst="ltVert">
          <a:fgClr>
            <a:srgbClr val="000000"/>
          </a:fgClr>
          <a:bgClr>
            <a:srgbClr val="FFFFFF"/>
          </a:bgClr>
        </a:patt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32</xdr:col>
      <xdr:colOff>123825</xdr:colOff>
      <xdr:row>40</xdr:row>
      <xdr:rowOff>85725</xdr:rowOff>
    </xdr:from>
    <xdr:to>
      <xdr:col>37</xdr:col>
      <xdr:colOff>190500</xdr:colOff>
      <xdr:row>40</xdr:row>
      <xdr:rowOff>161925</xdr:rowOff>
    </xdr:to>
    <xdr:sp macro="" textlink="">
      <xdr:nvSpPr>
        <xdr:cNvPr id="45" name="Rectangle 784">
          <a:extLst>
            <a:ext uri="{FF2B5EF4-FFF2-40B4-BE49-F238E27FC236}">
              <a16:creationId xmlns:a16="http://schemas.microsoft.com/office/drawing/2014/main" id="{C13D38C4-4B28-4EC2-B1E6-146F8CC79AB6}"/>
            </a:ext>
          </a:extLst>
        </xdr:cNvPr>
        <xdr:cNvSpPr>
          <a:spLocks/>
        </xdr:cNvSpPr>
      </xdr:nvSpPr>
      <xdr:spPr bwMode="auto">
        <a:xfrm>
          <a:off x="8255000" y="9994900"/>
          <a:ext cx="1333500" cy="76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142875</xdr:colOff>
      <xdr:row>39</xdr:row>
      <xdr:rowOff>133350</xdr:rowOff>
    </xdr:from>
    <xdr:to>
      <xdr:col>37</xdr:col>
      <xdr:colOff>123825</xdr:colOff>
      <xdr:row>41</xdr:row>
      <xdr:rowOff>142875</xdr:rowOff>
    </xdr:to>
    <xdr:sp macro="" textlink="">
      <xdr:nvSpPr>
        <xdr:cNvPr id="46" name="Freeform 785">
          <a:extLst>
            <a:ext uri="{FF2B5EF4-FFF2-40B4-BE49-F238E27FC236}">
              <a16:creationId xmlns:a16="http://schemas.microsoft.com/office/drawing/2014/main" id="{55ABB730-CBFD-42D8-82A3-82EF30EC0678}"/>
            </a:ext>
          </a:extLst>
        </xdr:cNvPr>
        <xdr:cNvSpPr>
          <a:spLocks/>
        </xdr:cNvSpPr>
      </xdr:nvSpPr>
      <xdr:spPr bwMode="auto">
        <a:xfrm>
          <a:off x="8020050" y="9791700"/>
          <a:ext cx="1504950" cy="508000"/>
        </a:xfrm>
        <a:custGeom>
          <a:avLst/>
          <a:gdLst>
            <a:gd name="T0" fmla="*/ 2147483647 w 166"/>
            <a:gd name="T1" fmla="*/ 2147483647 h 53"/>
            <a:gd name="T2" fmla="*/ 0 w 166"/>
            <a:gd name="T3" fmla="*/ 2147483647 h 53"/>
            <a:gd name="T4" fmla="*/ 0 w 166"/>
            <a:gd name="T5" fmla="*/ 0 h 53"/>
            <a:gd name="T6" fmla="*/ 2147483647 w 166"/>
            <a:gd name="T7" fmla="*/ 0 h 53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66" h="53">
              <a:moveTo>
                <a:pt x="165" y="53"/>
              </a:moveTo>
              <a:lnTo>
                <a:pt x="0" y="53"/>
              </a:lnTo>
              <a:lnTo>
                <a:pt x="0" y="0"/>
              </a:lnTo>
              <a:lnTo>
                <a:pt x="166" y="0"/>
              </a:lnTo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37</xdr:col>
      <xdr:colOff>85725</xdr:colOff>
      <xdr:row>39</xdr:row>
      <xdr:rowOff>104775</xdr:rowOff>
    </xdr:from>
    <xdr:to>
      <xdr:col>37</xdr:col>
      <xdr:colOff>161925</xdr:colOff>
      <xdr:row>39</xdr:row>
      <xdr:rowOff>180975</xdr:rowOff>
    </xdr:to>
    <xdr:sp macro="" textlink="">
      <xdr:nvSpPr>
        <xdr:cNvPr id="47" name="Oval 786">
          <a:extLst>
            <a:ext uri="{FF2B5EF4-FFF2-40B4-BE49-F238E27FC236}">
              <a16:creationId xmlns:a16="http://schemas.microsoft.com/office/drawing/2014/main" id="{88F39AC0-231F-4185-A451-4A1A573DBC5C}"/>
            </a:ext>
          </a:extLst>
        </xdr:cNvPr>
        <xdr:cNvSpPr>
          <a:spLocks/>
        </xdr:cNvSpPr>
      </xdr:nvSpPr>
      <xdr:spPr bwMode="auto">
        <a:xfrm>
          <a:off x="9486900" y="9766300"/>
          <a:ext cx="76200" cy="76200"/>
        </a:xfrm>
        <a:prstGeom prst="ellipse">
          <a:avLst/>
        </a:prstGeom>
        <a:solidFill>
          <a:srgbClr val="000000"/>
        </a:solidFill>
        <a:ln w="9525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37</xdr:col>
      <xdr:colOff>85725</xdr:colOff>
      <xdr:row>41</xdr:row>
      <xdr:rowOff>95250</xdr:rowOff>
    </xdr:from>
    <xdr:to>
      <xdr:col>37</xdr:col>
      <xdr:colOff>161925</xdr:colOff>
      <xdr:row>41</xdr:row>
      <xdr:rowOff>171450</xdr:rowOff>
    </xdr:to>
    <xdr:sp macro="" textlink="">
      <xdr:nvSpPr>
        <xdr:cNvPr id="48" name="Oval 787">
          <a:extLst>
            <a:ext uri="{FF2B5EF4-FFF2-40B4-BE49-F238E27FC236}">
              <a16:creationId xmlns:a16="http://schemas.microsoft.com/office/drawing/2014/main" id="{8CD3473D-7964-4CA5-AE3B-EB9AEBC6066E}"/>
            </a:ext>
          </a:extLst>
        </xdr:cNvPr>
        <xdr:cNvSpPr>
          <a:spLocks/>
        </xdr:cNvSpPr>
      </xdr:nvSpPr>
      <xdr:spPr bwMode="auto">
        <a:xfrm>
          <a:off x="9486900" y="10248900"/>
          <a:ext cx="76200" cy="76200"/>
        </a:xfrm>
        <a:prstGeom prst="ellipse">
          <a:avLst/>
        </a:prstGeom>
        <a:solidFill>
          <a:srgbClr val="000000"/>
        </a:solidFill>
        <a:ln w="9525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238125</xdr:colOff>
      <xdr:row>38</xdr:row>
      <xdr:rowOff>180975</xdr:rowOff>
    </xdr:from>
    <xdr:to>
      <xdr:col>35</xdr:col>
      <xdr:colOff>152400</xdr:colOff>
      <xdr:row>40</xdr:row>
      <xdr:rowOff>19050</xdr:rowOff>
    </xdr:to>
    <xdr:sp macro="" textlink="">
      <xdr:nvSpPr>
        <xdr:cNvPr id="49" name="Line 788">
          <a:extLst>
            <a:ext uri="{FF2B5EF4-FFF2-40B4-BE49-F238E27FC236}">
              <a16:creationId xmlns:a16="http://schemas.microsoft.com/office/drawing/2014/main" id="{42710CF9-E8BF-412C-AB2C-BC4385AF580E}"/>
            </a:ext>
          </a:extLst>
        </xdr:cNvPr>
        <xdr:cNvSpPr>
          <a:spLocks noChangeShapeType="1"/>
        </xdr:cNvSpPr>
      </xdr:nvSpPr>
      <xdr:spPr bwMode="auto">
        <a:xfrm flipV="1">
          <a:off x="8877300" y="9594850"/>
          <a:ext cx="165100" cy="330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114300</xdr:colOff>
      <xdr:row>39</xdr:row>
      <xdr:rowOff>133350</xdr:rowOff>
    </xdr:from>
    <xdr:to>
      <xdr:col>35</xdr:col>
      <xdr:colOff>0</xdr:colOff>
      <xdr:row>39</xdr:row>
      <xdr:rowOff>133350</xdr:rowOff>
    </xdr:to>
    <xdr:sp macro="" textlink="">
      <xdr:nvSpPr>
        <xdr:cNvPr id="50" name="Line 789">
          <a:extLst>
            <a:ext uri="{FF2B5EF4-FFF2-40B4-BE49-F238E27FC236}">
              <a16:creationId xmlns:a16="http://schemas.microsoft.com/office/drawing/2014/main" id="{30353563-E4CE-40C7-B520-787C077A8805}"/>
            </a:ext>
          </a:extLst>
        </xdr:cNvPr>
        <xdr:cNvSpPr>
          <a:spLocks noChangeShapeType="1"/>
        </xdr:cNvSpPr>
      </xdr:nvSpPr>
      <xdr:spPr bwMode="auto">
        <a:xfrm>
          <a:off x="8750300" y="9791700"/>
          <a:ext cx="139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35</xdr:col>
      <xdr:colOff>95250</xdr:colOff>
      <xdr:row>39</xdr:row>
      <xdr:rowOff>133350</xdr:rowOff>
    </xdr:from>
    <xdr:to>
      <xdr:col>35</xdr:col>
      <xdr:colOff>200025</xdr:colOff>
      <xdr:row>39</xdr:row>
      <xdr:rowOff>133350</xdr:rowOff>
    </xdr:to>
    <xdr:sp macro="" textlink="">
      <xdr:nvSpPr>
        <xdr:cNvPr id="51" name="Line 790">
          <a:extLst>
            <a:ext uri="{FF2B5EF4-FFF2-40B4-BE49-F238E27FC236}">
              <a16:creationId xmlns:a16="http://schemas.microsoft.com/office/drawing/2014/main" id="{6F0ED9CA-C656-4476-8376-BB495ED14E1A}"/>
            </a:ext>
          </a:extLst>
        </xdr:cNvPr>
        <xdr:cNvSpPr>
          <a:spLocks noChangeShapeType="1"/>
        </xdr:cNvSpPr>
      </xdr:nvSpPr>
      <xdr:spPr bwMode="auto">
        <a:xfrm flipH="1">
          <a:off x="8985250" y="9791700"/>
          <a:ext cx="1079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133350</xdr:colOff>
      <xdr:row>22</xdr:row>
      <xdr:rowOff>209550</xdr:rowOff>
    </xdr:from>
    <xdr:to>
      <xdr:col>26</xdr:col>
      <xdr:colOff>133350</xdr:colOff>
      <xdr:row>27</xdr:row>
      <xdr:rowOff>76200</xdr:rowOff>
    </xdr:to>
    <xdr:sp macro="" textlink="">
      <xdr:nvSpPr>
        <xdr:cNvPr id="52" name="Line 791">
          <a:extLst>
            <a:ext uri="{FF2B5EF4-FFF2-40B4-BE49-F238E27FC236}">
              <a16:creationId xmlns:a16="http://schemas.microsoft.com/office/drawing/2014/main" id="{7467FB41-1C07-430D-8CE5-2946AA906A8E}"/>
            </a:ext>
          </a:extLst>
        </xdr:cNvPr>
        <xdr:cNvSpPr>
          <a:spLocks noChangeShapeType="1"/>
        </xdr:cNvSpPr>
      </xdr:nvSpPr>
      <xdr:spPr bwMode="auto">
        <a:xfrm flipV="1">
          <a:off x="6737350" y="5657850"/>
          <a:ext cx="0" cy="11049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152400</xdr:colOff>
      <xdr:row>22</xdr:row>
      <xdr:rowOff>200025</xdr:rowOff>
    </xdr:from>
    <xdr:to>
      <xdr:col>30</xdr:col>
      <xdr:colOff>152400</xdr:colOff>
      <xdr:row>27</xdr:row>
      <xdr:rowOff>85725</xdr:rowOff>
    </xdr:to>
    <xdr:sp macro="" textlink="">
      <xdr:nvSpPr>
        <xdr:cNvPr id="53" name="Line 792">
          <a:extLst>
            <a:ext uri="{FF2B5EF4-FFF2-40B4-BE49-F238E27FC236}">
              <a16:creationId xmlns:a16="http://schemas.microsoft.com/office/drawing/2014/main" id="{BB282892-9355-492C-B812-CB77FC986012}"/>
            </a:ext>
          </a:extLst>
        </xdr:cNvPr>
        <xdr:cNvSpPr>
          <a:spLocks noChangeShapeType="1"/>
        </xdr:cNvSpPr>
      </xdr:nvSpPr>
      <xdr:spPr bwMode="auto">
        <a:xfrm flipV="1">
          <a:off x="7772400" y="5651500"/>
          <a:ext cx="0" cy="11239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152400</xdr:colOff>
      <xdr:row>22</xdr:row>
      <xdr:rowOff>209550</xdr:rowOff>
    </xdr:from>
    <xdr:to>
      <xdr:col>34</xdr:col>
      <xdr:colOff>152400</xdr:colOff>
      <xdr:row>27</xdr:row>
      <xdr:rowOff>85725</xdr:rowOff>
    </xdr:to>
    <xdr:sp macro="" textlink="">
      <xdr:nvSpPr>
        <xdr:cNvPr id="54" name="Line 793">
          <a:extLst>
            <a:ext uri="{FF2B5EF4-FFF2-40B4-BE49-F238E27FC236}">
              <a16:creationId xmlns:a16="http://schemas.microsoft.com/office/drawing/2014/main" id="{DE43A7B4-6A24-4BD8-B9D5-78FE8283E24C}"/>
            </a:ext>
          </a:extLst>
        </xdr:cNvPr>
        <xdr:cNvSpPr>
          <a:spLocks noChangeShapeType="1"/>
        </xdr:cNvSpPr>
      </xdr:nvSpPr>
      <xdr:spPr bwMode="auto">
        <a:xfrm flipH="1" flipV="1">
          <a:off x="8788400" y="5657850"/>
          <a:ext cx="0" cy="11176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171450</xdr:colOff>
      <xdr:row>22</xdr:row>
      <xdr:rowOff>190500</xdr:rowOff>
    </xdr:from>
    <xdr:to>
      <xdr:col>25</xdr:col>
      <xdr:colOff>114300</xdr:colOff>
      <xdr:row>23</xdr:row>
      <xdr:rowOff>0</xdr:rowOff>
    </xdr:to>
    <xdr:sp macro="" textlink="">
      <xdr:nvSpPr>
        <xdr:cNvPr id="55" name="Rectangle 794">
          <a:extLst>
            <a:ext uri="{FF2B5EF4-FFF2-40B4-BE49-F238E27FC236}">
              <a16:creationId xmlns:a16="http://schemas.microsoft.com/office/drawing/2014/main" id="{58B6FF9B-5AF1-4CF8-8618-A4FDFD585C27}"/>
            </a:ext>
          </a:extLst>
        </xdr:cNvPr>
        <xdr:cNvSpPr>
          <a:spLocks/>
        </xdr:cNvSpPr>
      </xdr:nvSpPr>
      <xdr:spPr bwMode="auto">
        <a:xfrm>
          <a:off x="6013450" y="5638800"/>
          <a:ext cx="4508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57150</xdr:colOff>
      <xdr:row>23</xdr:row>
      <xdr:rowOff>38100</xdr:rowOff>
    </xdr:from>
    <xdr:to>
      <xdr:col>25</xdr:col>
      <xdr:colOff>219075</xdr:colOff>
      <xdr:row>26</xdr:row>
      <xdr:rowOff>152400</xdr:rowOff>
    </xdr:to>
    <xdr:sp macro="" textlink="">
      <xdr:nvSpPr>
        <xdr:cNvPr id="56" name="Rectangle 795">
          <a:extLst>
            <a:ext uri="{FF2B5EF4-FFF2-40B4-BE49-F238E27FC236}">
              <a16:creationId xmlns:a16="http://schemas.microsoft.com/office/drawing/2014/main" id="{5F1A5EEB-D4B6-424B-B052-C9F1F094FFFF}"/>
            </a:ext>
          </a:extLst>
        </xdr:cNvPr>
        <xdr:cNvSpPr>
          <a:spLocks/>
        </xdr:cNvSpPr>
      </xdr:nvSpPr>
      <xdr:spPr bwMode="auto">
        <a:xfrm>
          <a:off x="5899150" y="5734050"/>
          <a:ext cx="673100" cy="857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66675</xdr:colOff>
      <xdr:row>23</xdr:row>
      <xdr:rowOff>47625</xdr:rowOff>
    </xdr:from>
    <xdr:to>
      <xdr:col>25</xdr:col>
      <xdr:colOff>209550</xdr:colOff>
      <xdr:row>26</xdr:row>
      <xdr:rowOff>142875</xdr:rowOff>
    </xdr:to>
    <xdr:sp macro="" textlink="">
      <xdr:nvSpPr>
        <xdr:cNvPr id="57" name="Line 796">
          <a:extLst>
            <a:ext uri="{FF2B5EF4-FFF2-40B4-BE49-F238E27FC236}">
              <a16:creationId xmlns:a16="http://schemas.microsoft.com/office/drawing/2014/main" id="{649345CB-8399-4106-A4C0-522F314D00B3}"/>
            </a:ext>
          </a:extLst>
        </xdr:cNvPr>
        <xdr:cNvSpPr>
          <a:spLocks noChangeShapeType="1"/>
        </xdr:cNvSpPr>
      </xdr:nvSpPr>
      <xdr:spPr bwMode="auto">
        <a:xfrm flipV="1">
          <a:off x="5911850" y="5746750"/>
          <a:ext cx="647700" cy="838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57150</xdr:colOff>
      <xdr:row>23</xdr:row>
      <xdr:rowOff>38100</xdr:rowOff>
    </xdr:from>
    <xdr:to>
      <xdr:col>25</xdr:col>
      <xdr:colOff>209550</xdr:colOff>
      <xdr:row>26</xdr:row>
      <xdr:rowOff>152400</xdr:rowOff>
    </xdr:to>
    <xdr:sp macro="" textlink="">
      <xdr:nvSpPr>
        <xdr:cNvPr id="58" name="Line 797">
          <a:extLst>
            <a:ext uri="{FF2B5EF4-FFF2-40B4-BE49-F238E27FC236}">
              <a16:creationId xmlns:a16="http://schemas.microsoft.com/office/drawing/2014/main" id="{F977C7CE-F6AD-4494-8862-302A94ABD4BA}"/>
            </a:ext>
          </a:extLst>
        </xdr:cNvPr>
        <xdr:cNvSpPr>
          <a:spLocks noChangeShapeType="1"/>
        </xdr:cNvSpPr>
      </xdr:nvSpPr>
      <xdr:spPr bwMode="auto">
        <a:xfrm>
          <a:off x="5899150" y="5734050"/>
          <a:ext cx="66040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27</xdr:col>
      <xdr:colOff>161925</xdr:colOff>
      <xdr:row>27</xdr:row>
      <xdr:rowOff>38100</xdr:rowOff>
    </xdr:from>
    <xdr:to>
      <xdr:col>29</xdr:col>
      <xdr:colOff>104775</xdr:colOff>
      <xdr:row>27</xdr:row>
      <xdr:rowOff>95250</xdr:rowOff>
    </xdr:to>
    <xdr:sp macro="" textlink="">
      <xdr:nvSpPr>
        <xdr:cNvPr id="59" name="Rectangle 798">
          <a:extLst>
            <a:ext uri="{FF2B5EF4-FFF2-40B4-BE49-F238E27FC236}">
              <a16:creationId xmlns:a16="http://schemas.microsoft.com/office/drawing/2014/main" id="{5E133FF3-F5EF-4E2E-BC6C-C40711DD1F9C}"/>
            </a:ext>
          </a:extLst>
        </xdr:cNvPr>
        <xdr:cNvSpPr>
          <a:spLocks/>
        </xdr:cNvSpPr>
      </xdr:nvSpPr>
      <xdr:spPr bwMode="auto">
        <a:xfrm>
          <a:off x="7023100" y="6724650"/>
          <a:ext cx="4508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161925</xdr:colOff>
      <xdr:row>27</xdr:row>
      <xdr:rowOff>38100</xdr:rowOff>
    </xdr:from>
    <xdr:to>
      <xdr:col>33</xdr:col>
      <xdr:colOff>104775</xdr:colOff>
      <xdr:row>27</xdr:row>
      <xdr:rowOff>95250</xdr:rowOff>
    </xdr:to>
    <xdr:sp macro="" textlink="">
      <xdr:nvSpPr>
        <xdr:cNvPr id="60" name="Rectangle 799">
          <a:extLst>
            <a:ext uri="{FF2B5EF4-FFF2-40B4-BE49-F238E27FC236}">
              <a16:creationId xmlns:a16="http://schemas.microsoft.com/office/drawing/2014/main" id="{F5052BDD-5D7A-4176-B2F1-E1D1341FEB8A}"/>
            </a:ext>
          </a:extLst>
        </xdr:cNvPr>
        <xdr:cNvSpPr>
          <a:spLocks/>
        </xdr:cNvSpPr>
      </xdr:nvSpPr>
      <xdr:spPr bwMode="auto">
        <a:xfrm>
          <a:off x="8039100" y="6724650"/>
          <a:ext cx="4508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27</xdr:col>
      <xdr:colOff>161925</xdr:colOff>
      <xdr:row>27</xdr:row>
      <xdr:rowOff>38100</xdr:rowOff>
    </xdr:from>
    <xdr:to>
      <xdr:col>29</xdr:col>
      <xdr:colOff>104775</xdr:colOff>
      <xdr:row>27</xdr:row>
      <xdr:rowOff>95250</xdr:rowOff>
    </xdr:to>
    <xdr:sp macro="" textlink="">
      <xdr:nvSpPr>
        <xdr:cNvPr id="61" name="Rectangle 800">
          <a:extLst>
            <a:ext uri="{FF2B5EF4-FFF2-40B4-BE49-F238E27FC236}">
              <a16:creationId xmlns:a16="http://schemas.microsoft.com/office/drawing/2014/main" id="{D597FA23-AF04-429D-AD78-37BBC83FBE3E}"/>
            </a:ext>
          </a:extLst>
        </xdr:cNvPr>
        <xdr:cNvSpPr>
          <a:spLocks/>
        </xdr:cNvSpPr>
      </xdr:nvSpPr>
      <xdr:spPr bwMode="auto">
        <a:xfrm>
          <a:off x="7023100" y="6724650"/>
          <a:ext cx="4508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27</xdr:col>
      <xdr:colOff>57150</xdr:colOff>
      <xdr:row>23</xdr:row>
      <xdr:rowOff>133350</xdr:rowOff>
    </xdr:from>
    <xdr:to>
      <xdr:col>29</xdr:col>
      <xdr:colOff>219075</xdr:colOff>
      <xdr:row>27</xdr:row>
      <xdr:rowOff>0</xdr:rowOff>
    </xdr:to>
    <xdr:sp macro="" textlink="">
      <xdr:nvSpPr>
        <xdr:cNvPr id="62" name="Rectangle 801">
          <a:extLst>
            <a:ext uri="{FF2B5EF4-FFF2-40B4-BE49-F238E27FC236}">
              <a16:creationId xmlns:a16="http://schemas.microsoft.com/office/drawing/2014/main" id="{2A83AE72-29A0-4CE8-833B-DEEEE1ACB451}"/>
            </a:ext>
          </a:extLst>
        </xdr:cNvPr>
        <xdr:cNvSpPr>
          <a:spLocks/>
        </xdr:cNvSpPr>
      </xdr:nvSpPr>
      <xdr:spPr bwMode="auto">
        <a:xfrm>
          <a:off x="6915150" y="5829300"/>
          <a:ext cx="673100" cy="857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27</xdr:col>
      <xdr:colOff>66675</xdr:colOff>
      <xdr:row>23</xdr:row>
      <xdr:rowOff>142875</xdr:rowOff>
    </xdr:from>
    <xdr:to>
      <xdr:col>29</xdr:col>
      <xdr:colOff>209550</xdr:colOff>
      <xdr:row>26</xdr:row>
      <xdr:rowOff>238125</xdr:rowOff>
    </xdr:to>
    <xdr:sp macro="" textlink="">
      <xdr:nvSpPr>
        <xdr:cNvPr id="63" name="Line 802">
          <a:extLst>
            <a:ext uri="{FF2B5EF4-FFF2-40B4-BE49-F238E27FC236}">
              <a16:creationId xmlns:a16="http://schemas.microsoft.com/office/drawing/2014/main" id="{0924AF96-0B37-4308-BEAF-7EA6A4CEC1BF}"/>
            </a:ext>
          </a:extLst>
        </xdr:cNvPr>
        <xdr:cNvSpPr>
          <a:spLocks noChangeShapeType="1"/>
        </xdr:cNvSpPr>
      </xdr:nvSpPr>
      <xdr:spPr bwMode="auto">
        <a:xfrm flipV="1">
          <a:off x="6927850" y="5842000"/>
          <a:ext cx="647700" cy="838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27</xdr:col>
      <xdr:colOff>57150</xdr:colOff>
      <xdr:row>23</xdr:row>
      <xdr:rowOff>133350</xdr:rowOff>
    </xdr:from>
    <xdr:to>
      <xdr:col>29</xdr:col>
      <xdr:colOff>209550</xdr:colOff>
      <xdr:row>27</xdr:row>
      <xdr:rowOff>0</xdr:rowOff>
    </xdr:to>
    <xdr:sp macro="" textlink="">
      <xdr:nvSpPr>
        <xdr:cNvPr id="64" name="Line 803">
          <a:extLst>
            <a:ext uri="{FF2B5EF4-FFF2-40B4-BE49-F238E27FC236}">
              <a16:creationId xmlns:a16="http://schemas.microsoft.com/office/drawing/2014/main" id="{5AB58B08-DD36-46FB-9BCC-AA0C87A13A24}"/>
            </a:ext>
          </a:extLst>
        </xdr:cNvPr>
        <xdr:cNvSpPr>
          <a:spLocks noChangeShapeType="1"/>
        </xdr:cNvSpPr>
      </xdr:nvSpPr>
      <xdr:spPr bwMode="auto">
        <a:xfrm>
          <a:off x="6915150" y="5829300"/>
          <a:ext cx="66040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161925</xdr:colOff>
      <xdr:row>27</xdr:row>
      <xdr:rowOff>38100</xdr:rowOff>
    </xdr:from>
    <xdr:to>
      <xdr:col>33</xdr:col>
      <xdr:colOff>104775</xdr:colOff>
      <xdr:row>27</xdr:row>
      <xdr:rowOff>95250</xdr:rowOff>
    </xdr:to>
    <xdr:sp macro="" textlink="">
      <xdr:nvSpPr>
        <xdr:cNvPr id="65" name="Rectangle 804">
          <a:extLst>
            <a:ext uri="{FF2B5EF4-FFF2-40B4-BE49-F238E27FC236}">
              <a16:creationId xmlns:a16="http://schemas.microsoft.com/office/drawing/2014/main" id="{1BA56C4B-A5BC-4DFA-BD20-27CB2F2235BF}"/>
            </a:ext>
          </a:extLst>
        </xdr:cNvPr>
        <xdr:cNvSpPr>
          <a:spLocks/>
        </xdr:cNvSpPr>
      </xdr:nvSpPr>
      <xdr:spPr bwMode="auto">
        <a:xfrm>
          <a:off x="8039100" y="6724650"/>
          <a:ext cx="4508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161925</xdr:colOff>
      <xdr:row>27</xdr:row>
      <xdr:rowOff>38100</xdr:rowOff>
    </xdr:from>
    <xdr:to>
      <xdr:col>33</xdr:col>
      <xdr:colOff>104775</xdr:colOff>
      <xdr:row>27</xdr:row>
      <xdr:rowOff>95250</xdr:rowOff>
    </xdr:to>
    <xdr:sp macro="" textlink="">
      <xdr:nvSpPr>
        <xdr:cNvPr id="66" name="Rectangle 805">
          <a:extLst>
            <a:ext uri="{FF2B5EF4-FFF2-40B4-BE49-F238E27FC236}">
              <a16:creationId xmlns:a16="http://schemas.microsoft.com/office/drawing/2014/main" id="{0858FE2D-0E82-4D4E-8B1B-49013D5FFE61}"/>
            </a:ext>
          </a:extLst>
        </xdr:cNvPr>
        <xdr:cNvSpPr>
          <a:spLocks/>
        </xdr:cNvSpPr>
      </xdr:nvSpPr>
      <xdr:spPr bwMode="auto">
        <a:xfrm>
          <a:off x="8039100" y="6724650"/>
          <a:ext cx="4508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57150</xdr:colOff>
      <xdr:row>23</xdr:row>
      <xdr:rowOff>133350</xdr:rowOff>
    </xdr:from>
    <xdr:to>
      <xdr:col>33</xdr:col>
      <xdr:colOff>219075</xdr:colOff>
      <xdr:row>27</xdr:row>
      <xdr:rowOff>0</xdr:rowOff>
    </xdr:to>
    <xdr:sp macro="" textlink="">
      <xdr:nvSpPr>
        <xdr:cNvPr id="67" name="Rectangle 806">
          <a:extLst>
            <a:ext uri="{FF2B5EF4-FFF2-40B4-BE49-F238E27FC236}">
              <a16:creationId xmlns:a16="http://schemas.microsoft.com/office/drawing/2014/main" id="{F659AC35-05DE-4FBC-B4FD-F24DE9EF0A5E}"/>
            </a:ext>
          </a:extLst>
        </xdr:cNvPr>
        <xdr:cNvSpPr>
          <a:spLocks/>
        </xdr:cNvSpPr>
      </xdr:nvSpPr>
      <xdr:spPr bwMode="auto">
        <a:xfrm>
          <a:off x="7931150" y="5829300"/>
          <a:ext cx="673100" cy="857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66675</xdr:colOff>
      <xdr:row>23</xdr:row>
      <xdr:rowOff>142875</xdr:rowOff>
    </xdr:from>
    <xdr:to>
      <xdr:col>33</xdr:col>
      <xdr:colOff>209550</xdr:colOff>
      <xdr:row>26</xdr:row>
      <xdr:rowOff>238125</xdr:rowOff>
    </xdr:to>
    <xdr:sp macro="" textlink="">
      <xdr:nvSpPr>
        <xdr:cNvPr id="68" name="Line 807">
          <a:extLst>
            <a:ext uri="{FF2B5EF4-FFF2-40B4-BE49-F238E27FC236}">
              <a16:creationId xmlns:a16="http://schemas.microsoft.com/office/drawing/2014/main" id="{3401DB2B-7149-40B2-AD0A-033DD64603E6}"/>
            </a:ext>
          </a:extLst>
        </xdr:cNvPr>
        <xdr:cNvSpPr>
          <a:spLocks noChangeShapeType="1"/>
        </xdr:cNvSpPr>
      </xdr:nvSpPr>
      <xdr:spPr bwMode="auto">
        <a:xfrm flipV="1">
          <a:off x="7943850" y="5842000"/>
          <a:ext cx="647700" cy="838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31</xdr:col>
      <xdr:colOff>57150</xdr:colOff>
      <xdr:row>23</xdr:row>
      <xdr:rowOff>133350</xdr:rowOff>
    </xdr:from>
    <xdr:to>
      <xdr:col>33</xdr:col>
      <xdr:colOff>209550</xdr:colOff>
      <xdr:row>27</xdr:row>
      <xdr:rowOff>0</xdr:rowOff>
    </xdr:to>
    <xdr:sp macro="" textlink="">
      <xdr:nvSpPr>
        <xdr:cNvPr id="69" name="Line 808">
          <a:extLst>
            <a:ext uri="{FF2B5EF4-FFF2-40B4-BE49-F238E27FC236}">
              <a16:creationId xmlns:a16="http://schemas.microsoft.com/office/drawing/2014/main" id="{A71175A7-C853-4856-AB09-01624B34E30D}"/>
            </a:ext>
          </a:extLst>
        </xdr:cNvPr>
        <xdr:cNvSpPr>
          <a:spLocks noChangeShapeType="1"/>
        </xdr:cNvSpPr>
      </xdr:nvSpPr>
      <xdr:spPr bwMode="auto">
        <a:xfrm>
          <a:off x="7931150" y="5829300"/>
          <a:ext cx="66040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37</xdr:col>
      <xdr:colOff>123825</xdr:colOff>
      <xdr:row>27</xdr:row>
      <xdr:rowOff>28575</xdr:rowOff>
    </xdr:from>
    <xdr:to>
      <xdr:col>38</xdr:col>
      <xdr:colOff>152400</xdr:colOff>
      <xdr:row>27</xdr:row>
      <xdr:rowOff>104775</xdr:rowOff>
    </xdr:to>
    <xdr:sp macro="" textlink="">
      <xdr:nvSpPr>
        <xdr:cNvPr id="70" name="Rectangle 809">
          <a:extLst>
            <a:ext uri="{FF2B5EF4-FFF2-40B4-BE49-F238E27FC236}">
              <a16:creationId xmlns:a16="http://schemas.microsoft.com/office/drawing/2014/main" id="{8213B4D4-6D58-40A9-9407-EECD5B49B0EA}"/>
            </a:ext>
          </a:extLst>
        </xdr:cNvPr>
        <xdr:cNvSpPr>
          <a:spLocks/>
        </xdr:cNvSpPr>
      </xdr:nvSpPr>
      <xdr:spPr bwMode="auto">
        <a:xfrm>
          <a:off x="9525000" y="6718300"/>
          <a:ext cx="279400" cy="76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238125</xdr:colOff>
      <xdr:row>20</xdr:row>
      <xdr:rowOff>95250</xdr:rowOff>
    </xdr:from>
    <xdr:to>
      <xdr:col>28</xdr:col>
      <xdr:colOff>133350</xdr:colOff>
      <xdr:row>20</xdr:row>
      <xdr:rowOff>95250</xdr:rowOff>
    </xdr:to>
    <xdr:sp macro="" textlink="">
      <xdr:nvSpPr>
        <xdr:cNvPr id="71" name="Line 810">
          <a:extLst>
            <a:ext uri="{FF2B5EF4-FFF2-40B4-BE49-F238E27FC236}">
              <a16:creationId xmlns:a16="http://schemas.microsoft.com/office/drawing/2014/main" id="{08C80806-C309-4CCA-A94F-8933DFD403B0}"/>
            </a:ext>
          </a:extLst>
        </xdr:cNvPr>
        <xdr:cNvSpPr>
          <a:spLocks noChangeShapeType="1"/>
        </xdr:cNvSpPr>
      </xdr:nvSpPr>
      <xdr:spPr bwMode="auto">
        <a:xfrm>
          <a:off x="5321300" y="5048250"/>
          <a:ext cx="192405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28</xdr:col>
      <xdr:colOff>142875</xdr:colOff>
      <xdr:row>17</xdr:row>
      <xdr:rowOff>238125</xdr:rowOff>
    </xdr:from>
    <xdr:to>
      <xdr:col>28</xdr:col>
      <xdr:colOff>142875</xdr:colOff>
      <xdr:row>23</xdr:row>
      <xdr:rowOff>9525</xdr:rowOff>
    </xdr:to>
    <xdr:sp macro="" textlink="">
      <xdr:nvSpPr>
        <xdr:cNvPr id="72" name="Line 811">
          <a:extLst>
            <a:ext uri="{FF2B5EF4-FFF2-40B4-BE49-F238E27FC236}">
              <a16:creationId xmlns:a16="http://schemas.microsoft.com/office/drawing/2014/main" id="{4DE41614-126C-4C0F-A283-DCF171FDD23F}"/>
            </a:ext>
          </a:extLst>
        </xdr:cNvPr>
        <xdr:cNvSpPr>
          <a:spLocks noChangeShapeType="1"/>
        </xdr:cNvSpPr>
      </xdr:nvSpPr>
      <xdr:spPr bwMode="auto">
        <a:xfrm flipV="1">
          <a:off x="7258050" y="4451350"/>
          <a:ext cx="0" cy="12573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133350</xdr:colOff>
      <xdr:row>17</xdr:row>
      <xdr:rowOff>238125</xdr:rowOff>
    </xdr:from>
    <xdr:to>
      <xdr:col>26</xdr:col>
      <xdr:colOff>133350</xdr:colOff>
      <xdr:row>20</xdr:row>
      <xdr:rowOff>85725</xdr:rowOff>
    </xdr:to>
    <xdr:sp macro="" textlink="">
      <xdr:nvSpPr>
        <xdr:cNvPr id="73" name="Line 812">
          <a:extLst>
            <a:ext uri="{FF2B5EF4-FFF2-40B4-BE49-F238E27FC236}">
              <a16:creationId xmlns:a16="http://schemas.microsoft.com/office/drawing/2014/main" id="{841F6254-04AC-4C1B-8ECD-1164DD289F54}"/>
            </a:ext>
          </a:extLst>
        </xdr:cNvPr>
        <xdr:cNvSpPr>
          <a:spLocks noChangeShapeType="1"/>
        </xdr:cNvSpPr>
      </xdr:nvSpPr>
      <xdr:spPr bwMode="auto">
        <a:xfrm flipV="1">
          <a:off x="6737350" y="4451350"/>
          <a:ext cx="0" cy="5905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257175</xdr:colOff>
      <xdr:row>18</xdr:row>
      <xdr:rowOff>9525</xdr:rowOff>
    </xdr:from>
    <xdr:to>
      <xdr:col>20</xdr:col>
      <xdr:colOff>257175</xdr:colOff>
      <xdr:row>20</xdr:row>
      <xdr:rowOff>123825</xdr:rowOff>
    </xdr:to>
    <xdr:sp macro="" textlink="">
      <xdr:nvSpPr>
        <xdr:cNvPr id="74" name="Line 813">
          <a:extLst>
            <a:ext uri="{FF2B5EF4-FFF2-40B4-BE49-F238E27FC236}">
              <a16:creationId xmlns:a16="http://schemas.microsoft.com/office/drawing/2014/main" id="{82FDECEF-DA39-4CDF-89F5-81A76A457D10}"/>
            </a:ext>
          </a:extLst>
        </xdr:cNvPr>
        <xdr:cNvSpPr>
          <a:spLocks noChangeShapeType="1"/>
        </xdr:cNvSpPr>
      </xdr:nvSpPr>
      <xdr:spPr bwMode="auto">
        <a:xfrm flipH="1" flipV="1">
          <a:off x="5334000" y="4470400"/>
          <a:ext cx="0" cy="6096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114300</xdr:colOff>
      <xdr:row>20</xdr:row>
      <xdr:rowOff>76200</xdr:rowOff>
    </xdr:from>
    <xdr:to>
      <xdr:col>23</xdr:col>
      <xdr:colOff>114300</xdr:colOff>
      <xdr:row>22</xdr:row>
      <xdr:rowOff>238125</xdr:rowOff>
    </xdr:to>
    <xdr:sp macro="" textlink="">
      <xdr:nvSpPr>
        <xdr:cNvPr id="75" name="Line 814">
          <a:extLst>
            <a:ext uri="{FF2B5EF4-FFF2-40B4-BE49-F238E27FC236}">
              <a16:creationId xmlns:a16="http://schemas.microsoft.com/office/drawing/2014/main" id="{1BA5D039-6454-47FC-81C1-F8ECBB3C5062}"/>
            </a:ext>
          </a:extLst>
        </xdr:cNvPr>
        <xdr:cNvSpPr>
          <a:spLocks noChangeShapeType="1"/>
        </xdr:cNvSpPr>
      </xdr:nvSpPr>
      <xdr:spPr bwMode="auto">
        <a:xfrm flipH="1" flipV="1">
          <a:off x="5956300" y="5029200"/>
          <a:ext cx="0" cy="6604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85725</xdr:colOff>
      <xdr:row>20</xdr:row>
      <xdr:rowOff>200025</xdr:rowOff>
    </xdr:from>
    <xdr:to>
      <xdr:col>23</xdr:col>
      <xdr:colOff>142875</xdr:colOff>
      <xdr:row>22</xdr:row>
      <xdr:rowOff>161925</xdr:rowOff>
    </xdr:to>
    <xdr:sp macro="" textlink="">
      <xdr:nvSpPr>
        <xdr:cNvPr id="76" name="Rectangle 815">
          <a:extLst>
            <a:ext uri="{FF2B5EF4-FFF2-40B4-BE49-F238E27FC236}">
              <a16:creationId xmlns:a16="http://schemas.microsoft.com/office/drawing/2014/main" id="{E0A93A62-80ED-498F-BC2B-1255D21D52C2}"/>
            </a:ext>
          </a:extLst>
        </xdr:cNvPr>
        <xdr:cNvSpPr>
          <a:spLocks/>
        </xdr:cNvSpPr>
      </xdr:nvSpPr>
      <xdr:spPr bwMode="auto">
        <a:xfrm>
          <a:off x="5930900" y="5156200"/>
          <a:ext cx="57150" cy="457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28</xdr:col>
      <xdr:colOff>95250</xdr:colOff>
      <xdr:row>20</xdr:row>
      <xdr:rowOff>180975</xdr:rowOff>
    </xdr:from>
    <xdr:to>
      <xdr:col>28</xdr:col>
      <xdr:colOff>161925</xdr:colOff>
      <xdr:row>22</xdr:row>
      <xdr:rowOff>142875</xdr:rowOff>
    </xdr:to>
    <xdr:sp macro="" textlink="">
      <xdr:nvSpPr>
        <xdr:cNvPr id="77" name="Rectangle 816">
          <a:extLst>
            <a:ext uri="{FF2B5EF4-FFF2-40B4-BE49-F238E27FC236}">
              <a16:creationId xmlns:a16="http://schemas.microsoft.com/office/drawing/2014/main" id="{311F07C7-B821-4669-812A-7E67CD2B52A2}"/>
            </a:ext>
          </a:extLst>
        </xdr:cNvPr>
        <xdr:cNvSpPr>
          <a:spLocks/>
        </xdr:cNvSpPr>
      </xdr:nvSpPr>
      <xdr:spPr bwMode="auto">
        <a:xfrm>
          <a:off x="7207250" y="5137150"/>
          <a:ext cx="69850" cy="457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95250</xdr:colOff>
      <xdr:row>18</xdr:row>
      <xdr:rowOff>47625</xdr:rowOff>
    </xdr:from>
    <xdr:to>
      <xdr:col>35</xdr:col>
      <xdr:colOff>142875</xdr:colOff>
      <xdr:row>22</xdr:row>
      <xdr:rowOff>152400</xdr:rowOff>
    </xdr:to>
    <xdr:sp macro="" textlink="">
      <xdr:nvSpPr>
        <xdr:cNvPr id="78" name="Rectangle 817">
          <a:extLst>
            <a:ext uri="{FF2B5EF4-FFF2-40B4-BE49-F238E27FC236}">
              <a16:creationId xmlns:a16="http://schemas.microsoft.com/office/drawing/2014/main" id="{F128A51A-6391-477E-8B45-04EF212DC2E5}"/>
            </a:ext>
          </a:extLst>
        </xdr:cNvPr>
        <xdr:cNvSpPr>
          <a:spLocks/>
        </xdr:cNvSpPr>
      </xdr:nvSpPr>
      <xdr:spPr bwMode="auto">
        <a:xfrm>
          <a:off x="7715250" y="4508500"/>
          <a:ext cx="1320800" cy="1092200"/>
        </a:xfrm>
        <a:prstGeom prst="rect">
          <a:avLst/>
        </a:prstGeom>
        <a:pattFill prst="ltVert">
          <a:fgClr>
            <a:srgbClr val="000000"/>
          </a:fgClr>
          <a:bgClr>
            <a:srgbClr val="FFFFFF"/>
          </a:bgClr>
        </a:patt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66675</xdr:colOff>
      <xdr:row>20</xdr:row>
      <xdr:rowOff>85725</xdr:rowOff>
    </xdr:from>
    <xdr:to>
      <xdr:col>35</xdr:col>
      <xdr:colOff>180975</xdr:colOff>
      <xdr:row>20</xdr:row>
      <xdr:rowOff>161925</xdr:rowOff>
    </xdr:to>
    <xdr:sp macro="" textlink="">
      <xdr:nvSpPr>
        <xdr:cNvPr id="79" name="Rectangle 818">
          <a:extLst>
            <a:ext uri="{FF2B5EF4-FFF2-40B4-BE49-F238E27FC236}">
              <a16:creationId xmlns:a16="http://schemas.microsoft.com/office/drawing/2014/main" id="{7567C6AC-95B9-47A2-B389-6F38FE73EAB3}"/>
            </a:ext>
          </a:extLst>
        </xdr:cNvPr>
        <xdr:cNvSpPr>
          <a:spLocks/>
        </xdr:cNvSpPr>
      </xdr:nvSpPr>
      <xdr:spPr bwMode="auto">
        <a:xfrm>
          <a:off x="7689850" y="5041900"/>
          <a:ext cx="1384300" cy="76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66675</xdr:colOff>
      <xdr:row>21</xdr:row>
      <xdr:rowOff>95250</xdr:rowOff>
    </xdr:from>
    <xdr:to>
      <xdr:col>30</xdr:col>
      <xdr:colOff>142875</xdr:colOff>
      <xdr:row>21</xdr:row>
      <xdr:rowOff>171450</xdr:rowOff>
    </xdr:to>
    <xdr:sp macro="" textlink="">
      <xdr:nvSpPr>
        <xdr:cNvPr id="80" name="Oval 819">
          <a:extLst>
            <a:ext uri="{FF2B5EF4-FFF2-40B4-BE49-F238E27FC236}">
              <a16:creationId xmlns:a16="http://schemas.microsoft.com/office/drawing/2014/main" id="{CCFC8D97-438F-4B07-A7C9-BC1BAA77123F}"/>
            </a:ext>
          </a:extLst>
        </xdr:cNvPr>
        <xdr:cNvSpPr>
          <a:spLocks/>
        </xdr:cNvSpPr>
      </xdr:nvSpPr>
      <xdr:spPr bwMode="auto">
        <a:xfrm>
          <a:off x="7689850" y="5295900"/>
          <a:ext cx="76200" cy="76200"/>
        </a:xfrm>
        <a:prstGeom prst="ellipse">
          <a:avLst/>
        </a:prstGeom>
        <a:solidFill>
          <a:srgbClr val="000000"/>
        </a:solidFill>
        <a:ln w="9525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57150</xdr:colOff>
      <xdr:row>19</xdr:row>
      <xdr:rowOff>38100</xdr:rowOff>
    </xdr:from>
    <xdr:to>
      <xdr:col>30</xdr:col>
      <xdr:colOff>133350</xdr:colOff>
      <xdr:row>19</xdr:row>
      <xdr:rowOff>114300</xdr:rowOff>
    </xdr:to>
    <xdr:sp macro="" textlink="">
      <xdr:nvSpPr>
        <xdr:cNvPr id="81" name="Oval 820">
          <a:extLst>
            <a:ext uri="{FF2B5EF4-FFF2-40B4-BE49-F238E27FC236}">
              <a16:creationId xmlns:a16="http://schemas.microsoft.com/office/drawing/2014/main" id="{D4EF80F0-CE07-4F8E-835E-4FD82AB99BDF}"/>
            </a:ext>
          </a:extLst>
        </xdr:cNvPr>
        <xdr:cNvSpPr>
          <a:spLocks/>
        </xdr:cNvSpPr>
      </xdr:nvSpPr>
      <xdr:spPr bwMode="auto">
        <a:xfrm>
          <a:off x="7677150" y="4743450"/>
          <a:ext cx="76200" cy="76200"/>
        </a:xfrm>
        <a:prstGeom prst="ellipse">
          <a:avLst/>
        </a:prstGeom>
        <a:solidFill>
          <a:srgbClr val="000000"/>
        </a:solidFill>
        <a:ln w="9525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32</xdr:col>
      <xdr:colOff>228600</xdr:colOff>
      <xdr:row>20</xdr:row>
      <xdr:rowOff>180975</xdr:rowOff>
    </xdr:from>
    <xdr:to>
      <xdr:col>33</xdr:col>
      <xdr:colOff>142875</xdr:colOff>
      <xdr:row>22</xdr:row>
      <xdr:rowOff>28575</xdr:rowOff>
    </xdr:to>
    <xdr:sp macro="" textlink="">
      <xdr:nvSpPr>
        <xdr:cNvPr id="82" name="Line 821">
          <a:extLst>
            <a:ext uri="{FF2B5EF4-FFF2-40B4-BE49-F238E27FC236}">
              <a16:creationId xmlns:a16="http://schemas.microsoft.com/office/drawing/2014/main" id="{B13DB09D-F644-41D4-B140-1BF079497019}"/>
            </a:ext>
          </a:extLst>
        </xdr:cNvPr>
        <xdr:cNvSpPr>
          <a:spLocks noChangeShapeType="1"/>
        </xdr:cNvSpPr>
      </xdr:nvSpPr>
      <xdr:spPr bwMode="auto">
        <a:xfrm flipV="1">
          <a:off x="8356600" y="5137150"/>
          <a:ext cx="17145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123825</xdr:colOff>
      <xdr:row>21</xdr:row>
      <xdr:rowOff>142875</xdr:rowOff>
    </xdr:from>
    <xdr:to>
      <xdr:col>32</xdr:col>
      <xdr:colOff>257175</xdr:colOff>
      <xdr:row>21</xdr:row>
      <xdr:rowOff>142875</xdr:rowOff>
    </xdr:to>
    <xdr:sp macro="" textlink="">
      <xdr:nvSpPr>
        <xdr:cNvPr id="83" name="Line 822">
          <a:extLst>
            <a:ext uri="{FF2B5EF4-FFF2-40B4-BE49-F238E27FC236}">
              <a16:creationId xmlns:a16="http://schemas.microsoft.com/office/drawing/2014/main" id="{5D782771-8F89-489F-B0A3-E379993CC60B}"/>
            </a:ext>
          </a:extLst>
        </xdr:cNvPr>
        <xdr:cNvSpPr>
          <a:spLocks noChangeShapeType="1"/>
        </xdr:cNvSpPr>
      </xdr:nvSpPr>
      <xdr:spPr bwMode="auto">
        <a:xfrm>
          <a:off x="7747000" y="5346700"/>
          <a:ext cx="635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33</xdr:col>
      <xdr:colOff>114300</xdr:colOff>
      <xdr:row>21</xdr:row>
      <xdr:rowOff>142875</xdr:rowOff>
    </xdr:from>
    <xdr:to>
      <xdr:col>33</xdr:col>
      <xdr:colOff>190500</xdr:colOff>
      <xdr:row>21</xdr:row>
      <xdr:rowOff>142875</xdr:rowOff>
    </xdr:to>
    <xdr:sp macro="" textlink="">
      <xdr:nvSpPr>
        <xdr:cNvPr id="84" name="Line 823">
          <a:extLst>
            <a:ext uri="{FF2B5EF4-FFF2-40B4-BE49-F238E27FC236}">
              <a16:creationId xmlns:a16="http://schemas.microsoft.com/office/drawing/2014/main" id="{A020C763-898E-4FA4-80A0-8D95756F3FB5}"/>
            </a:ext>
          </a:extLst>
        </xdr:cNvPr>
        <xdr:cNvSpPr>
          <a:spLocks noChangeShapeType="1"/>
        </xdr:cNvSpPr>
      </xdr:nvSpPr>
      <xdr:spPr bwMode="auto">
        <a:xfrm flipH="1">
          <a:off x="8496300" y="5346700"/>
          <a:ext cx="76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30</xdr:col>
      <xdr:colOff>95250</xdr:colOff>
      <xdr:row>19</xdr:row>
      <xdr:rowOff>76200</xdr:rowOff>
    </xdr:from>
    <xdr:to>
      <xdr:col>36</xdr:col>
      <xdr:colOff>180975</xdr:colOff>
      <xdr:row>21</xdr:row>
      <xdr:rowOff>142875</xdr:rowOff>
    </xdr:to>
    <xdr:sp macro="" textlink="">
      <xdr:nvSpPr>
        <xdr:cNvPr id="85" name="Freeform 824">
          <a:extLst>
            <a:ext uri="{FF2B5EF4-FFF2-40B4-BE49-F238E27FC236}">
              <a16:creationId xmlns:a16="http://schemas.microsoft.com/office/drawing/2014/main" id="{E7463B81-B179-4EDA-A293-BB2ADD903EFE}"/>
            </a:ext>
          </a:extLst>
        </xdr:cNvPr>
        <xdr:cNvSpPr>
          <a:spLocks/>
        </xdr:cNvSpPr>
      </xdr:nvSpPr>
      <xdr:spPr bwMode="auto">
        <a:xfrm>
          <a:off x="7715250" y="4781550"/>
          <a:ext cx="1612900" cy="565150"/>
        </a:xfrm>
        <a:custGeom>
          <a:avLst/>
          <a:gdLst>
            <a:gd name="T0" fmla="*/ 2147483647 w 177"/>
            <a:gd name="T1" fmla="*/ 2147483647 h 62"/>
            <a:gd name="T2" fmla="*/ 2147483647 w 177"/>
            <a:gd name="T3" fmla="*/ 2147483647 h 62"/>
            <a:gd name="T4" fmla="*/ 2147483647 w 177"/>
            <a:gd name="T5" fmla="*/ 0 h 62"/>
            <a:gd name="T6" fmla="*/ 0 w 177"/>
            <a:gd name="T7" fmla="*/ 0 h 62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77" h="62">
              <a:moveTo>
                <a:pt x="89" y="62"/>
              </a:moveTo>
              <a:lnTo>
                <a:pt x="177" y="62"/>
              </a:lnTo>
              <a:lnTo>
                <a:pt x="177" y="0"/>
              </a:lnTo>
              <a:lnTo>
                <a:pt x="0" y="0"/>
              </a:lnTo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12</xdr:col>
      <xdr:colOff>0</xdr:colOff>
      <xdr:row>34</xdr:row>
      <xdr:rowOff>161925</xdr:rowOff>
    </xdr:from>
    <xdr:to>
      <xdr:col>12</xdr:col>
      <xdr:colOff>0</xdr:colOff>
      <xdr:row>42</xdr:row>
      <xdr:rowOff>228600</xdr:rowOff>
    </xdr:to>
    <xdr:sp macro="" textlink="">
      <xdr:nvSpPr>
        <xdr:cNvPr id="86" name="Line 825">
          <a:extLst>
            <a:ext uri="{FF2B5EF4-FFF2-40B4-BE49-F238E27FC236}">
              <a16:creationId xmlns:a16="http://schemas.microsoft.com/office/drawing/2014/main" id="{34489F92-03F8-4722-A70A-255330B55732}"/>
            </a:ext>
          </a:extLst>
        </xdr:cNvPr>
        <xdr:cNvSpPr>
          <a:spLocks noChangeShapeType="1"/>
        </xdr:cNvSpPr>
      </xdr:nvSpPr>
      <xdr:spPr bwMode="auto">
        <a:xfrm flipV="1">
          <a:off x="3048000" y="8585200"/>
          <a:ext cx="0" cy="20447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247650</xdr:colOff>
      <xdr:row>34</xdr:row>
      <xdr:rowOff>142875</xdr:rowOff>
    </xdr:from>
    <xdr:to>
      <xdr:col>16</xdr:col>
      <xdr:colOff>238125</xdr:colOff>
      <xdr:row>34</xdr:row>
      <xdr:rowOff>142875</xdr:rowOff>
    </xdr:to>
    <xdr:sp macro="" textlink="">
      <xdr:nvSpPr>
        <xdr:cNvPr id="87" name="Line 826">
          <a:extLst>
            <a:ext uri="{FF2B5EF4-FFF2-40B4-BE49-F238E27FC236}">
              <a16:creationId xmlns:a16="http://schemas.microsoft.com/office/drawing/2014/main" id="{0551BBFD-9C66-4B85-BE2A-280841F627F8}"/>
            </a:ext>
          </a:extLst>
        </xdr:cNvPr>
        <xdr:cNvSpPr>
          <a:spLocks noChangeShapeType="1"/>
        </xdr:cNvSpPr>
      </xdr:nvSpPr>
      <xdr:spPr bwMode="auto">
        <a:xfrm>
          <a:off x="3041650" y="8566150"/>
          <a:ext cx="126365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247650</xdr:colOff>
      <xdr:row>36</xdr:row>
      <xdr:rowOff>142875</xdr:rowOff>
    </xdr:from>
    <xdr:to>
      <xdr:col>16</xdr:col>
      <xdr:colOff>238125</xdr:colOff>
      <xdr:row>36</xdr:row>
      <xdr:rowOff>142875</xdr:rowOff>
    </xdr:to>
    <xdr:sp macro="" textlink="">
      <xdr:nvSpPr>
        <xdr:cNvPr id="88" name="Line 827">
          <a:extLst>
            <a:ext uri="{FF2B5EF4-FFF2-40B4-BE49-F238E27FC236}">
              <a16:creationId xmlns:a16="http://schemas.microsoft.com/office/drawing/2014/main" id="{81AC6BBC-3A1B-4819-9394-47BBF2B302CC}"/>
            </a:ext>
          </a:extLst>
        </xdr:cNvPr>
        <xdr:cNvSpPr>
          <a:spLocks noChangeShapeType="1"/>
        </xdr:cNvSpPr>
      </xdr:nvSpPr>
      <xdr:spPr bwMode="auto">
        <a:xfrm>
          <a:off x="3041650" y="9061450"/>
          <a:ext cx="126365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7</xdr:col>
      <xdr:colOff>161925</xdr:colOff>
      <xdr:row>31</xdr:row>
      <xdr:rowOff>0</xdr:rowOff>
    </xdr:from>
    <xdr:to>
      <xdr:col>10</xdr:col>
      <xdr:colOff>0</xdr:colOff>
      <xdr:row>33</xdr:row>
      <xdr:rowOff>171450</xdr:rowOff>
    </xdr:to>
    <xdr:sp macro="" textlink="">
      <xdr:nvSpPr>
        <xdr:cNvPr id="89" name="Rectangle 828">
          <a:extLst>
            <a:ext uri="{FF2B5EF4-FFF2-40B4-BE49-F238E27FC236}">
              <a16:creationId xmlns:a16="http://schemas.microsoft.com/office/drawing/2014/main" id="{D31CBBB8-BFC5-4050-AEEE-3CA9213FBE66}"/>
            </a:ext>
          </a:extLst>
        </xdr:cNvPr>
        <xdr:cNvSpPr>
          <a:spLocks/>
        </xdr:cNvSpPr>
      </xdr:nvSpPr>
      <xdr:spPr bwMode="auto">
        <a:xfrm>
          <a:off x="1943100" y="7677150"/>
          <a:ext cx="596900" cy="6667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</xdr:col>
      <xdr:colOff>142875</xdr:colOff>
      <xdr:row>31</xdr:row>
      <xdr:rowOff>0</xdr:rowOff>
    </xdr:from>
    <xdr:to>
      <xdr:col>4</xdr:col>
      <xdr:colOff>238125</xdr:colOff>
      <xdr:row>33</xdr:row>
      <xdr:rowOff>0</xdr:rowOff>
    </xdr:to>
    <xdr:sp macro="" textlink="">
      <xdr:nvSpPr>
        <xdr:cNvPr id="90" name="Rectangle 829">
          <a:extLst>
            <a:ext uri="{FF2B5EF4-FFF2-40B4-BE49-F238E27FC236}">
              <a16:creationId xmlns:a16="http://schemas.microsoft.com/office/drawing/2014/main" id="{7AADCC10-5BD0-4708-B0EF-9D46F90BB14C}"/>
            </a:ext>
          </a:extLst>
        </xdr:cNvPr>
        <xdr:cNvSpPr>
          <a:spLocks/>
        </xdr:cNvSpPr>
      </xdr:nvSpPr>
      <xdr:spPr bwMode="auto">
        <a:xfrm>
          <a:off x="908050" y="7677150"/>
          <a:ext cx="349250" cy="495300"/>
        </a:xfrm>
        <a:prstGeom prst="rect">
          <a:avLst/>
        </a:prstGeom>
        <a:pattFill prst="pct5">
          <a:fgClr>
            <a:srgbClr val="000000"/>
          </a:fgClr>
          <a:bgClr>
            <a:srgbClr val="FFFFFF"/>
          </a:bgClr>
        </a:patt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ko-KR" altLang="en-US" sz="1200" b="1" i="0" u="none" strike="noStrike" baseline="0">
              <a:solidFill>
                <a:srgbClr val="000000"/>
              </a:solidFill>
              <a:latin typeface="돋움"/>
              <a:ea typeface="돋움"/>
            </a:rPr>
            <a:t>A</a:t>
          </a:r>
        </a:p>
      </xdr:txBody>
    </xdr:sp>
    <xdr:clientData/>
  </xdr:twoCellAnchor>
  <xdr:twoCellAnchor>
    <xdr:from>
      <xdr:col>4</xdr:col>
      <xdr:colOff>238125</xdr:colOff>
      <xdr:row>31</xdr:row>
      <xdr:rowOff>0</xdr:rowOff>
    </xdr:from>
    <xdr:to>
      <xdr:col>6</xdr:col>
      <xdr:colOff>66675</xdr:colOff>
      <xdr:row>33</xdr:row>
      <xdr:rowOff>0</xdr:rowOff>
    </xdr:to>
    <xdr:sp macro="" textlink="">
      <xdr:nvSpPr>
        <xdr:cNvPr id="91" name="Rectangle 830">
          <a:extLst>
            <a:ext uri="{FF2B5EF4-FFF2-40B4-BE49-F238E27FC236}">
              <a16:creationId xmlns:a16="http://schemas.microsoft.com/office/drawing/2014/main" id="{A9F63A4F-BC7D-49F0-A0AF-9EFB4B83D7AD}"/>
            </a:ext>
          </a:extLst>
        </xdr:cNvPr>
        <xdr:cNvSpPr>
          <a:spLocks/>
        </xdr:cNvSpPr>
      </xdr:nvSpPr>
      <xdr:spPr bwMode="auto">
        <a:xfrm>
          <a:off x="1257300" y="7677150"/>
          <a:ext cx="336550" cy="4953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6</xdr:col>
      <xdr:colOff>66675</xdr:colOff>
      <xdr:row>31</xdr:row>
      <xdr:rowOff>0</xdr:rowOff>
    </xdr:from>
    <xdr:to>
      <xdr:col>7</xdr:col>
      <xdr:colOff>161925</xdr:colOff>
      <xdr:row>33</xdr:row>
      <xdr:rowOff>0</xdr:rowOff>
    </xdr:to>
    <xdr:sp macro="" textlink="">
      <xdr:nvSpPr>
        <xdr:cNvPr id="92" name="Rectangle 831">
          <a:extLst>
            <a:ext uri="{FF2B5EF4-FFF2-40B4-BE49-F238E27FC236}">
              <a16:creationId xmlns:a16="http://schemas.microsoft.com/office/drawing/2014/main" id="{CE5CD43B-4261-4234-B6D6-2A130CE74012}"/>
            </a:ext>
          </a:extLst>
        </xdr:cNvPr>
        <xdr:cNvSpPr>
          <a:spLocks/>
        </xdr:cNvSpPr>
      </xdr:nvSpPr>
      <xdr:spPr bwMode="auto">
        <a:xfrm>
          <a:off x="1593850" y="7677150"/>
          <a:ext cx="349250" cy="4953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257175</xdr:colOff>
      <xdr:row>36</xdr:row>
      <xdr:rowOff>123825</xdr:rowOff>
    </xdr:from>
    <xdr:to>
      <xdr:col>6</xdr:col>
      <xdr:colOff>85725</xdr:colOff>
      <xdr:row>38</xdr:row>
      <xdr:rowOff>123825</xdr:rowOff>
    </xdr:to>
    <xdr:sp macro="" textlink="">
      <xdr:nvSpPr>
        <xdr:cNvPr id="93" name="Rectangle 832">
          <a:extLst>
            <a:ext uri="{FF2B5EF4-FFF2-40B4-BE49-F238E27FC236}">
              <a16:creationId xmlns:a16="http://schemas.microsoft.com/office/drawing/2014/main" id="{DD9BE4E9-0CA0-40C9-88D3-CE600A4FDEE2}"/>
            </a:ext>
          </a:extLst>
        </xdr:cNvPr>
        <xdr:cNvSpPr>
          <a:spLocks/>
        </xdr:cNvSpPr>
      </xdr:nvSpPr>
      <xdr:spPr bwMode="auto">
        <a:xfrm>
          <a:off x="1270000" y="9042400"/>
          <a:ext cx="342900" cy="4953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7</xdr:col>
      <xdr:colOff>171450</xdr:colOff>
      <xdr:row>36</xdr:row>
      <xdr:rowOff>123825</xdr:rowOff>
    </xdr:from>
    <xdr:to>
      <xdr:col>10</xdr:col>
      <xdr:colOff>0</xdr:colOff>
      <xdr:row>39</xdr:row>
      <xdr:rowOff>47625</xdr:rowOff>
    </xdr:to>
    <xdr:sp macro="" textlink="">
      <xdr:nvSpPr>
        <xdr:cNvPr id="94" name="Rectangle 833">
          <a:extLst>
            <a:ext uri="{FF2B5EF4-FFF2-40B4-BE49-F238E27FC236}">
              <a16:creationId xmlns:a16="http://schemas.microsoft.com/office/drawing/2014/main" id="{2EE517A1-A492-4E3A-B5A1-33BC116C6900}"/>
            </a:ext>
          </a:extLst>
        </xdr:cNvPr>
        <xdr:cNvSpPr>
          <a:spLocks/>
        </xdr:cNvSpPr>
      </xdr:nvSpPr>
      <xdr:spPr bwMode="auto">
        <a:xfrm>
          <a:off x="1949450" y="9042400"/>
          <a:ext cx="590550" cy="6667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6</xdr:col>
      <xdr:colOff>76200</xdr:colOff>
      <xdr:row>36</xdr:row>
      <xdr:rowOff>123825</xdr:rowOff>
    </xdr:from>
    <xdr:to>
      <xdr:col>7</xdr:col>
      <xdr:colOff>171450</xdr:colOff>
      <xdr:row>38</xdr:row>
      <xdr:rowOff>123825</xdr:rowOff>
    </xdr:to>
    <xdr:sp macro="" textlink="">
      <xdr:nvSpPr>
        <xdr:cNvPr id="95" name="Rectangle 834">
          <a:extLst>
            <a:ext uri="{FF2B5EF4-FFF2-40B4-BE49-F238E27FC236}">
              <a16:creationId xmlns:a16="http://schemas.microsoft.com/office/drawing/2014/main" id="{E96217B6-C108-4C02-9175-03C41E144E47}"/>
            </a:ext>
          </a:extLst>
        </xdr:cNvPr>
        <xdr:cNvSpPr>
          <a:spLocks/>
        </xdr:cNvSpPr>
      </xdr:nvSpPr>
      <xdr:spPr bwMode="auto">
        <a:xfrm>
          <a:off x="1600200" y="9042400"/>
          <a:ext cx="349250" cy="4953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10</xdr:col>
      <xdr:colOff>0</xdr:colOff>
      <xdr:row>36</xdr:row>
      <xdr:rowOff>123825</xdr:rowOff>
    </xdr:from>
    <xdr:to>
      <xdr:col>11</xdr:col>
      <xdr:colOff>95250</xdr:colOff>
      <xdr:row>38</xdr:row>
      <xdr:rowOff>123825</xdr:rowOff>
    </xdr:to>
    <xdr:sp macro="" textlink="">
      <xdr:nvSpPr>
        <xdr:cNvPr id="96" name="Rectangle 835">
          <a:extLst>
            <a:ext uri="{FF2B5EF4-FFF2-40B4-BE49-F238E27FC236}">
              <a16:creationId xmlns:a16="http://schemas.microsoft.com/office/drawing/2014/main" id="{7D6F267C-A761-4EFF-BBC0-A80EAF125DA2}"/>
            </a:ext>
          </a:extLst>
        </xdr:cNvPr>
        <xdr:cNvSpPr>
          <a:spLocks/>
        </xdr:cNvSpPr>
      </xdr:nvSpPr>
      <xdr:spPr bwMode="auto">
        <a:xfrm>
          <a:off x="2540000" y="9042400"/>
          <a:ext cx="349250" cy="4953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39</xdr:col>
      <xdr:colOff>257175</xdr:colOff>
      <xdr:row>18</xdr:row>
      <xdr:rowOff>0</xdr:rowOff>
    </xdr:from>
    <xdr:to>
      <xdr:col>39</xdr:col>
      <xdr:colOff>257175</xdr:colOff>
      <xdr:row>43</xdr:row>
      <xdr:rowOff>38100</xdr:rowOff>
    </xdr:to>
    <xdr:sp macro="" textlink="">
      <xdr:nvSpPr>
        <xdr:cNvPr id="97" name="Line 836">
          <a:extLst>
            <a:ext uri="{FF2B5EF4-FFF2-40B4-BE49-F238E27FC236}">
              <a16:creationId xmlns:a16="http://schemas.microsoft.com/office/drawing/2014/main" id="{03A0EB31-5FE0-4757-8077-A8A725C22C65}"/>
            </a:ext>
          </a:extLst>
        </xdr:cNvPr>
        <xdr:cNvSpPr>
          <a:spLocks noChangeShapeType="1"/>
        </xdr:cNvSpPr>
      </xdr:nvSpPr>
      <xdr:spPr bwMode="auto">
        <a:xfrm flipV="1">
          <a:off x="10160000" y="4457700"/>
          <a:ext cx="0" cy="62293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16</xdr:col>
      <xdr:colOff>238125</xdr:colOff>
      <xdr:row>18</xdr:row>
      <xdr:rowOff>0</xdr:rowOff>
    </xdr:from>
    <xdr:to>
      <xdr:col>39</xdr:col>
      <xdr:colOff>257175</xdr:colOff>
      <xdr:row>18</xdr:row>
      <xdr:rowOff>0</xdr:rowOff>
    </xdr:to>
    <xdr:sp macro="" textlink="">
      <xdr:nvSpPr>
        <xdr:cNvPr id="98" name="Line 837">
          <a:extLst>
            <a:ext uri="{FF2B5EF4-FFF2-40B4-BE49-F238E27FC236}">
              <a16:creationId xmlns:a16="http://schemas.microsoft.com/office/drawing/2014/main" id="{71E82365-EE1B-433A-ADD4-E324ABEF058D}"/>
            </a:ext>
          </a:extLst>
        </xdr:cNvPr>
        <xdr:cNvSpPr>
          <a:spLocks noChangeShapeType="1"/>
        </xdr:cNvSpPr>
      </xdr:nvSpPr>
      <xdr:spPr bwMode="auto">
        <a:xfrm>
          <a:off x="4305300" y="4457700"/>
          <a:ext cx="585470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95250</xdr:colOff>
      <xdr:row>31</xdr:row>
      <xdr:rowOff>0</xdr:rowOff>
    </xdr:from>
    <xdr:to>
      <xdr:col>12</xdr:col>
      <xdr:colOff>190500</xdr:colOff>
      <xdr:row>33</xdr:row>
      <xdr:rowOff>0</xdr:rowOff>
    </xdr:to>
    <xdr:sp macro="" textlink="">
      <xdr:nvSpPr>
        <xdr:cNvPr id="99" name="Rectangle 838">
          <a:extLst>
            <a:ext uri="{FF2B5EF4-FFF2-40B4-BE49-F238E27FC236}">
              <a16:creationId xmlns:a16="http://schemas.microsoft.com/office/drawing/2014/main" id="{A638C5BA-FC71-4FDF-AEC4-798E32C054C0}"/>
            </a:ext>
          </a:extLst>
        </xdr:cNvPr>
        <xdr:cNvSpPr>
          <a:spLocks/>
        </xdr:cNvSpPr>
      </xdr:nvSpPr>
      <xdr:spPr bwMode="auto">
        <a:xfrm>
          <a:off x="2889250" y="7677150"/>
          <a:ext cx="349250" cy="495300"/>
        </a:xfrm>
        <a:prstGeom prst="rect">
          <a:avLst/>
        </a:prstGeom>
        <a:pattFill prst="pct5">
          <a:fgClr>
            <a:srgbClr val="000000"/>
          </a:fgClr>
          <a:bgClr>
            <a:srgbClr val="FFFFFF"/>
          </a:bgClr>
        </a:patt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ko-KR" altLang="en-US" sz="1200" b="1" i="0" u="none" strike="noStrike" baseline="0">
              <a:solidFill>
                <a:srgbClr val="000000"/>
              </a:solidFill>
              <a:latin typeface="돋움"/>
              <a:ea typeface="돋움"/>
            </a:rPr>
            <a:t>B</a:t>
          </a:r>
        </a:p>
      </xdr:txBody>
    </xdr:sp>
    <xdr:clientData/>
  </xdr:twoCellAnchor>
  <xdr:twoCellAnchor>
    <xdr:from>
      <xdr:col>10</xdr:col>
      <xdr:colOff>0</xdr:colOff>
      <xdr:row>31</xdr:row>
      <xdr:rowOff>0</xdr:rowOff>
    </xdr:from>
    <xdr:to>
      <xdr:col>11</xdr:col>
      <xdr:colOff>95250</xdr:colOff>
      <xdr:row>33</xdr:row>
      <xdr:rowOff>0</xdr:rowOff>
    </xdr:to>
    <xdr:sp macro="" textlink="">
      <xdr:nvSpPr>
        <xdr:cNvPr id="100" name="Rectangle 839">
          <a:extLst>
            <a:ext uri="{FF2B5EF4-FFF2-40B4-BE49-F238E27FC236}">
              <a16:creationId xmlns:a16="http://schemas.microsoft.com/office/drawing/2014/main" id="{B2BCEF76-4A5B-4EFA-9624-4029907F86E1}"/>
            </a:ext>
          </a:extLst>
        </xdr:cNvPr>
        <xdr:cNvSpPr>
          <a:spLocks/>
        </xdr:cNvSpPr>
      </xdr:nvSpPr>
      <xdr:spPr bwMode="auto">
        <a:xfrm>
          <a:off x="2540000" y="7677150"/>
          <a:ext cx="349250" cy="4953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39</xdr:col>
      <xdr:colOff>200025</xdr:colOff>
      <xdr:row>29</xdr:row>
      <xdr:rowOff>0</xdr:rowOff>
    </xdr:from>
    <xdr:to>
      <xdr:col>40</xdr:col>
      <xdr:colOff>9525</xdr:colOff>
      <xdr:row>31</xdr:row>
      <xdr:rowOff>238125</xdr:rowOff>
    </xdr:to>
    <xdr:sp macro="" textlink="">
      <xdr:nvSpPr>
        <xdr:cNvPr id="101" name="Rectangle 840">
          <a:extLst>
            <a:ext uri="{FF2B5EF4-FFF2-40B4-BE49-F238E27FC236}">
              <a16:creationId xmlns:a16="http://schemas.microsoft.com/office/drawing/2014/main" id="{3A64A0A1-4E91-42C0-A957-E8A38FE16CB4}"/>
            </a:ext>
          </a:extLst>
        </xdr:cNvPr>
        <xdr:cNvSpPr>
          <a:spLocks/>
        </xdr:cNvSpPr>
      </xdr:nvSpPr>
      <xdr:spPr bwMode="auto">
        <a:xfrm>
          <a:off x="10109200" y="7181850"/>
          <a:ext cx="63500" cy="7366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18</xdr:col>
      <xdr:colOff>9525</xdr:colOff>
      <xdr:row>17</xdr:row>
      <xdr:rowOff>209550</xdr:rowOff>
    </xdr:from>
    <xdr:to>
      <xdr:col>19</xdr:col>
      <xdr:colOff>247650</xdr:colOff>
      <xdr:row>18</xdr:row>
      <xdr:rowOff>47625</xdr:rowOff>
    </xdr:to>
    <xdr:sp macro="" textlink="">
      <xdr:nvSpPr>
        <xdr:cNvPr id="102" name="Rectangle 841">
          <a:extLst>
            <a:ext uri="{FF2B5EF4-FFF2-40B4-BE49-F238E27FC236}">
              <a16:creationId xmlns:a16="http://schemas.microsoft.com/office/drawing/2014/main" id="{D152743F-8C87-46BA-827F-9DCD9FA89CD6}"/>
            </a:ext>
          </a:extLst>
        </xdr:cNvPr>
        <xdr:cNvSpPr>
          <a:spLocks/>
        </xdr:cNvSpPr>
      </xdr:nvSpPr>
      <xdr:spPr bwMode="auto">
        <a:xfrm>
          <a:off x="4584700" y="4419600"/>
          <a:ext cx="488950" cy="889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18</xdr:col>
      <xdr:colOff>38100</xdr:colOff>
      <xdr:row>32</xdr:row>
      <xdr:rowOff>219075</xdr:rowOff>
    </xdr:from>
    <xdr:to>
      <xdr:col>19</xdr:col>
      <xdr:colOff>247650</xdr:colOff>
      <xdr:row>33</xdr:row>
      <xdr:rowOff>28575</xdr:rowOff>
    </xdr:to>
    <xdr:sp macro="" textlink="">
      <xdr:nvSpPr>
        <xdr:cNvPr id="103" name="Rectangle 842">
          <a:extLst>
            <a:ext uri="{FF2B5EF4-FFF2-40B4-BE49-F238E27FC236}">
              <a16:creationId xmlns:a16="http://schemas.microsoft.com/office/drawing/2014/main" id="{AB0FA929-C4AB-4734-A48C-287D05768100}"/>
            </a:ext>
          </a:extLst>
        </xdr:cNvPr>
        <xdr:cNvSpPr>
          <a:spLocks/>
        </xdr:cNvSpPr>
      </xdr:nvSpPr>
      <xdr:spPr bwMode="auto">
        <a:xfrm>
          <a:off x="4610100" y="814705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14</xdr:col>
      <xdr:colOff>57150</xdr:colOff>
      <xdr:row>34</xdr:row>
      <xdr:rowOff>114300</xdr:rowOff>
    </xdr:from>
    <xdr:to>
      <xdr:col>16</xdr:col>
      <xdr:colOff>0</xdr:colOff>
      <xdr:row>34</xdr:row>
      <xdr:rowOff>171450</xdr:rowOff>
    </xdr:to>
    <xdr:sp macro="" textlink="">
      <xdr:nvSpPr>
        <xdr:cNvPr id="104" name="Rectangle 843">
          <a:extLst>
            <a:ext uri="{FF2B5EF4-FFF2-40B4-BE49-F238E27FC236}">
              <a16:creationId xmlns:a16="http://schemas.microsoft.com/office/drawing/2014/main" id="{3891E4A2-EDDB-4549-9FD3-6670B23A6784}"/>
            </a:ext>
          </a:extLst>
        </xdr:cNvPr>
        <xdr:cNvSpPr>
          <a:spLocks/>
        </xdr:cNvSpPr>
      </xdr:nvSpPr>
      <xdr:spPr bwMode="auto">
        <a:xfrm>
          <a:off x="3613150" y="8534400"/>
          <a:ext cx="4508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16</xdr:col>
      <xdr:colOff>209550</xdr:colOff>
      <xdr:row>34</xdr:row>
      <xdr:rowOff>228600</xdr:rowOff>
    </xdr:from>
    <xdr:to>
      <xdr:col>17</xdr:col>
      <xdr:colOff>9525</xdr:colOff>
      <xdr:row>36</xdr:row>
      <xdr:rowOff>57150</xdr:rowOff>
    </xdr:to>
    <xdr:sp macro="" textlink="">
      <xdr:nvSpPr>
        <xdr:cNvPr id="105" name="Rectangle 844">
          <a:extLst>
            <a:ext uri="{FF2B5EF4-FFF2-40B4-BE49-F238E27FC236}">
              <a16:creationId xmlns:a16="http://schemas.microsoft.com/office/drawing/2014/main" id="{F265786E-A900-4B35-8A51-7ED3ED2CC7F8}"/>
            </a:ext>
          </a:extLst>
        </xdr:cNvPr>
        <xdr:cNvSpPr>
          <a:spLocks/>
        </xdr:cNvSpPr>
      </xdr:nvSpPr>
      <xdr:spPr bwMode="auto">
        <a:xfrm>
          <a:off x="4273550" y="8648700"/>
          <a:ext cx="57150" cy="3238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27</xdr:col>
      <xdr:colOff>14288</xdr:colOff>
      <xdr:row>42</xdr:row>
      <xdr:rowOff>180975</xdr:rowOff>
    </xdr:from>
    <xdr:to>
      <xdr:col>28</xdr:col>
      <xdr:colOff>14288</xdr:colOff>
      <xdr:row>42</xdr:row>
      <xdr:rowOff>226219</xdr:rowOff>
    </xdr:to>
    <xdr:sp macro="" textlink="">
      <xdr:nvSpPr>
        <xdr:cNvPr id="106" name="Rectangle 846">
          <a:extLst>
            <a:ext uri="{FF2B5EF4-FFF2-40B4-BE49-F238E27FC236}">
              <a16:creationId xmlns:a16="http://schemas.microsoft.com/office/drawing/2014/main" id="{DDCC2D8C-1273-4410-9712-67E2129EE1D0}"/>
            </a:ext>
          </a:extLst>
        </xdr:cNvPr>
        <xdr:cNvSpPr>
          <a:spLocks/>
        </xdr:cNvSpPr>
      </xdr:nvSpPr>
      <xdr:spPr bwMode="auto">
        <a:xfrm>
          <a:off x="6870700" y="10585450"/>
          <a:ext cx="254000" cy="420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16</xdr:col>
      <xdr:colOff>227012</xdr:colOff>
      <xdr:row>2</xdr:row>
      <xdr:rowOff>188912</xdr:rowOff>
    </xdr:from>
    <xdr:to>
      <xdr:col>16</xdr:col>
      <xdr:colOff>227012</xdr:colOff>
      <xdr:row>18</xdr:row>
      <xdr:rowOff>66992</xdr:rowOff>
    </xdr:to>
    <xdr:sp macro="" textlink="">
      <xdr:nvSpPr>
        <xdr:cNvPr id="107" name="Line 847">
          <a:extLst>
            <a:ext uri="{FF2B5EF4-FFF2-40B4-BE49-F238E27FC236}">
              <a16:creationId xmlns:a16="http://schemas.microsoft.com/office/drawing/2014/main" id="{06E1DE31-4E41-4566-AA6C-1E8442DD60A8}"/>
            </a:ext>
          </a:extLst>
        </xdr:cNvPr>
        <xdr:cNvSpPr>
          <a:spLocks noChangeShapeType="1"/>
        </xdr:cNvSpPr>
      </xdr:nvSpPr>
      <xdr:spPr bwMode="auto">
        <a:xfrm>
          <a:off x="4291012" y="684212"/>
          <a:ext cx="0" cy="3843655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36</xdr:col>
      <xdr:colOff>47625</xdr:colOff>
      <xdr:row>22</xdr:row>
      <xdr:rowOff>200025</xdr:rowOff>
    </xdr:from>
    <xdr:to>
      <xdr:col>36</xdr:col>
      <xdr:colOff>47625</xdr:colOff>
      <xdr:row>27</xdr:row>
      <xdr:rowOff>76200</xdr:rowOff>
    </xdr:to>
    <xdr:sp macro="" textlink="">
      <xdr:nvSpPr>
        <xdr:cNvPr id="108" name="Line 850">
          <a:extLst>
            <a:ext uri="{FF2B5EF4-FFF2-40B4-BE49-F238E27FC236}">
              <a16:creationId xmlns:a16="http://schemas.microsoft.com/office/drawing/2014/main" id="{0125C37D-FADC-4AE3-812C-48BE604C728A}"/>
            </a:ext>
          </a:extLst>
        </xdr:cNvPr>
        <xdr:cNvSpPr>
          <a:spLocks noChangeShapeType="1"/>
        </xdr:cNvSpPr>
      </xdr:nvSpPr>
      <xdr:spPr bwMode="auto">
        <a:xfrm flipH="1" flipV="1">
          <a:off x="9194800" y="5651500"/>
          <a:ext cx="0" cy="11112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38</xdr:col>
      <xdr:colOff>19050</xdr:colOff>
      <xdr:row>34</xdr:row>
      <xdr:rowOff>142875</xdr:rowOff>
    </xdr:from>
    <xdr:to>
      <xdr:col>38</xdr:col>
      <xdr:colOff>19050</xdr:colOff>
      <xdr:row>38</xdr:row>
      <xdr:rowOff>19050</xdr:rowOff>
    </xdr:to>
    <xdr:sp macro="" textlink="">
      <xdr:nvSpPr>
        <xdr:cNvPr id="109" name="Line 851">
          <a:extLst>
            <a:ext uri="{FF2B5EF4-FFF2-40B4-BE49-F238E27FC236}">
              <a16:creationId xmlns:a16="http://schemas.microsoft.com/office/drawing/2014/main" id="{F357BCA4-02DE-4772-932E-C4159BED715F}"/>
            </a:ext>
          </a:extLst>
        </xdr:cNvPr>
        <xdr:cNvSpPr>
          <a:spLocks noChangeShapeType="1"/>
        </xdr:cNvSpPr>
      </xdr:nvSpPr>
      <xdr:spPr bwMode="auto">
        <a:xfrm flipH="1" flipV="1">
          <a:off x="9671050" y="8566150"/>
          <a:ext cx="0" cy="8636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142875</xdr:colOff>
      <xdr:row>33</xdr:row>
      <xdr:rowOff>0</xdr:rowOff>
    </xdr:from>
    <xdr:to>
      <xdr:col>34</xdr:col>
      <xdr:colOff>142875</xdr:colOff>
      <xdr:row>38</xdr:row>
      <xdr:rowOff>19050</xdr:rowOff>
    </xdr:to>
    <xdr:sp macro="" textlink="">
      <xdr:nvSpPr>
        <xdr:cNvPr id="306" name="Line 852">
          <a:extLst>
            <a:ext uri="{FF2B5EF4-FFF2-40B4-BE49-F238E27FC236}">
              <a16:creationId xmlns:a16="http://schemas.microsoft.com/office/drawing/2014/main" id="{1186E169-4C15-4202-BBB9-C1A6BD4EF78B}"/>
            </a:ext>
            <a:ext uri="{147F2762-F138-4A5C-976F-8EAC2B608ADB}">
              <a16:predDERef xmlns:a16="http://schemas.microsoft.com/office/drawing/2014/main" pred="{F357BCA4-02DE-4772-932E-C4159BED715F}"/>
            </a:ext>
          </a:extLst>
        </xdr:cNvPr>
        <xdr:cNvSpPr>
          <a:spLocks noChangeShapeType="1"/>
        </xdr:cNvSpPr>
      </xdr:nvSpPr>
      <xdr:spPr bwMode="auto">
        <a:xfrm flipH="1" flipV="1">
          <a:off x="8782050" y="8172450"/>
          <a:ext cx="0" cy="12573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27</xdr:col>
      <xdr:colOff>0</xdr:colOff>
      <xdr:row>40</xdr:row>
      <xdr:rowOff>38100</xdr:rowOff>
    </xdr:from>
    <xdr:to>
      <xdr:col>28</xdr:col>
      <xdr:colOff>184150</xdr:colOff>
      <xdr:row>41</xdr:row>
      <xdr:rowOff>114300</xdr:rowOff>
    </xdr:to>
    <xdr:sp macro="" textlink="">
      <xdr:nvSpPr>
        <xdr:cNvPr id="111" name="Rectangle 854">
          <a:extLst>
            <a:ext uri="{FF2B5EF4-FFF2-40B4-BE49-F238E27FC236}">
              <a16:creationId xmlns:a16="http://schemas.microsoft.com/office/drawing/2014/main" id="{B181DA86-E460-4150-8012-B39F72D5B1E8}"/>
            </a:ext>
          </a:extLst>
        </xdr:cNvPr>
        <xdr:cNvSpPr>
          <a:spLocks noChangeArrowheads="1"/>
        </xdr:cNvSpPr>
      </xdr:nvSpPr>
      <xdr:spPr bwMode="auto">
        <a:xfrm>
          <a:off x="6858000" y="9944100"/>
          <a:ext cx="436562" cy="3238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ko-KR" altLang="en-US" sz="1600" b="1" i="0" u="none" strike="noStrike" baseline="0">
              <a:solidFill>
                <a:srgbClr val="000000"/>
              </a:solidFill>
              <a:latin typeface="굴림체"/>
              <a:ea typeface="굴림체"/>
            </a:rPr>
            <a:t>EPS</a:t>
          </a:r>
        </a:p>
      </xdr:txBody>
    </xdr:sp>
    <xdr:clientData/>
  </xdr:twoCellAnchor>
  <xdr:twoCellAnchor>
    <xdr:from>
      <xdr:col>37</xdr:col>
      <xdr:colOff>12700</xdr:colOff>
      <xdr:row>24</xdr:row>
      <xdr:rowOff>203200</xdr:rowOff>
    </xdr:from>
    <xdr:to>
      <xdr:col>38</xdr:col>
      <xdr:colOff>203200</xdr:colOff>
      <xdr:row>26</xdr:row>
      <xdr:rowOff>57150</xdr:rowOff>
    </xdr:to>
    <xdr:sp macro="" textlink="">
      <xdr:nvSpPr>
        <xdr:cNvPr id="112" name="Rectangle 855">
          <a:extLst>
            <a:ext uri="{FF2B5EF4-FFF2-40B4-BE49-F238E27FC236}">
              <a16:creationId xmlns:a16="http://schemas.microsoft.com/office/drawing/2014/main" id="{F819A913-2953-44E3-9A2A-CC6898EB048E}"/>
            </a:ext>
          </a:extLst>
        </xdr:cNvPr>
        <xdr:cNvSpPr>
          <a:spLocks noChangeArrowheads="1"/>
        </xdr:cNvSpPr>
      </xdr:nvSpPr>
      <xdr:spPr bwMode="auto">
        <a:xfrm>
          <a:off x="9409112" y="6145212"/>
          <a:ext cx="444500" cy="35083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ko-KR" altLang="en-US" sz="1600" b="1" i="0" u="none" strike="noStrike" baseline="0">
              <a:solidFill>
                <a:srgbClr val="000000"/>
              </a:solidFill>
              <a:latin typeface="굴림체"/>
              <a:ea typeface="굴림체"/>
            </a:rPr>
            <a:t>EPS</a:t>
          </a:r>
        </a:p>
      </xdr:txBody>
    </xdr:sp>
    <xdr:clientData/>
  </xdr:twoCellAnchor>
  <xdr:twoCellAnchor>
    <xdr:from>
      <xdr:col>12</xdr:col>
      <xdr:colOff>19050</xdr:colOff>
      <xdr:row>36</xdr:row>
      <xdr:rowOff>171450</xdr:rowOff>
    </xdr:from>
    <xdr:to>
      <xdr:col>16</xdr:col>
      <xdr:colOff>228600</xdr:colOff>
      <xdr:row>42</xdr:row>
      <xdr:rowOff>238125</xdr:rowOff>
    </xdr:to>
    <xdr:sp macro="" textlink="">
      <xdr:nvSpPr>
        <xdr:cNvPr id="113" name="Line 858">
          <a:extLst>
            <a:ext uri="{FF2B5EF4-FFF2-40B4-BE49-F238E27FC236}">
              <a16:creationId xmlns:a16="http://schemas.microsoft.com/office/drawing/2014/main" id="{DCE8E8B7-4184-4194-B754-3A896DCA75CE}"/>
            </a:ext>
          </a:extLst>
        </xdr:cNvPr>
        <xdr:cNvSpPr>
          <a:spLocks noChangeShapeType="1"/>
        </xdr:cNvSpPr>
      </xdr:nvSpPr>
      <xdr:spPr bwMode="auto">
        <a:xfrm>
          <a:off x="3067050" y="9086850"/>
          <a:ext cx="1225550" cy="15557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12</xdr:col>
      <xdr:colOff>9525</xdr:colOff>
      <xdr:row>36</xdr:row>
      <xdr:rowOff>133350</xdr:rowOff>
    </xdr:from>
    <xdr:to>
      <xdr:col>16</xdr:col>
      <xdr:colOff>247650</xdr:colOff>
      <xdr:row>43</xdr:row>
      <xdr:rowOff>0</xdr:rowOff>
    </xdr:to>
    <xdr:sp macro="" textlink="">
      <xdr:nvSpPr>
        <xdr:cNvPr id="114" name="Line 859">
          <a:extLst>
            <a:ext uri="{FF2B5EF4-FFF2-40B4-BE49-F238E27FC236}">
              <a16:creationId xmlns:a16="http://schemas.microsoft.com/office/drawing/2014/main" id="{BF720401-6F01-4691-9BAC-319646DD88F6}"/>
            </a:ext>
          </a:extLst>
        </xdr:cNvPr>
        <xdr:cNvSpPr>
          <a:spLocks noChangeShapeType="1"/>
        </xdr:cNvSpPr>
      </xdr:nvSpPr>
      <xdr:spPr bwMode="auto">
        <a:xfrm flipV="1">
          <a:off x="3060700" y="9048750"/>
          <a:ext cx="1250950" cy="1600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21</xdr:col>
      <xdr:colOff>0</xdr:colOff>
      <xdr:row>38</xdr:row>
      <xdr:rowOff>47625</xdr:rowOff>
    </xdr:from>
    <xdr:to>
      <xdr:col>26</xdr:col>
      <xdr:colOff>114300</xdr:colOff>
      <xdr:row>43</xdr:row>
      <xdr:rowOff>0</xdr:rowOff>
    </xdr:to>
    <xdr:sp macro="" textlink="">
      <xdr:nvSpPr>
        <xdr:cNvPr id="115" name="Line 860">
          <a:extLst>
            <a:ext uri="{FF2B5EF4-FFF2-40B4-BE49-F238E27FC236}">
              <a16:creationId xmlns:a16="http://schemas.microsoft.com/office/drawing/2014/main" id="{1F60AF4C-68E0-48EE-AA4E-86D5438794E1}"/>
            </a:ext>
          </a:extLst>
        </xdr:cNvPr>
        <xdr:cNvSpPr>
          <a:spLocks noChangeShapeType="1"/>
        </xdr:cNvSpPr>
      </xdr:nvSpPr>
      <xdr:spPr bwMode="auto">
        <a:xfrm flipV="1">
          <a:off x="5334000" y="9461500"/>
          <a:ext cx="1384300" cy="11874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257175</xdr:colOff>
      <xdr:row>38</xdr:row>
      <xdr:rowOff>28575</xdr:rowOff>
    </xdr:from>
    <xdr:to>
      <xdr:col>26</xdr:col>
      <xdr:colOff>123825</xdr:colOff>
      <xdr:row>42</xdr:row>
      <xdr:rowOff>238125</xdr:rowOff>
    </xdr:to>
    <xdr:sp macro="" textlink="">
      <xdr:nvSpPr>
        <xdr:cNvPr id="116" name="Line 861">
          <a:extLst>
            <a:ext uri="{FF2B5EF4-FFF2-40B4-BE49-F238E27FC236}">
              <a16:creationId xmlns:a16="http://schemas.microsoft.com/office/drawing/2014/main" id="{1939EC77-485C-4A89-901C-3EF6F0057299}"/>
            </a:ext>
          </a:extLst>
        </xdr:cNvPr>
        <xdr:cNvSpPr>
          <a:spLocks noChangeShapeType="1"/>
        </xdr:cNvSpPr>
      </xdr:nvSpPr>
      <xdr:spPr bwMode="auto">
        <a:xfrm>
          <a:off x="5334000" y="9442450"/>
          <a:ext cx="1397000" cy="12001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238125</xdr:colOff>
      <xdr:row>17</xdr:row>
      <xdr:rowOff>219075</xdr:rowOff>
    </xdr:from>
    <xdr:to>
      <xdr:col>26</xdr:col>
      <xdr:colOff>142875</xdr:colOff>
      <xdr:row>20</xdr:row>
      <xdr:rowOff>85725</xdr:rowOff>
    </xdr:to>
    <xdr:sp macro="" textlink="">
      <xdr:nvSpPr>
        <xdr:cNvPr id="117" name="Line 862">
          <a:extLst>
            <a:ext uri="{FF2B5EF4-FFF2-40B4-BE49-F238E27FC236}">
              <a16:creationId xmlns:a16="http://schemas.microsoft.com/office/drawing/2014/main" id="{9F6F7140-F45F-4E8F-A4FB-AC2BB5C69259}"/>
            </a:ext>
          </a:extLst>
        </xdr:cNvPr>
        <xdr:cNvSpPr>
          <a:spLocks noChangeShapeType="1"/>
        </xdr:cNvSpPr>
      </xdr:nvSpPr>
      <xdr:spPr bwMode="auto">
        <a:xfrm flipV="1">
          <a:off x="5321300" y="4432300"/>
          <a:ext cx="1428750" cy="609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20</xdr:col>
      <xdr:colOff>238125</xdr:colOff>
      <xdr:row>17</xdr:row>
      <xdr:rowOff>228600</xdr:rowOff>
    </xdr:from>
    <xdr:to>
      <xdr:col>26</xdr:col>
      <xdr:colOff>133350</xdr:colOff>
      <xdr:row>20</xdr:row>
      <xdr:rowOff>85725</xdr:rowOff>
    </xdr:to>
    <xdr:sp macro="" textlink="">
      <xdr:nvSpPr>
        <xdr:cNvPr id="118" name="Line 863">
          <a:extLst>
            <a:ext uri="{FF2B5EF4-FFF2-40B4-BE49-F238E27FC236}">
              <a16:creationId xmlns:a16="http://schemas.microsoft.com/office/drawing/2014/main" id="{07F324CE-CFEE-4ED6-8C4C-72ECA68E22AD}"/>
            </a:ext>
          </a:extLst>
        </xdr:cNvPr>
        <xdr:cNvSpPr>
          <a:spLocks noChangeShapeType="1"/>
        </xdr:cNvSpPr>
      </xdr:nvSpPr>
      <xdr:spPr bwMode="auto">
        <a:xfrm>
          <a:off x="5321300" y="4438650"/>
          <a:ext cx="1416050" cy="603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171450</xdr:colOff>
      <xdr:row>22</xdr:row>
      <xdr:rowOff>238125</xdr:rowOff>
    </xdr:from>
    <xdr:to>
      <xdr:col>36</xdr:col>
      <xdr:colOff>28575</xdr:colOff>
      <xdr:row>27</xdr:row>
      <xdr:rowOff>85725</xdr:rowOff>
    </xdr:to>
    <xdr:sp macro="" textlink="">
      <xdr:nvSpPr>
        <xdr:cNvPr id="119" name="Line 864">
          <a:extLst>
            <a:ext uri="{FF2B5EF4-FFF2-40B4-BE49-F238E27FC236}">
              <a16:creationId xmlns:a16="http://schemas.microsoft.com/office/drawing/2014/main" id="{21AA470A-706F-4524-8606-83C1C98DFFD1}"/>
            </a:ext>
          </a:extLst>
        </xdr:cNvPr>
        <xdr:cNvSpPr>
          <a:spLocks noChangeShapeType="1"/>
        </xdr:cNvSpPr>
      </xdr:nvSpPr>
      <xdr:spPr bwMode="auto">
        <a:xfrm flipH="1">
          <a:off x="8807450" y="5689600"/>
          <a:ext cx="368300" cy="1085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161925</xdr:colOff>
      <xdr:row>22</xdr:row>
      <xdr:rowOff>228600</xdr:rowOff>
    </xdr:from>
    <xdr:to>
      <xdr:col>36</xdr:col>
      <xdr:colOff>57150</xdr:colOff>
      <xdr:row>27</xdr:row>
      <xdr:rowOff>85725</xdr:rowOff>
    </xdr:to>
    <xdr:sp macro="" textlink="">
      <xdr:nvSpPr>
        <xdr:cNvPr id="120" name="Line 865">
          <a:extLst>
            <a:ext uri="{FF2B5EF4-FFF2-40B4-BE49-F238E27FC236}">
              <a16:creationId xmlns:a16="http://schemas.microsoft.com/office/drawing/2014/main" id="{03D54BF9-80F7-404F-B7DB-8C9AC3AC2DE6}"/>
            </a:ext>
          </a:extLst>
        </xdr:cNvPr>
        <xdr:cNvSpPr>
          <a:spLocks noChangeShapeType="1"/>
        </xdr:cNvSpPr>
      </xdr:nvSpPr>
      <xdr:spPr bwMode="auto">
        <a:xfrm>
          <a:off x="8801100" y="5676900"/>
          <a:ext cx="400050" cy="1098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152400</xdr:colOff>
      <xdr:row>18</xdr:row>
      <xdr:rowOff>9525</xdr:rowOff>
    </xdr:from>
    <xdr:to>
      <xdr:col>28</xdr:col>
      <xdr:colOff>152400</xdr:colOff>
      <xdr:row>20</xdr:row>
      <xdr:rowOff>95250</xdr:rowOff>
    </xdr:to>
    <xdr:sp macro="" textlink="">
      <xdr:nvSpPr>
        <xdr:cNvPr id="121" name="Line 866">
          <a:extLst>
            <a:ext uri="{FF2B5EF4-FFF2-40B4-BE49-F238E27FC236}">
              <a16:creationId xmlns:a16="http://schemas.microsoft.com/office/drawing/2014/main" id="{08198F3C-2263-4899-8A0A-9266B8E94202}"/>
            </a:ext>
          </a:extLst>
        </xdr:cNvPr>
        <xdr:cNvSpPr>
          <a:spLocks noChangeShapeType="1"/>
        </xdr:cNvSpPr>
      </xdr:nvSpPr>
      <xdr:spPr bwMode="auto">
        <a:xfrm flipV="1">
          <a:off x="6756400" y="4470400"/>
          <a:ext cx="508000" cy="577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26</xdr:col>
      <xdr:colOff>142875</xdr:colOff>
      <xdr:row>18</xdr:row>
      <xdr:rowOff>19050</xdr:rowOff>
    </xdr:from>
    <xdr:to>
      <xdr:col>28</xdr:col>
      <xdr:colOff>142875</xdr:colOff>
      <xdr:row>20</xdr:row>
      <xdr:rowOff>85725</xdr:rowOff>
    </xdr:to>
    <xdr:sp macro="" textlink="">
      <xdr:nvSpPr>
        <xdr:cNvPr id="122" name="Line 867">
          <a:extLst>
            <a:ext uri="{FF2B5EF4-FFF2-40B4-BE49-F238E27FC236}">
              <a16:creationId xmlns:a16="http://schemas.microsoft.com/office/drawing/2014/main" id="{F8C17CFC-261D-48FB-A892-1D8B7361E802}"/>
            </a:ext>
          </a:extLst>
        </xdr:cNvPr>
        <xdr:cNvSpPr>
          <a:spLocks noChangeShapeType="1"/>
        </xdr:cNvSpPr>
      </xdr:nvSpPr>
      <xdr:spPr bwMode="auto">
        <a:xfrm>
          <a:off x="6750050" y="4476750"/>
          <a:ext cx="508000" cy="5651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161925</xdr:colOff>
      <xdr:row>34</xdr:row>
      <xdr:rowOff>161925</xdr:rowOff>
    </xdr:from>
    <xdr:to>
      <xdr:col>37</xdr:col>
      <xdr:colOff>257175</xdr:colOff>
      <xdr:row>38</xdr:row>
      <xdr:rowOff>28575</xdr:rowOff>
    </xdr:to>
    <xdr:sp macro="" textlink="">
      <xdr:nvSpPr>
        <xdr:cNvPr id="123" name="Line 868">
          <a:extLst>
            <a:ext uri="{FF2B5EF4-FFF2-40B4-BE49-F238E27FC236}">
              <a16:creationId xmlns:a16="http://schemas.microsoft.com/office/drawing/2014/main" id="{B8AECFC6-3391-4E72-AC62-CCEC34C55350}"/>
            </a:ext>
          </a:extLst>
        </xdr:cNvPr>
        <xdr:cNvSpPr>
          <a:spLocks noChangeShapeType="1"/>
        </xdr:cNvSpPr>
      </xdr:nvSpPr>
      <xdr:spPr bwMode="auto">
        <a:xfrm>
          <a:off x="8801100" y="8585200"/>
          <a:ext cx="85090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34</xdr:col>
      <xdr:colOff>123825</xdr:colOff>
      <xdr:row>34</xdr:row>
      <xdr:rowOff>104775</xdr:rowOff>
    </xdr:from>
    <xdr:to>
      <xdr:col>38</xdr:col>
      <xdr:colOff>28575</xdr:colOff>
      <xdr:row>38</xdr:row>
      <xdr:rowOff>9525</xdr:rowOff>
    </xdr:to>
    <xdr:sp macro="" textlink="">
      <xdr:nvSpPr>
        <xdr:cNvPr id="124" name="Line 869">
          <a:extLst>
            <a:ext uri="{FF2B5EF4-FFF2-40B4-BE49-F238E27FC236}">
              <a16:creationId xmlns:a16="http://schemas.microsoft.com/office/drawing/2014/main" id="{A3679FC3-4274-4DB1-8AE5-941BE250B467}"/>
            </a:ext>
          </a:extLst>
        </xdr:cNvPr>
        <xdr:cNvSpPr>
          <a:spLocks noChangeShapeType="1"/>
        </xdr:cNvSpPr>
      </xdr:nvSpPr>
      <xdr:spPr bwMode="auto">
        <a:xfrm flipV="1">
          <a:off x="8763000" y="8528050"/>
          <a:ext cx="920750" cy="8953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152400</xdr:colOff>
      <xdr:row>36</xdr:row>
      <xdr:rowOff>200025</xdr:rowOff>
    </xdr:from>
    <xdr:to>
      <xdr:col>6</xdr:col>
      <xdr:colOff>161925</xdr:colOff>
      <xdr:row>38</xdr:row>
      <xdr:rowOff>47625</xdr:rowOff>
    </xdr:to>
    <xdr:sp macro="" textlink="">
      <xdr:nvSpPr>
        <xdr:cNvPr id="125" name="Rectangle 872">
          <a:extLst>
            <a:ext uri="{FF2B5EF4-FFF2-40B4-BE49-F238E27FC236}">
              <a16:creationId xmlns:a16="http://schemas.microsoft.com/office/drawing/2014/main" id="{0870A13F-B23B-452E-970E-0E1913D99FAB}"/>
            </a:ext>
          </a:extLst>
        </xdr:cNvPr>
        <xdr:cNvSpPr>
          <a:spLocks noChangeArrowheads="1"/>
        </xdr:cNvSpPr>
      </xdr:nvSpPr>
      <xdr:spPr bwMode="auto">
        <a:xfrm>
          <a:off x="1168400" y="9118600"/>
          <a:ext cx="520700" cy="34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38</xdr:col>
      <xdr:colOff>114300</xdr:colOff>
      <xdr:row>37</xdr:row>
      <xdr:rowOff>228600</xdr:rowOff>
    </xdr:from>
    <xdr:to>
      <xdr:col>39</xdr:col>
      <xdr:colOff>114300</xdr:colOff>
      <xdr:row>38</xdr:row>
      <xdr:rowOff>47625</xdr:rowOff>
    </xdr:to>
    <xdr:sp macro="" textlink="">
      <xdr:nvSpPr>
        <xdr:cNvPr id="126" name="Rectangle 874">
          <a:extLst>
            <a:ext uri="{FF2B5EF4-FFF2-40B4-BE49-F238E27FC236}">
              <a16:creationId xmlns:a16="http://schemas.microsoft.com/office/drawing/2014/main" id="{F38D794F-6829-4506-97AB-E994B5C99AD9}"/>
            </a:ext>
          </a:extLst>
        </xdr:cNvPr>
        <xdr:cNvSpPr>
          <a:spLocks/>
        </xdr:cNvSpPr>
      </xdr:nvSpPr>
      <xdr:spPr bwMode="auto">
        <a:xfrm>
          <a:off x="9766300" y="9391650"/>
          <a:ext cx="254000" cy="698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40</xdr:col>
      <xdr:colOff>2267</xdr:colOff>
      <xdr:row>21</xdr:row>
      <xdr:rowOff>219075</xdr:rowOff>
    </xdr:from>
    <xdr:to>
      <xdr:col>41</xdr:col>
      <xdr:colOff>127000</xdr:colOff>
      <xdr:row>25</xdr:row>
      <xdr:rowOff>190500</xdr:rowOff>
    </xdr:to>
    <xdr:sp macro="" textlink="">
      <xdr:nvSpPr>
        <xdr:cNvPr id="127" name="Rectangle 219">
          <a:extLst>
            <a:ext uri="{FF2B5EF4-FFF2-40B4-BE49-F238E27FC236}">
              <a16:creationId xmlns:a16="http://schemas.microsoft.com/office/drawing/2014/main" id="{18E42D5F-9C1E-4561-960B-9BF31DF907FC}"/>
            </a:ext>
          </a:extLst>
        </xdr:cNvPr>
        <xdr:cNvSpPr>
          <a:spLocks/>
        </xdr:cNvSpPr>
      </xdr:nvSpPr>
      <xdr:spPr bwMode="auto">
        <a:xfrm>
          <a:off x="9436553" y="5362575"/>
          <a:ext cx="360590" cy="951139"/>
        </a:xfrm>
        <a:prstGeom prst="rect">
          <a:avLst/>
        </a:prstGeom>
        <a:pattFill prst="shingle">
          <a:fgClr>
            <a:srgbClr val="000000"/>
          </a:fgClr>
          <a:bgClr>
            <a:srgbClr val="FFFFFF"/>
          </a:bgClr>
        </a:patt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40</xdr:col>
      <xdr:colOff>19049</xdr:colOff>
      <xdr:row>35</xdr:row>
      <xdr:rowOff>133350</xdr:rowOff>
    </xdr:from>
    <xdr:to>
      <xdr:col>41</xdr:col>
      <xdr:colOff>117928</xdr:colOff>
      <xdr:row>39</xdr:row>
      <xdr:rowOff>114300</xdr:rowOff>
    </xdr:to>
    <xdr:sp macro="" textlink="">
      <xdr:nvSpPr>
        <xdr:cNvPr id="128" name="Rectangle 221">
          <a:extLst>
            <a:ext uri="{FF2B5EF4-FFF2-40B4-BE49-F238E27FC236}">
              <a16:creationId xmlns:a16="http://schemas.microsoft.com/office/drawing/2014/main" id="{5184A0F7-6FF6-4AC8-A3D5-08B8F94538EF}"/>
            </a:ext>
          </a:extLst>
        </xdr:cNvPr>
        <xdr:cNvSpPr>
          <a:spLocks/>
        </xdr:cNvSpPr>
      </xdr:nvSpPr>
      <xdr:spPr bwMode="auto">
        <a:xfrm>
          <a:off x="9453335" y="8705850"/>
          <a:ext cx="334736" cy="960664"/>
        </a:xfrm>
        <a:prstGeom prst="rect">
          <a:avLst/>
        </a:prstGeom>
        <a:pattFill prst="shingle">
          <a:fgClr>
            <a:srgbClr val="000000"/>
          </a:fgClr>
          <a:bgClr>
            <a:srgbClr val="FFFFFF"/>
          </a:bgClr>
        </a:patt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56</xdr:col>
      <xdr:colOff>0</xdr:colOff>
      <xdr:row>17</xdr:row>
      <xdr:rowOff>9525</xdr:rowOff>
    </xdr:from>
    <xdr:to>
      <xdr:col>61</xdr:col>
      <xdr:colOff>76200</xdr:colOff>
      <xdr:row>21</xdr:row>
      <xdr:rowOff>9525</xdr:rowOff>
    </xdr:to>
    <xdr:sp macro="" textlink="">
      <xdr:nvSpPr>
        <xdr:cNvPr id="130" name="자유형 2">
          <a:extLst>
            <a:ext uri="{FF2B5EF4-FFF2-40B4-BE49-F238E27FC236}">
              <a16:creationId xmlns:a16="http://schemas.microsoft.com/office/drawing/2014/main" id="{95DBB9B2-F153-4CEE-A5C7-24372CA9859C}"/>
            </a:ext>
            <a:ext uri="{147F2762-F138-4A5C-976F-8EAC2B608ADB}">
              <a16:predDERef xmlns:a16="http://schemas.microsoft.com/office/drawing/2014/main" pred="{5184A0F7-6FF6-4AC8-A3D5-08B8F94538EF}"/>
            </a:ext>
          </a:extLst>
        </xdr:cNvPr>
        <xdr:cNvSpPr>
          <a:spLocks/>
        </xdr:cNvSpPr>
      </xdr:nvSpPr>
      <xdr:spPr bwMode="auto">
        <a:xfrm>
          <a:off x="14935200" y="4219575"/>
          <a:ext cx="1409700" cy="990600"/>
        </a:xfrm>
        <a:custGeom>
          <a:avLst/>
          <a:gdLst>
            <a:gd name="T0" fmla="*/ 0 w 1416050"/>
            <a:gd name="T1" fmla="*/ 0 h 1003300"/>
            <a:gd name="T2" fmla="*/ 0 w 1416050"/>
            <a:gd name="T3" fmla="*/ 1003300 h 1003300"/>
            <a:gd name="T4" fmla="*/ 1416050 w 1416050"/>
            <a:gd name="T5" fmla="*/ 1003300 h 1003300"/>
            <a:gd name="T6" fmla="*/ 1416050 w 1416050"/>
            <a:gd name="T7" fmla="*/ 1003300 h 1003300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416050" h="1003300">
              <a:moveTo>
                <a:pt x="0" y="0"/>
              </a:moveTo>
              <a:lnTo>
                <a:pt x="0" y="1003300"/>
              </a:lnTo>
              <a:lnTo>
                <a:pt x="1416050" y="1003300"/>
              </a:lnTo>
            </a:path>
          </a:pathLst>
        </a:cu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56</xdr:col>
      <xdr:colOff>0</xdr:colOff>
      <xdr:row>21</xdr:row>
      <xdr:rowOff>0</xdr:rowOff>
    </xdr:from>
    <xdr:to>
      <xdr:col>61</xdr:col>
      <xdr:colOff>85725</xdr:colOff>
      <xdr:row>29</xdr:row>
      <xdr:rowOff>238125</xdr:rowOff>
    </xdr:to>
    <xdr:sp macro="" textlink="">
      <xdr:nvSpPr>
        <xdr:cNvPr id="131" name="자유형 612">
          <a:extLst>
            <a:ext uri="{FF2B5EF4-FFF2-40B4-BE49-F238E27FC236}">
              <a16:creationId xmlns:a16="http://schemas.microsoft.com/office/drawing/2014/main" id="{10ECD553-3D67-4638-9320-7F0BA0D15E9C}"/>
            </a:ext>
            <a:ext uri="{147F2762-F138-4A5C-976F-8EAC2B608ADB}">
              <a16:predDERef xmlns:a16="http://schemas.microsoft.com/office/drawing/2014/main" pred="{95DBB9B2-F153-4CEE-A5C7-24372CA9859C}"/>
            </a:ext>
          </a:extLst>
        </xdr:cNvPr>
        <xdr:cNvSpPr>
          <a:spLocks/>
        </xdr:cNvSpPr>
      </xdr:nvSpPr>
      <xdr:spPr bwMode="auto">
        <a:xfrm>
          <a:off x="14935200" y="5200650"/>
          <a:ext cx="1419225" cy="2219325"/>
        </a:xfrm>
        <a:custGeom>
          <a:avLst/>
          <a:gdLst>
            <a:gd name="T0" fmla="*/ 0 w 1416050"/>
            <a:gd name="T1" fmla="*/ 0 h 1003300"/>
            <a:gd name="T2" fmla="*/ 0 w 1416050"/>
            <a:gd name="T3" fmla="*/ 1003300 h 1003300"/>
            <a:gd name="T4" fmla="*/ 1416050 w 1416050"/>
            <a:gd name="T5" fmla="*/ 1003300 h 1003300"/>
            <a:gd name="T6" fmla="*/ 1416050 w 1416050"/>
            <a:gd name="T7" fmla="*/ 1003300 h 1003300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416050" h="1003300">
              <a:moveTo>
                <a:pt x="0" y="0"/>
              </a:moveTo>
              <a:lnTo>
                <a:pt x="0" y="1003300"/>
              </a:lnTo>
              <a:lnTo>
                <a:pt x="1416050" y="1003300"/>
              </a:lnTo>
            </a:path>
          </a:pathLst>
        </a:cu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55</xdr:col>
      <xdr:colOff>209550</xdr:colOff>
      <xdr:row>27</xdr:row>
      <xdr:rowOff>219075</xdr:rowOff>
    </xdr:from>
    <xdr:to>
      <xdr:col>56</xdr:col>
      <xdr:colOff>28575</xdr:colOff>
      <xdr:row>29</xdr:row>
      <xdr:rowOff>171450</xdr:rowOff>
    </xdr:to>
    <xdr:sp macro="" textlink="">
      <xdr:nvSpPr>
        <xdr:cNvPr id="133" name="직사각형 3">
          <a:extLst>
            <a:ext uri="{FF2B5EF4-FFF2-40B4-BE49-F238E27FC236}">
              <a16:creationId xmlns:a16="http://schemas.microsoft.com/office/drawing/2014/main" id="{C47A3347-73EF-49D7-B2A5-D23D093843DD}"/>
            </a:ext>
          </a:extLst>
        </xdr:cNvPr>
        <xdr:cNvSpPr>
          <a:spLocks noChangeArrowheads="1"/>
        </xdr:cNvSpPr>
      </xdr:nvSpPr>
      <xdr:spPr bwMode="auto">
        <a:xfrm>
          <a:off x="14179550" y="6908800"/>
          <a:ext cx="76200" cy="444500"/>
        </a:xfrm>
        <a:prstGeom prst="rect">
          <a:avLst/>
        </a:prstGeom>
        <a:solidFill>
          <a:srgbClr val="FF0000"/>
        </a:solidFill>
        <a:ln>
          <a:noFill/>
        </a:ln>
        <a:extLst>
          <a:ext uri="{91240B29-F687-4F45-9708-019B960494DF}">
            <a14:hiddenLine xmlns:a14="http://schemas.microsoft.com/office/drawing/2010/main" w="63500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0</xdr:colOff>
      <xdr:row>43</xdr:row>
      <xdr:rowOff>9525</xdr:rowOff>
    </xdr:from>
    <xdr:to>
      <xdr:col>16</xdr:col>
      <xdr:colOff>257175</xdr:colOff>
      <xdr:row>43</xdr:row>
      <xdr:rowOff>9525</xdr:rowOff>
    </xdr:to>
    <xdr:sp macro="" textlink="">
      <xdr:nvSpPr>
        <xdr:cNvPr id="138" name="Line 744">
          <a:extLst>
            <a:ext uri="{FF2B5EF4-FFF2-40B4-BE49-F238E27FC236}">
              <a16:creationId xmlns:a16="http://schemas.microsoft.com/office/drawing/2014/main" id="{628A8E1C-031F-419E-9AAE-F702D11D0097}"/>
            </a:ext>
          </a:extLst>
        </xdr:cNvPr>
        <xdr:cNvSpPr>
          <a:spLocks noChangeShapeType="1"/>
        </xdr:cNvSpPr>
      </xdr:nvSpPr>
      <xdr:spPr bwMode="auto">
        <a:xfrm>
          <a:off x="762000" y="10661650"/>
          <a:ext cx="355600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25</xdr:col>
      <xdr:colOff>214313</xdr:colOff>
      <xdr:row>42</xdr:row>
      <xdr:rowOff>207171</xdr:rowOff>
    </xdr:from>
    <xdr:to>
      <xdr:col>27</xdr:col>
      <xdr:colOff>14290</xdr:colOff>
      <xdr:row>43</xdr:row>
      <xdr:rowOff>85727</xdr:rowOff>
    </xdr:to>
    <xdr:sp macro="" textlink="">
      <xdr:nvSpPr>
        <xdr:cNvPr id="139" name="Rectangle 339">
          <a:extLst>
            <a:ext uri="{FF2B5EF4-FFF2-40B4-BE49-F238E27FC236}">
              <a16:creationId xmlns:a16="http://schemas.microsoft.com/office/drawing/2014/main" id="{486E0A8D-2D38-4B12-9791-9D3C7F721B59}"/>
            </a:ext>
          </a:extLst>
        </xdr:cNvPr>
        <xdr:cNvSpPr>
          <a:spLocks/>
        </xdr:cNvSpPr>
      </xdr:nvSpPr>
      <xdr:spPr bwMode="auto">
        <a:xfrm>
          <a:off x="6565900" y="10608471"/>
          <a:ext cx="304802" cy="129381"/>
        </a:xfrm>
        <a:prstGeom prst="rect">
          <a:avLst/>
        </a:prstGeom>
        <a:gradFill rotWithShape="0">
          <a:gsLst>
            <a:gs pos="0">
              <a:srgbClr val="FFFFFF"/>
            </a:gs>
            <a:gs pos="100000">
              <a:srgbClr val="0000FF"/>
            </a:gs>
          </a:gsLst>
          <a:path path="shape">
            <a:fillToRect l="50000" t="50000" r="50000" b="50000"/>
          </a:path>
        </a:gra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0" anchor="t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en-US" altLang="ko-KR" sz="400" b="1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돋움"/>
              <a:ea typeface="돋움"/>
            </a:rPr>
            <a:t>6F</a:t>
          </a:r>
          <a:r>
            <a:rPr kumimoji="0" lang="ko-KR" altLang="en-US" sz="400" b="1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돋움"/>
              <a:ea typeface="돋움"/>
            </a:rPr>
            <a:t>항온항습 분전반</a:t>
          </a:r>
        </a:p>
      </xdr:txBody>
    </xdr:sp>
    <xdr:clientData/>
  </xdr:twoCellAnchor>
  <xdr:twoCellAnchor>
    <xdr:from>
      <xdr:col>11</xdr:col>
      <xdr:colOff>12699</xdr:colOff>
      <xdr:row>21</xdr:row>
      <xdr:rowOff>133335</xdr:rowOff>
    </xdr:from>
    <xdr:to>
      <xdr:col>15</xdr:col>
      <xdr:colOff>11096</xdr:colOff>
      <xdr:row>26</xdr:row>
      <xdr:rowOff>120639</xdr:rowOff>
    </xdr:to>
    <xdr:sp macro="" textlink="">
      <xdr:nvSpPr>
        <xdr:cNvPr id="142" name="Rectangle 853">
          <a:extLst>
            <a:ext uri="{FF2B5EF4-FFF2-40B4-BE49-F238E27FC236}">
              <a16:creationId xmlns:a16="http://schemas.microsoft.com/office/drawing/2014/main" id="{BF5EB2F5-9D5C-45EB-AF1F-D87DA5859F58}"/>
            </a:ext>
          </a:extLst>
        </xdr:cNvPr>
        <xdr:cNvSpPr>
          <a:spLocks/>
        </xdr:cNvSpPr>
      </xdr:nvSpPr>
      <xdr:spPr bwMode="auto">
        <a:xfrm>
          <a:off x="2805111" y="5333985"/>
          <a:ext cx="1019160" cy="1227141"/>
        </a:xfrm>
        <a:prstGeom prst="rect">
          <a:avLst/>
        </a:prstGeom>
        <a:solidFill>
          <a:schemeClr val="bg1"/>
        </a:solidFill>
        <a:ln w="9525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en-US" altLang="ko-KR" sz="1600" b="0" i="0" u="none" strike="noStrike" baseline="0">
              <a:solidFill>
                <a:srgbClr val="000000"/>
              </a:solidFill>
              <a:latin typeface="+mn-lt"/>
              <a:ea typeface="돋움"/>
            </a:rPr>
            <a:t>#2</a:t>
          </a:r>
          <a:br>
            <a:rPr lang="en-US" altLang="ko-KR" sz="1600" b="0" i="0" u="none" strike="noStrike" baseline="0">
              <a:solidFill>
                <a:srgbClr val="000000"/>
              </a:solidFill>
              <a:latin typeface="+mn-lt"/>
              <a:ea typeface="돋움"/>
            </a:rPr>
          </a:br>
          <a:r>
            <a:rPr lang="en-US" altLang="ko-KR" sz="1600" b="0" i="0" u="none" strike="noStrike" baseline="0">
              <a:solidFill>
                <a:srgbClr val="000000"/>
              </a:solidFill>
              <a:latin typeface="+mn-lt"/>
              <a:ea typeface="돋움"/>
            </a:rPr>
            <a:t>(Active)</a:t>
          </a:r>
          <a:endParaRPr lang="ko-KR" altLang="en-US" sz="1600" b="0" i="0" u="none" strike="noStrike" baseline="0">
            <a:solidFill>
              <a:srgbClr val="000000"/>
            </a:solidFill>
            <a:latin typeface="+mn-lt"/>
            <a:ea typeface="돋움"/>
          </a:endParaRPr>
        </a:p>
      </xdr:txBody>
    </xdr:sp>
    <xdr:clientData/>
  </xdr:twoCellAnchor>
  <xdr:twoCellAnchor>
    <xdr:from>
      <xdr:col>5</xdr:col>
      <xdr:colOff>12699</xdr:colOff>
      <xdr:row>21</xdr:row>
      <xdr:rowOff>133335</xdr:rowOff>
    </xdr:from>
    <xdr:to>
      <xdr:col>9</xdr:col>
      <xdr:colOff>11096</xdr:colOff>
      <xdr:row>26</xdr:row>
      <xdr:rowOff>120639</xdr:rowOff>
    </xdr:to>
    <xdr:sp macro="" textlink="">
      <xdr:nvSpPr>
        <xdr:cNvPr id="143" name="Rectangle 854">
          <a:extLst>
            <a:ext uri="{FF2B5EF4-FFF2-40B4-BE49-F238E27FC236}">
              <a16:creationId xmlns:a16="http://schemas.microsoft.com/office/drawing/2014/main" id="{173D54DE-08D1-4181-901B-061735C17382}"/>
            </a:ext>
          </a:extLst>
        </xdr:cNvPr>
        <xdr:cNvSpPr>
          <a:spLocks/>
        </xdr:cNvSpPr>
      </xdr:nvSpPr>
      <xdr:spPr bwMode="auto">
        <a:xfrm>
          <a:off x="1281111" y="5333985"/>
          <a:ext cx="1019160" cy="1227141"/>
        </a:xfrm>
        <a:prstGeom prst="rect">
          <a:avLst/>
        </a:prstGeom>
        <a:solidFill>
          <a:schemeClr val="bg1"/>
        </a:solidFill>
        <a:ln w="9525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en-US" altLang="ko-KR" sz="1600" b="0" i="0" u="none" strike="noStrike" baseline="0">
              <a:solidFill>
                <a:srgbClr val="000000"/>
              </a:solidFill>
              <a:latin typeface="+mn-lt"/>
              <a:ea typeface="돋움"/>
            </a:rPr>
            <a:t>#1</a:t>
          </a:r>
          <a:br>
            <a:rPr lang="en-US" altLang="ko-KR" sz="1600" b="0" i="0" u="none" strike="noStrike" baseline="0">
              <a:solidFill>
                <a:srgbClr val="000000"/>
              </a:solidFill>
              <a:latin typeface="+mn-lt"/>
              <a:ea typeface="돋움"/>
            </a:rPr>
          </a:br>
          <a:r>
            <a:rPr lang="en-US" altLang="ko-KR" sz="1600" b="0" i="0" u="none" strike="noStrike" baseline="0">
              <a:solidFill>
                <a:srgbClr val="000000"/>
              </a:solidFill>
              <a:latin typeface="+mn-lt"/>
              <a:ea typeface="돋움"/>
            </a:rPr>
            <a:t>(Standby)</a:t>
          </a:r>
          <a:endParaRPr lang="ko-KR" altLang="en-US" sz="1600" b="0" i="0" u="none" strike="noStrike" baseline="0">
            <a:solidFill>
              <a:srgbClr val="000000"/>
            </a:solidFill>
            <a:latin typeface="+mn-lt"/>
            <a:ea typeface="돋움"/>
          </a:endParaRPr>
        </a:p>
      </xdr:txBody>
    </xdr:sp>
    <xdr:clientData/>
  </xdr:twoCellAnchor>
  <xdr:twoCellAnchor editAs="oneCell">
    <xdr:from>
      <xdr:col>3</xdr:col>
      <xdr:colOff>219075</xdr:colOff>
      <xdr:row>5</xdr:row>
      <xdr:rowOff>9525</xdr:rowOff>
    </xdr:from>
    <xdr:to>
      <xdr:col>14</xdr:col>
      <xdr:colOff>19918</xdr:colOff>
      <xdr:row>10</xdr:row>
      <xdr:rowOff>209237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AEE26C49-E156-4FF7-8AA6-3DB881CA8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250" y="1250950"/>
          <a:ext cx="2591668" cy="1434787"/>
        </a:xfrm>
        <a:prstGeom prst="rect">
          <a:avLst/>
        </a:prstGeom>
      </xdr:spPr>
    </xdr:pic>
    <xdr:clientData/>
  </xdr:twoCellAnchor>
  <xdr:twoCellAnchor>
    <xdr:from>
      <xdr:col>21</xdr:col>
      <xdr:colOff>33337</xdr:colOff>
      <xdr:row>43</xdr:row>
      <xdr:rowOff>57149</xdr:rowOff>
    </xdr:from>
    <xdr:to>
      <xdr:col>39</xdr:col>
      <xdr:colOff>228600</xdr:colOff>
      <xdr:row>43</xdr:row>
      <xdr:rowOff>66674</xdr:rowOff>
    </xdr:to>
    <xdr:sp macro="" textlink="">
      <xdr:nvSpPr>
        <xdr:cNvPr id="151" name="Line 744">
          <a:extLst>
            <a:ext uri="{FF2B5EF4-FFF2-40B4-BE49-F238E27FC236}">
              <a16:creationId xmlns:a16="http://schemas.microsoft.com/office/drawing/2014/main" id="{C0BCEC94-529A-4220-80A2-A66147470C4C}"/>
            </a:ext>
          </a:extLst>
        </xdr:cNvPr>
        <xdr:cNvSpPr>
          <a:spLocks noChangeShapeType="1"/>
        </xdr:cNvSpPr>
      </xdr:nvSpPr>
      <xdr:spPr bwMode="auto">
        <a:xfrm>
          <a:off x="5365749" y="10706099"/>
          <a:ext cx="4768851" cy="127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27</xdr:col>
      <xdr:colOff>52388</xdr:colOff>
      <xdr:row>42</xdr:row>
      <xdr:rowOff>228600</xdr:rowOff>
    </xdr:from>
    <xdr:to>
      <xdr:col>28</xdr:col>
      <xdr:colOff>52388</xdr:colOff>
      <xdr:row>43</xdr:row>
      <xdr:rowOff>38099</xdr:rowOff>
    </xdr:to>
    <xdr:sp macro="" textlink="">
      <xdr:nvSpPr>
        <xdr:cNvPr id="152" name="Rectangle 846">
          <a:extLst>
            <a:ext uri="{FF2B5EF4-FFF2-40B4-BE49-F238E27FC236}">
              <a16:creationId xmlns:a16="http://schemas.microsoft.com/office/drawing/2014/main" id="{A59B3CF2-0DA6-4EE5-AAB9-4242759A830A}"/>
            </a:ext>
          </a:extLst>
        </xdr:cNvPr>
        <xdr:cNvSpPr>
          <a:spLocks/>
        </xdr:cNvSpPr>
      </xdr:nvSpPr>
      <xdr:spPr bwMode="auto">
        <a:xfrm>
          <a:off x="6908800" y="10629900"/>
          <a:ext cx="254000" cy="5714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56</xdr:col>
      <xdr:colOff>0</xdr:colOff>
      <xdr:row>17</xdr:row>
      <xdr:rowOff>9069</xdr:rowOff>
    </xdr:from>
    <xdr:to>
      <xdr:col>61</xdr:col>
      <xdr:colOff>28433</xdr:colOff>
      <xdr:row>17</xdr:row>
      <xdr:rowOff>9525</xdr:rowOff>
    </xdr:to>
    <xdr:cxnSp macro="">
      <xdr:nvCxnSpPr>
        <xdr:cNvPr id="129" name="Straight Connector 128">
          <a:extLst>
            <a:ext uri="{FF2B5EF4-FFF2-40B4-BE49-F238E27FC236}">
              <a16:creationId xmlns:a16="http://schemas.microsoft.com/office/drawing/2014/main" id="{C3692809-1170-413B-9AD3-DCB7B96E0D9A}"/>
            </a:ext>
            <a:ext uri="{147F2762-F138-4A5C-976F-8EAC2B608ADB}">
              <a16:predDERef xmlns:a16="http://schemas.microsoft.com/office/drawing/2014/main" pred="{5AB59F86-EBED-451B-A29E-1EDBDE654EB6}"/>
            </a:ext>
          </a:extLst>
        </xdr:cNvPr>
        <xdr:cNvCxnSpPr>
          <a:stCxn id="130" idx="0"/>
          <a:extLst>
            <a:ext uri="{5F17804C-33F3-41E3-A699-7DCFA2EF7971}">
              <a16:cxnDERefs xmlns:a16="http://schemas.microsoft.com/office/drawing/2014/main" st="{95DBB9B2-F153-4CEE-A5C7-24372CA9859C}" end="{00000000-0000-0000-0000-000000000000}"/>
            </a:ext>
          </a:extLst>
        </xdr:cNvCxnSpPr>
      </xdr:nvCxnSpPr>
      <xdr:spPr>
        <a:xfrm flipV="1">
          <a:off x="14935200" y="4219119"/>
          <a:ext cx="1361933" cy="456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36287</xdr:colOff>
      <xdr:row>15</xdr:row>
      <xdr:rowOff>18142</xdr:rowOff>
    </xdr:from>
    <xdr:to>
      <xdr:col>24</xdr:col>
      <xdr:colOff>18145</xdr:colOff>
      <xdr:row>17</xdr:row>
      <xdr:rowOff>211816</xdr:rowOff>
    </xdr:to>
    <xdr:sp macro="" textlink="">
      <xdr:nvSpPr>
        <xdr:cNvPr id="163" name="Rectangle 740">
          <a:extLst>
            <a:ext uri="{FF2B5EF4-FFF2-40B4-BE49-F238E27FC236}">
              <a16:creationId xmlns:a16="http://schemas.microsoft.com/office/drawing/2014/main" id="{3C572400-6C30-4134-9D01-9DA61EE65845}"/>
            </a:ext>
          </a:extLst>
        </xdr:cNvPr>
        <xdr:cNvSpPr>
          <a:spLocks/>
        </xdr:cNvSpPr>
      </xdr:nvSpPr>
      <xdr:spPr bwMode="auto">
        <a:xfrm>
          <a:off x="4045858" y="3692071"/>
          <a:ext cx="1632858" cy="683531"/>
        </a:xfrm>
        <a:prstGeom prst="rect">
          <a:avLst/>
        </a:prstGeom>
        <a:pattFill prst="ltVert">
          <a:fgClr>
            <a:srgbClr val="000000"/>
          </a:fgClr>
          <a:bgClr>
            <a:srgbClr val="FFFFFF"/>
          </a:bgClr>
        </a:patt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17</xdr:col>
      <xdr:colOff>40502</xdr:colOff>
      <xdr:row>8</xdr:row>
      <xdr:rowOff>240526</xdr:rowOff>
    </xdr:from>
    <xdr:to>
      <xdr:col>23</xdr:col>
      <xdr:colOff>224119</xdr:colOff>
      <xdr:row>8</xdr:row>
      <xdr:rowOff>240526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38FB7675-9A6A-403E-AFA9-F13001E427F4}"/>
            </a:ext>
            <a:ext uri="{147F2762-F138-4A5C-976F-8EAC2B608ADB}">
              <a16:predDERef xmlns:a16="http://schemas.microsoft.com/office/drawing/2014/main" pred="{3C572400-6C30-4134-9D01-9DA61EE65845}"/>
            </a:ext>
          </a:extLst>
        </xdr:cNvPr>
        <xdr:cNvCxnSpPr/>
      </xdr:nvCxnSpPr>
      <xdr:spPr>
        <a:xfrm flipV="1">
          <a:off x="4574402" y="2221726"/>
          <a:ext cx="1783817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227239</xdr:colOff>
      <xdr:row>5</xdr:row>
      <xdr:rowOff>219077</xdr:rowOff>
    </xdr:from>
    <xdr:to>
      <xdr:col>49</xdr:col>
      <xdr:colOff>13810</xdr:colOff>
      <xdr:row>5</xdr:row>
      <xdr:rowOff>219077</xdr:rowOff>
    </xdr:to>
    <xdr:cxnSp macro="">
      <xdr:nvCxnSpPr>
        <xdr:cNvPr id="164" name="Straight Connector 163">
          <a:extLst>
            <a:ext uri="{FF2B5EF4-FFF2-40B4-BE49-F238E27FC236}">
              <a16:creationId xmlns:a16="http://schemas.microsoft.com/office/drawing/2014/main" id="{116E2A95-1647-42AA-AAEE-9798C4794CD9}"/>
            </a:ext>
          </a:extLst>
        </xdr:cNvPr>
        <xdr:cNvCxnSpPr/>
      </xdr:nvCxnSpPr>
      <xdr:spPr>
        <a:xfrm flipV="1">
          <a:off x="8494939" y="1457327"/>
          <a:ext cx="4587171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238125</xdr:colOff>
      <xdr:row>9</xdr:row>
      <xdr:rowOff>9525</xdr:rowOff>
    </xdr:from>
    <xdr:to>
      <xdr:col>31</xdr:col>
      <xdr:colOff>257175</xdr:colOff>
      <xdr:row>9</xdr:row>
      <xdr:rowOff>9525</xdr:rowOff>
    </xdr:to>
    <xdr:cxnSp macro="">
      <xdr:nvCxnSpPr>
        <xdr:cNvPr id="190" name="Straight Connector 164">
          <a:extLst>
            <a:ext uri="{FF2B5EF4-FFF2-40B4-BE49-F238E27FC236}">
              <a16:creationId xmlns:a16="http://schemas.microsoft.com/office/drawing/2014/main" id="{5543B716-867F-4717-96B8-E1A574863DC7}"/>
            </a:ext>
            <a:ext uri="{147F2762-F138-4A5C-976F-8EAC2B608ADB}">
              <a16:predDERef xmlns:a16="http://schemas.microsoft.com/office/drawing/2014/main" pred="{116E2A95-1647-42AA-AAEE-9798C4794CD9}"/>
            </a:ext>
          </a:extLst>
        </xdr:cNvPr>
        <xdr:cNvCxnSpPr>
          <a:cxnSpLocks/>
        </xdr:cNvCxnSpPr>
      </xdr:nvCxnSpPr>
      <xdr:spPr>
        <a:xfrm flipV="1">
          <a:off x="6372225" y="2238375"/>
          <a:ext cx="215265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5442</xdr:colOff>
      <xdr:row>13</xdr:row>
      <xdr:rowOff>241298</xdr:rowOff>
    </xdr:from>
    <xdr:to>
      <xdr:col>24</xdr:col>
      <xdr:colOff>10442</xdr:colOff>
      <xdr:row>13</xdr:row>
      <xdr:rowOff>241298</xdr:rowOff>
    </xdr:to>
    <xdr:cxnSp macro="">
      <xdr:nvCxnSpPr>
        <xdr:cNvPr id="166" name="Straight Connector 165">
          <a:extLst>
            <a:ext uri="{FF2B5EF4-FFF2-40B4-BE49-F238E27FC236}">
              <a16:creationId xmlns:a16="http://schemas.microsoft.com/office/drawing/2014/main" id="{79F7FF81-777E-4122-B14D-CE005F487605}"/>
            </a:ext>
          </a:extLst>
        </xdr:cNvPr>
        <xdr:cNvCxnSpPr/>
      </xdr:nvCxnSpPr>
      <xdr:spPr>
        <a:xfrm flipV="1">
          <a:off x="4015013" y="3425369"/>
          <a:ext cx="1656000" cy="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257175</xdr:colOff>
      <xdr:row>8</xdr:row>
      <xdr:rowOff>228600</xdr:rowOff>
    </xdr:from>
    <xdr:to>
      <xdr:col>23</xdr:col>
      <xdr:colOff>257175</xdr:colOff>
      <xdr:row>14</xdr:row>
      <xdr:rowOff>9525</xdr:rowOff>
    </xdr:to>
    <xdr:cxnSp macro="">
      <xdr:nvCxnSpPr>
        <xdr:cNvPr id="167" name="Straight Connector 166">
          <a:extLst>
            <a:ext uri="{FF2B5EF4-FFF2-40B4-BE49-F238E27FC236}">
              <a16:creationId xmlns:a16="http://schemas.microsoft.com/office/drawing/2014/main" id="{BBB293A4-87D6-4037-BF25-3FF92038FF7F}"/>
            </a:ext>
            <a:ext uri="{147F2762-F138-4A5C-976F-8EAC2B608ADB}">
              <a16:predDERef xmlns:a16="http://schemas.microsoft.com/office/drawing/2014/main" pred="{79F7FF81-777E-4122-B14D-CE005F487605}"/>
            </a:ext>
          </a:extLst>
        </xdr:cNvPr>
        <xdr:cNvCxnSpPr>
          <a:cxnSpLocks/>
        </xdr:cNvCxnSpPr>
      </xdr:nvCxnSpPr>
      <xdr:spPr>
        <a:xfrm>
          <a:off x="6391275" y="2209800"/>
          <a:ext cx="0" cy="126682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234039</xdr:colOff>
      <xdr:row>5</xdr:row>
      <xdr:rowOff>232229</xdr:rowOff>
    </xdr:from>
    <xdr:to>
      <xdr:col>31</xdr:col>
      <xdr:colOff>234039</xdr:colOff>
      <xdr:row>9</xdr:row>
      <xdr:rowOff>8515</xdr:rowOff>
    </xdr:to>
    <xdr:cxnSp macro="">
      <xdr:nvCxnSpPr>
        <xdr:cNvPr id="168" name="Straight Connector 167">
          <a:extLst>
            <a:ext uri="{FF2B5EF4-FFF2-40B4-BE49-F238E27FC236}">
              <a16:creationId xmlns:a16="http://schemas.microsoft.com/office/drawing/2014/main" id="{31A8309F-64F7-4B36-9D41-13B32B653E89}"/>
            </a:ext>
          </a:extLst>
        </xdr:cNvPr>
        <xdr:cNvCxnSpPr/>
      </xdr:nvCxnSpPr>
      <xdr:spPr>
        <a:xfrm flipH="1">
          <a:off x="7545610" y="1456872"/>
          <a:ext cx="0" cy="75600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243564</xdr:colOff>
      <xdr:row>2</xdr:row>
      <xdr:rowOff>214103</xdr:rowOff>
    </xdr:from>
    <xdr:to>
      <xdr:col>48</xdr:col>
      <xdr:colOff>243564</xdr:colOff>
      <xdr:row>5</xdr:row>
      <xdr:rowOff>235317</xdr:rowOff>
    </xdr:to>
    <xdr:cxnSp macro="">
      <xdr:nvCxnSpPr>
        <xdr:cNvPr id="169" name="Straight Connector 168">
          <a:extLst>
            <a:ext uri="{FF2B5EF4-FFF2-40B4-BE49-F238E27FC236}">
              <a16:creationId xmlns:a16="http://schemas.microsoft.com/office/drawing/2014/main" id="{9A83908E-128B-4DB6-9AA9-B6300F1EC9BB}"/>
            </a:ext>
          </a:extLst>
        </xdr:cNvPr>
        <xdr:cNvCxnSpPr/>
      </xdr:nvCxnSpPr>
      <xdr:spPr>
        <a:xfrm flipH="1">
          <a:off x="13045164" y="709403"/>
          <a:ext cx="0" cy="764164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61686</xdr:colOff>
      <xdr:row>26</xdr:row>
      <xdr:rowOff>224971</xdr:rowOff>
    </xdr:from>
    <xdr:to>
      <xdr:col>18</xdr:col>
      <xdr:colOff>23052</xdr:colOff>
      <xdr:row>27</xdr:row>
      <xdr:rowOff>128841</xdr:rowOff>
    </xdr:to>
    <xdr:grpSp>
      <xdr:nvGrpSpPr>
        <xdr:cNvPr id="174" name="Group 173">
          <a:extLst>
            <a:ext uri="{FF2B5EF4-FFF2-40B4-BE49-F238E27FC236}">
              <a16:creationId xmlns:a16="http://schemas.microsoft.com/office/drawing/2014/main" id="{E3E5C8ED-B8B0-4196-9CBD-03CC68EA2E64}"/>
            </a:ext>
          </a:extLst>
        </xdr:cNvPr>
        <xdr:cNvGrpSpPr/>
      </xdr:nvGrpSpPr>
      <xdr:grpSpPr>
        <a:xfrm rot="20003093">
          <a:off x="4112986" y="6660696"/>
          <a:ext cx="199491" cy="151520"/>
          <a:chOff x="16934516" y="699860"/>
          <a:chExt cx="197952" cy="152971"/>
        </a:xfrm>
        <a:solidFill>
          <a:srgbClr val="FF0000"/>
        </a:solidFill>
      </xdr:grpSpPr>
      <xdr:sp macro="" textlink="">
        <xdr:nvSpPr>
          <xdr:cNvPr id="175" name="Rectangle 174">
            <a:extLst>
              <a:ext uri="{FF2B5EF4-FFF2-40B4-BE49-F238E27FC236}">
                <a16:creationId xmlns:a16="http://schemas.microsoft.com/office/drawing/2014/main" id="{48055370-622B-47A9-B8BB-D110720EE636}"/>
              </a:ext>
            </a:extLst>
          </xdr:cNvPr>
          <xdr:cNvSpPr/>
        </xdr:nvSpPr>
        <xdr:spPr>
          <a:xfrm>
            <a:off x="16934516" y="700397"/>
            <a:ext cx="197952" cy="59958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6" name="Oval 175">
            <a:extLst>
              <a:ext uri="{FF2B5EF4-FFF2-40B4-BE49-F238E27FC236}">
                <a16:creationId xmlns:a16="http://schemas.microsoft.com/office/drawing/2014/main" id="{AADDA62B-B7B3-455D-BE8E-3416003144CF}"/>
              </a:ext>
            </a:extLst>
          </xdr:cNvPr>
          <xdr:cNvSpPr>
            <a:spLocks noChangeAspect="1"/>
          </xdr:cNvSpPr>
        </xdr:nvSpPr>
        <xdr:spPr>
          <a:xfrm>
            <a:off x="16959313" y="699860"/>
            <a:ext cx="148359" cy="152971"/>
          </a:xfrm>
          <a:prstGeom prst="ellips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7" name="Oval 176">
            <a:extLst>
              <a:ext uri="{FF2B5EF4-FFF2-40B4-BE49-F238E27FC236}">
                <a16:creationId xmlns:a16="http://schemas.microsoft.com/office/drawing/2014/main" id="{FFD7E5C1-ABAF-43D1-8246-DA55C3D796D2}"/>
              </a:ext>
            </a:extLst>
          </xdr:cNvPr>
          <xdr:cNvSpPr>
            <a:spLocks noChangeAspect="1"/>
          </xdr:cNvSpPr>
        </xdr:nvSpPr>
        <xdr:spPr>
          <a:xfrm>
            <a:off x="17013959" y="789252"/>
            <a:ext cx="39068" cy="40282"/>
          </a:xfrm>
          <a:prstGeom prst="ellips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17</xdr:col>
      <xdr:colOff>59873</xdr:colOff>
      <xdr:row>21</xdr:row>
      <xdr:rowOff>132442</xdr:rowOff>
    </xdr:from>
    <xdr:to>
      <xdr:col>18</xdr:col>
      <xdr:colOff>21239</xdr:colOff>
      <xdr:row>22</xdr:row>
      <xdr:rowOff>36311</xdr:rowOff>
    </xdr:to>
    <xdr:grpSp>
      <xdr:nvGrpSpPr>
        <xdr:cNvPr id="178" name="Group 177">
          <a:extLst>
            <a:ext uri="{FF2B5EF4-FFF2-40B4-BE49-F238E27FC236}">
              <a16:creationId xmlns:a16="http://schemas.microsoft.com/office/drawing/2014/main" id="{58CA7DE4-C1AD-49E9-B6A9-C0E9EA74F0AE}"/>
            </a:ext>
          </a:extLst>
        </xdr:cNvPr>
        <xdr:cNvGrpSpPr/>
      </xdr:nvGrpSpPr>
      <xdr:grpSpPr>
        <a:xfrm rot="12378041">
          <a:off x="4107998" y="5333092"/>
          <a:ext cx="199491" cy="151519"/>
          <a:chOff x="16934516" y="699860"/>
          <a:chExt cx="197952" cy="152971"/>
        </a:xfrm>
      </xdr:grpSpPr>
      <xdr:sp macro="" textlink="">
        <xdr:nvSpPr>
          <xdr:cNvPr id="179" name="Rectangle 178">
            <a:extLst>
              <a:ext uri="{FF2B5EF4-FFF2-40B4-BE49-F238E27FC236}">
                <a16:creationId xmlns:a16="http://schemas.microsoft.com/office/drawing/2014/main" id="{2A19B6C1-7D0B-4F66-A08D-7D003058719C}"/>
              </a:ext>
            </a:extLst>
          </xdr:cNvPr>
          <xdr:cNvSpPr/>
        </xdr:nvSpPr>
        <xdr:spPr>
          <a:xfrm>
            <a:off x="16934516" y="700397"/>
            <a:ext cx="197952" cy="59958"/>
          </a:xfrm>
          <a:prstGeom prst="rect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0" name="Oval 179">
            <a:extLst>
              <a:ext uri="{FF2B5EF4-FFF2-40B4-BE49-F238E27FC236}">
                <a16:creationId xmlns:a16="http://schemas.microsoft.com/office/drawing/2014/main" id="{D19DC786-292A-444B-9F69-414A2F0272F5}"/>
              </a:ext>
            </a:extLst>
          </xdr:cNvPr>
          <xdr:cNvSpPr>
            <a:spLocks noChangeAspect="1"/>
          </xdr:cNvSpPr>
        </xdr:nvSpPr>
        <xdr:spPr>
          <a:xfrm>
            <a:off x="16959313" y="699860"/>
            <a:ext cx="148359" cy="152971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1" name="Oval 180">
            <a:extLst>
              <a:ext uri="{FF2B5EF4-FFF2-40B4-BE49-F238E27FC236}">
                <a16:creationId xmlns:a16="http://schemas.microsoft.com/office/drawing/2014/main" id="{EDB3EA83-CE0B-43CD-A5AC-2652854D9F0D}"/>
              </a:ext>
            </a:extLst>
          </xdr:cNvPr>
          <xdr:cNvSpPr>
            <a:spLocks noChangeAspect="1"/>
          </xdr:cNvSpPr>
        </xdr:nvSpPr>
        <xdr:spPr>
          <a:xfrm>
            <a:off x="17013959" y="789252"/>
            <a:ext cx="39068" cy="402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17</xdr:col>
      <xdr:colOff>100414</xdr:colOff>
      <xdr:row>30</xdr:row>
      <xdr:rowOff>178986</xdr:rowOff>
    </xdr:from>
    <xdr:to>
      <xdr:col>18</xdr:col>
      <xdr:colOff>13354</xdr:colOff>
      <xdr:row>31</xdr:row>
      <xdr:rowOff>131281</xdr:rowOff>
    </xdr:to>
    <xdr:grpSp>
      <xdr:nvGrpSpPr>
        <xdr:cNvPr id="182" name="Group 181">
          <a:extLst>
            <a:ext uri="{FF2B5EF4-FFF2-40B4-BE49-F238E27FC236}">
              <a16:creationId xmlns:a16="http://schemas.microsoft.com/office/drawing/2014/main" id="{E49CDAF5-0A85-4243-9281-41632648A738}"/>
            </a:ext>
          </a:extLst>
        </xdr:cNvPr>
        <xdr:cNvGrpSpPr/>
      </xdr:nvGrpSpPr>
      <xdr:grpSpPr>
        <a:xfrm rot="16200000">
          <a:off x="4125687" y="7637688"/>
          <a:ext cx="196770" cy="144715"/>
          <a:chOff x="16934516" y="699860"/>
          <a:chExt cx="197952" cy="152971"/>
        </a:xfrm>
        <a:solidFill>
          <a:srgbClr val="FF0000"/>
        </a:solidFill>
      </xdr:grpSpPr>
      <xdr:sp macro="" textlink="">
        <xdr:nvSpPr>
          <xdr:cNvPr id="183" name="Rectangle 182">
            <a:extLst>
              <a:ext uri="{FF2B5EF4-FFF2-40B4-BE49-F238E27FC236}">
                <a16:creationId xmlns:a16="http://schemas.microsoft.com/office/drawing/2014/main" id="{FF47286D-D14D-46F1-806C-DE306A11B0B8}"/>
              </a:ext>
            </a:extLst>
          </xdr:cNvPr>
          <xdr:cNvSpPr/>
        </xdr:nvSpPr>
        <xdr:spPr>
          <a:xfrm>
            <a:off x="16934516" y="700397"/>
            <a:ext cx="197952" cy="59958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4" name="Oval 183">
            <a:extLst>
              <a:ext uri="{FF2B5EF4-FFF2-40B4-BE49-F238E27FC236}">
                <a16:creationId xmlns:a16="http://schemas.microsoft.com/office/drawing/2014/main" id="{1EC3FF8C-2CE7-4A57-9CEA-08C11F446322}"/>
              </a:ext>
            </a:extLst>
          </xdr:cNvPr>
          <xdr:cNvSpPr>
            <a:spLocks noChangeAspect="1"/>
          </xdr:cNvSpPr>
        </xdr:nvSpPr>
        <xdr:spPr>
          <a:xfrm>
            <a:off x="16959313" y="699860"/>
            <a:ext cx="148359" cy="152971"/>
          </a:xfrm>
          <a:prstGeom prst="ellips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5" name="Oval 184">
            <a:extLst>
              <a:ext uri="{FF2B5EF4-FFF2-40B4-BE49-F238E27FC236}">
                <a16:creationId xmlns:a16="http://schemas.microsoft.com/office/drawing/2014/main" id="{C8884BCE-BEBD-47B8-AAA1-568DA1E361AE}"/>
              </a:ext>
            </a:extLst>
          </xdr:cNvPr>
          <xdr:cNvSpPr>
            <a:spLocks noChangeAspect="1"/>
          </xdr:cNvSpPr>
        </xdr:nvSpPr>
        <xdr:spPr>
          <a:xfrm>
            <a:off x="17013959" y="789252"/>
            <a:ext cx="39068" cy="40282"/>
          </a:xfrm>
          <a:prstGeom prst="ellips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34</xdr:col>
      <xdr:colOff>177346</xdr:colOff>
      <xdr:row>27</xdr:row>
      <xdr:rowOff>137884</xdr:rowOff>
    </xdr:from>
    <xdr:to>
      <xdr:col>35</xdr:col>
      <xdr:colOff>138713</xdr:colOff>
      <xdr:row>28</xdr:row>
      <xdr:rowOff>41753</xdr:rowOff>
    </xdr:to>
    <xdr:grpSp>
      <xdr:nvGrpSpPr>
        <xdr:cNvPr id="301" name="Group 185">
          <a:extLst>
            <a:ext uri="{FF2B5EF4-FFF2-40B4-BE49-F238E27FC236}">
              <a16:creationId xmlns:a16="http://schemas.microsoft.com/office/drawing/2014/main" id="{1848F3AA-7732-49EF-97F7-D7D9ADBA3424}"/>
            </a:ext>
            <a:ext uri="{147F2762-F138-4A5C-976F-8EAC2B608ADB}">
              <a16:predDERef xmlns:a16="http://schemas.microsoft.com/office/drawing/2014/main" pred="{E49CDAF5-0A85-4243-9281-41632648A738}"/>
            </a:ext>
          </a:extLst>
        </xdr:cNvPr>
        <xdr:cNvGrpSpPr/>
      </xdr:nvGrpSpPr>
      <xdr:grpSpPr>
        <a:xfrm rot="19331820">
          <a:off x="8276771" y="6827609"/>
          <a:ext cx="199492" cy="151519"/>
          <a:chOff x="16934516" y="699860"/>
          <a:chExt cx="197952" cy="152971"/>
        </a:xfrm>
      </xdr:grpSpPr>
      <xdr:sp macro="" textlink="">
        <xdr:nvSpPr>
          <xdr:cNvPr id="302" name="Rectangle 186">
            <a:extLst>
              <a:ext uri="{FF2B5EF4-FFF2-40B4-BE49-F238E27FC236}">
                <a16:creationId xmlns:a16="http://schemas.microsoft.com/office/drawing/2014/main" id="{A40E670C-90FD-49EC-B1C4-667CD6AE43E3}"/>
              </a:ext>
            </a:extLst>
          </xdr:cNvPr>
          <xdr:cNvSpPr/>
        </xdr:nvSpPr>
        <xdr:spPr>
          <a:xfrm>
            <a:off x="16934516" y="700397"/>
            <a:ext cx="197952" cy="59958"/>
          </a:xfrm>
          <a:prstGeom prst="rect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3" name="Oval 187">
            <a:extLst>
              <a:ext uri="{FF2B5EF4-FFF2-40B4-BE49-F238E27FC236}">
                <a16:creationId xmlns:a16="http://schemas.microsoft.com/office/drawing/2014/main" id="{BC8A3536-C3B4-4D43-9E84-6151FD24D498}"/>
              </a:ext>
            </a:extLst>
          </xdr:cNvPr>
          <xdr:cNvSpPr>
            <a:spLocks noChangeAspect="1"/>
          </xdr:cNvSpPr>
        </xdr:nvSpPr>
        <xdr:spPr>
          <a:xfrm>
            <a:off x="16959313" y="699860"/>
            <a:ext cx="148359" cy="152971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4" name="Oval 188">
            <a:extLst>
              <a:ext uri="{FF2B5EF4-FFF2-40B4-BE49-F238E27FC236}">
                <a16:creationId xmlns:a16="http://schemas.microsoft.com/office/drawing/2014/main" id="{DD8ACE01-CA16-492F-A53F-7C2421F7D1FD}"/>
              </a:ext>
            </a:extLst>
          </xdr:cNvPr>
          <xdr:cNvSpPr>
            <a:spLocks noChangeAspect="1"/>
          </xdr:cNvSpPr>
        </xdr:nvSpPr>
        <xdr:spPr>
          <a:xfrm>
            <a:off x="17013959" y="789252"/>
            <a:ext cx="39068" cy="402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30</xdr:col>
      <xdr:colOff>40996</xdr:colOff>
      <xdr:row>27</xdr:row>
      <xdr:rowOff>95077</xdr:rowOff>
    </xdr:from>
    <xdr:to>
      <xdr:col>30</xdr:col>
      <xdr:colOff>192515</xdr:colOff>
      <xdr:row>28</xdr:row>
      <xdr:rowOff>44651</xdr:rowOff>
    </xdr:to>
    <xdr:grpSp>
      <xdr:nvGrpSpPr>
        <xdr:cNvPr id="318" name="Group 189">
          <a:extLst>
            <a:ext uri="{FF2B5EF4-FFF2-40B4-BE49-F238E27FC236}">
              <a16:creationId xmlns:a16="http://schemas.microsoft.com/office/drawing/2014/main" id="{2A37211E-C578-42A4-B746-CFDE60F02DDF}"/>
            </a:ext>
            <a:ext uri="{147F2762-F138-4A5C-976F-8EAC2B608ADB}">
              <a16:predDERef xmlns:a16="http://schemas.microsoft.com/office/drawing/2014/main" pred="{1848F3AA-7732-49EF-97F7-D7D9ADBA3424}"/>
            </a:ext>
          </a:extLst>
        </xdr:cNvPr>
        <xdr:cNvGrpSpPr/>
      </xdr:nvGrpSpPr>
      <xdr:grpSpPr>
        <a:xfrm rot="2700000">
          <a:off x="7160306" y="6806067"/>
          <a:ext cx="200399" cy="151519"/>
          <a:chOff x="16934516" y="699860"/>
          <a:chExt cx="197952" cy="152971"/>
        </a:xfrm>
      </xdr:grpSpPr>
      <xdr:sp macro="" textlink="">
        <xdr:nvSpPr>
          <xdr:cNvPr id="319" name="Rectangle 190">
            <a:extLst>
              <a:ext uri="{FF2B5EF4-FFF2-40B4-BE49-F238E27FC236}">
                <a16:creationId xmlns:a16="http://schemas.microsoft.com/office/drawing/2014/main" id="{DCE1F449-0EB0-4C34-B493-038C4048E104}"/>
              </a:ext>
            </a:extLst>
          </xdr:cNvPr>
          <xdr:cNvSpPr/>
        </xdr:nvSpPr>
        <xdr:spPr>
          <a:xfrm>
            <a:off x="16934516" y="700397"/>
            <a:ext cx="197952" cy="59958"/>
          </a:xfrm>
          <a:prstGeom prst="rect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20" name="Oval 191">
            <a:extLst>
              <a:ext uri="{FF2B5EF4-FFF2-40B4-BE49-F238E27FC236}">
                <a16:creationId xmlns:a16="http://schemas.microsoft.com/office/drawing/2014/main" id="{3793EE63-C31B-4D8B-88FE-1AE6F4EB8392}"/>
              </a:ext>
            </a:extLst>
          </xdr:cNvPr>
          <xdr:cNvSpPr>
            <a:spLocks noChangeAspect="1"/>
          </xdr:cNvSpPr>
        </xdr:nvSpPr>
        <xdr:spPr>
          <a:xfrm>
            <a:off x="16959313" y="699860"/>
            <a:ext cx="148359" cy="152971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21" name="Oval 192">
            <a:extLst>
              <a:ext uri="{FF2B5EF4-FFF2-40B4-BE49-F238E27FC236}">
                <a16:creationId xmlns:a16="http://schemas.microsoft.com/office/drawing/2014/main" id="{BCA19D1B-AA29-46B4-814F-AF8156EF695A}"/>
              </a:ext>
            </a:extLst>
          </xdr:cNvPr>
          <xdr:cNvSpPr>
            <a:spLocks noChangeAspect="1"/>
          </xdr:cNvSpPr>
        </xdr:nvSpPr>
        <xdr:spPr>
          <a:xfrm>
            <a:off x="17013959" y="789252"/>
            <a:ext cx="39068" cy="402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38</xdr:col>
      <xdr:colOff>221970</xdr:colOff>
      <xdr:row>33</xdr:row>
      <xdr:rowOff>1186</xdr:rowOff>
    </xdr:from>
    <xdr:to>
      <xdr:col>39</xdr:col>
      <xdr:colOff>134910</xdr:colOff>
      <xdr:row>33</xdr:row>
      <xdr:rowOff>198410</xdr:rowOff>
    </xdr:to>
    <xdr:grpSp>
      <xdr:nvGrpSpPr>
        <xdr:cNvPr id="194" name="Group 193">
          <a:extLst>
            <a:ext uri="{FF2B5EF4-FFF2-40B4-BE49-F238E27FC236}">
              <a16:creationId xmlns:a16="http://schemas.microsoft.com/office/drawing/2014/main" id="{3ED96EFD-7AE7-4024-A97B-D8321AF9C932}"/>
            </a:ext>
          </a:extLst>
        </xdr:cNvPr>
        <xdr:cNvGrpSpPr/>
      </xdr:nvGrpSpPr>
      <xdr:grpSpPr>
        <a:xfrm rot="7011727">
          <a:off x="9244465" y="8196716"/>
          <a:ext cx="200399" cy="154240"/>
          <a:chOff x="16934516" y="699860"/>
          <a:chExt cx="197952" cy="152971"/>
        </a:xfrm>
        <a:solidFill>
          <a:srgbClr val="FF0000"/>
        </a:solidFill>
      </xdr:grpSpPr>
      <xdr:sp macro="" textlink="">
        <xdr:nvSpPr>
          <xdr:cNvPr id="195" name="Rectangle 194">
            <a:extLst>
              <a:ext uri="{FF2B5EF4-FFF2-40B4-BE49-F238E27FC236}">
                <a16:creationId xmlns:a16="http://schemas.microsoft.com/office/drawing/2014/main" id="{5AA3873C-AFCB-4EB2-B010-E1099DB9982A}"/>
              </a:ext>
            </a:extLst>
          </xdr:cNvPr>
          <xdr:cNvSpPr/>
        </xdr:nvSpPr>
        <xdr:spPr>
          <a:xfrm>
            <a:off x="16934516" y="700397"/>
            <a:ext cx="197952" cy="59958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6" name="Oval 195">
            <a:extLst>
              <a:ext uri="{FF2B5EF4-FFF2-40B4-BE49-F238E27FC236}">
                <a16:creationId xmlns:a16="http://schemas.microsoft.com/office/drawing/2014/main" id="{F75274D9-B8F7-4F5B-8AC6-21806E8A33AC}"/>
              </a:ext>
            </a:extLst>
          </xdr:cNvPr>
          <xdr:cNvSpPr>
            <a:spLocks noChangeAspect="1"/>
          </xdr:cNvSpPr>
        </xdr:nvSpPr>
        <xdr:spPr>
          <a:xfrm>
            <a:off x="16959313" y="699860"/>
            <a:ext cx="148359" cy="152971"/>
          </a:xfrm>
          <a:prstGeom prst="ellips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7" name="Oval 196">
            <a:extLst>
              <a:ext uri="{FF2B5EF4-FFF2-40B4-BE49-F238E27FC236}">
                <a16:creationId xmlns:a16="http://schemas.microsoft.com/office/drawing/2014/main" id="{A8EFD43A-6097-42EF-8895-DC4F72F351CD}"/>
              </a:ext>
            </a:extLst>
          </xdr:cNvPr>
          <xdr:cNvSpPr>
            <a:spLocks noChangeAspect="1"/>
          </xdr:cNvSpPr>
        </xdr:nvSpPr>
        <xdr:spPr>
          <a:xfrm>
            <a:off x="17013959" y="789252"/>
            <a:ext cx="39068" cy="40282"/>
          </a:xfrm>
          <a:prstGeom prst="ellips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19</xdr:col>
      <xdr:colOff>214712</xdr:colOff>
      <xdr:row>33</xdr:row>
      <xdr:rowOff>130001</xdr:rowOff>
    </xdr:from>
    <xdr:to>
      <xdr:col>20</xdr:col>
      <xdr:colOff>176079</xdr:colOff>
      <xdr:row>34</xdr:row>
      <xdr:rowOff>33871</xdr:rowOff>
    </xdr:to>
    <xdr:grpSp>
      <xdr:nvGrpSpPr>
        <xdr:cNvPr id="258" name="Group 257">
          <a:extLst>
            <a:ext uri="{FF2B5EF4-FFF2-40B4-BE49-F238E27FC236}">
              <a16:creationId xmlns:a16="http://schemas.microsoft.com/office/drawing/2014/main" id="{55155320-6FDD-460A-A3B4-CB4213BA4B17}"/>
            </a:ext>
          </a:extLst>
        </xdr:cNvPr>
        <xdr:cNvGrpSpPr/>
      </xdr:nvGrpSpPr>
      <xdr:grpSpPr>
        <a:xfrm rot="1792256">
          <a:off x="4742262" y="8299276"/>
          <a:ext cx="199492" cy="151520"/>
          <a:chOff x="16934516" y="699860"/>
          <a:chExt cx="197952" cy="152971"/>
        </a:xfrm>
        <a:solidFill>
          <a:srgbClr val="FF0000"/>
        </a:solidFill>
      </xdr:grpSpPr>
      <xdr:sp macro="" textlink="">
        <xdr:nvSpPr>
          <xdr:cNvPr id="259" name="Rectangle 258">
            <a:extLst>
              <a:ext uri="{FF2B5EF4-FFF2-40B4-BE49-F238E27FC236}">
                <a16:creationId xmlns:a16="http://schemas.microsoft.com/office/drawing/2014/main" id="{D16EA448-0FA4-4746-97FF-366DBA118836}"/>
              </a:ext>
            </a:extLst>
          </xdr:cNvPr>
          <xdr:cNvSpPr/>
        </xdr:nvSpPr>
        <xdr:spPr>
          <a:xfrm>
            <a:off x="16934516" y="700397"/>
            <a:ext cx="197952" cy="59958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0" name="Oval 259">
            <a:extLst>
              <a:ext uri="{FF2B5EF4-FFF2-40B4-BE49-F238E27FC236}">
                <a16:creationId xmlns:a16="http://schemas.microsoft.com/office/drawing/2014/main" id="{6AF51444-8028-425A-83D3-BCC7216CFA3A}"/>
              </a:ext>
            </a:extLst>
          </xdr:cNvPr>
          <xdr:cNvSpPr>
            <a:spLocks noChangeAspect="1"/>
          </xdr:cNvSpPr>
        </xdr:nvSpPr>
        <xdr:spPr>
          <a:xfrm>
            <a:off x="16959313" y="699860"/>
            <a:ext cx="148359" cy="152971"/>
          </a:xfrm>
          <a:prstGeom prst="ellips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1" name="Oval 260">
            <a:extLst>
              <a:ext uri="{FF2B5EF4-FFF2-40B4-BE49-F238E27FC236}">
                <a16:creationId xmlns:a16="http://schemas.microsoft.com/office/drawing/2014/main" id="{EBA75E99-8056-4BF0-A51F-992B5F829C1E}"/>
              </a:ext>
            </a:extLst>
          </xdr:cNvPr>
          <xdr:cNvSpPr>
            <a:spLocks noChangeAspect="1"/>
          </xdr:cNvSpPr>
        </xdr:nvSpPr>
        <xdr:spPr>
          <a:xfrm>
            <a:off x="17013959" y="789252"/>
            <a:ext cx="39068" cy="40282"/>
          </a:xfrm>
          <a:prstGeom prst="ellips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7</xdr:col>
      <xdr:colOff>12073</xdr:colOff>
      <xdr:row>11</xdr:row>
      <xdr:rowOff>33285</xdr:rowOff>
    </xdr:from>
    <xdr:to>
      <xdr:col>7</xdr:col>
      <xdr:colOff>209297</xdr:colOff>
      <xdr:row>11</xdr:row>
      <xdr:rowOff>182083</xdr:rowOff>
    </xdr:to>
    <xdr:grpSp>
      <xdr:nvGrpSpPr>
        <xdr:cNvPr id="262" name="Group 261">
          <a:extLst>
            <a:ext uri="{FF2B5EF4-FFF2-40B4-BE49-F238E27FC236}">
              <a16:creationId xmlns:a16="http://schemas.microsoft.com/office/drawing/2014/main" id="{37141E10-FD7A-4105-990B-4DAA5968A829}"/>
            </a:ext>
          </a:extLst>
        </xdr:cNvPr>
        <xdr:cNvGrpSpPr/>
      </xdr:nvGrpSpPr>
      <xdr:grpSpPr>
        <a:xfrm>
          <a:off x="1675773" y="2754260"/>
          <a:ext cx="200399" cy="148798"/>
          <a:chOff x="16934516" y="699860"/>
          <a:chExt cx="197952" cy="152971"/>
        </a:xfrm>
      </xdr:grpSpPr>
      <xdr:sp macro="" textlink="">
        <xdr:nvSpPr>
          <xdr:cNvPr id="263" name="Rectangle 262">
            <a:extLst>
              <a:ext uri="{FF2B5EF4-FFF2-40B4-BE49-F238E27FC236}">
                <a16:creationId xmlns:a16="http://schemas.microsoft.com/office/drawing/2014/main" id="{E5EE56D2-3656-459E-9691-947C7D344B5E}"/>
              </a:ext>
            </a:extLst>
          </xdr:cNvPr>
          <xdr:cNvSpPr/>
        </xdr:nvSpPr>
        <xdr:spPr>
          <a:xfrm>
            <a:off x="16934516" y="700397"/>
            <a:ext cx="197952" cy="59958"/>
          </a:xfrm>
          <a:prstGeom prst="rect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4" name="Oval 263">
            <a:extLst>
              <a:ext uri="{FF2B5EF4-FFF2-40B4-BE49-F238E27FC236}">
                <a16:creationId xmlns:a16="http://schemas.microsoft.com/office/drawing/2014/main" id="{75144AE5-3A88-470E-9019-9C9614339497}"/>
              </a:ext>
            </a:extLst>
          </xdr:cNvPr>
          <xdr:cNvSpPr>
            <a:spLocks noChangeAspect="1"/>
          </xdr:cNvSpPr>
        </xdr:nvSpPr>
        <xdr:spPr>
          <a:xfrm>
            <a:off x="16959313" y="699860"/>
            <a:ext cx="148359" cy="152971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5" name="Oval 264">
            <a:extLst>
              <a:ext uri="{FF2B5EF4-FFF2-40B4-BE49-F238E27FC236}">
                <a16:creationId xmlns:a16="http://schemas.microsoft.com/office/drawing/2014/main" id="{841EEBE5-F306-4FE3-B1FF-C2E72FF032B0}"/>
              </a:ext>
            </a:extLst>
          </xdr:cNvPr>
          <xdr:cNvSpPr>
            <a:spLocks noChangeAspect="1"/>
          </xdr:cNvSpPr>
        </xdr:nvSpPr>
        <xdr:spPr>
          <a:xfrm>
            <a:off x="17013959" y="789252"/>
            <a:ext cx="39068" cy="402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17</xdr:col>
      <xdr:colOff>14782</xdr:colOff>
      <xdr:row>3</xdr:row>
      <xdr:rowOff>48938</xdr:rowOff>
    </xdr:from>
    <xdr:to>
      <xdr:col>23</xdr:col>
      <xdr:colOff>219075</xdr:colOff>
      <xdr:row>13</xdr:row>
      <xdr:rowOff>219076</xdr:rowOff>
    </xdr:to>
    <xdr:sp macro="" textlink="">
      <xdr:nvSpPr>
        <xdr:cNvPr id="266" name="직사각형 31">
          <a:extLst>
            <a:ext uri="{FF2B5EF4-FFF2-40B4-BE49-F238E27FC236}">
              <a16:creationId xmlns:a16="http://schemas.microsoft.com/office/drawing/2014/main" id="{064DE53C-FBDB-4A09-988D-0E6EE4D0E9B3}"/>
            </a:ext>
            <a:ext uri="{147F2762-F138-4A5C-976F-8EAC2B608ADB}">
              <a16:predDERef xmlns:a16="http://schemas.microsoft.com/office/drawing/2014/main" pred="{37141E10-FD7A-4105-990B-4DAA5968A829}"/>
            </a:ext>
          </a:extLst>
        </xdr:cNvPr>
        <xdr:cNvSpPr/>
      </xdr:nvSpPr>
      <xdr:spPr>
        <a:xfrm>
          <a:off x="4548682" y="791888"/>
          <a:ext cx="1804493" cy="2646638"/>
        </a:xfrm>
        <a:prstGeom prst="rect">
          <a:avLst/>
        </a:prstGeom>
        <a:solidFill>
          <a:schemeClr val="tx1">
            <a:alpha val="2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23</xdr:col>
      <xdr:colOff>206280</xdr:colOff>
      <xdr:row>2</xdr:row>
      <xdr:rowOff>239705</xdr:rowOff>
    </xdr:from>
    <xdr:to>
      <xdr:col>31</xdr:col>
      <xdr:colOff>198210</xdr:colOff>
      <xdr:row>8</xdr:row>
      <xdr:rowOff>217260</xdr:rowOff>
    </xdr:to>
    <xdr:sp macro="" textlink="">
      <xdr:nvSpPr>
        <xdr:cNvPr id="267" name="직사각형 31">
          <a:extLst>
            <a:ext uri="{FF2B5EF4-FFF2-40B4-BE49-F238E27FC236}">
              <a16:creationId xmlns:a16="http://schemas.microsoft.com/office/drawing/2014/main" id="{8C9F4CB6-002C-4D9F-81CE-9F6164F4F74F}"/>
            </a:ext>
            <a:ext uri="{147F2762-F138-4A5C-976F-8EAC2B608ADB}">
              <a16:predDERef xmlns:a16="http://schemas.microsoft.com/office/drawing/2014/main" pred="{064DE53C-FBDB-4A09-988D-0E6EE4D0E9B3}"/>
            </a:ext>
          </a:extLst>
        </xdr:cNvPr>
        <xdr:cNvSpPr/>
      </xdr:nvSpPr>
      <xdr:spPr>
        <a:xfrm>
          <a:off x="6340380" y="735005"/>
          <a:ext cx="2125530" cy="1463455"/>
        </a:xfrm>
        <a:prstGeom prst="rect">
          <a:avLst/>
        </a:prstGeom>
        <a:solidFill>
          <a:schemeClr val="tx1">
            <a:alpha val="2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31</xdr:col>
      <xdr:colOff>200025</xdr:colOff>
      <xdr:row>2</xdr:row>
      <xdr:rowOff>201763</xdr:rowOff>
    </xdr:from>
    <xdr:to>
      <xdr:col>49</xdr:col>
      <xdr:colOff>0</xdr:colOff>
      <xdr:row>5</xdr:row>
      <xdr:rowOff>180977</xdr:rowOff>
    </xdr:to>
    <xdr:sp macro="" textlink="">
      <xdr:nvSpPr>
        <xdr:cNvPr id="41" name="직사각형 31">
          <a:extLst>
            <a:ext uri="{FF2B5EF4-FFF2-40B4-BE49-F238E27FC236}">
              <a16:creationId xmlns:a16="http://schemas.microsoft.com/office/drawing/2014/main" id="{BE124416-D07D-4CC7-8F7C-DCC387090884}"/>
            </a:ext>
          </a:extLst>
        </xdr:cNvPr>
        <xdr:cNvSpPr/>
      </xdr:nvSpPr>
      <xdr:spPr>
        <a:xfrm>
          <a:off x="8467725" y="697063"/>
          <a:ext cx="4600575" cy="722164"/>
        </a:xfrm>
        <a:prstGeom prst="rect">
          <a:avLst/>
        </a:prstGeom>
        <a:solidFill>
          <a:schemeClr val="tx1">
            <a:alpha val="2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23</xdr:col>
      <xdr:colOff>118095</xdr:colOff>
      <xdr:row>4</xdr:row>
      <xdr:rowOff>9072</xdr:rowOff>
    </xdr:from>
    <xdr:to>
      <xdr:col>32</xdr:col>
      <xdr:colOff>145142</xdr:colOff>
      <xdr:row>6</xdr:row>
      <xdr:rowOff>154214</xdr:rowOff>
    </xdr:to>
    <xdr:sp macro="" textlink="">
      <xdr:nvSpPr>
        <xdr:cNvPr id="269" name="직사각형 31">
          <a:extLst>
            <a:ext uri="{FF2B5EF4-FFF2-40B4-BE49-F238E27FC236}">
              <a16:creationId xmlns:a16="http://schemas.microsoft.com/office/drawing/2014/main" id="{CB552806-479D-4D0F-9DC1-F36E3870F2FA}"/>
            </a:ext>
          </a:extLst>
        </xdr:cNvPr>
        <xdr:cNvSpPr/>
      </xdr:nvSpPr>
      <xdr:spPr>
        <a:xfrm>
          <a:off x="5542809" y="988786"/>
          <a:ext cx="2149762" cy="6349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800" b="1">
              <a:solidFill>
                <a:srgbClr val="FF0000"/>
              </a:solidFill>
            </a:rPr>
            <a:t>Excluded cabE#</a:t>
          </a:r>
          <a:br>
            <a:rPr lang="en-US" altLang="ko-KR" sz="1800" b="1">
              <a:solidFill>
                <a:srgbClr val="FF0000"/>
              </a:solidFill>
            </a:rPr>
          </a:br>
          <a:r>
            <a:rPr lang="en-US" altLang="ko-KR" sz="1800" b="1">
              <a:solidFill>
                <a:srgbClr val="FF0000"/>
              </a:solidFill>
            </a:rPr>
            <a:t>(20)</a:t>
          </a:r>
          <a:endParaRPr lang="ko-KR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142875</xdr:colOff>
      <xdr:row>28</xdr:row>
      <xdr:rowOff>19050</xdr:rowOff>
    </xdr:from>
    <xdr:to>
      <xdr:col>34</xdr:col>
      <xdr:colOff>142875</xdr:colOff>
      <xdr:row>33</xdr:row>
      <xdr:rowOff>38100</xdr:rowOff>
    </xdr:to>
    <xdr:sp macro="" textlink="">
      <xdr:nvSpPr>
        <xdr:cNvPr id="314" name="직선 연결선 273">
          <a:extLst>
            <a:ext uri="{FF2B5EF4-FFF2-40B4-BE49-F238E27FC236}">
              <a16:creationId xmlns:a16="http://schemas.microsoft.com/office/drawing/2014/main" id="{CE2484A2-77FD-4B0E-B6A0-89B76777B174}"/>
            </a:ext>
            <a:ext uri="{147F2762-F138-4A5C-976F-8EAC2B608ADB}">
              <a16:predDERef xmlns:a16="http://schemas.microsoft.com/office/drawing/2014/main" pred="{D0645558-F9B6-40F9-8D7E-B403A393D64A}"/>
            </a:ext>
          </a:extLst>
        </xdr:cNvPr>
        <xdr:cNvSpPr>
          <a:spLocks noChangeShapeType="1"/>
        </xdr:cNvSpPr>
      </xdr:nvSpPr>
      <xdr:spPr bwMode="auto">
        <a:xfrm flipH="1" flipV="1">
          <a:off x="9210675" y="6953250"/>
          <a:ext cx="0" cy="12573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/>
        </a:p>
      </xdr:txBody>
    </xdr:sp>
    <xdr:clientData/>
  </xdr:twoCellAnchor>
  <xdr:twoCellAnchor>
    <xdr:from>
      <xdr:col>34</xdr:col>
      <xdr:colOff>142875</xdr:colOff>
      <xdr:row>27</xdr:row>
      <xdr:rowOff>76200</xdr:rowOff>
    </xdr:from>
    <xdr:to>
      <xdr:col>34</xdr:col>
      <xdr:colOff>142875</xdr:colOff>
      <xdr:row>32</xdr:row>
      <xdr:rowOff>95250</xdr:rowOff>
    </xdr:to>
    <xdr:sp macro="" textlink="">
      <xdr:nvSpPr>
        <xdr:cNvPr id="312" name="직선 연결선 274">
          <a:extLst>
            <a:ext uri="{FF2B5EF4-FFF2-40B4-BE49-F238E27FC236}">
              <a16:creationId xmlns:a16="http://schemas.microsoft.com/office/drawing/2014/main" id="{4C4B8A15-37FB-4810-8E84-90DDF2A6574A}"/>
            </a:ext>
            <a:ext uri="{147F2762-F138-4A5C-976F-8EAC2B608ADB}">
              <a16:predDERef xmlns:a16="http://schemas.microsoft.com/office/drawing/2014/main" pred="{CE2484A2-77FD-4B0E-B6A0-89B76777B174}"/>
            </a:ext>
          </a:extLst>
        </xdr:cNvPr>
        <xdr:cNvSpPr>
          <a:spLocks noChangeShapeType="1"/>
        </xdr:cNvSpPr>
      </xdr:nvSpPr>
      <xdr:spPr bwMode="auto">
        <a:xfrm flipH="1" flipV="1">
          <a:off x="9210675" y="6762750"/>
          <a:ext cx="0" cy="12573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/>
        </a:p>
      </xdr:txBody>
    </xdr:sp>
    <xdr:clientData/>
  </xdr:twoCellAnchor>
  <xdr:twoCellAnchor>
    <xdr:from>
      <xdr:col>34</xdr:col>
      <xdr:colOff>95250</xdr:colOff>
      <xdr:row>28</xdr:row>
      <xdr:rowOff>209550</xdr:rowOff>
    </xdr:from>
    <xdr:to>
      <xdr:col>34</xdr:col>
      <xdr:colOff>171450</xdr:colOff>
      <xdr:row>31</xdr:row>
      <xdr:rowOff>200025</xdr:rowOff>
    </xdr:to>
    <xdr:sp macro="" textlink="">
      <xdr:nvSpPr>
        <xdr:cNvPr id="317" name="직사각형 275">
          <a:extLst>
            <a:ext uri="{FF2B5EF4-FFF2-40B4-BE49-F238E27FC236}">
              <a16:creationId xmlns:a16="http://schemas.microsoft.com/office/drawing/2014/main" id="{83E9929D-93F3-40CB-9E03-DCB4FDBBBD7A}"/>
            </a:ext>
            <a:ext uri="{147F2762-F138-4A5C-976F-8EAC2B608ADB}">
              <a16:predDERef xmlns:a16="http://schemas.microsoft.com/office/drawing/2014/main" pred="{4C4B8A15-37FB-4810-8E84-90DDF2A6574A}"/>
            </a:ext>
          </a:extLst>
        </xdr:cNvPr>
        <xdr:cNvSpPr>
          <a:spLocks/>
        </xdr:cNvSpPr>
      </xdr:nvSpPr>
      <xdr:spPr bwMode="auto">
        <a:xfrm>
          <a:off x="9163050" y="7143750"/>
          <a:ext cx="76200" cy="733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/>
        </a:p>
      </xdr:txBody>
    </xdr:sp>
    <xdr:clientData/>
  </xdr:twoCellAnchor>
  <xdr:twoCellAnchor>
    <xdr:from>
      <xdr:col>7</xdr:col>
      <xdr:colOff>13155</xdr:colOff>
      <xdr:row>12</xdr:row>
      <xdr:rowOff>96156</xdr:rowOff>
    </xdr:from>
    <xdr:to>
      <xdr:col>7</xdr:col>
      <xdr:colOff>210379</xdr:colOff>
      <xdr:row>13</xdr:row>
      <xdr:rowOff>26</xdr:rowOff>
    </xdr:to>
    <xdr:grpSp>
      <xdr:nvGrpSpPr>
        <xdr:cNvPr id="274" name="Group 209">
          <a:extLst>
            <a:ext uri="{FF2B5EF4-FFF2-40B4-BE49-F238E27FC236}">
              <a16:creationId xmlns:a16="http://schemas.microsoft.com/office/drawing/2014/main" id="{F756F57E-A76C-413E-81AA-EE4DE379384D}"/>
            </a:ext>
            <a:ext uri="{147F2762-F138-4A5C-976F-8EAC2B608ADB}">
              <a16:predDERef xmlns:a16="http://schemas.microsoft.com/office/drawing/2014/main" pred="{6A1FB421-B9EB-44D5-A715-189BEDAF03C7}"/>
            </a:ext>
          </a:extLst>
        </xdr:cNvPr>
        <xdr:cNvGrpSpPr/>
      </xdr:nvGrpSpPr>
      <xdr:grpSpPr>
        <a:xfrm>
          <a:off x="1676855" y="3067956"/>
          <a:ext cx="200399" cy="151520"/>
          <a:chOff x="16934516" y="699860"/>
          <a:chExt cx="197952" cy="152971"/>
        </a:xfrm>
        <a:solidFill>
          <a:srgbClr val="FF0000"/>
        </a:solidFill>
      </xdr:grpSpPr>
      <xdr:sp macro="" textlink="">
        <xdr:nvSpPr>
          <xdr:cNvPr id="275" name="Rectangle 210">
            <a:extLst>
              <a:ext uri="{FF2B5EF4-FFF2-40B4-BE49-F238E27FC236}">
                <a16:creationId xmlns:a16="http://schemas.microsoft.com/office/drawing/2014/main" id="{89B64574-2345-4D33-A2C4-50948E55709C}"/>
              </a:ext>
            </a:extLst>
          </xdr:cNvPr>
          <xdr:cNvSpPr/>
        </xdr:nvSpPr>
        <xdr:spPr>
          <a:xfrm>
            <a:off x="16934516" y="700397"/>
            <a:ext cx="197952" cy="59958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6" name="Oval 211">
            <a:extLst>
              <a:ext uri="{FF2B5EF4-FFF2-40B4-BE49-F238E27FC236}">
                <a16:creationId xmlns:a16="http://schemas.microsoft.com/office/drawing/2014/main" id="{0A6DC481-0C27-493D-95B0-26E2D6C780A7}"/>
              </a:ext>
            </a:extLst>
          </xdr:cNvPr>
          <xdr:cNvSpPr>
            <a:spLocks noChangeAspect="1"/>
          </xdr:cNvSpPr>
        </xdr:nvSpPr>
        <xdr:spPr>
          <a:xfrm>
            <a:off x="16959313" y="699860"/>
            <a:ext cx="148359" cy="152971"/>
          </a:xfrm>
          <a:prstGeom prst="ellips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5" name="Oval 212">
            <a:extLst>
              <a:ext uri="{FF2B5EF4-FFF2-40B4-BE49-F238E27FC236}">
                <a16:creationId xmlns:a16="http://schemas.microsoft.com/office/drawing/2014/main" id="{4480B525-846C-4C91-A4C5-8ADA7593DF1A}"/>
              </a:ext>
            </a:extLst>
          </xdr:cNvPr>
          <xdr:cNvSpPr>
            <a:spLocks noChangeAspect="1"/>
          </xdr:cNvSpPr>
        </xdr:nvSpPr>
        <xdr:spPr>
          <a:xfrm>
            <a:off x="17013959" y="789252"/>
            <a:ext cx="39068" cy="40282"/>
          </a:xfrm>
          <a:prstGeom prst="ellips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9</xdr:col>
      <xdr:colOff>190501</xdr:colOff>
      <xdr:row>15</xdr:row>
      <xdr:rowOff>172357</xdr:rowOff>
    </xdr:from>
    <xdr:to>
      <xdr:col>16</xdr:col>
      <xdr:colOff>80278</xdr:colOff>
      <xdr:row>17</xdr:row>
      <xdr:rowOff>27215</xdr:rowOff>
    </xdr:to>
    <xdr:sp macro="" textlink="">
      <xdr:nvSpPr>
        <xdr:cNvPr id="307" name="직사각형 15">
          <a:extLst>
            <a:ext uri="{FF2B5EF4-FFF2-40B4-BE49-F238E27FC236}">
              <a16:creationId xmlns:a16="http://schemas.microsoft.com/office/drawing/2014/main" id="{7985B1FC-5ECE-46C7-B9AC-7A1F54CB8351}"/>
            </a:ext>
          </a:extLst>
        </xdr:cNvPr>
        <xdr:cNvSpPr/>
      </xdr:nvSpPr>
      <xdr:spPr>
        <a:xfrm>
          <a:off x="2313215" y="3846286"/>
          <a:ext cx="1540777" cy="344715"/>
        </a:xfrm>
        <a:prstGeom prst="rect">
          <a:avLst/>
        </a:prstGeom>
        <a:solidFill>
          <a:schemeClr val="accent2">
            <a:alpha val="2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0">
              <a:solidFill>
                <a:sysClr val="windowText" lastClr="000000"/>
              </a:solidFill>
            </a:rPr>
            <a:t>Actual #/ cabE#</a:t>
          </a:r>
          <a:endParaRPr lang="ko-KR" altLang="en-US" sz="12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19</xdr:row>
      <xdr:rowOff>47625</xdr:rowOff>
    </xdr:from>
    <xdr:to>
      <xdr:col>17</xdr:col>
      <xdr:colOff>9525</xdr:colOff>
      <xdr:row>43</xdr:row>
      <xdr:rowOff>9525</xdr:rowOff>
    </xdr:to>
    <xdr:sp macro="" textlink="">
      <xdr:nvSpPr>
        <xdr:cNvPr id="231" name="직사각형 127">
          <a:extLst>
            <a:ext uri="{FF2B5EF4-FFF2-40B4-BE49-F238E27FC236}">
              <a16:creationId xmlns:a16="http://schemas.microsoft.com/office/drawing/2014/main" id="{4A079D33-F95E-4BC3-8F57-AC701C8CFC20}"/>
            </a:ext>
            <a:ext uri="{147F2762-F138-4A5C-976F-8EAC2B608ADB}">
              <a16:predDERef xmlns:a16="http://schemas.microsoft.com/office/drawing/2014/main" pred="{7985B1FC-5ECE-46C7-B9AC-7A1F54CB8351}"/>
            </a:ext>
          </a:extLst>
        </xdr:cNvPr>
        <xdr:cNvSpPr/>
      </xdr:nvSpPr>
      <xdr:spPr>
        <a:xfrm>
          <a:off x="800100" y="4752975"/>
          <a:ext cx="3743325" cy="5905500"/>
        </a:xfrm>
        <a:prstGeom prst="rect">
          <a:avLst/>
        </a:prstGeom>
        <a:solidFill>
          <a:srgbClr val="FF0000">
            <a:alpha val="5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17</xdr:col>
      <xdr:colOff>9525</xdr:colOff>
      <xdr:row>18</xdr:row>
      <xdr:rowOff>9525</xdr:rowOff>
    </xdr:from>
    <xdr:to>
      <xdr:col>21</xdr:col>
      <xdr:colOff>0</xdr:colOff>
      <xdr:row>43</xdr:row>
      <xdr:rowOff>0</xdr:rowOff>
    </xdr:to>
    <xdr:sp macro="" textlink="">
      <xdr:nvSpPr>
        <xdr:cNvPr id="229" name="직사각형 127">
          <a:extLst>
            <a:ext uri="{FF2B5EF4-FFF2-40B4-BE49-F238E27FC236}">
              <a16:creationId xmlns:a16="http://schemas.microsoft.com/office/drawing/2014/main" id="{99A5090F-FDBE-431F-B003-81DCAFF953A7}"/>
            </a:ext>
            <a:ext uri="{147F2762-F138-4A5C-976F-8EAC2B608ADB}">
              <a16:predDERef xmlns:a16="http://schemas.microsoft.com/office/drawing/2014/main" pred="{4A079D33-F95E-4BC3-8F57-AC701C8CFC20}"/>
            </a:ext>
          </a:extLst>
        </xdr:cNvPr>
        <xdr:cNvSpPr/>
      </xdr:nvSpPr>
      <xdr:spPr>
        <a:xfrm>
          <a:off x="4543425" y="4467225"/>
          <a:ext cx="1057275" cy="6181725"/>
        </a:xfrm>
        <a:prstGeom prst="rect">
          <a:avLst/>
        </a:prstGeom>
        <a:solidFill>
          <a:schemeClr val="accent6"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20</xdr:col>
      <xdr:colOff>257175</xdr:colOff>
      <xdr:row>27</xdr:row>
      <xdr:rowOff>104775</xdr:rowOff>
    </xdr:from>
    <xdr:to>
      <xdr:col>39</xdr:col>
      <xdr:colOff>257175</xdr:colOff>
      <xdr:row>32</xdr:row>
      <xdr:rowOff>219075</xdr:rowOff>
    </xdr:to>
    <xdr:sp macro="" textlink="">
      <xdr:nvSpPr>
        <xdr:cNvPr id="230" name="직사각형 127">
          <a:extLst>
            <a:ext uri="{FF2B5EF4-FFF2-40B4-BE49-F238E27FC236}">
              <a16:creationId xmlns:a16="http://schemas.microsoft.com/office/drawing/2014/main" id="{00A12D5E-8261-4689-827B-C19B26D5A666}"/>
            </a:ext>
            <a:ext uri="{147F2762-F138-4A5C-976F-8EAC2B608ADB}">
              <a16:predDERef xmlns:a16="http://schemas.microsoft.com/office/drawing/2014/main" pred="{99A5090F-FDBE-431F-B003-81DCAFF953A7}"/>
            </a:ext>
          </a:extLst>
        </xdr:cNvPr>
        <xdr:cNvSpPr/>
      </xdr:nvSpPr>
      <xdr:spPr>
        <a:xfrm>
          <a:off x="5591175" y="6791325"/>
          <a:ext cx="5067300" cy="1352550"/>
        </a:xfrm>
        <a:prstGeom prst="rect">
          <a:avLst/>
        </a:prstGeom>
        <a:solidFill>
          <a:schemeClr val="accent6"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3</xdr:col>
      <xdr:colOff>46190</xdr:colOff>
      <xdr:row>13</xdr:row>
      <xdr:rowOff>68778</xdr:rowOff>
    </xdr:from>
    <xdr:to>
      <xdr:col>6</xdr:col>
      <xdr:colOff>122577</xdr:colOff>
      <xdr:row>14</xdr:row>
      <xdr:rowOff>147122</xdr:rowOff>
    </xdr:to>
    <xdr:sp macro="" textlink="">
      <xdr:nvSpPr>
        <xdr:cNvPr id="315" name="직사각형 127">
          <a:extLst>
            <a:ext uri="{FF2B5EF4-FFF2-40B4-BE49-F238E27FC236}">
              <a16:creationId xmlns:a16="http://schemas.microsoft.com/office/drawing/2014/main" id="{AD8F08E8-47C7-4049-9597-8A8E32401644}"/>
            </a:ext>
            <a:ext uri="{147F2762-F138-4A5C-976F-8EAC2B608ADB}">
              <a16:predDERef xmlns:a16="http://schemas.microsoft.com/office/drawing/2014/main" pred="{6B4DD810-0065-4FBA-9B74-16D5CDF13EB6}"/>
            </a:ext>
          </a:extLst>
        </xdr:cNvPr>
        <xdr:cNvSpPr/>
      </xdr:nvSpPr>
      <xdr:spPr>
        <a:xfrm>
          <a:off x="753761" y="3252849"/>
          <a:ext cx="783959" cy="323273"/>
        </a:xfrm>
        <a:prstGeom prst="rect">
          <a:avLst/>
        </a:prstGeom>
        <a:solidFill>
          <a:srgbClr val="FF0000">
            <a:alpha val="5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/>
            <a:t>Red</a:t>
          </a:r>
        </a:p>
      </xdr:txBody>
    </xdr:sp>
    <xdr:clientData/>
  </xdr:twoCellAnchor>
  <xdr:twoCellAnchor>
    <xdr:from>
      <xdr:col>7</xdr:col>
      <xdr:colOff>833</xdr:colOff>
      <xdr:row>13</xdr:row>
      <xdr:rowOff>68778</xdr:rowOff>
    </xdr:from>
    <xdr:to>
      <xdr:col>10</xdr:col>
      <xdr:colOff>77221</xdr:colOff>
      <xdr:row>14</xdr:row>
      <xdr:rowOff>147122</xdr:rowOff>
    </xdr:to>
    <xdr:sp macro="" textlink="">
      <xdr:nvSpPr>
        <xdr:cNvPr id="316" name="직사각형 127">
          <a:extLst>
            <a:ext uri="{FF2B5EF4-FFF2-40B4-BE49-F238E27FC236}">
              <a16:creationId xmlns:a16="http://schemas.microsoft.com/office/drawing/2014/main" id="{6E7008F7-99CC-4CA3-B805-9CDFFC862FE8}"/>
            </a:ext>
            <a:ext uri="{147F2762-F138-4A5C-976F-8EAC2B608ADB}">
              <a16:predDERef xmlns:a16="http://schemas.microsoft.com/office/drawing/2014/main" pred="{6B4DD810-0065-4FBA-9B74-16D5CDF13EB6}"/>
            </a:ext>
          </a:extLst>
        </xdr:cNvPr>
        <xdr:cNvSpPr/>
      </xdr:nvSpPr>
      <xdr:spPr>
        <a:xfrm>
          <a:off x="1651833" y="3252849"/>
          <a:ext cx="783959" cy="323273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/>
            <a:t>Orange</a:t>
          </a:r>
        </a:p>
      </xdr:txBody>
    </xdr:sp>
    <xdr:clientData/>
  </xdr:twoCellAnchor>
  <xdr:twoCellAnchor>
    <xdr:from>
      <xdr:col>10</xdr:col>
      <xdr:colOff>191333</xdr:colOff>
      <xdr:row>13</xdr:row>
      <xdr:rowOff>68778</xdr:rowOff>
    </xdr:from>
    <xdr:to>
      <xdr:col>14</xdr:col>
      <xdr:colOff>31863</xdr:colOff>
      <xdr:row>14</xdr:row>
      <xdr:rowOff>147122</xdr:rowOff>
    </xdr:to>
    <xdr:sp macro="" textlink="">
      <xdr:nvSpPr>
        <xdr:cNvPr id="322" name="직사각형 127">
          <a:extLst>
            <a:ext uri="{FF2B5EF4-FFF2-40B4-BE49-F238E27FC236}">
              <a16:creationId xmlns:a16="http://schemas.microsoft.com/office/drawing/2014/main" id="{0BAB319C-96EC-4B12-BBC4-83F4A9BD25CD}"/>
            </a:ext>
            <a:ext uri="{147F2762-F138-4A5C-976F-8EAC2B608ADB}">
              <a16:predDERef xmlns:a16="http://schemas.microsoft.com/office/drawing/2014/main" pred="{6B4DD810-0065-4FBA-9B74-16D5CDF13EB6}"/>
            </a:ext>
          </a:extLst>
        </xdr:cNvPr>
        <xdr:cNvSpPr/>
      </xdr:nvSpPr>
      <xdr:spPr>
        <a:xfrm>
          <a:off x="2549904" y="3252849"/>
          <a:ext cx="783959" cy="323273"/>
        </a:xfrm>
        <a:prstGeom prst="rect">
          <a:avLst/>
        </a:prstGeom>
        <a:solidFill>
          <a:schemeClr val="accent6"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/>
            <a:t>Green</a:t>
          </a:r>
        </a:p>
      </xdr:txBody>
    </xdr:sp>
    <xdr:clientData/>
  </xdr:twoCellAnchor>
  <xdr:twoCellAnchor>
    <xdr:from>
      <xdr:col>60</xdr:col>
      <xdr:colOff>257175</xdr:colOff>
      <xdr:row>2</xdr:row>
      <xdr:rowOff>200025</xdr:rowOff>
    </xdr:from>
    <xdr:to>
      <xdr:col>61</xdr:col>
      <xdr:colOff>38100</xdr:colOff>
      <xdr:row>58</xdr:row>
      <xdr:rowOff>66675</xdr:rowOff>
    </xdr:to>
    <xdr:sp macro="" textlink="">
      <xdr:nvSpPr>
        <xdr:cNvPr id="2" name="Straight Connector 1">
          <a:extLst>
            <a:ext uri="{FF2B5EF4-FFF2-40B4-BE49-F238E27FC236}">
              <a16:creationId xmlns:a16="http://schemas.microsoft.com/office/drawing/2014/main" id="{A650D87D-7675-4519-A952-2B907BE03F36}"/>
            </a:ext>
            <a:ext uri="{147F2762-F138-4A5C-976F-8EAC2B608ADB}">
              <a16:predDERef xmlns:a16="http://schemas.microsoft.com/office/drawing/2014/main" pred="{0BAB319C-96EC-4B12-BBC4-83F4A9BD25CD}"/>
            </a:ext>
          </a:extLst>
        </xdr:cNvPr>
        <xdr:cNvSpPr>
          <a:spLocks noChangeShapeType="1"/>
        </xdr:cNvSpPr>
      </xdr:nvSpPr>
      <xdr:spPr bwMode="auto">
        <a:xfrm flipH="1" flipV="1">
          <a:off x="16259175" y="695325"/>
          <a:ext cx="47625" cy="13735050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/>
        </a:p>
      </xdr:txBody>
    </xdr:sp>
    <xdr:clientData/>
  </xdr:twoCellAnchor>
  <xdr:twoCellAnchor>
    <xdr:from>
      <xdr:col>3</xdr:col>
      <xdr:colOff>0</xdr:colOff>
      <xdr:row>44</xdr:row>
      <xdr:rowOff>19050</xdr:rowOff>
    </xdr:from>
    <xdr:to>
      <xdr:col>30</xdr:col>
      <xdr:colOff>238125</xdr:colOff>
      <xdr:row>57</xdr:row>
      <xdr:rowOff>228600</xdr:rowOff>
    </xdr:to>
    <xdr:sp macro="" textlink="">
      <xdr:nvSpPr>
        <xdr:cNvPr id="160" name="직사각형 3">
          <a:extLst>
            <a:ext uri="{FF2B5EF4-FFF2-40B4-BE49-F238E27FC236}">
              <a16:creationId xmlns:a16="http://schemas.microsoft.com/office/drawing/2014/main" id="{16DCC9E5-808A-4979-8899-2D60F5CE481F}"/>
            </a:ext>
            <a:ext uri="{147F2762-F138-4A5C-976F-8EAC2B608ADB}">
              <a16:predDERef xmlns:a16="http://schemas.microsoft.com/office/drawing/2014/main" pred="{A650D87D-7675-4519-A952-2B907BE03F36}"/>
            </a:ext>
          </a:extLst>
        </xdr:cNvPr>
        <xdr:cNvSpPr/>
      </xdr:nvSpPr>
      <xdr:spPr>
        <a:xfrm>
          <a:off x="800100" y="10915650"/>
          <a:ext cx="7439025" cy="3429000"/>
        </a:xfrm>
        <a:prstGeom prst="rect">
          <a:avLst/>
        </a:prstGeom>
        <a:solidFill>
          <a:schemeClr val="accent4">
            <a:lumMod val="20000"/>
            <a:lumOff val="80000"/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lt1"/>
              </a:solidFill>
              <a:latin typeface="Calibri" panose="020F0502020204030204" pitchFamily="34" charset="0"/>
              <a:cs typeface="Calibri" panose="020F0502020204030204" pitchFamily="34" charset="0"/>
            </a:rPr>
            <a:t>60D</a:t>
          </a:r>
        </a:p>
      </xdr:txBody>
    </xdr:sp>
    <xdr:clientData/>
  </xdr:twoCellAnchor>
  <xdr:twoCellAnchor>
    <xdr:from>
      <xdr:col>13</xdr:col>
      <xdr:colOff>66675</xdr:colOff>
      <xdr:row>47</xdr:row>
      <xdr:rowOff>228600</xdr:rowOff>
    </xdr:from>
    <xdr:to>
      <xdr:col>23</xdr:col>
      <xdr:colOff>225425</xdr:colOff>
      <xdr:row>50</xdr:row>
      <xdr:rowOff>171450</xdr:rowOff>
    </xdr:to>
    <xdr:sp macro="" textlink="">
      <xdr:nvSpPr>
        <xdr:cNvPr id="170" name="TextBox 109">
          <a:extLst>
            <a:ext uri="{FF2B5EF4-FFF2-40B4-BE49-F238E27FC236}">
              <a16:creationId xmlns:a16="http://schemas.microsoft.com/office/drawing/2014/main" id="{058F22F1-AF4F-43D6-9799-05512CD99AD6}"/>
            </a:ext>
            <a:ext uri="{147F2762-F138-4A5C-976F-8EAC2B608ADB}">
              <a16:predDERef xmlns:a16="http://schemas.microsoft.com/office/drawing/2014/main" pred="{16DCC9E5-808A-4979-8899-2D60F5CE481F}"/>
            </a:ext>
          </a:extLst>
        </xdr:cNvPr>
        <xdr:cNvSpPr txBox="1"/>
      </xdr:nvSpPr>
      <xdr:spPr>
        <a:xfrm>
          <a:off x="3162300" y="11868150"/>
          <a:ext cx="2540000" cy="685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ctr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4800" b="1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Day1</a:t>
          </a:r>
        </a:p>
        <a:p>
          <a:pPr marL="0" indent="0" algn="ctr"/>
          <a:r>
            <a:rPr lang="en-US" sz="4800" b="1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70</a:t>
          </a:r>
        </a:p>
      </xdr:txBody>
    </xdr:sp>
    <xdr:clientData/>
  </xdr:twoCellAnchor>
  <xdr:twoCellAnchor>
    <xdr:from>
      <xdr:col>31</xdr:col>
      <xdr:colOff>85725</xdr:colOff>
      <xdr:row>44</xdr:row>
      <xdr:rowOff>28575</xdr:rowOff>
    </xdr:from>
    <xdr:to>
      <xdr:col>40</xdr:col>
      <xdr:colOff>104775</xdr:colOff>
      <xdr:row>58</xdr:row>
      <xdr:rowOff>0</xdr:rowOff>
    </xdr:to>
    <xdr:sp macro="" textlink="">
      <xdr:nvSpPr>
        <xdr:cNvPr id="206" name="직사각형 15">
          <a:extLst>
            <a:ext uri="{FF2B5EF4-FFF2-40B4-BE49-F238E27FC236}">
              <a16:creationId xmlns:a16="http://schemas.microsoft.com/office/drawing/2014/main" id="{37E47F2D-E70B-44FA-1E3A-7750C600E3F2}"/>
            </a:ext>
            <a:ext uri="{147F2762-F138-4A5C-976F-8EAC2B608ADB}">
              <a16:predDERef xmlns:a16="http://schemas.microsoft.com/office/drawing/2014/main" pred="{058F22F1-AF4F-43D6-9799-05512CD99AD6}"/>
            </a:ext>
          </a:extLst>
        </xdr:cNvPr>
        <xdr:cNvSpPr/>
      </xdr:nvSpPr>
      <xdr:spPr>
        <a:xfrm>
          <a:off x="8353425" y="10925175"/>
          <a:ext cx="2419350" cy="3438525"/>
        </a:xfrm>
        <a:prstGeom prst="rect">
          <a:avLst/>
        </a:prstGeom>
        <a:solidFill>
          <a:schemeClr val="accent2">
            <a:alpha val="2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4400" b="1">
              <a:solidFill>
                <a:sysClr val="windowText" lastClr="000000"/>
              </a:solidFill>
            </a:rPr>
            <a:t>Day2</a:t>
          </a:r>
        </a:p>
        <a:p>
          <a:pPr algn="ctr"/>
          <a:r>
            <a:rPr lang="en-US" altLang="ko-KR" sz="4400" b="1">
              <a:solidFill>
                <a:sysClr val="windowText" lastClr="000000"/>
              </a:solidFill>
            </a:rPr>
            <a:t>20</a:t>
          </a:r>
          <a:endParaRPr lang="ko-KR" altLang="en-US" sz="4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40</xdr:col>
      <xdr:colOff>200025</xdr:colOff>
      <xdr:row>44</xdr:row>
      <xdr:rowOff>38100</xdr:rowOff>
    </xdr:from>
    <xdr:to>
      <xdr:col>60</xdr:col>
      <xdr:colOff>133350</xdr:colOff>
      <xdr:row>57</xdr:row>
      <xdr:rowOff>219075</xdr:rowOff>
    </xdr:to>
    <xdr:sp macro="" textlink="">
      <xdr:nvSpPr>
        <xdr:cNvPr id="207" name="직사각형 3">
          <a:extLst>
            <a:ext uri="{FF2B5EF4-FFF2-40B4-BE49-F238E27FC236}">
              <a16:creationId xmlns:a16="http://schemas.microsoft.com/office/drawing/2014/main" id="{0B23FC5B-E4F0-0893-AF56-49A350D9E477}"/>
            </a:ext>
            <a:ext uri="{147F2762-F138-4A5C-976F-8EAC2B608ADB}">
              <a16:predDERef xmlns:a16="http://schemas.microsoft.com/office/drawing/2014/main" pred="{37E47F2D-E70B-44FA-1E3A-7750C600E3F2}"/>
            </a:ext>
          </a:extLst>
        </xdr:cNvPr>
        <xdr:cNvSpPr/>
      </xdr:nvSpPr>
      <xdr:spPr>
        <a:xfrm>
          <a:off x="10868025" y="10934700"/>
          <a:ext cx="5267325" cy="3400425"/>
        </a:xfrm>
        <a:prstGeom prst="rect">
          <a:avLst/>
        </a:prstGeom>
        <a:solidFill>
          <a:schemeClr val="accent4">
            <a:lumMod val="20000"/>
            <a:lumOff val="80000"/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chemeClr val="lt1"/>
              </a:solidFill>
              <a:latin typeface="Calibri" panose="020F0502020204030204" pitchFamily="34" charset="0"/>
              <a:cs typeface="Calibri" panose="020F0502020204030204" pitchFamily="34" charset="0"/>
            </a:rPr>
            <a:t>60D</a:t>
          </a:r>
        </a:p>
      </xdr:txBody>
    </xdr:sp>
    <xdr:clientData/>
  </xdr:twoCellAnchor>
  <xdr:twoCellAnchor>
    <xdr:from>
      <xdr:col>46</xdr:col>
      <xdr:colOff>73025</xdr:colOff>
      <xdr:row>48</xdr:row>
      <xdr:rowOff>95250</xdr:rowOff>
    </xdr:from>
    <xdr:to>
      <xdr:col>56</xdr:col>
      <xdr:colOff>234950</xdr:colOff>
      <xdr:row>51</xdr:row>
      <xdr:rowOff>38100</xdr:rowOff>
    </xdr:to>
    <xdr:sp macro="" textlink="">
      <xdr:nvSpPr>
        <xdr:cNvPr id="203" name="TextBox 109">
          <a:extLst>
            <a:ext uri="{FF2B5EF4-FFF2-40B4-BE49-F238E27FC236}">
              <a16:creationId xmlns:a16="http://schemas.microsoft.com/office/drawing/2014/main" id="{0A9CCF06-D0D5-29AF-CB58-CF5D49C240CE}"/>
            </a:ext>
            <a:ext uri="{147F2762-F138-4A5C-976F-8EAC2B608ADB}">
              <a16:predDERef xmlns:a16="http://schemas.microsoft.com/office/drawing/2014/main" pred="{16DCC9E5-808A-4979-8899-2D60F5CE481F}"/>
            </a:ext>
          </a:extLst>
        </xdr:cNvPr>
        <xdr:cNvSpPr txBox="1"/>
      </xdr:nvSpPr>
      <xdr:spPr>
        <a:xfrm>
          <a:off x="11026775" y="11982450"/>
          <a:ext cx="2543175" cy="6858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txBody>
        <a:bodyPr spcFirstLastPara="0" wrap="square" lIns="91440" tIns="45720" rIns="91440" bIns="45720" rtlCol="0" anchor="ctr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4800" b="1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Reserve</a:t>
          </a:r>
        </a:p>
        <a:p>
          <a:pPr marL="0" indent="0" algn="ctr"/>
          <a:r>
            <a:rPr lang="en-US" sz="4800" b="1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40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29627</xdr:colOff>
      <xdr:row>28</xdr:row>
      <xdr:rowOff>111644</xdr:rowOff>
    </xdr:from>
    <xdr:to>
      <xdr:col>25</xdr:col>
      <xdr:colOff>260311</xdr:colOff>
      <xdr:row>29</xdr:row>
      <xdr:rowOff>220773</xdr:rowOff>
    </xdr:to>
    <xdr:sp macro="" textlink="">
      <xdr:nvSpPr>
        <xdr:cNvPr id="179" name="TextBox 248">
          <a:extLst>
            <a:ext uri="{FF2B5EF4-FFF2-40B4-BE49-F238E27FC236}">
              <a16:creationId xmlns:a16="http://schemas.microsoft.com/office/drawing/2014/main" id="{C44B0823-4ED2-4DF2-B164-51E7208E35D0}"/>
            </a:ext>
          </a:extLst>
        </xdr:cNvPr>
        <xdr:cNvSpPr txBox="1"/>
      </xdr:nvSpPr>
      <xdr:spPr>
        <a:xfrm>
          <a:off x="5744627" y="6969644"/>
          <a:ext cx="1319255" cy="3540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1800" b="0"/>
            <a:t>169 / 158</a:t>
          </a:r>
        </a:p>
      </xdr:txBody>
    </xdr:sp>
    <xdr:clientData/>
  </xdr:twoCellAnchor>
  <xdr:twoCellAnchor>
    <xdr:from>
      <xdr:col>2</xdr:col>
      <xdr:colOff>247650</xdr:colOff>
      <xdr:row>58</xdr:row>
      <xdr:rowOff>38100</xdr:rowOff>
    </xdr:from>
    <xdr:to>
      <xdr:col>62</xdr:col>
      <xdr:colOff>47625</xdr:colOff>
      <xdr:row>58</xdr:row>
      <xdr:rowOff>38100</xdr:rowOff>
    </xdr:to>
    <xdr:sp macro="" textlink="">
      <xdr:nvSpPr>
        <xdr:cNvPr id="2" name="Line 84">
          <a:extLst>
            <a:ext uri="{FF2B5EF4-FFF2-40B4-BE49-F238E27FC236}">
              <a16:creationId xmlns:a16="http://schemas.microsoft.com/office/drawing/2014/main" id="{97D5452C-3AB4-4BF0-BD95-E9E05F386EC5}"/>
            </a:ext>
          </a:extLst>
        </xdr:cNvPr>
        <xdr:cNvSpPr>
          <a:spLocks noChangeShapeType="1"/>
        </xdr:cNvSpPr>
      </xdr:nvSpPr>
      <xdr:spPr bwMode="auto">
        <a:xfrm flipV="1">
          <a:off x="755650" y="14401800"/>
          <a:ext cx="15043150" cy="0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62</xdr:col>
      <xdr:colOff>33872</xdr:colOff>
      <xdr:row>3</xdr:row>
      <xdr:rowOff>25400</xdr:rowOff>
    </xdr:from>
    <xdr:to>
      <xdr:col>62</xdr:col>
      <xdr:colOff>33872</xdr:colOff>
      <xdr:row>58</xdr:row>
      <xdr:rowOff>115888</xdr:rowOff>
    </xdr:to>
    <xdr:sp macro="" textlink="">
      <xdr:nvSpPr>
        <xdr:cNvPr id="3" name="Line 85">
          <a:extLst>
            <a:ext uri="{FF2B5EF4-FFF2-40B4-BE49-F238E27FC236}">
              <a16:creationId xmlns:a16="http://schemas.microsoft.com/office/drawing/2014/main" id="{7C32A69A-28DE-4EBA-8712-4A08380F3CC0}"/>
            </a:ext>
          </a:extLst>
        </xdr:cNvPr>
        <xdr:cNvSpPr>
          <a:spLocks noChangeShapeType="1"/>
        </xdr:cNvSpPr>
      </xdr:nvSpPr>
      <xdr:spPr bwMode="auto">
        <a:xfrm>
          <a:off x="16597847" y="768350"/>
          <a:ext cx="0" cy="13711238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85725</xdr:colOff>
      <xdr:row>43</xdr:row>
      <xdr:rowOff>114300</xdr:rowOff>
    </xdr:from>
    <xdr:to>
      <xdr:col>41</xdr:col>
      <xdr:colOff>123825</xdr:colOff>
      <xdr:row>43</xdr:row>
      <xdr:rowOff>123825</xdr:rowOff>
    </xdr:to>
    <xdr:sp macro="" textlink="">
      <xdr:nvSpPr>
        <xdr:cNvPr id="4" name="Line 86">
          <a:extLst>
            <a:ext uri="{FF2B5EF4-FFF2-40B4-BE49-F238E27FC236}">
              <a16:creationId xmlns:a16="http://schemas.microsoft.com/office/drawing/2014/main" id="{C7A27811-CDB3-4CAB-B0FE-E23FB64445C2}"/>
            </a:ext>
          </a:extLst>
        </xdr:cNvPr>
        <xdr:cNvSpPr>
          <a:spLocks noChangeShapeType="1"/>
        </xdr:cNvSpPr>
      </xdr:nvSpPr>
      <xdr:spPr bwMode="auto">
        <a:xfrm>
          <a:off x="850900" y="10763250"/>
          <a:ext cx="9690100" cy="127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257175</xdr:colOff>
      <xdr:row>18</xdr:row>
      <xdr:rowOff>200025</xdr:rowOff>
    </xdr:from>
    <xdr:to>
      <xdr:col>2</xdr:col>
      <xdr:colOff>257175</xdr:colOff>
      <xdr:row>58</xdr:row>
      <xdr:rowOff>66675</xdr:rowOff>
    </xdr:to>
    <xdr:sp macro="" textlink="">
      <xdr:nvSpPr>
        <xdr:cNvPr id="5" name="Line 87">
          <a:extLst>
            <a:ext uri="{FF2B5EF4-FFF2-40B4-BE49-F238E27FC236}">
              <a16:creationId xmlns:a16="http://schemas.microsoft.com/office/drawing/2014/main" id="{8559D92C-9CBC-4D1F-BDF4-128F58D6B616}"/>
            </a:ext>
          </a:extLst>
        </xdr:cNvPr>
        <xdr:cNvSpPr>
          <a:spLocks noChangeShapeType="1"/>
        </xdr:cNvSpPr>
      </xdr:nvSpPr>
      <xdr:spPr bwMode="auto">
        <a:xfrm flipV="1">
          <a:off x="762000" y="4660900"/>
          <a:ext cx="0" cy="9772650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2</xdr:row>
      <xdr:rowOff>228600</xdr:rowOff>
    </xdr:from>
    <xdr:to>
      <xdr:col>15</xdr:col>
      <xdr:colOff>28575</xdr:colOff>
      <xdr:row>2</xdr:row>
      <xdr:rowOff>228600</xdr:rowOff>
    </xdr:to>
    <xdr:sp macro="" textlink="">
      <xdr:nvSpPr>
        <xdr:cNvPr id="6" name="Line 88">
          <a:extLst>
            <a:ext uri="{FF2B5EF4-FFF2-40B4-BE49-F238E27FC236}">
              <a16:creationId xmlns:a16="http://schemas.microsoft.com/office/drawing/2014/main" id="{EDE71CA3-3117-476F-AFDF-42709D4EA002}"/>
            </a:ext>
          </a:extLst>
        </xdr:cNvPr>
        <xdr:cNvSpPr>
          <a:spLocks noChangeShapeType="1"/>
        </xdr:cNvSpPr>
      </xdr:nvSpPr>
      <xdr:spPr bwMode="auto">
        <a:xfrm flipH="1" flipV="1">
          <a:off x="3841750" y="723900"/>
          <a:ext cx="0" cy="0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219075</xdr:colOff>
      <xdr:row>18</xdr:row>
      <xdr:rowOff>180975</xdr:rowOff>
    </xdr:from>
    <xdr:to>
      <xdr:col>18</xdr:col>
      <xdr:colOff>9525</xdr:colOff>
      <xdr:row>18</xdr:row>
      <xdr:rowOff>180975</xdr:rowOff>
    </xdr:to>
    <xdr:sp macro="" textlink="">
      <xdr:nvSpPr>
        <xdr:cNvPr id="7" name="Line 89">
          <a:extLst>
            <a:ext uri="{FF2B5EF4-FFF2-40B4-BE49-F238E27FC236}">
              <a16:creationId xmlns:a16="http://schemas.microsoft.com/office/drawing/2014/main" id="{2D04ACFB-D285-4E43-B399-BEBBB5E52218}"/>
            </a:ext>
          </a:extLst>
        </xdr:cNvPr>
        <xdr:cNvSpPr>
          <a:spLocks noChangeShapeType="1"/>
        </xdr:cNvSpPr>
      </xdr:nvSpPr>
      <xdr:spPr bwMode="auto">
        <a:xfrm flipV="1">
          <a:off x="730250" y="4641850"/>
          <a:ext cx="3854450" cy="0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228600</xdr:colOff>
      <xdr:row>3</xdr:row>
      <xdr:rowOff>9525</xdr:rowOff>
    </xdr:from>
    <xdr:to>
      <xdr:col>62</xdr:col>
      <xdr:colOff>66675</xdr:colOff>
      <xdr:row>3</xdr:row>
      <xdr:rowOff>9525</xdr:rowOff>
    </xdr:to>
    <xdr:sp macro="" textlink="">
      <xdr:nvSpPr>
        <xdr:cNvPr id="8" name="Line 90">
          <a:extLst>
            <a:ext uri="{FF2B5EF4-FFF2-40B4-BE49-F238E27FC236}">
              <a16:creationId xmlns:a16="http://schemas.microsoft.com/office/drawing/2014/main" id="{CB81441F-1F84-40D1-B8DB-E7B6CA464DFB}"/>
            </a:ext>
          </a:extLst>
        </xdr:cNvPr>
        <xdr:cNvSpPr>
          <a:spLocks noChangeShapeType="1"/>
        </xdr:cNvSpPr>
      </xdr:nvSpPr>
      <xdr:spPr bwMode="auto">
        <a:xfrm>
          <a:off x="4546600" y="755650"/>
          <a:ext cx="11271250" cy="0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257175</xdr:colOff>
      <xdr:row>17</xdr:row>
      <xdr:rowOff>152400</xdr:rowOff>
    </xdr:from>
    <xdr:to>
      <xdr:col>17</xdr:col>
      <xdr:colOff>257175</xdr:colOff>
      <xdr:row>43</xdr:row>
      <xdr:rowOff>95250</xdr:rowOff>
    </xdr:to>
    <xdr:sp macro="" textlink="">
      <xdr:nvSpPr>
        <xdr:cNvPr id="9" name="Line 91">
          <a:extLst>
            <a:ext uri="{FF2B5EF4-FFF2-40B4-BE49-F238E27FC236}">
              <a16:creationId xmlns:a16="http://schemas.microsoft.com/office/drawing/2014/main" id="{BD6604C6-F041-4C0F-B984-45683BA50E25}"/>
            </a:ext>
          </a:extLst>
        </xdr:cNvPr>
        <xdr:cNvSpPr>
          <a:spLocks noChangeShapeType="1"/>
        </xdr:cNvSpPr>
      </xdr:nvSpPr>
      <xdr:spPr bwMode="auto">
        <a:xfrm flipV="1">
          <a:off x="4572000" y="4362450"/>
          <a:ext cx="0" cy="63817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133350</xdr:colOff>
      <xdr:row>33</xdr:row>
      <xdr:rowOff>238125</xdr:rowOff>
    </xdr:from>
    <xdr:to>
      <xdr:col>20</xdr:col>
      <xdr:colOff>133350</xdr:colOff>
      <xdr:row>43</xdr:row>
      <xdr:rowOff>114300</xdr:rowOff>
    </xdr:to>
    <xdr:sp macro="" textlink="">
      <xdr:nvSpPr>
        <xdr:cNvPr id="10" name="Line 92">
          <a:extLst>
            <a:ext uri="{FF2B5EF4-FFF2-40B4-BE49-F238E27FC236}">
              <a16:creationId xmlns:a16="http://schemas.microsoft.com/office/drawing/2014/main" id="{0ADD6FD9-FD83-4347-9F02-9B4EAD52396D}"/>
            </a:ext>
          </a:extLst>
        </xdr:cNvPr>
        <xdr:cNvSpPr>
          <a:spLocks noChangeShapeType="1"/>
        </xdr:cNvSpPr>
      </xdr:nvSpPr>
      <xdr:spPr bwMode="auto">
        <a:xfrm flipV="1">
          <a:off x="5213350" y="8413750"/>
          <a:ext cx="0" cy="23495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133350</xdr:colOff>
      <xdr:row>23</xdr:row>
      <xdr:rowOff>123825</xdr:rowOff>
    </xdr:from>
    <xdr:to>
      <xdr:col>20</xdr:col>
      <xdr:colOff>133350</xdr:colOff>
      <xdr:row>28</xdr:row>
      <xdr:rowOff>0</xdr:rowOff>
    </xdr:to>
    <xdr:sp macro="" textlink="">
      <xdr:nvSpPr>
        <xdr:cNvPr id="11" name="Line 93">
          <a:extLst>
            <a:ext uri="{FF2B5EF4-FFF2-40B4-BE49-F238E27FC236}">
              <a16:creationId xmlns:a16="http://schemas.microsoft.com/office/drawing/2014/main" id="{32F4CD02-1B26-4810-8343-2851AC5AD38F}"/>
            </a:ext>
          </a:extLst>
        </xdr:cNvPr>
        <xdr:cNvSpPr>
          <a:spLocks noChangeShapeType="1"/>
        </xdr:cNvSpPr>
      </xdr:nvSpPr>
      <xdr:spPr bwMode="auto">
        <a:xfrm flipH="1" flipV="1">
          <a:off x="5213350" y="5822950"/>
          <a:ext cx="0" cy="11112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114300</xdr:colOff>
      <xdr:row>27</xdr:row>
      <xdr:rowOff>238125</xdr:rowOff>
    </xdr:from>
    <xdr:to>
      <xdr:col>39</xdr:col>
      <xdr:colOff>257175</xdr:colOff>
      <xdr:row>27</xdr:row>
      <xdr:rowOff>238125</xdr:rowOff>
    </xdr:to>
    <xdr:sp macro="" textlink="">
      <xdr:nvSpPr>
        <xdr:cNvPr id="12" name="Line 94">
          <a:extLst>
            <a:ext uri="{FF2B5EF4-FFF2-40B4-BE49-F238E27FC236}">
              <a16:creationId xmlns:a16="http://schemas.microsoft.com/office/drawing/2014/main" id="{5340CBFC-52C9-48A2-8D4C-2A973DDC3765}"/>
            </a:ext>
          </a:extLst>
        </xdr:cNvPr>
        <xdr:cNvSpPr>
          <a:spLocks noChangeShapeType="1"/>
        </xdr:cNvSpPr>
      </xdr:nvSpPr>
      <xdr:spPr bwMode="auto">
        <a:xfrm>
          <a:off x="5194300" y="6927850"/>
          <a:ext cx="496570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238125</xdr:colOff>
      <xdr:row>34</xdr:row>
      <xdr:rowOff>0</xdr:rowOff>
    </xdr:from>
    <xdr:to>
      <xdr:col>34</xdr:col>
      <xdr:colOff>19050</xdr:colOff>
      <xdr:row>34</xdr:row>
      <xdr:rowOff>0</xdr:rowOff>
    </xdr:to>
    <xdr:sp macro="" textlink="">
      <xdr:nvSpPr>
        <xdr:cNvPr id="13" name="Line 95">
          <a:extLst>
            <a:ext uri="{FF2B5EF4-FFF2-40B4-BE49-F238E27FC236}">
              <a16:creationId xmlns:a16="http://schemas.microsoft.com/office/drawing/2014/main" id="{734681E0-620E-418A-A04A-2CE2914A6634}"/>
            </a:ext>
          </a:extLst>
        </xdr:cNvPr>
        <xdr:cNvSpPr>
          <a:spLocks noChangeShapeType="1"/>
        </xdr:cNvSpPr>
      </xdr:nvSpPr>
      <xdr:spPr bwMode="auto">
        <a:xfrm>
          <a:off x="4559300" y="8420100"/>
          <a:ext cx="409575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123825</xdr:colOff>
      <xdr:row>23</xdr:row>
      <xdr:rowOff>142875</xdr:rowOff>
    </xdr:from>
    <xdr:to>
      <xdr:col>40</xdr:col>
      <xdr:colOff>0</xdr:colOff>
      <xdr:row>23</xdr:row>
      <xdr:rowOff>142875</xdr:rowOff>
    </xdr:to>
    <xdr:sp macro="" textlink="">
      <xdr:nvSpPr>
        <xdr:cNvPr id="14" name="Line 96">
          <a:extLst>
            <a:ext uri="{FF2B5EF4-FFF2-40B4-BE49-F238E27FC236}">
              <a16:creationId xmlns:a16="http://schemas.microsoft.com/office/drawing/2014/main" id="{E457C917-3784-42B8-A11C-587C7AC59E2D}"/>
            </a:ext>
          </a:extLst>
        </xdr:cNvPr>
        <xdr:cNvSpPr>
          <a:spLocks noChangeShapeType="1"/>
        </xdr:cNvSpPr>
      </xdr:nvSpPr>
      <xdr:spPr bwMode="auto">
        <a:xfrm>
          <a:off x="5207000" y="5842000"/>
          <a:ext cx="495300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257175</xdr:colOff>
      <xdr:row>38</xdr:row>
      <xdr:rowOff>142875</xdr:rowOff>
    </xdr:from>
    <xdr:to>
      <xdr:col>40</xdr:col>
      <xdr:colOff>19050</xdr:colOff>
      <xdr:row>38</xdr:row>
      <xdr:rowOff>142875</xdr:rowOff>
    </xdr:to>
    <xdr:sp macro="" textlink="">
      <xdr:nvSpPr>
        <xdr:cNvPr id="15" name="Line 97">
          <a:extLst>
            <a:ext uri="{FF2B5EF4-FFF2-40B4-BE49-F238E27FC236}">
              <a16:creationId xmlns:a16="http://schemas.microsoft.com/office/drawing/2014/main" id="{91591F95-C82C-4E1F-84C5-0C2731D57B65}"/>
            </a:ext>
          </a:extLst>
        </xdr:cNvPr>
        <xdr:cNvSpPr>
          <a:spLocks noChangeShapeType="1"/>
        </xdr:cNvSpPr>
      </xdr:nvSpPr>
      <xdr:spPr bwMode="auto">
        <a:xfrm>
          <a:off x="5588000" y="9556750"/>
          <a:ext cx="459105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28</xdr:row>
      <xdr:rowOff>133350</xdr:rowOff>
    </xdr:from>
    <xdr:to>
      <xdr:col>18</xdr:col>
      <xdr:colOff>0</xdr:colOff>
      <xdr:row>28</xdr:row>
      <xdr:rowOff>133350</xdr:rowOff>
    </xdr:to>
    <xdr:sp macro="" textlink="">
      <xdr:nvSpPr>
        <xdr:cNvPr id="16" name="Line 98">
          <a:extLst>
            <a:ext uri="{FF2B5EF4-FFF2-40B4-BE49-F238E27FC236}">
              <a16:creationId xmlns:a16="http://schemas.microsoft.com/office/drawing/2014/main" id="{5B1B458E-A1B3-41DB-B35A-CFAD0FDECD2A}"/>
            </a:ext>
          </a:extLst>
        </xdr:cNvPr>
        <xdr:cNvSpPr>
          <a:spLocks noChangeShapeType="1"/>
        </xdr:cNvSpPr>
      </xdr:nvSpPr>
      <xdr:spPr bwMode="auto">
        <a:xfrm flipV="1">
          <a:off x="762000" y="7067550"/>
          <a:ext cx="381000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219075</xdr:colOff>
      <xdr:row>29</xdr:row>
      <xdr:rowOff>114300</xdr:rowOff>
    </xdr:from>
    <xdr:to>
      <xdr:col>18</xdr:col>
      <xdr:colOff>28575</xdr:colOff>
      <xdr:row>32</xdr:row>
      <xdr:rowOff>104775</xdr:rowOff>
    </xdr:to>
    <xdr:sp macro="" textlink="">
      <xdr:nvSpPr>
        <xdr:cNvPr id="17" name="Rectangle 99">
          <a:extLst>
            <a:ext uri="{FF2B5EF4-FFF2-40B4-BE49-F238E27FC236}">
              <a16:creationId xmlns:a16="http://schemas.microsoft.com/office/drawing/2014/main" id="{1D46ABE7-0BFE-4C2F-B6D1-CDA957601054}"/>
            </a:ext>
          </a:extLst>
        </xdr:cNvPr>
        <xdr:cNvSpPr>
          <a:spLocks noChangeArrowheads="1"/>
        </xdr:cNvSpPr>
      </xdr:nvSpPr>
      <xdr:spPr bwMode="auto">
        <a:xfrm>
          <a:off x="4540250" y="7296150"/>
          <a:ext cx="63500" cy="7366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14</xdr:col>
      <xdr:colOff>0</xdr:colOff>
      <xdr:row>28</xdr:row>
      <xdr:rowOff>104775</xdr:rowOff>
    </xdr:from>
    <xdr:to>
      <xdr:col>17</xdr:col>
      <xdr:colOff>0</xdr:colOff>
      <xdr:row>28</xdr:row>
      <xdr:rowOff>180975</xdr:rowOff>
    </xdr:to>
    <xdr:sp macro="" textlink="">
      <xdr:nvSpPr>
        <xdr:cNvPr id="18" name="Rectangle 100">
          <a:extLst>
            <a:ext uri="{FF2B5EF4-FFF2-40B4-BE49-F238E27FC236}">
              <a16:creationId xmlns:a16="http://schemas.microsoft.com/office/drawing/2014/main" id="{8282CA03-B7AE-4E55-AA55-38A1CCAC3FB8}"/>
            </a:ext>
          </a:extLst>
        </xdr:cNvPr>
        <xdr:cNvSpPr>
          <a:spLocks noChangeArrowheads="1"/>
        </xdr:cNvSpPr>
      </xdr:nvSpPr>
      <xdr:spPr bwMode="auto">
        <a:xfrm>
          <a:off x="3556000" y="7042150"/>
          <a:ext cx="762000" cy="76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17</xdr:col>
      <xdr:colOff>9525</xdr:colOff>
      <xdr:row>17</xdr:row>
      <xdr:rowOff>152400</xdr:rowOff>
    </xdr:from>
    <xdr:to>
      <xdr:col>18</xdr:col>
      <xdr:colOff>9525</xdr:colOff>
      <xdr:row>18</xdr:row>
      <xdr:rowOff>190500</xdr:rowOff>
    </xdr:to>
    <xdr:sp macro="" textlink="">
      <xdr:nvSpPr>
        <xdr:cNvPr id="19" name="Rectangle 101">
          <a:extLst>
            <a:ext uri="{FF2B5EF4-FFF2-40B4-BE49-F238E27FC236}">
              <a16:creationId xmlns:a16="http://schemas.microsoft.com/office/drawing/2014/main" id="{29BAFFEB-13A7-44F5-BFD3-717160FCD890}"/>
            </a:ext>
          </a:extLst>
        </xdr:cNvPr>
        <xdr:cNvSpPr>
          <a:spLocks noChangeArrowheads="1"/>
        </xdr:cNvSpPr>
      </xdr:nvSpPr>
      <xdr:spPr bwMode="auto">
        <a:xfrm>
          <a:off x="4330700" y="4362450"/>
          <a:ext cx="254000" cy="28575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228600</xdr:colOff>
      <xdr:row>18</xdr:row>
      <xdr:rowOff>200025</xdr:rowOff>
    </xdr:from>
    <xdr:to>
      <xdr:col>3</xdr:col>
      <xdr:colOff>228600</xdr:colOff>
      <xdr:row>19</xdr:row>
      <xdr:rowOff>238125</xdr:rowOff>
    </xdr:to>
    <xdr:sp macro="" textlink="">
      <xdr:nvSpPr>
        <xdr:cNvPr id="20" name="Rectangle 102">
          <a:extLst>
            <a:ext uri="{FF2B5EF4-FFF2-40B4-BE49-F238E27FC236}">
              <a16:creationId xmlns:a16="http://schemas.microsoft.com/office/drawing/2014/main" id="{ED91D01D-DD91-438C-9E65-A4F40190CA13}"/>
            </a:ext>
          </a:extLst>
        </xdr:cNvPr>
        <xdr:cNvSpPr>
          <a:spLocks noChangeArrowheads="1"/>
        </xdr:cNvSpPr>
      </xdr:nvSpPr>
      <xdr:spPr bwMode="auto">
        <a:xfrm>
          <a:off x="736600" y="4660900"/>
          <a:ext cx="254000" cy="28575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228600</xdr:colOff>
      <xdr:row>42</xdr:row>
      <xdr:rowOff>66675</xdr:rowOff>
    </xdr:from>
    <xdr:to>
      <xdr:col>3</xdr:col>
      <xdr:colOff>228600</xdr:colOff>
      <xdr:row>43</xdr:row>
      <xdr:rowOff>104775</xdr:rowOff>
    </xdr:to>
    <xdr:sp macro="" textlink="">
      <xdr:nvSpPr>
        <xdr:cNvPr id="21" name="Rectangle 103">
          <a:extLst>
            <a:ext uri="{FF2B5EF4-FFF2-40B4-BE49-F238E27FC236}">
              <a16:creationId xmlns:a16="http://schemas.microsoft.com/office/drawing/2014/main" id="{E40B1D08-DC51-48C4-B4B6-DAB14CB51784}"/>
            </a:ext>
          </a:extLst>
        </xdr:cNvPr>
        <xdr:cNvSpPr>
          <a:spLocks noChangeArrowheads="1"/>
        </xdr:cNvSpPr>
      </xdr:nvSpPr>
      <xdr:spPr bwMode="auto">
        <a:xfrm>
          <a:off x="736600" y="10471150"/>
          <a:ext cx="254000" cy="285750"/>
        </a:xfrm>
        <a:prstGeom prst="rect">
          <a:avLst/>
        </a:prstGeom>
        <a:solidFill>
          <a:srgbClr val="00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0</xdr:colOff>
      <xdr:row>38</xdr:row>
      <xdr:rowOff>133350</xdr:rowOff>
    </xdr:from>
    <xdr:to>
      <xdr:col>26</xdr:col>
      <xdr:colOff>0</xdr:colOff>
      <xdr:row>43</xdr:row>
      <xdr:rowOff>142875</xdr:rowOff>
    </xdr:to>
    <xdr:sp macro="" textlink="">
      <xdr:nvSpPr>
        <xdr:cNvPr id="22" name="Line 104">
          <a:extLst>
            <a:ext uri="{FF2B5EF4-FFF2-40B4-BE49-F238E27FC236}">
              <a16:creationId xmlns:a16="http://schemas.microsoft.com/office/drawing/2014/main" id="{D5D2E429-ED98-4EAA-9313-A97CCCEC5835}"/>
            </a:ext>
          </a:extLst>
        </xdr:cNvPr>
        <xdr:cNvSpPr>
          <a:spLocks noChangeShapeType="1"/>
        </xdr:cNvSpPr>
      </xdr:nvSpPr>
      <xdr:spPr bwMode="auto">
        <a:xfrm flipV="1">
          <a:off x="6604000" y="9544050"/>
          <a:ext cx="0" cy="12509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133350</xdr:colOff>
      <xdr:row>38</xdr:row>
      <xdr:rowOff>133350</xdr:rowOff>
    </xdr:from>
    <xdr:to>
      <xdr:col>28</xdr:col>
      <xdr:colOff>133350</xdr:colOff>
      <xdr:row>43</xdr:row>
      <xdr:rowOff>123825</xdr:rowOff>
    </xdr:to>
    <xdr:sp macro="" textlink="">
      <xdr:nvSpPr>
        <xdr:cNvPr id="23" name="Line 105">
          <a:extLst>
            <a:ext uri="{FF2B5EF4-FFF2-40B4-BE49-F238E27FC236}">
              <a16:creationId xmlns:a16="http://schemas.microsoft.com/office/drawing/2014/main" id="{52A15688-6D31-4230-AB58-9BF24B8B2C4D}"/>
            </a:ext>
          </a:extLst>
        </xdr:cNvPr>
        <xdr:cNvSpPr>
          <a:spLocks noChangeShapeType="1"/>
        </xdr:cNvSpPr>
      </xdr:nvSpPr>
      <xdr:spPr bwMode="auto">
        <a:xfrm flipV="1">
          <a:off x="7245350" y="9544050"/>
          <a:ext cx="0" cy="12319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0</xdr:colOff>
      <xdr:row>34</xdr:row>
      <xdr:rowOff>9525</xdr:rowOff>
    </xdr:from>
    <xdr:to>
      <xdr:col>26</xdr:col>
      <xdr:colOff>0</xdr:colOff>
      <xdr:row>38</xdr:row>
      <xdr:rowOff>142875</xdr:rowOff>
    </xdr:to>
    <xdr:sp macro="" textlink="">
      <xdr:nvSpPr>
        <xdr:cNvPr id="24" name="Line 106">
          <a:extLst>
            <a:ext uri="{FF2B5EF4-FFF2-40B4-BE49-F238E27FC236}">
              <a16:creationId xmlns:a16="http://schemas.microsoft.com/office/drawing/2014/main" id="{20D87CBE-4F24-4BA9-B62C-31064F235871}"/>
            </a:ext>
          </a:extLst>
        </xdr:cNvPr>
        <xdr:cNvSpPr>
          <a:spLocks noChangeShapeType="1"/>
        </xdr:cNvSpPr>
      </xdr:nvSpPr>
      <xdr:spPr bwMode="auto">
        <a:xfrm flipV="1">
          <a:off x="6604000" y="8432800"/>
          <a:ext cx="0" cy="11239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19050</xdr:colOff>
      <xdr:row>34</xdr:row>
      <xdr:rowOff>9525</xdr:rowOff>
    </xdr:from>
    <xdr:to>
      <xdr:col>30</xdr:col>
      <xdr:colOff>19050</xdr:colOff>
      <xdr:row>38</xdr:row>
      <xdr:rowOff>142875</xdr:rowOff>
    </xdr:to>
    <xdr:sp macro="" textlink="">
      <xdr:nvSpPr>
        <xdr:cNvPr id="25" name="Line 107">
          <a:extLst>
            <a:ext uri="{FF2B5EF4-FFF2-40B4-BE49-F238E27FC236}">
              <a16:creationId xmlns:a16="http://schemas.microsoft.com/office/drawing/2014/main" id="{889D3CEF-91A9-45A2-BA5F-384D14A26757}"/>
            </a:ext>
          </a:extLst>
        </xdr:cNvPr>
        <xdr:cNvSpPr>
          <a:spLocks noChangeShapeType="1"/>
        </xdr:cNvSpPr>
      </xdr:nvSpPr>
      <xdr:spPr bwMode="auto">
        <a:xfrm flipV="1">
          <a:off x="7639050" y="8432800"/>
          <a:ext cx="0" cy="11239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38</xdr:col>
      <xdr:colOff>19050</xdr:colOff>
      <xdr:row>38</xdr:row>
      <xdr:rowOff>104775</xdr:rowOff>
    </xdr:from>
    <xdr:to>
      <xdr:col>39</xdr:col>
      <xdr:colOff>228600</xdr:colOff>
      <xdr:row>38</xdr:row>
      <xdr:rowOff>161925</xdr:rowOff>
    </xdr:to>
    <xdr:sp macro="" textlink="">
      <xdr:nvSpPr>
        <xdr:cNvPr id="26" name="Rectangle 109">
          <a:extLst>
            <a:ext uri="{FF2B5EF4-FFF2-40B4-BE49-F238E27FC236}">
              <a16:creationId xmlns:a16="http://schemas.microsoft.com/office/drawing/2014/main" id="{B6277E7D-F7CA-453A-9FA9-472B7ABBD491}"/>
            </a:ext>
          </a:extLst>
        </xdr:cNvPr>
        <xdr:cNvSpPr>
          <a:spLocks noChangeArrowheads="1"/>
        </xdr:cNvSpPr>
      </xdr:nvSpPr>
      <xdr:spPr bwMode="auto">
        <a:xfrm>
          <a:off x="9671050" y="951865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34</xdr:col>
      <xdr:colOff>19050</xdr:colOff>
      <xdr:row>35</xdr:row>
      <xdr:rowOff>0</xdr:rowOff>
    </xdr:from>
    <xdr:to>
      <xdr:col>40</xdr:col>
      <xdr:colOff>9525</xdr:colOff>
      <xdr:row>35</xdr:row>
      <xdr:rowOff>0</xdr:rowOff>
    </xdr:to>
    <xdr:sp macro="" textlink="">
      <xdr:nvSpPr>
        <xdr:cNvPr id="27" name="Line 110">
          <a:extLst>
            <a:ext uri="{FF2B5EF4-FFF2-40B4-BE49-F238E27FC236}">
              <a16:creationId xmlns:a16="http://schemas.microsoft.com/office/drawing/2014/main" id="{BE17C4D3-08D3-4D7A-9AA2-FC1A9BA95595}"/>
            </a:ext>
          </a:extLst>
        </xdr:cNvPr>
        <xdr:cNvSpPr>
          <a:spLocks noChangeShapeType="1"/>
        </xdr:cNvSpPr>
      </xdr:nvSpPr>
      <xdr:spPr bwMode="auto">
        <a:xfrm flipV="1">
          <a:off x="8655050" y="8667750"/>
          <a:ext cx="151765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38</xdr:col>
      <xdr:colOff>19050</xdr:colOff>
      <xdr:row>34</xdr:row>
      <xdr:rowOff>209550</xdr:rowOff>
    </xdr:from>
    <xdr:to>
      <xdr:col>39</xdr:col>
      <xdr:colOff>228600</xdr:colOff>
      <xdr:row>35</xdr:row>
      <xdr:rowOff>19050</xdr:rowOff>
    </xdr:to>
    <xdr:sp macro="" textlink="">
      <xdr:nvSpPr>
        <xdr:cNvPr id="28" name="Rectangle 111">
          <a:extLst>
            <a:ext uri="{FF2B5EF4-FFF2-40B4-BE49-F238E27FC236}">
              <a16:creationId xmlns:a16="http://schemas.microsoft.com/office/drawing/2014/main" id="{C89CDA5F-1C33-4A65-ACE3-57FE39A1DA99}"/>
            </a:ext>
          </a:extLst>
        </xdr:cNvPr>
        <xdr:cNvSpPr>
          <a:spLocks noChangeArrowheads="1"/>
        </xdr:cNvSpPr>
      </xdr:nvSpPr>
      <xdr:spPr bwMode="auto">
        <a:xfrm>
          <a:off x="9671050" y="862965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23</xdr:col>
      <xdr:colOff>38100</xdr:colOff>
      <xdr:row>33</xdr:row>
      <xdr:rowOff>219075</xdr:rowOff>
    </xdr:from>
    <xdr:to>
      <xdr:col>24</xdr:col>
      <xdr:colOff>247650</xdr:colOff>
      <xdr:row>34</xdr:row>
      <xdr:rowOff>28575</xdr:rowOff>
    </xdr:to>
    <xdr:sp macro="" textlink="">
      <xdr:nvSpPr>
        <xdr:cNvPr id="29" name="Rectangle 112">
          <a:extLst>
            <a:ext uri="{FF2B5EF4-FFF2-40B4-BE49-F238E27FC236}">
              <a16:creationId xmlns:a16="http://schemas.microsoft.com/office/drawing/2014/main" id="{6CEA8878-F629-4AA3-A55A-A1916C7AF7A3}"/>
            </a:ext>
          </a:extLst>
        </xdr:cNvPr>
        <xdr:cNvSpPr>
          <a:spLocks noChangeArrowheads="1"/>
        </xdr:cNvSpPr>
      </xdr:nvSpPr>
      <xdr:spPr bwMode="auto">
        <a:xfrm>
          <a:off x="5880100" y="83947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27</xdr:col>
      <xdr:colOff>38100</xdr:colOff>
      <xdr:row>33</xdr:row>
      <xdr:rowOff>219075</xdr:rowOff>
    </xdr:from>
    <xdr:to>
      <xdr:col>28</xdr:col>
      <xdr:colOff>247650</xdr:colOff>
      <xdr:row>34</xdr:row>
      <xdr:rowOff>28575</xdr:rowOff>
    </xdr:to>
    <xdr:sp macro="" textlink="">
      <xdr:nvSpPr>
        <xdr:cNvPr id="30" name="Rectangle 113">
          <a:extLst>
            <a:ext uri="{FF2B5EF4-FFF2-40B4-BE49-F238E27FC236}">
              <a16:creationId xmlns:a16="http://schemas.microsoft.com/office/drawing/2014/main" id="{0B645B1E-0541-4EE9-B75B-4E05BB1816ED}"/>
            </a:ext>
          </a:extLst>
        </xdr:cNvPr>
        <xdr:cNvSpPr>
          <a:spLocks noChangeArrowheads="1"/>
        </xdr:cNvSpPr>
      </xdr:nvSpPr>
      <xdr:spPr bwMode="auto">
        <a:xfrm>
          <a:off x="6896100" y="83947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38100</xdr:colOff>
      <xdr:row>33</xdr:row>
      <xdr:rowOff>219075</xdr:rowOff>
    </xdr:from>
    <xdr:to>
      <xdr:col>32</xdr:col>
      <xdr:colOff>247650</xdr:colOff>
      <xdr:row>34</xdr:row>
      <xdr:rowOff>28575</xdr:rowOff>
    </xdr:to>
    <xdr:sp macro="" textlink="">
      <xdr:nvSpPr>
        <xdr:cNvPr id="31" name="Rectangle 114">
          <a:extLst>
            <a:ext uri="{FF2B5EF4-FFF2-40B4-BE49-F238E27FC236}">
              <a16:creationId xmlns:a16="http://schemas.microsoft.com/office/drawing/2014/main" id="{03B71212-AD59-4279-B882-0005CDC84BFF}"/>
            </a:ext>
          </a:extLst>
        </xdr:cNvPr>
        <xdr:cNvSpPr>
          <a:spLocks noChangeArrowheads="1"/>
        </xdr:cNvSpPr>
      </xdr:nvSpPr>
      <xdr:spPr bwMode="auto">
        <a:xfrm>
          <a:off x="7912100" y="83947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190500</xdr:colOff>
      <xdr:row>34</xdr:row>
      <xdr:rowOff>66675</xdr:rowOff>
    </xdr:from>
    <xdr:to>
      <xdr:col>25</xdr:col>
      <xdr:colOff>85725</xdr:colOff>
      <xdr:row>37</xdr:row>
      <xdr:rowOff>180975</xdr:rowOff>
    </xdr:to>
    <xdr:sp macro="" textlink="">
      <xdr:nvSpPr>
        <xdr:cNvPr id="32" name="Rectangle 115">
          <a:extLst>
            <a:ext uri="{FF2B5EF4-FFF2-40B4-BE49-F238E27FC236}">
              <a16:creationId xmlns:a16="http://schemas.microsoft.com/office/drawing/2014/main" id="{31603A4C-412E-4538-992E-AD156EE0BE75}"/>
            </a:ext>
          </a:extLst>
        </xdr:cNvPr>
        <xdr:cNvSpPr>
          <a:spLocks noChangeArrowheads="1"/>
        </xdr:cNvSpPr>
      </xdr:nvSpPr>
      <xdr:spPr bwMode="auto">
        <a:xfrm>
          <a:off x="5778500" y="8489950"/>
          <a:ext cx="660400" cy="857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en-US" altLang="ko-KR" sz="2400" b="1" i="0" strike="noStrike">
              <a:solidFill>
                <a:srgbClr val="000000"/>
              </a:solidFill>
              <a:latin typeface="돋움"/>
              <a:ea typeface="돋움"/>
            </a:rPr>
            <a:t>E/L</a:t>
          </a:r>
        </a:p>
      </xdr:txBody>
    </xdr:sp>
    <xdr:clientData/>
  </xdr:twoCellAnchor>
  <xdr:twoCellAnchor>
    <xdr:from>
      <xdr:col>22</xdr:col>
      <xdr:colOff>200025</xdr:colOff>
      <xdr:row>34</xdr:row>
      <xdr:rowOff>76200</xdr:rowOff>
    </xdr:from>
    <xdr:to>
      <xdr:col>25</xdr:col>
      <xdr:colOff>76200</xdr:colOff>
      <xdr:row>37</xdr:row>
      <xdr:rowOff>171450</xdr:rowOff>
    </xdr:to>
    <xdr:sp macro="" textlink="">
      <xdr:nvSpPr>
        <xdr:cNvPr id="33" name="Line 116">
          <a:extLst>
            <a:ext uri="{FF2B5EF4-FFF2-40B4-BE49-F238E27FC236}">
              <a16:creationId xmlns:a16="http://schemas.microsoft.com/office/drawing/2014/main" id="{6C4166F9-9BED-47A2-9DA3-240BBDB1B916}"/>
            </a:ext>
          </a:extLst>
        </xdr:cNvPr>
        <xdr:cNvSpPr>
          <a:spLocks noChangeShapeType="1"/>
        </xdr:cNvSpPr>
      </xdr:nvSpPr>
      <xdr:spPr bwMode="auto">
        <a:xfrm flipV="1">
          <a:off x="5791200" y="8496300"/>
          <a:ext cx="635000" cy="838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190500</xdr:colOff>
      <xdr:row>34</xdr:row>
      <xdr:rowOff>66675</xdr:rowOff>
    </xdr:from>
    <xdr:to>
      <xdr:col>25</xdr:col>
      <xdr:colOff>76200</xdr:colOff>
      <xdr:row>37</xdr:row>
      <xdr:rowOff>180975</xdr:rowOff>
    </xdr:to>
    <xdr:sp macro="" textlink="">
      <xdr:nvSpPr>
        <xdr:cNvPr id="34" name="Line 117">
          <a:extLst>
            <a:ext uri="{FF2B5EF4-FFF2-40B4-BE49-F238E27FC236}">
              <a16:creationId xmlns:a16="http://schemas.microsoft.com/office/drawing/2014/main" id="{F18C84C9-486B-45D7-B69E-55C0A2C13388}"/>
            </a:ext>
          </a:extLst>
        </xdr:cNvPr>
        <xdr:cNvSpPr>
          <a:spLocks noChangeShapeType="1"/>
        </xdr:cNvSpPr>
      </xdr:nvSpPr>
      <xdr:spPr bwMode="auto">
        <a:xfrm>
          <a:off x="5778500" y="8489950"/>
          <a:ext cx="64770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38100</xdr:colOff>
      <xdr:row>33</xdr:row>
      <xdr:rowOff>219075</xdr:rowOff>
    </xdr:from>
    <xdr:to>
      <xdr:col>28</xdr:col>
      <xdr:colOff>247650</xdr:colOff>
      <xdr:row>34</xdr:row>
      <xdr:rowOff>28575</xdr:rowOff>
    </xdr:to>
    <xdr:sp macro="" textlink="">
      <xdr:nvSpPr>
        <xdr:cNvPr id="35" name="Rectangle 118">
          <a:extLst>
            <a:ext uri="{FF2B5EF4-FFF2-40B4-BE49-F238E27FC236}">
              <a16:creationId xmlns:a16="http://schemas.microsoft.com/office/drawing/2014/main" id="{2F7B2BAC-F73D-435D-832B-0262BCACED71}"/>
            </a:ext>
          </a:extLst>
        </xdr:cNvPr>
        <xdr:cNvSpPr>
          <a:spLocks noChangeArrowheads="1"/>
        </xdr:cNvSpPr>
      </xdr:nvSpPr>
      <xdr:spPr bwMode="auto">
        <a:xfrm>
          <a:off x="6896100" y="83947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190500</xdr:colOff>
      <xdr:row>34</xdr:row>
      <xdr:rowOff>66675</xdr:rowOff>
    </xdr:from>
    <xdr:to>
      <xdr:col>29</xdr:col>
      <xdr:colOff>85725</xdr:colOff>
      <xdr:row>37</xdr:row>
      <xdr:rowOff>180975</xdr:rowOff>
    </xdr:to>
    <xdr:sp macro="" textlink="">
      <xdr:nvSpPr>
        <xdr:cNvPr id="36" name="Rectangle 119">
          <a:extLst>
            <a:ext uri="{FF2B5EF4-FFF2-40B4-BE49-F238E27FC236}">
              <a16:creationId xmlns:a16="http://schemas.microsoft.com/office/drawing/2014/main" id="{8E98D984-C31B-463B-ADB1-D231C612C66B}"/>
            </a:ext>
            <a:ext uri="{147F2762-F138-4A5C-976F-8EAC2B608ADB}">
              <a16:predDERef xmlns:a16="http://schemas.microsoft.com/office/drawing/2014/main" pred="{2F7B2BAC-F73D-435D-832B-0262BCACED71}"/>
            </a:ext>
          </a:extLst>
        </xdr:cNvPr>
        <xdr:cNvSpPr>
          <a:spLocks noChangeArrowheads="1"/>
        </xdr:cNvSpPr>
      </xdr:nvSpPr>
      <xdr:spPr bwMode="auto">
        <a:xfrm>
          <a:off x="7124700" y="8486775"/>
          <a:ext cx="695325" cy="857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en-US" altLang="ko-KR" sz="2400" b="1" i="0" strike="noStrike">
              <a:solidFill>
                <a:srgbClr val="000000"/>
              </a:solidFill>
              <a:latin typeface="돋움"/>
              <a:ea typeface="돋움"/>
            </a:rPr>
            <a:t>E/L</a:t>
          </a:r>
        </a:p>
      </xdr:txBody>
    </xdr:sp>
    <xdr:clientData/>
  </xdr:twoCellAnchor>
  <xdr:twoCellAnchor>
    <xdr:from>
      <xdr:col>26</xdr:col>
      <xdr:colOff>200025</xdr:colOff>
      <xdr:row>34</xdr:row>
      <xdr:rowOff>76200</xdr:rowOff>
    </xdr:from>
    <xdr:to>
      <xdr:col>29</xdr:col>
      <xdr:colOff>76200</xdr:colOff>
      <xdr:row>37</xdr:row>
      <xdr:rowOff>171450</xdr:rowOff>
    </xdr:to>
    <xdr:sp macro="" textlink="">
      <xdr:nvSpPr>
        <xdr:cNvPr id="37" name="Line 120">
          <a:extLst>
            <a:ext uri="{FF2B5EF4-FFF2-40B4-BE49-F238E27FC236}">
              <a16:creationId xmlns:a16="http://schemas.microsoft.com/office/drawing/2014/main" id="{615ABFD4-71FB-4DDF-992B-D4BB678F838B}"/>
            </a:ext>
          </a:extLst>
        </xdr:cNvPr>
        <xdr:cNvSpPr>
          <a:spLocks noChangeShapeType="1"/>
        </xdr:cNvSpPr>
      </xdr:nvSpPr>
      <xdr:spPr bwMode="auto">
        <a:xfrm flipV="1">
          <a:off x="6807200" y="8496300"/>
          <a:ext cx="635000" cy="838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190500</xdr:colOff>
      <xdr:row>34</xdr:row>
      <xdr:rowOff>66675</xdr:rowOff>
    </xdr:from>
    <xdr:to>
      <xdr:col>29</xdr:col>
      <xdr:colOff>76200</xdr:colOff>
      <xdr:row>37</xdr:row>
      <xdr:rowOff>180975</xdr:rowOff>
    </xdr:to>
    <xdr:sp macro="" textlink="">
      <xdr:nvSpPr>
        <xdr:cNvPr id="38" name="Line 121">
          <a:extLst>
            <a:ext uri="{FF2B5EF4-FFF2-40B4-BE49-F238E27FC236}">
              <a16:creationId xmlns:a16="http://schemas.microsoft.com/office/drawing/2014/main" id="{E113F79E-45C1-4BB6-873A-158CF859BE48}"/>
            </a:ext>
          </a:extLst>
        </xdr:cNvPr>
        <xdr:cNvSpPr>
          <a:spLocks noChangeShapeType="1"/>
        </xdr:cNvSpPr>
      </xdr:nvSpPr>
      <xdr:spPr bwMode="auto">
        <a:xfrm>
          <a:off x="6794500" y="8489950"/>
          <a:ext cx="64770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38100</xdr:colOff>
      <xdr:row>33</xdr:row>
      <xdr:rowOff>219075</xdr:rowOff>
    </xdr:from>
    <xdr:to>
      <xdr:col>32</xdr:col>
      <xdr:colOff>247650</xdr:colOff>
      <xdr:row>34</xdr:row>
      <xdr:rowOff>28575</xdr:rowOff>
    </xdr:to>
    <xdr:sp macro="" textlink="">
      <xdr:nvSpPr>
        <xdr:cNvPr id="39" name="Rectangle 122">
          <a:extLst>
            <a:ext uri="{FF2B5EF4-FFF2-40B4-BE49-F238E27FC236}">
              <a16:creationId xmlns:a16="http://schemas.microsoft.com/office/drawing/2014/main" id="{A77B0D11-9948-4D37-ABED-36B6D1B589CA}"/>
            </a:ext>
          </a:extLst>
        </xdr:cNvPr>
        <xdr:cNvSpPr>
          <a:spLocks noChangeArrowheads="1"/>
        </xdr:cNvSpPr>
      </xdr:nvSpPr>
      <xdr:spPr bwMode="auto">
        <a:xfrm>
          <a:off x="7912100" y="83947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38100</xdr:colOff>
      <xdr:row>33</xdr:row>
      <xdr:rowOff>219075</xdr:rowOff>
    </xdr:from>
    <xdr:to>
      <xdr:col>32</xdr:col>
      <xdr:colOff>247650</xdr:colOff>
      <xdr:row>34</xdr:row>
      <xdr:rowOff>28575</xdr:rowOff>
    </xdr:to>
    <xdr:sp macro="" textlink="">
      <xdr:nvSpPr>
        <xdr:cNvPr id="40" name="Rectangle 123">
          <a:extLst>
            <a:ext uri="{FF2B5EF4-FFF2-40B4-BE49-F238E27FC236}">
              <a16:creationId xmlns:a16="http://schemas.microsoft.com/office/drawing/2014/main" id="{8CEB025A-6CB3-4090-9AB2-54EA8D66E4E0}"/>
            </a:ext>
          </a:extLst>
        </xdr:cNvPr>
        <xdr:cNvSpPr>
          <a:spLocks noChangeArrowheads="1"/>
        </xdr:cNvSpPr>
      </xdr:nvSpPr>
      <xdr:spPr bwMode="auto">
        <a:xfrm>
          <a:off x="7912100" y="83947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190500</xdr:colOff>
      <xdr:row>34</xdr:row>
      <xdr:rowOff>66675</xdr:rowOff>
    </xdr:from>
    <xdr:to>
      <xdr:col>33</xdr:col>
      <xdr:colOff>85725</xdr:colOff>
      <xdr:row>37</xdr:row>
      <xdr:rowOff>180975</xdr:rowOff>
    </xdr:to>
    <xdr:sp macro="" textlink="">
      <xdr:nvSpPr>
        <xdr:cNvPr id="41" name="Rectangle 124">
          <a:extLst>
            <a:ext uri="{FF2B5EF4-FFF2-40B4-BE49-F238E27FC236}">
              <a16:creationId xmlns:a16="http://schemas.microsoft.com/office/drawing/2014/main" id="{92D9833F-1EF8-462E-8B86-C3C635B63648}"/>
            </a:ext>
          </a:extLst>
        </xdr:cNvPr>
        <xdr:cNvSpPr>
          <a:spLocks noChangeArrowheads="1"/>
        </xdr:cNvSpPr>
      </xdr:nvSpPr>
      <xdr:spPr bwMode="auto">
        <a:xfrm>
          <a:off x="7810500" y="8489950"/>
          <a:ext cx="660400" cy="857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en-US" altLang="ko-KR" sz="2400" b="1" i="0" strike="noStrike">
              <a:solidFill>
                <a:srgbClr val="000000"/>
              </a:solidFill>
              <a:latin typeface="돋움"/>
              <a:ea typeface="돋움"/>
            </a:rPr>
            <a:t>E/L</a:t>
          </a:r>
        </a:p>
      </xdr:txBody>
    </xdr:sp>
    <xdr:clientData/>
  </xdr:twoCellAnchor>
  <xdr:twoCellAnchor>
    <xdr:from>
      <xdr:col>30</xdr:col>
      <xdr:colOff>200025</xdr:colOff>
      <xdr:row>34</xdr:row>
      <xdr:rowOff>76200</xdr:rowOff>
    </xdr:from>
    <xdr:to>
      <xdr:col>33</xdr:col>
      <xdr:colOff>76200</xdr:colOff>
      <xdr:row>37</xdr:row>
      <xdr:rowOff>171450</xdr:rowOff>
    </xdr:to>
    <xdr:sp macro="" textlink="">
      <xdr:nvSpPr>
        <xdr:cNvPr id="42" name="Line 125">
          <a:extLst>
            <a:ext uri="{FF2B5EF4-FFF2-40B4-BE49-F238E27FC236}">
              <a16:creationId xmlns:a16="http://schemas.microsoft.com/office/drawing/2014/main" id="{3EC89718-23F8-4428-A831-ABCA7C9B8C3A}"/>
            </a:ext>
          </a:extLst>
        </xdr:cNvPr>
        <xdr:cNvSpPr>
          <a:spLocks noChangeShapeType="1"/>
        </xdr:cNvSpPr>
      </xdr:nvSpPr>
      <xdr:spPr bwMode="auto">
        <a:xfrm flipV="1">
          <a:off x="7823200" y="8496300"/>
          <a:ext cx="635000" cy="838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190500</xdr:colOff>
      <xdr:row>34</xdr:row>
      <xdr:rowOff>66675</xdr:rowOff>
    </xdr:from>
    <xdr:to>
      <xdr:col>33</xdr:col>
      <xdr:colOff>76200</xdr:colOff>
      <xdr:row>37</xdr:row>
      <xdr:rowOff>180975</xdr:rowOff>
    </xdr:to>
    <xdr:sp macro="" textlink="">
      <xdr:nvSpPr>
        <xdr:cNvPr id="43" name="Line 126">
          <a:extLst>
            <a:ext uri="{FF2B5EF4-FFF2-40B4-BE49-F238E27FC236}">
              <a16:creationId xmlns:a16="http://schemas.microsoft.com/office/drawing/2014/main" id="{D8264BBB-2104-4C92-8809-F810BF51FF2E}"/>
            </a:ext>
          </a:extLst>
        </xdr:cNvPr>
        <xdr:cNvSpPr>
          <a:spLocks noChangeShapeType="1"/>
        </xdr:cNvSpPr>
      </xdr:nvSpPr>
      <xdr:spPr bwMode="auto">
        <a:xfrm>
          <a:off x="7810500" y="8489950"/>
          <a:ext cx="64770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47625</xdr:colOff>
      <xdr:row>38</xdr:row>
      <xdr:rowOff>209550</xdr:rowOff>
    </xdr:from>
    <xdr:to>
      <xdr:col>36</xdr:col>
      <xdr:colOff>257175</xdr:colOff>
      <xdr:row>43</xdr:row>
      <xdr:rowOff>38100</xdr:rowOff>
    </xdr:to>
    <xdr:sp macro="" textlink="">
      <xdr:nvSpPr>
        <xdr:cNvPr id="44" name="Rectangle 127" descr="밝은 수직선">
          <a:extLst>
            <a:ext uri="{FF2B5EF4-FFF2-40B4-BE49-F238E27FC236}">
              <a16:creationId xmlns:a16="http://schemas.microsoft.com/office/drawing/2014/main" id="{719B6652-C861-45CF-B233-FD0D940B7EB4}"/>
            </a:ext>
          </a:extLst>
        </xdr:cNvPr>
        <xdr:cNvSpPr>
          <a:spLocks noChangeArrowheads="1"/>
        </xdr:cNvSpPr>
      </xdr:nvSpPr>
      <xdr:spPr bwMode="auto">
        <a:xfrm>
          <a:off x="8178800" y="9620250"/>
          <a:ext cx="1219200" cy="1066800"/>
        </a:xfrm>
        <a:prstGeom prst="rect">
          <a:avLst/>
        </a:prstGeom>
        <a:pattFill prst="ltVert">
          <a:fgClr>
            <a:srgbClr val="000000"/>
          </a:fgClr>
          <a:bgClr>
            <a:srgbClr val="FFFFFF"/>
          </a:bgClr>
        </a:patt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257175</xdr:colOff>
      <xdr:row>40</xdr:row>
      <xdr:rowOff>200025</xdr:rowOff>
    </xdr:from>
    <xdr:to>
      <xdr:col>37</xdr:col>
      <xdr:colOff>57150</xdr:colOff>
      <xdr:row>41</xdr:row>
      <xdr:rowOff>28575</xdr:rowOff>
    </xdr:to>
    <xdr:sp macro="" textlink="">
      <xdr:nvSpPr>
        <xdr:cNvPr id="45" name="Rectangle 128">
          <a:extLst>
            <a:ext uri="{FF2B5EF4-FFF2-40B4-BE49-F238E27FC236}">
              <a16:creationId xmlns:a16="http://schemas.microsoft.com/office/drawing/2014/main" id="{6A961AFB-042C-42A7-9567-895D0E76A340}"/>
            </a:ext>
          </a:extLst>
        </xdr:cNvPr>
        <xdr:cNvSpPr>
          <a:spLocks noChangeArrowheads="1"/>
        </xdr:cNvSpPr>
      </xdr:nvSpPr>
      <xdr:spPr bwMode="auto">
        <a:xfrm>
          <a:off x="8128000" y="10109200"/>
          <a:ext cx="1327150" cy="76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9525</xdr:colOff>
      <xdr:row>40</xdr:row>
      <xdr:rowOff>0</xdr:rowOff>
    </xdr:from>
    <xdr:to>
      <xdr:col>36</xdr:col>
      <xdr:colOff>257175</xdr:colOff>
      <xdr:row>42</xdr:row>
      <xdr:rowOff>9525</xdr:rowOff>
    </xdr:to>
    <xdr:sp macro="" textlink="">
      <xdr:nvSpPr>
        <xdr:cNvPr id="46" name="Freeform 129">
          <a:extLst>
            <a:ext uri="{FF2B5EF4-FFF2-40B4-BE49-F238E27FC236}">
              <a16:creationId xmlns:a16="http://schemas.microsoft.com/office/drawing/2014/main" id="{B2790C72-73E3-4EE9-93A7-26119C5F54B3}"/>
            </a:ext>
          </a:extLst>
        </xdr:cNvPr>
        <xdr:cNvSpPr>
          <a:spLocks/>
        </xdr:cNvSpPr>
      </xdr:nvSpPr>
      <xdr:spPr bwMode="auto">
        <a:xfrm>
          <a:off x="7886700" y="9906000"/>
          <a:ext cx="1511300" cy="508000"/>
        </a:xfrm>
        <a:custGeom>
          <a:avLst/>
          <a:gdLst>
            <a:gd name="T0" fmla="*/ 2147483647 w 166"/>
            <a:gd name="T1" fmla="*/ 2147483647 h 53"/>
            <a:gd name="T2" fmla="*/ 0 w 166"/>
            <a:gd name="T3" fmla="*/ 2147483647 h 53"/>
            <a:gd name="T4" fmla="*/ 0 w 166"/>
            <a:gd name="T5" fmla="*/ 0 h 53"/>
            <a:gd name="T6" fmla="*/ 2147483647 w 166"/>
            <a:gd name="T7" fmla="*/ 0 h 53"/>
            <a:gd name="T8" fmla="*/ 0 60000 65536"/>
            <a:gd name="T9" fmla="*/ 0 60000 65536"/>
            <a:gd name="T10" fmla="*/ 0 60000 65536"/>
            <a:gd name="T11" fmla="*/ 0 60000 65536"/>
            <a:gd name="T12" fmla="*/ 0 w 166"/>
            <a:gd name="T13" fmla="*/ 0 h 53"/>
            <a:gd name="T14" fmla="*/ 166 w 166"/>
            <a:gd name="T15" fmla="*/ 53 h 53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166" h="53">
              <a:moveTo>
                <a:pt x="165" y="53"/>
              </a:moveTo>
              <a:lnTo>
                <a:pt x="0" y="53"/>
              </a:lnTo>
              <a:lnTo>
                <a:pt x="0" y="0"/>
              </a:lnTo>
              <a:lnTo>
                <a:pt x="166" y="0"/>
              </a:lnTo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36</xdr:col>
      <xdr:colOff>219075</xdr:colOff>
      <xdr:row>39</xdr:row>
      <xdr:rowOff>219075</xdr:rowOff>
    </xdr:from>
    <xdr:to>
      <xdr:col>37</xdr:col>
      <xdr:colOff>28575</xdr:colOff>
      <xdr:row>40</xdr:row>
      <xdr:rowOff>47625</xdr:rowOff>
    </xdr:to>
    <xdr:sp macro="" textlink="">
      <xdr:nvSpPr>
        <xdr:cNvPr id="47" name="Oval 130">
          <a:extLst>
            <a:ext uri="{FF2B5EF4-FFF2-40B4-BE49-F238E27FC236}">
              <a16:creationId xmlns:a16="http://schemas.microsoft.com/office/drawing/2014/main" id="{341C972C-FECF-45B1-B177-77ED8AF4B343}"/>
            </a:ext>
          </a:extLst>
        </xdr:cNvPr>
        <xdr:cNvSpPr>
          <a:spLocks noChangeArrowheads="1"/>
        </xdr:cNvSpPr>
      </xdr:nvSpPr>
      <xdr:spPr bwMode="auto">
        <a:xfrm>
          <a:off x="9366250" y="9880600"/>
          <a:ext cx="63500" cy="76200"/>
        </a:xfrm>
        <a:prstGeom prst="ellipse">
          <a:avLst/>
        </a:prstGeom>
        <a:solidFill>
          <a:srgbClr val="000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36</xdr:col>
      <xdr:colOff>219075</xdr:colOff>
      <xdr:row>41</xdr:row>
      <xdr:rowOff>209550</xdr:rowOff>
    </xdr:from>
    <xdr:to>
      <xdr:col>37</xdr:col>
      <xdr:colOff>28575</xdr:colOff>
      <xdr:row>42</xdr:row>
      <xdr:rowOff>38100</xdr:rowOff>
    </xdr:to>
    <xdr:sp macro="" textlink="">
      <xdr:nvSpPr>
        <xdr:cNvPr id="48" name="Oval 131">
          <a:extLst>
            <a:ext uri="{FF2B5EF4-FFF2-40B4-BE49-F238E27FC236}">
              <a16:creationId xmlns:a16="http://schemas.microsoft.com/office/drawing/2014/main" id="{EA1FB635-7104-4C9B-8D94-449F6BF3F617}"/>
            </a:ext>
          </a:extLst>
        </xdr:cNvPr>
        <xdr:cNvSpPr>
          <a:spLocks noChangeArrowheads="1"/>
        </xdr:cNvSpPr>
      </xdr:nvSpPr>
      <xdr:spPr bwMode="auto">
        <a:xfrm>
          <a:off x="9366250" y="10363200"/>
          <a:ext cx="63500" cy="76200"/>
        </a:xfrm>
        <a:prstGeom prst="ellipse">
          <a:avLst/>
        </a:prstGeom>
        <a:solidFill>
          <a:srgbClr val="000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34</xdr:col>
      <xdr:colOff>104775</xdr:colOff>
      <xdr:row>39</xdr:row>
      <xdr:rowOff>47625</xdr:rowOff>
    </xdr:from>
    <xdr:to>
      <xdr:col>35</xdr:col>
      <xdr:colOff>19050</xdr:colOff>
      <xdr:row>40</xdr:row>
      <xdr:rowOff>133350</xdr:rowOff>
    </xdr:to>
    <xdr:sp macro="" textlink="">
      <xdr:nvSpPr>
        <xdr:cNvPr id="49" name="Line 132">
          <a:extLst>
            <a:ext uri="{FF2B5EF4-FFF2-40B4-BE49-F238E27FC236}">
              <a16:creationId xmlns:a16="http://schemas.microsoft.com/office/drawing/2014/main" id="{5F5A543A-EF5B-4BAB-B9DF-50C14F1CC1C8}"/>
            </a:ext>
          </a:extLst>
        </xdr:cNvPr>
        <xdr:cNvSpPr>
          <a:spLocks noChangeShapeType="1"/>
        </xdr:cNvSpPr>
      </xdr:nvSpPr>
      <xdr:spPr bwMode="auto">
        <a:xfrm flipV="1">
          <a:off x="8743950" y="9709150"/>
          <a:ext cx="165100" cy="330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247650</xdr:colOff>
      <xdr:row>40</xdr:row>
      <xdr:rowOff>0</xdr:rowOff>
    </xdr:from>
    <xdr:to>
      <xdr:col>34</xdr:col>
      <xdr:colOff>133350</xdr:colOff>
      <xdr:row>40</xdr:row>
      <xdr:rowOff>0</xdr:rowOff>
    </xdr:to>
    <xdr:sp macro="" textlink="">
      <xdr:nvSpPr>
        <xdr:cNvPr id="50" name="Line 133">
          <a:extLst>
            <a:ext uri="{FF2B5EF4-FFF2-40B4-BE49-F238E27FC236}">
              <a16:creationId xmlns:a16="http://schemas.microsoft.com/office/drawing/2014/main" id="{65BD55E2-7B93-4214-94D9-CB2BDDCDBA25}"/>
            </a:ext>
          </a:extLst>
        </xdr:cNvPr>
        <xdr:cNvSpPr>
          <a:spLocks noChangeShapeType="1"/>
        </xdr:cNvSpPr>
      </xdr:nvSpPr>
      <xdr:spPr bwMode="auto">
        <a:xfrm>
          <a:off x="8629650" y="9906000"/>
          <a:ext cx="139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34</xdr:col>
      <xdr:colOff>228600</xdr:colOff>
      <xdr:row>40</xdr:row>
      <xdr:rowOff>0</xdr:rowOff>
    </xdr:from>
    <xdr:to>
      <xdr:col>35</xdr:col>
      <xdr:colOff>66675</xdr:colOff>
      <xdr:row>40</xdr:row>
      <xdr:rowOff>0</xdr:rowOff>
    </xdr:to>
    <xdr:sp macro="" textlink="">
      <xdr:nvSpPr>
        <xdr:cNvPr id="51" name="Line 134">
          <a:extLst>
            <a:ext uri="{FF2B5EF4-FFF2-40B4-BE49-F238E27FC236}">
              <a16:creationId xmlns:a16="http://schemas.microsoft.com/office/drawing/2014/main" id="{BFCA262C-E2C5-486F-8535-A5C31CA84FB2}"/>
            </a:ext>
          </a:extLst>
        </xdr:cNvPr>
        <xdr:cNvSpPr>
          <a:spLocks noChangeShapeType="1"/>
        </xdr:cNvSpPr>
      </xdr:nvSpPr>
      <xdr:spPr bwMode="auto">
        <a:xfrm flipH="1">
          <a:off x="8864600" y="990600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0</xdr:colOff>
      <xdr:row>23</xdr:row>
      <xdr:rowOff>133350</xdr:rowOff>
    </xdr:from>
    <xdr:to>
      <xdr:col>26</xdr:col>
      <xdr:colOff>0</xdr:colOff>
      <xdr:row>28</xdr:row>
      <xdr:rowOff>0</xdr:rowOff>
    </xdr:to>
    <xdr:sp macro="" textlink="">
      <xdr:nvSpPr>
        <xdr:cNvPr id="52" name="Line 135">
          <a:extLst>
            <a:ext uri="{FF2B5EF4-FFF2-40B4-BE49-F238E27FC236}">
              <a16:creationId xmlns:a16="http://schemas.microsoft.com/office/drawing/2014/main" id="{E707C888-9238-4C29-8F89-528455BB8CCF}"/>
            </a:ext>
          </a:extLst>
        </xdr:cNvPr>
        <xdr:cNvSpPr>
          <a:spLocks noChangeShapeType="1"/>
        </xdr:cNvSpPr>
      </xdr:nvSpPr>
      <xdr:spPr bwMode="auto">
        <a:xfrm flipV="1">
          <a:off x="6604000" y="5829300"/>
          <a:ext cx="0" cy="11049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19050</xdr:colOff>
      <xdr:row>23</xdr:row>
      <xdr:rowOff>123825</xdr:rowOff>
    </xdr:from>
    <xdr:to>
      <xdr:col>30</xdr:col>
      <xdr:colOff>19050</xdr:colOff>
      <xdr:row>28</xdr:row>
      <xdr:rowOff>9525</xdr:rowOff>
    </xdr:to>
    <xdr:sp macro="" textlink="">
      <xdr:nvSpPr>
        <xdr:cNvPr id="53" name="Line 136">
          <a:extLst>
            <a:ext uri="{FF2B5EF4-FFF2-40B4-BE49-F238E27FC236}">
              <a16:creationId xmlns:a16="http://schemas.microsoft.com/office/drawing/2014/main" id="{8B936D84-DC66-4FCD-812B-227A6EDFC854}"/>
            </a:ext>
          </a:extLst>
        </xdr:cNvPr>
        <xdr:cNvSpPr>
          <a:spLocks noChangeShapeType="1"/>
        </xdr:cNvSpPr>
      </xdr:nvSpPr>
      <xdr:spPr bwMode="auto">
        <a:xfrm flipV="1">
          <a:off x="7639050" y="5822950"/>
          <a:ext cx="0" cy="11239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34</xdr:col>
      <xdr:colOff>19050</xdr:colOff>
      <xdr:row>23</xdr:row>
      <xdr:rowOff>133350</xdr:rowOff>
    </xdr:from>
    <xdr:to>
      <xdr:col>34</xdr:col>
      <xdr:colOff>19050</xdr:colOff>
      <xdr:row>28</xdr:row>
      <xdr:rowOff>9525</xdr:rowOff>
    </xdr:to>
    <xdr:sp macro="" textlink="">
      <xdr:nvSpPr>
        <xdr:cNvPr id="54" name="Line 137">
          <a:extLst>
            <a:ext uri="{FF2B5EF4-FFF2-40B4-BE49-F238E27FC236}">
              <a16:creationId xmlns:a16="http://schemas.microsoft.com/office/drawing/2014/main" id="{6748ACFF-0FA3-4273-A88C-377B2426C674}"/>
            </a:ext>
          </a:extLst>
        </xdr:cNvPr>
        <xdr:cNvSpPr>
          <a:spLocks noChangeShapeType="1"/>
        </xdr:cNvSpPr>
      </xdr:nvSpPr>
      <xdr:spPr bwMode="auto">
        <a:xfrm flipH="1" flipV="1">
          <a:off x="8655050" y="5829300"/>
          <a:ext cx="0" cy="11176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23</xdr:col>
      <xdr:colOff>38100</xdr:colOff>
      <xdr:row>23</xdr:row>
      <xdr:rowOff>114300</xdr:rowOff>
    </xdr:from>
    <xdr:to>
      <xdr:col>24</xdr:col>
      <xdr:colOff>247650</xdr:colOff>
      <xdr:row>23</xdr:row>
      <xdr:rowOff>171450</xdr:rowOff>
    </xdr:to>
    <xdr:sp macro="" textlink="">
      <xdr:nvSpPr>
        <xdr:cNvPr id="55" name="Rectangle 138">
          <a:extLst>
            <a:ext uri="{FF2B5EF4-FFF2-40B4-BE49-F238E27FC236}">
              <a16:creationId xmlns:a16="http://schemas.microsoft.com/office/drawing/2014/main" id="{EDC7B92E-6FE3-493E-AB28-D6F77A66EA8E}"/>
            </a:ext>
          </a:extLst>
        </xdr:cNvPr>
        <xdr:cNvSpPr>
          <a:spLocks noChangeArrowheads="1"/>
        </xdr:cNvSpPr>
      </xdr:nvSpPr>
      <xdr:spPr bwMode="auto">
        <a:xfrm>
          <a:off x="5880100" y="581025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22</xdr:col>
      <xdr:colOff>190500</xdr:colOff>
      <xdr:row>23</xdr:row>
      <xdr:rowOff>209550</xdr:rowOff>
    </xdr:from>
    <xdr:to>
      <xdr:col>25</xdr:col>
      <xdr:colOff>85725</xdr:colOff>
      <xdr:row>27</xdr:row>
      <xdr:rowOff>76200</xdr:rowOff>
    </xdr:to>
    <xdr:sp macro="" textlink="">
      <xdr:nvSpPr>
        <xdr:cNvPr id="56" name="Rectangle 139">
          <a:extLst>
            <a:ext uri="{FF2B5EF4-FFF2-40B4-BE49-F238E27FC236}">
              <a16:creationId xmlns:a16="http://schemas.microsoft.com/office/drawing/2014/main" id="{820BE4D1-F155-4614-9B4B-E13FCC69714E}"/>
            </a:ext>
          </a:extLst>
        </xdr:cNvPr>
        <xdr:cNvSpPr>
          <a:spLocks noChangeArrowheads="1"/>
        </xdr:cNvSpPr>
      </xdr:nvSpPr>
      <xdr:spPr bwMode="auto">
        <a:xfrm>
          <a:off x="5778500" y="5905500"/>
          <a:ext cx="660400" cy="857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en-US" altLang="ko-KR" sz="2400" b="1" i="0" strike="noStrike">
              <a:solidFill>
                <a:srgbClr val="000000"/>
              </a:solidFill>
              <a:latin typeface="돋움"/>
              <a:ea typeface="돋움"/>
            </a:rPr>
            <a:t>E/L</a:t>
          </a:r>
        </a:p>
      </xdr:txBody>
    </xdr:sp>
    <xdr:clientData/>
  </xdr:twoCellAnchor>
  <xdr:twoCellAnchor>
    <xdr:from>
      <xdr:col>22</xdr:col>
      <xdr:colOff>200025</xdr:colOff>
      <xdr:row>23</xdr:row>
      <xdr:rowOff>219075</xdr:rowOff>
    </xdr:from>
    <xdr:to>
      <xdr:col>25</xdr:col>
      <xdr:colOff>76200</xdr:colOff>
      <xdr:row>27</xdr:row>
      <xdr:rowOff>66675</xdr:rowOff>
    </xdr:to>
    <xdr:sp macro="" textlink="">
      <xdr:nvSpPr>
        <xdr:cNvPr id="57" name="Line 140">
          <a:extLst>
            <a:ext uri="{FF2B5EF4-FFF2-40B4-BE49-F238E27FC236}">
              <a16:creationId xmlns:a16="http://schemas.microsoft.com/office/drawing/2014/main" id="{2567B131-A3FC-4736-884D-8E65C717B63D}"/>
            </a:ext>
          </a:extLst>
        </xdr:cNvPr>
        <xdr:cNvSpPr>
          <a:spLocks noChangeShapeType="1"/>
        </xdr:cNvSpPr>
      </xdr:nvSpPr>
      <xdr:spPr bwMode="auto">
        <a:xfrm flipV="1">
          <a:off x="5791200" y="5918200"/>
          <a:ext cx="635000" cy="838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190500</xdr:colOff>
      <xdr:row>23</xdr:row>
      <xdr:rowOff>209550</xdr:rowOff>
    </xdr:from>
    <xdr:to>
      <xdr:col>25</xdr:col>
      <xdr:colOff>76200</xdr:colOff>
      <xdr:row>27</xdr:row>
      <xdr:rowOff>76200</xdr:rowOff>
    </xdr:to>
    <xdr:sp macro="" textlink="">
      <xdr:nvSpPr>
        <xdr:cNvPr id="58" name="Line 141">
          <a:extLst>
            <a:ext uri="{FF2B5EF4-FFF2-40B4-BE49-F238E27FC236}">
              <a16:creationId xmlns:a16="http://schemas.microsoft.com/office/drawing/2014/main" id="{FFD8190D-6D1A-4621-9C6A-F3E0FFB0AEE8}"/>
            </a:ext>
          </a:extLst>
        </xdr:cNvPr>
        <xdr:cNvSpPr>
          <a:spLocks noChangeShapeType="1"/>
        </xdr:cNvSpPr>
      </xdr:nvSpPr>
      <xdr:spPr bwMode="auto">
        <a:xfrm>
          <a:off x="5778500" y="5905500"/>
          <a:ext cx="64770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28575</xdr:colOff>
      <xdr:row>27</xdr:row>
      <xdr:rowOff>209550</xdr:rowOff>
    </xdr:from>
    <xdr:to>
      <xdr:col>28</xdr:col>
      <xdr:colOff>238125</xdr:colOff>
      <xdr:row>28</xdr:row>
      <xdr:rowOff>19050</xdr:rowOff>
    </xdr:to>
    <xdr:sp macro="" textlink="">
      <xdr:nvSpPr>
        <xdr:cNvPr id="59" name="Rectangle 142">
          <a:extLst>
            <a:ext uri="{FF2B5EF4-FFF2-40B4-BE49-F238E27FC236}">
              <a16:creationId xmlns:a16="http://schemas.microsoft.com/office/drawing/2014/main" id="{7A9E66A2-4A3F-433F-AC5C-DB399A1A2F8E}"/>
            </a:ext>
          </a:extLst>
        </xdr:cNvPr>
        <xdr:cNvSpPr>
          <a:spLocks noChangeArrowheads="1"/>
        </xdr:cNvSpPr>
      </xdr:nvSpPr>
      <xdr:spPr bwMode="auto">
        <a:xfrm>
          <a:off x="6889750" y="68961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28575</xdr:colOff>
      <xdr:row>27</xdr:row>
      <xdr:rowOff>209550</xdr:rowOff>
    </xdr:from>
    <xdr:to>
      <xdr:col>32</xdr:col>
      <xdr:colOff>238125</xdr:colOff>
      <xdr:row>28</xdr:row>
      <xdr:rowOff>19050</xdr:rowOff>
    </xdr:to>
    <xdr:sp macro="" textlink="">
      <xdr:nvSpPr>
        <xdr:cNvPr id="60" name="Rectangle 143">
          <a:extLst>
            <a:ext uri="{FF2B5EF4-FFF2-40B4-BE49-F238E27FC236}">
              <a16:creationId xmlns:a16="http://schemas.microsoft.com/office/drawing/2014/main" id="{9902F0D3-3BB6-4DAB-91E6-DD641CD379C9}"/>
            </a:ext>
          </a:extLst>
        </xdr:cNvPr>
        <xdr:cNvSpPr>
          <a:spLocks noChangeArrowheads="1"/>
        </xdr:cNvSpPr>
      </xdr:nvSpPr>
      <xdr:spPr bwMode="auto">
        <a:xfrm>
          <a:off x="7905750" y="68961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27</xdr:col>
      <xdr:colOff>28575</xdr:colOff>
      <xdr:row>27</xdr:row>
      <xdr:rowOff>209550</xdr:rowOff>
    </xdr:from>
    <xdr:to>
      <xdr:col>28</xdr:col>
      <xdr:colOff>238125</xdr:colOff>
      <xdr:row>28</xdr:row>
      <xdr:rowOff>19050</xdr:rowOff>
    </xdr:to>
    <xdr:sp macro="" textlink="">
      <xdr:nvSpPr>
        <xdr:cNvPr id="61" name="Rectangle 144">
          <a:extLst>
            <a:ext uri="{FF2B5EF4-FFF2-40B4-BE49-F238E27FC236}">
              <a16:creationId xmlns:a16="http://schemas.microsoft.com/office/drawing/2014/main" id="{2F27959D-F3AB-442F-81E3-C1961FC8412D}"/>
            </a:ext>
          </a:extLst>
        </xdr:cNvPr>
        <xdr:cNvSpPr>
          <a:spLocks noChangeArrowheads="1"/>
        </xdr:cNvSpPr>
      </xdr:nvSpPr>
      <xdr:spPr bwMode="auto">
        <a:xfrm>
          <a:off x="6889750" y="68961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26</xdr:col>
      <xdr:colOff>190500</xdr:colOff>
      <xdr:row>24</xdr:row>
      <xdr:rowOff>57150</xdr:rowOff>
    </xdr:from>
    <xdr:to>
      <xdr:col>29</xdr:col>
      <xdr:colOff>85725</xdr:colOff>
      <xdr:row>27</xdr:row>
      <xdr:rowOff>171450</xdr:rowOff>
    </xdr:to>
    <xdr:sp macro="" textlink="">
      <xdr:nvSpPr>
        <xdr:cNvPr id="62" name="Rectangle 145">
          <a:extLst>
            <a:ext uri="{FF2B5EF4-FFF2-40B4-BE49-F238E27FC236}">
              <a16:creationId xmlns:a16="http://schemas.microsoft.com/office/drawing/2014/main" id="{FF6628AD-3685-4E0D-BC04-DCC4D6CEFA48}"/>
            </a:ext>
          </a:extLst>
        </xdr:cNvPr>
        <xdr:cNvSpPr>
          <a:spLocks noChangeArrowheads="1"/>
        </xdr:cNvSpPr>
      </xdr:nvSpPr>
      <xdr:spPr bwMode="auto">
        <a:xfrm>
          <a:off x="6794500" y="6000750"/>
          <a:ext cx="660400" cy="857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en-US" altLang="ko-KR" sz="2400" b="1" i="0" strike="noStrike">
              <a:solidFill>
                <a:srgbClr val="000000"/>
              </a:solidFill>
              <a:latin typeface="돋움"/>
              <a:ea typeface="돋움"/>
            </a:rPr>
            <a:t>E/L</a:t>
          </a:r>
        </a:p>
      </xdr:txBody>
    </xdr:sp>
    <xdr:clientData/>
  </xdr:twoCellAnchor>
  <xdr:twoCellAnchor>
    <xdr:from>
      <xdr:col>26</xdr:col>
      <xdr:colOff>200025</xdr:colOff>
      <xdr:row>24</xdr:row>
      <xdr:rowOff>66675</xdr:rowOff>
    </xdr:from>
    <xdr:to>
      <xdr:col>29</xdr:col>
      <xdr:colOff>76200</xdr:colOff>
      <xdr:row>27</xdr:row>
      <xdr:rowOff>161925</xdr:rowOff>
    </xdr:to>
    <xdr:sp macro="" textlink="">
      <xdr:nvSpPr>
        <xdr:cNvPr id="63" name="Line 146">
          <a:extLst>
            <a:ext uri="{FF2B5EF4-FFF2-40B4-BE49-F238E27FC236}">
              <a16:creationId xmlns:a16="http://schemas.microsoft.com/office/drawing/2014/main" id="{CE75CFE3-E762-41D2-9D16-5890D434CAB0}"/>
            </a:ext>
          </a:extLst>
        </xdr:cNvPr>
        <xdr:cNvSpPr>
          <a:spLocks noChangeShapeType="1"/>
        </xdr:cNvSpPr>
      </xdr:nvSpPr>
      <xdr:spPr bwMode="auto">
        <a:xfrm flipV="1">
          <a:off x="6807200" y="6013450"/>
          <a:ext cx="635000" cy="838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190500</xdr:colOff>
      <xdr:row>24</xdr:row>
      <xdr:rowOff>57150</xdr:rowOff>
    </xdr:from>
    <xdr:to>
      <xdr:col>29</xdr:col>
      <xdr:colOff>76200</xdr:colOff>
      <xdr:row>27</xdr:row>
      <xdr:rowOff>171450</xdr:rowOff>
    </xdr:to>
    <xdr:sp macro="" textlink="">
      <xdr:nvSpPr>
        <xdr:cNvPr id="64" name="Line 147">
          <a:extLst>
            <a:ext uri="{FF2B5EF4-FFF2-40B4-BE49-F238E27FC236}">
              <a16:creationId xmlns:a16="http://schemas.microsoft.com/office/drawing/2014/main" id="{9503EE4F-955C-48DB-B820-F0B828456D4F}"/>
            </a:ext>
          </a:extLst>
        </xdr:cNvPr>
        <xdr:cNvSpPr>
          <a:spLocks noChangeShapeType="1"/>
        </xdr:cNvSpPr>
      </xdr:nvSpPr>
      <xdr:spPr bwMode="auto">
        <a:xfrm>
          <a:off x="6794500" y="6000750"/>
          <a:ext cx="64770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28575</xdr:colOff>
      <xdr:row>27</xdr:row>
      <xdr:rowOff>209550</xdr:rowOff>
    </xdr:from>
    <xdr:to>
      <xdr:col>32</xdr:col>
      <xdr:colOff>238125</xdr:colOff>
      <xdr:row>28</xdr:row>
      <xdr:rowOff>19050</xdr:rowOff>
    </xdr:to>
    <xdr:sp macro="" textlink="">
      <xdr:nvSpPr>
        <xdr:cNvPr id="65" name="Rectangle 148">
          <a:extLst>
            <a:ext uri="{FF2B5EF4-FFF2-40B4-BE49-F238E27FC236}">
              <a16:creationId xmlns:a16="http://schemas.microsoft.com/office/drawing/2014/main" id="{A434D992-1E4B-4F47-AC1D-3EE8F1C452C4}"/>
            </a:ext>
          </a:extLst>
        </xdr:cNvPr>
        <xdr:cNvSpPr>
          <a:spLocks noChangeArrowheads="1"/>
        </xdr:cNvSpPr>
      </xdr:nvSpPr>
      <xdr:spPr bwMode="auto">
        <a:xfrm>
          <a:off x="7905750" y="68961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28575</xdr:colOff>
      <xdr:row>27</xdr:row>
      <xdr:rowOff>209550</xdr:rowOff>
    </xdr:from>
    <xdr:to>
      <xdr:col>32</xdr:col>
      <xdr:colOff>238125</xdr:colOff>
      <xdr:row>28</xdr:row>
      <xdr:rowOff>19050</xdr:rowOff>
    </xdr:to>
    <xdr:sp macro="" textlink="">
      <xdr:nvSpPr>
        <xdr:cNvPr id="66" name="Rectangle 149">
          <a:extLst>
            <a:ext uri="{FF2B5EF4-FFF2-40B4-BE49-F238E27FC236}">
              <a16:creationId xmlns:a16="http://schemas.microsoft.com/office/drawing/2014/main" id="{445177E7-5501-4BBB-8442-90BEFAF474D1}"/>
            </a:ext>
          </a:extLst>
        </xdr:cNvPr>
        <xdr:cNvSpPr>
          <a:spLocks noChangeArrowheads="1"/>
        </xdr:cNvSpPr>
      </xdr:nvSpPr>
      <xdr:spPr bwMode="auto">
        <a:xfrm>
          <a:off x="7905750" y="6896100"/>
          <a:ext cx="4635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30</xdr:col>
      <xdr:colOff>190500</xdr:colOff>
      <xdr:row>24</xdr:row>
      <xdr:rowOff>57150</xdr:rowOff>
    </xdr:from>
    <xdr:to>
      <xdr:col>33</xdr:col>
      <xdr:colOff>85725</xdr:colOff>
      <xdr:row>27</xdr:row>
      <xdr:rowOff>171450</xdr:rowOff>
    </xdr:to>
    <xdr:sp macro="" textlink="">
      <xdr:nvSpPr>
        <xdr:cNvPr id="67" name="Rectangle 150">
          <a:extLst>
            <a:ext uri="{FF2B5EF4-FFF2-40B4-BE49-F238E27FC236}">
              <a16:creationId xmlns:a16="http://schemas.microsoft.com/office/drawing/2014/main" id="{D45D4570-2055-4437-9AC9-772D7E98ABBC}"/>
            </a:ext>
          </a:extLst>
        </xdr:cNvPr>
        <xdr:cNvSpPr>
          <a:spLocks noChangeArrowheads="1"/>
        </xdr:cNvSpPr>
      </xdr:nvSpPr>
      <xdr:spPr bwMode="auto">
        <a:xfrm>
          <a:off x="7810500" y="6000750"/>
          <a:ext cx="660400" cy="857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en-US" altLang="ko-KR" sz="2400" b="1" i="0" strike="noStrike">
              <a:solidFill>
                <a:srgbClr val="000000"/>
              </a:solidFill>
              <a:latin typeface="돋움"/>
              <a:ea typeface="돋움"/>
            </a:rPr>
            <a:t>E/L</a:t>
          </a:r>
        </a:p>
      </xdr:txBody>
    </xdr:sp>
    <xdr:clientData/>
  </xdr:twoCellAnchor>
  <xdr:twoCellAnchor>
    <xdr:from>
      <xdr:col>30</xdr:col>
      <xdr:colOff>200025</xdr:colOff>
      <xdr:row>24</xdr:row>
      <xdr:rowOff>66675</xdr:rowOff>
    </xdr:from>
    <xdr:to>
      <xdr:col>33</xdr:col>
      <xdr:colOff>76200</xdr:colOff>
      <xdr:row>27</xdr:row>
      <xdr:rowOff>161925</xdr:rowOff>
    </xdr:to>
    <xdr:sp macro="" textlink="">
      <xdr:nvSpPr>
        <xdr:cNvPr id="68" name="Line 151">
          <a:extLst>
            <a:ext uri="{FF2B5EF4-FFF2-40B4-BE49-F238E27FC236}">
              <a16:creationId xmlns:a16="http://schemas.microsoft.com/office/drawing/2014/main" id="{3BFFF3BB-3B76-4831-ABC9-9CC3D4A9A769}"/>
            </a:ext>
          </a:extLst>
        </xdr:cNvPr>
        <xdr:cNvSpPr>
          <a:spLocks noChangeShapeType="1"/>
        </xdr:cNvSpPr>
      </xdr:nvSpPr>
      <xdr:spPr bwMode="auto">
        <a:xfrm flipV="1">
          <a:off x="7823200" y="6013450"/>
          <a:ext cx="635000" cy="838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30</xdr:col>
      <xdr:colOff>190500</xdr:colOff>
      <xdr:row>24</xdr:row>
      <xdr:rowOff>57150</xdr:rowOff>
    </xdr:from>
    <xdr:to>
      <xdr:col>33</xdr:col>
      <xdr:colOff>76200</xdr:colOff>
      <xdr:row>27</xdr:row>
      <xdr:rowOff>171450</xdr:rowOff>
    </xdr:to>
    <xdr:sp macro="" textlink="">
      <xdr:nvSpPr>
        <xdr:cNvPr id="69" name="Line 152">
          <a:extLst>
            <a:ext uri="{FF2B5EF4-FFF2-40B4-BE49-F238E27FC236}">
              <a16:creationId xmlns:a16="http://schemas.microsoft.com/office/drawing/2014/main" id="{8AF9D0C2-C7BE-41A2-B8A5-4A60A80E03F9}"/>
            </a:ext>
          </a:extLst>
        </xdr:cNvPr>
        <xdr:cNvSpPr>
          <a:spLocks noChangeShapeType="1"/>
        </xdr:cNvSpPr>
      </xdr:nvSpPr>
      <xdr:spPr bwMode="auto">
        <a:xfrm>
          <a:off x="7810500" y="6000750"/>
          <a:ext cx="64770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36</xdr:col>
      <xdr:colOff>257175</xdr:colOff>
      <xdr:row>27</xdr:row>
      <xdr:rowOff>200025</xdr:rowOff>
    </xdr:from>
    <xdr:to>
      <xdr:col>38</xdr:col>
      <xdr:colOff>19050</xdr:colOff>
      <xdr:row>28</xdr:row>
      <xdr:rowOff>28575</xdr:rowOff>
    </xdr:to>
    <xdr:sp macro="" textlink="">
      <xdr:nvSpPr>
        <xdr:cNvPr id="70" name="Rectangle 153">
          <a:extLst>
            <a:ext uri="{FF2B5EF4-FFF2-40B4-BE49-F238E27FC236}">
              <a16:creationId xmlns:a16="http://schemas.microsoft.com/office/drawing/2014/main" id="{16358A1C-35C6-4F72-B1D2-74DD7F94EE48}"/>
            </a:ext>
          </a:extLst>
        </xdr:cNvPr>
        <xdr:cNvSpPr>
          <a:spLocks noChangeArrowheads="1"/>
        </xdr:cNvSpPr>
      </xdr:nvSpPr>
      <xdr:spPr bwMode="auto">
        <a:xfrm>
          <a:off x="9398000" y="6889750"/>
          <a:ext cx="273050" cy="76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20</xdr:col>
      <xdr:colOff>104775</xdr:colOff>
      <xdr:row>20</xdr:row>
      <xdr:rowOff>228600</xdr:rowOff>
    </xdr:from>
    <xdr:to>
      <xdr:col>28</xdr:col>
      <xdr:colOff>0</xdr:colOff>
      <xdr:row>20</xdr:row>
      <xdr:rowOff>228600</xdr:rowOff>
    </xdr:to>
    <xdr:sp macro="" textlink="">
      <xdr:nvSpPr>
        <xdr:cNvPr id="71" name="Line 154">
          <a:extLst>
            <a:ext uri="{FF2B5EF4-FFF2-40B4-BE49-F238E27FC236}">
              <a16:creationId xmlns:a16="http://schemas.microsoft.com/office/drawing/2014/main" id="{A7B377F2-E5DE-4877-856A-48F9CAA86A9B}"/>
            </a:ext>
          </a:extLst>
        </xdr:cNvPr>
        <xdr:cNvSpPr>
          <a:spLocks noChangeShapeType="1"/>
        </xdr:cNvSpPr>
      </xdr:nvSpPr>
      <xdr:spPr bwMode="auto">
        <a:xfrm>
          <a:off x="5187950" y="5181600"/>
          <a:ext cx="192405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28</xdr:col>
      <xdr:colOff>9525</xdr:colOff>
      <xdr:row>18</xdr:row>
      <xdr:rowOff>9525</xdr:rowOff>
    </xdr:from>
    <xdr:to>
      <xdr:col>28</xdr:col>
      <xdr:colOff>9525</xdr:colOff>
      <xdr:row>23</xdr:row>
      <xdr:rowOff>142875</xdr:rowOff>
    </xdr:to>
    <xdr:sp macro="" textlink="">
      <xdr:nvSpPr>
        <xdr:cNvPr id="72" name="Line 155">
          <a:extLst>
            <a:ext uri="{FF2B5EF4-FFF2-40B4-BE49-F238E27FC236}">
              <a16:creationId xmlns:a16="http://schemas.microsoft.com/office/drawing/2014/main" id="{E3FD469D-AE85-4F14-BB32-528763E087DD}"/>
            </a:ext>
          </a:extLst>
        </xdr:cNvPr>
        <xdr:cNvSpPr>
          <a:spLocks noChangeShapeType="1"/>
        </xdr:cNvSpPr>
      </xdr:nvSpPr>
      <xdr:spPr bwMode="auto">
        <a:xfrm flipV="1">
          <a:off x="7124700" y="4470400"/>
          <a:ext cx="0" cy="13716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0</xdr:colOff>
      <xdr:row>18</xdr:row>
      <xdr:rowOff>9525</xdr:rowOff>
    </xdr:from>
    <xdr:to>
      <xdr:col>26</xdr:col>
      <xdr:colOff>0</xdr:colOff>
      <xdr:row>20</xdr:row>
      <xdr:rowOff>219075</xdr:rowOff>
    </xdr:to>
    <xdr:sp macro="" textlink="">
      <xdr:nvSpPr>
        <xdr:cNvPr id="73" name="Line 156">
          <a:extLst>
            <a:ext uri="{FF2B5EF4-FFF2-40B4-BE49-F238E27FC236}">
              <a16:creationId xmlns:a16="http://schemas.microsoft.com/office/drawing/2014/main" id="{6D823BA6-23CA-49F1-ABC9-AEE9B67D8CAB}"/>
            </a:ext>
          </a:extLst>
        </xdr:cNvPr>
        <xdr:cNvSpPr>
          <a:spLocks noChangeShapeType="1"/>
        </xdr:cNvSpPr>
      </xdr:nvSpPr>
      <xdr:spPr bwMode="auto">
        <a:xfrm flipV="1">
          <a:off x="6604000" y="4470400"/>
          <a:ext cx="0" cy="7048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123825</xdr:colOff>
      <xdr:row>18</xdr:row>
      <xdr:rowOff>28575</xdr:rowOff>
    </xdr:from>
    <xdr:to>
      <xdr:col>20</xdr:col>
      <xdr:colOff>123825</xdr:colOff>
      <xdr:row>21</xdr:row>
      <xdr:rowOff>9525</xdr:rowOff>
    </xdr:to>
    <xdr:sp macro="" textlink="">
      <xdr:nvSpPr>
        <xdr:cNvPr id="74" name="Line 157">
          <a:extLst>
            <a:ext uri="{FF2B5EF4-FFF2-40B4-BE49-F238E27FC236}">
              <a16:creationId xmlns:a16="http://schemas.microsoft.com/office/drawing/2014/main" id="{7745DFCE-7EC2-4CC8-A9C8-AF7CA15FA63B}"/>
            </a:ext>
          </a:extLst>
        </xdr:cNvPr>
        <xdr:cNvSpPr>
          <a:spLocks noChangeShapeType="1"/>
        </xdr:cNvSpPr>
      </xdr:nvSpPr>
      <xdr:spPr bwMode="auto">
        <a:xfrm flipH="1" flipV="1">
          <a:off x="5207000" y="4489450"/>
          <a:ext cx="0" cy="7239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247650</xdr:colOff>
      <xdr:row>20</xdr:row>
      <xdr:rowOff>209550</xdr:rowOff>
    </xdr:from>
    <xdr:to>
      <xdr:col>22</xdr:col>
      <xdr:colOff>247650</xdr:colOff>
      <xdr:row>23</xdr:row>
      <xdr:rowOff>123825</xdr:rowOff>
    </xdr:to>
    <xdr:sp macro="" textlink="">
      <xdr:nvSpPr>
        <xdr:cNvPr id="75" name="Line 158">
          <a:extLst>
            <a:ext uri="{FF2B5EF4-FFF2-40B4-BE49-F238E27FC236}">
              <a16:creationId xmlns:a16="http://schemas.microsoft.com/office/drawing/2014/main" id="{5A20F593-8F62-437B-9CD5-BEE06AEB4277}"/>
            </a:ext>
          </a:extLst>
        </xdr:cNvPr>
        <xdr:cNvSpPr>
          <a:spLocks noChangeShapeType="1"/>
        </xdr:cNvSpPr>
      </xdr:nvSpPr>
      <xdr:spPr bwMode="auto">
        <a:xfrm flipH="1" flipV="1">
          <a:off x="5835650" y="5162550"/>
          <a:ext cx="0" cy="6604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219075</xdr:colOff>
      <xdr:row>21</xdr:row>
      <xdr:rowOff>85725</xdr:rowOff>
    </xdr:from>
    <xdr:to>
      <xdr:col>23</xdr:col>
      <xdr:colOff>9525</xdr:colOff>
      <xdr:row>23</xdr:row>
      <xdr:rowOff>47625</xdr:rowOff>
    </xdr:to>
    <xdr:sp macro="" textlink="">
      <xdr:nvSpPr>
        <xdr:cNvPr id="76" name="Rectangle 159">
          <a:extLst>
            <a:ext uri="{FF2B5EF4-FFF2-40B4-BE49-F238E27FC236}">
              <a16:creationId xmlns:a16="http://schemas.microsoft.com/office/drawing/2014/main" id="{0607B909-6631-4D5C-A4E1-2674813FE2EA}"/>
            </a:ext>
          </a:extLst>
        </xdr:cNvPr>
        <xdr:cNvSpPr>
          <a:spLocks noChangeArrowheads="1"/>
        </xdr:cNvSpPr>
      </xdr:nvSpPr>
      <xdr:spPr bwMode="auto">
        <a:xfrm>
          <a:off x="5810250" y="5289550"/>
          <a:ext cx="44450" cy="457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27</xdr:col>
      <xdr:colOff>228600</xdr:colOff>
      <xdr:row>21</xdr:row>
      <xdr:rowOff>66675</xdr:rowOff>
    </xdr:from>
    <xdr:to>
      <xdr:col>28</xdr:col>
      <xdr:colOff>28575</xdr:colOff>
      <xdr:row>23</xdr:row>
      <xdr:rowOff>28575</xdr:rowOff>
    </xdr:to>
    <xdr:sp macro="" textlink="">
      <xdr:nvSpPr>
        <xdr:cNvPr id="77" name="Rectangle 160">
          <a:extLst>
            <a:ext uri="{FF2B5EF4-FFF2-40B4-BE49-F238E27FC236}">
              <a16:creationId xmlns:a16="http://schemas.microsoft.com/office/drawing/2014/main" id="{37187DE0-F50E-4810-B56B-81721FD39CB2}"/>
            </a:ext>
          </a:extLst>
        </xdr:cNvPr>
        <xdr:cNvSpPr>
          <a:spLocks noChangeArrowheads="1"/>
        </xdr:cNvSpPr>
      </xdr:nvSpPr>
      <xdr:spPr bwMode="auto">
        <a:xfrm>
          <a:off x="7086600" y="5270500"/>
          <a:ext cx="57150" cy="457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29</xdr:col>
      <xdr:colOff>228600</xdr:colOff>
      <xdr:row>18</xdr:row>
      <xdr:rowOff>200025</xdr:rowOff>
    </xdr:from>
    <xdr:to>
      <xdr:col>35</xdr:col>
      <xdr:colOff>9525</xdr:colOff>
      <xdr:row>23</xdr:row>
      <xdr:rowOff>57150</xdr:rowOff>
    </xdr:to>
    <xdr:sp macro="" textlink="">
      <xdr:nvSpPr>
        <xdr:cNvPr id="78" name="Rectangle 161" descr="밝은 수직선">
          <a:extLst>
            <a:ext uri="{FF2B5EF4-FFF2-40B4-BE49-F238E27FC236}">
              <a16:creationId xmlns:a16="http://schemas.microsoft.com/office/drawing/2014/main" id="{462EF9AB-7CB0-46B6-943E-E5042AB0940E}"/>
            </a:ext>
          </a:extLst>
        </xdr:cNvPr>
        <xdr:cNvSpPr>
          <a:spLocks noChangeArrowheads="1"/>
        </xdr:cNvSpPr>
      </xdr:nvSpPr>
      <xdr:spPr bwMode="auto">
        <a:xfrm>
          <a:off x="7594600" y="4660900"/>
          <a:ext cx="1308100" cy="1092200"/>
        </a:xfrm>
        <a:prstGeom prst="rect">
          <a:avLst/>
        </a:prstGeom>
        <a:pattFill prst="ltVert">
          <a:fgClr>
            <a:srgbClr val="000000"/>
          </a:fgClr>
          <a:bgClr>
            <a:srgbClr val="FFFFFF"/>
          </a:bgClr>
        </a:patt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29</xdr:col>
      <xdr:colOff>200025</xdr:colOff>
      <xdr:row>20</xdr:row>
      <xdr:rowOff>238125</xdr:rowOff>
    </xdr:from>
    <xdr:to>
      <xdr:col>35</xdr:col>
      <xdr:colOff>47625</xdr:colOff>
      <xdr:row>21</xdr:row>
      <xdr:rowOff>66675</xdr:rowOff>
    </xdr:to>
    <xdr:sp macro="" textlink="">
      <xdr:nvSpPr>
        <xdr:cNvPr id="79" name="Rectangle 162">
          <a:extLst>
            <a:ext uri="{FF2B5EF4-FFF2-40B4-BE49-F238E27FC236}">
              <a16:creationId xmlns:a16="http://schemas.microsoft.com/office/drawing/2014/main" id="{8A423B17-A798-4BA8-990B-92A582AC218B}"/>
            </a:ext>
          </a:extLst>
        </xdr:cNvPr>
        <xdr:cNvSpPr>
          <a:spLocks noChangeArrowheads="1"/>
        </xdr:cNvSpPr>
      </xdr:nvSpPr>
      <xdr:spPr bwMode="auto">
        <a:xfrm>
          <a:off x="7569200" y="5194300"/>
          <a:ext cx="1371600" cy="76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29</xdr:col>
      <xdr:colOff>200025</xdr:colOff>
      <xdr:row>22</xdr:row>
      <xdr:rowOff>0</xdr:rowOff>
    </xdr:from>
    <xdr:to>
      <xdr:col>30</xdr:col>
      <xdr:colOff>9525</xdr:colOff>
      <xdr:row>22</xdr:row>
      <xdr:rowOff>76200</xdr:rowOff>
    </xdr:to>
    <xdr:sp macro="" textlink="">
      <xdr:nvSpPr>
        <xdr:cNvPr id="80" name="Oval 163">
          <a:extLst>
            <a:ext uri="{FF2B5EF4-FFF2-40B4-BE49-F238E27FC236}">
              <a16:creationId xmlns:a16="http://schemas.microsoft.com/office/drawing/2014/main" id="{B2ADD8A2-FEF5-4C84-A785-D9BB06A2E2CD}"/>
            </a:ext>
          </a:extLst>
        </xdr:cNvPr>
        <xdr:cNvSpPr>
          <a:spLocks noChangeArrowheads="1"/>
        </xdr:cNvSpPr>
      </xdr:nvSpPr>
      <xdr:spPr bwMode="auto">
        <a:xfrm>
          <a:off x="7569200" y="5448300"/>
          <a:ext cx="63500" cy="76200"/>
        </a:xfrm>
        <a:prstGeom prst="ellipse">
          <a:avLst/>
        </a:prstGeom>
        <a:solidFill>
          <a:srgbClr val="000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29</xdr:col>
      <xdr:colOff>190500</xdr:colOff>
      <xdr:row>19</xdr:row>
      <xdr:rowOff>190500</xdr:rowOff>
    </xdr:from>
    <xdr:to>
      <xdr:col>30</xdr:col>
      <xdr:colOff>0</xdr:colOff>
      <xdr:row>20</xdr:row>
      <xdr:rowOff>19050</xdr:rowOff>
    </xdr:to>
    <xdr:sp macro="" textlink="">
      <xdr:nvSpPr>
        <xdr:cNvPr id="81" name="Oval 164">
          <a:extLst>
            <a:ext uri="{FF2B5EF4-FFF2-40B4-BE49-F238E27FC236}">
              <a16:creationId xmlns:a16="http://schemas.microsoft.com/office/drawing/2014/main" id="{2265A20B-8BFE-4498-965D-23E5CB481D62}"/>
            </a:ext>
          </a:extLst>
        </xdr:cNvPr>
        <xdr:cNvSpPr>
          <a:spLocks noChangeArrowheads="1"/>
        </xdr:cNvSpPr>
      </xdr:nvSpPr>
      <xdr:spPr bwMode="auto">
        <a:xfrm>
          <a:off x="7556500" y="4895850"/>
          <a:ext cx="63500" cy="76200"/>
        </a:xfrm>
        <a:prstGeom prst="ellipse">
          <a:avLst/>
        </a:prstGeom>
        <a:solidFill>
          <a:srgbClr val="000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32</xdr:col>
      <xdr:colOff>95250</xdr:colOff>
      <xdr:row>21</xdr:row>
      <xdr:rowOff>85725</xdr:rowOff>
    </xdr:from>
    <xdr:to>
      <xdr:col>33</xdr:col>
      <xdr:colOff>9525</xdr:colOff>
      <xdr:row>22</xdr:row>
      <xdr:rowOff>180975</xdr:rowOff>
    </xdr:to>
    <xdr:sp macro="" textlink="">
      <xdr:nvSpPr>
        <xdr:cNvPr id="82" name="Line 165">
          <a:extLst>
            <a:ext uri="{FF2B5EF4-FFF2-40B4-BE49-F238E27FC236}">
              <a16:creationId xmlns:a16="http://schemas.microsoft.com/office/drawing/2014/main" id="{CAE668FE-75EC-446B-A1EF-0C9CA02EE7F9}"/>
            </a:ext>
          </a:extLst>
        </xdr:cNvPr>
        <xdr:cNvSpPr>
          <a:spLocks noChangeShapeType="1"/>
        </xdr:cNvSpPr>
      </xdr:nvSpPr>
      <xdr:spPr bwMode="auto">
        <a:xfrm flipV="1">
          <a:off x="8223250" y="5289550"/>
          <a:ext cx="171450" cy="3429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257175</xdr:colOff>
      <xdr:row>22</xdr:row>
      <xdr:rowOff>47625</xdr:rowOff>
    </xdr:from>
    <xdr:to>
      <xdr:col>32</xdr:col>
      <xdr:colOff>123825</xdr:colOff>
      <xdr:row>22</xdr:row>
      <xdr:rowOff>47625</xdr:rowOff>
    </xdr:to>
    <xdr:sp macro="" textlink="">
      <xdr:nvSpPr>
        <xdr:cNvPr id="83" name="Line 166">
          <a:extLst>
            <a:ext uri="{FF2B5EF4-FFF2-40B4-BE49-F238E27FC236}">
              <a16:creationId xmlns:a16="http://schemas.microsoft.com/office/drawing/2014/main" id="{206A0189-929F-489E-9524-E6B672AAEA78}"/>
            </a:ext>
          </a:extLst>
        </xdr:cNvPr>
        <xdr:cNvSpPr>
          <a:spLocks noChangeShapeType="1"/>
        </xdr:cNvSpPr>
      </xdr:nvSpPr>
      <xdr:spPr bwMode="auto">
        <a:xfrm>
          <a:off x="7620000" y="5499100"/>
          <a:ext cx="635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247650</xdr:colOff>
      <xdr:row>22</xdr:row>
      <xdr:rowOff>47625</xdr:rowOff>
    </xdr:from>
    <xdr:to>
      <xdr:col>33</xdr:col>
      <xdr:colOff>57150</xdr:colOff>
      <xdr:row>22</xdr:row>
      <xdr:rowOff>47625</xdr:rowOff>
    </xdr:to>
    <xdr:sp macro="" textlink="">
      <xdr:nvSpPr>
        <xdr:cNvPr id="84" name="Line 167">
          <a:extLst>
            <a:ext uri="{FF2B5EF4-FFF2-40B4-BE49-F238E27FC236}">
              <a16:creationId xmlns:a16="http://schemas.microsoft.com/office/drawing/2014/main" id="{2516719B-74BA-4821-B9ED-52EB43B2DF4D}"/>
            </a:ext>
          </a:extLst>
        </xdr:cNvPr>
        <xdr:cNvSpPr>
          <a:spLocks noChangeShapeType="1"/>
        </xdr:cNvSpPr>
      </xdr:nvSpPr>
      <xdr:spPr bwMode="auto">
        <a:xfrm flipH="1">
          <a:off x="8375650" y="5499100"/>
          <a:ext cx="635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29</xdr:col>
      <xdr:colOff>228600</xdr:colOff>
      <xdr:row>19</xdr:row>
      <xdr:rowOff>228600</xdr:rowOff>
    </xdr:from>
    <xdr:to>
      <xdr:col>36</xdr:col>
      <xdr:colOff>47625</xdr:colOff>
      <xdr:row>22</xdr:row>
      <xdr:rowOff>47625</xdr:rowOff>
    </xdr:to>
    <xdr:sp macro="" textlink="">
      <xdr:nvSpPr>
        <xdr:cNvPr id="85" name="Freeform 168">
          <a:extLst>
            <a:ext uri="{FF2B5EF4-FFF2-40B4-BE49-F238E27FC236}">
              <a16:creationId xmlns:a16="http://schemas.microsoft.com/office/drawing/2014/main" id="{99B2C227-2558-4EA5-9B23-F16D2DDB7461}"/>
            </a:ext>
          </a:extLst>
        </xdr:cNvPr>
        <xdr:cNvSpPr>
          <a:spLocks/>
        </xdr:cNvSpPr>
      </xdr:nvSpPr>
      <xdr:spPr bwMode="auto">
        <a:xfrm>
          <a:off x="7594600" y="4933950"/>
          <a:ext cx="1600200" cy="565150"/>
        </a:xfrm>
        <a:custGeom>
          <a:avLst/>
          <a:gdLst>
            <a:gd name="T0" fmla="*/ 2147483647 w 177"/>
            <a:gd name="T1" fmla="*/ 2147483647 h 62"/>
            <a:gd name="T2" fmla="*/ 2147483647 w 177"/>
            <a:gd name="T3" fmla="*/ 2147483647 h 62"/>
            <a:gd name="T4" fmla="*/ 2147483647 w 177"/>
            <a:gd name="T5" fmla="*/ 0 h 62"/>
            <a:gd name="T6" fmla="*/ 0 w 177"/>
            <a:gd name="T7" fmla="*/ 0 h 62"/>
            <a:gd name="T8" fmla="*/ 0 60000 65536"/>
            <a:gd name="T9" fmla="*/ 0 60000 65536"/>
            <a:gd name="T10" fmla="*/ 0 60000 65536"/>
            <a:gd name="T11" fmla="*/ 0 60000 65536"/>
            <a:gd name="T12" fmla="*/ 0 w 177"/>
            <a:gd name="T13" fmla="*/ 0 h 62"/>
            <a:gd name="T14" fmla="*/ 177 w 177"/>
            <a:gd name="T15" fmla="*/ 62 h 62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177" h="62">
              <a:moveTo>
                <a:pt x="89" y="62"/>
              </a:moveTo>
              <a:lnTo>
                <a:pt x="177" y="62"/>
              </a:lnTo>
              <a:lnTo>
                <a:pt x="177" y="0"/>
              </a:lnTo>
              <a:lnTo>
                <a:pt x="0" y="0"/>
              </a:lnTo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14</xdr:col>
      <xdr:colOff>76200</xdr:colOff>
      <xdr:row>35</xdr:row>
      <xdr:rowOff>28575</xdr:rowOff>
    </xdr:from>
    <xdr:to>
      <xdr:col>14</xdr:col>
      <xdr:colOff>76200</xdr:colOff>
      <xdr:row>43</xdr:row>
      <xdr:rowOff>95250</xdr:rowOff>
    </xdr:to>
    <xdr:sp macro="" textlink="">
      <xdr:nvSpPr>
        <xdr:cNvPr id="86" name="Line 169">
          <a:extLst>
            <a:ext uri="{FF2B5EF4-FFF2-40B4-BE49-F238E27FC236}">
              <a16:creationId xmlns:a16="http://schemas.microsoft.com/office/drawing/2014/main" id="{A9E70C00-C7DB-4A67-A804-67A81941C6C9}"/>
            </a:ext>
          </a:extLst>
        </xdr:cNvPr>
        <xdr:cNvSpPr>
          <a:spLocks noChangeShapeType="1"/>
        </xdr:cNvSpPr>
      </xdr:nvSpPr>
      <xdr:spPr bwMode="auto">
        <a:xfrm flipV="1">
          <a:off x="3632200" y="8699500"/>
          <a:ext cx="0" cy="20447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66675</xdr:colOff>
      <xdr:row>35</xdr:row>
      <xdr:rowOff>9525</xdr:rowOff>
    </xdr:from>
    <xdr:to>
      <xdr:col>18</xdr:col>
      <xdr:colOff>0</xdr:colOff>
      <xdr:row>35</xdr:row>
      <xdr:rowOff>9525</xdr:rowOff>
    </xdr:to>
    <xdr:sp macro="" textlink="">
      <xdr:nvSpPr>
        <xdr:cNvPr id="87" name="Line 170">
          <a:extLst>
            <a:ext uri="{FF2B5EF4-FFF2-40B4-BE49-F238E27FC236}">
              <a16:creationId xmlns:a16="http://schemas.microsoft.com/office/drawing/2014/main" id="{F025E576-C24F-417E-B0D8-7FCB0A8712A8}"/>
            </a:ext>
          </a:extLst>
        </xdr:cNvPr>
        <xdr:cNvSpPr>
          <a:spLocks noChangeShapeType="1"/>
        </xdr:cNvSpPr>
      </xdr:nvSpPr>
      <xdr:spPr bwMode="auto">
        <a:xfrm>
          <a:off x="3625850" y="8680450"/>
          <a:ext cx="94615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104775</xdr:colOff>
      <xdr:row>37</xdr:row>
      <xdr:rowOff>9525</xdr:rowOff>
    </xdr:from>
    <xdr:to>
      <xdr:col>17</xdr:col>
      <xdr:colOff>238125</xdr:colOff>
      <xdr:row>37</xdr:row>
      <xdr:rowOff>9525</xdr:rowOff>
    </xdr:to>
    <xdr:sp macro="" textlink="">
      <xdr:nvSpPr>
        <xdr:cNvPr id="88" name="Line 171">
          <a:extLst>
            <a:ext uri="{FF2B5EF4-FFF2-40B4-BE49-F238E27FC236}">
              <a16:creationId xmlns:a16="http://schemas.microsoft.com/office/drawing/2014/main" id="{D6DEEDCA-E0D5-4D32-9897-81788538951B}"/>
            </a:ext>
          </a:extLst>
        </xdr:cNvPr>
        <xdr:cNvSpPr>
          <a:spLocks noChangeShapeType="1"/>
        </xdr:cNvSpPr>
      </xdr:nvSpPr>
      <xdr:spPr bwMode="auto">
        <a:xfrm>
          <a:off x="3663950" y="9175750"/>
          <a:ext cx="895350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41</xdr:col>
      <xdr:colOff>114300</xdr:colOff>
      <xdr:row>32</xdr:row>
      <xdr:rowOff>152400</xdr:rowOff>
    </xdr:from>
    <xdr:to>
      <xdr:col>41</xdr:col>
      <xdr:colOff>114300</xdr:colOff>
      <xdr:row>34</xdr:row>
      <xdr:rowOff>104775</xdr:rowOff>
    </xdr:to>
    <xdr:sp macro="" textlink="">
      <xdr:nvSpPr>
        <xdr:cNvPr id="89" name="Line 180">
          <a:extLst>
            <a:ext uri="{FF2B5EF4-FFF2-40B4-BE49-F238E27FC236}">
              <a16:creationId xmlns:a16="http://schemas.microsoft.com/office/drawing/2014/main" id="{F2ECF282-3EDB-4107-A852-BDBCFAB83D2D}"/>
            </a:ext>
          </a:extLst>
        </xdr:cNvPr>
        <xdr:cNvSpPr>
          <a:spLocks noChangeShapeType="1"/>
        </xdr:cNvSpPr>
      </xdr:nvSpPr>
      <xdr:spPr bwMode="auto">
        <a:xfrm flipH="1" flipV="1">
          <a:off x="10528300" y="8077200"/>
          <a:ext cx="0" cy="4508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133350</xdr:colOff>
      <xdr:row>43</xdr:row>
      <xdr:rowOff>142875</xdr:rowOff>
    </xdr:from>
    <xdr:to>
      <xdr:col>33</xdr:col>
      <xdr:colOff>57150</xdr:colOff>
      <xdr:row>43</xdr:row>
      <xdr:rowOff>238125</xdr:rowOff>
    </xdr:to>
    <xdr:sp macro="" textlink="">
      <xdr:nvSpPr>
        <xdr:cNvPr id="90" name="Rectangle 185">
          <a:extLst>
            <a:ext uri="{FF2B5EF4-FFF2-40B4-BE49-F238E27FC236}">
              <a16:creationId xmlns:a16="http://schemas.microsoft.com/office/drawing/2014/main" id="{D7FEC418-6A80-4097-A0DA-3C19647962F6}"/>
            </a:ext>
          </a:extLst>
        </xdr:cNvPr>
        <xdr:cNvSpPr>
          <a:spLocks noChangeArrowheads="1"/>
        </xdr:cNvSpPr>
      </xdr:nvSpPr>
      <xdr:spPr bwMode="auto">
        <a:xfrm>
          <a:off x="8261350" y="10795000"/>
          <a:ext cx="177800" cy="95250"/>
        </a:xfrm>
        <a:prstGeom prst="rect">
          <a:avLst/>
        </a:prstGeom>
        <a:solidFill>
          <a:srgbClr val="008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200025</xdr:colOff>
      <xdr:row>43</xdr:row>
      <xdr:rowOff>142875</xdr:rowOff>
    </xdr:from>
    <xdr:to>
      <xdr:col>32</xdr:col>
      <xdr:colOff>133350</xdr:colOff>
      <xdr:row>43</xdr:row>
      <xdr:rowOff>238125</xdr:rowOff>
    </xdr:to>
    <xdr:sp macro="" textlink="">
      <xdr:nvSpPr>
        <xdr:cNvPr id="91" name="Rectangle 186">
          <a:extLst>
            <a:ext uri="{FF2B5EF4-FFF2-40B4-BE49-F238E27FC236}">
              <a16:creationId xmlns:a16="http://schemas.microsoft.com/office/drawing/2014/main" id="{310352FF-C98B-4FA0-97C6-10DC21D482F1}"/>
            </a:ext>
          </a:extLst>
        </xdr:cNvPr>
        <xdr:cNvSpPr>
          <a:spLocks noChangeArrowheads="1"/>
        </xdr:cNvSpPr>
      </xdr:nvSpPr>
      <xdr:spPr bwMode="auto">
        <a:xfrm>
          <a:off x="8077200" y="10795000"/>
          <a:ext cx="184150" cy="95250"/>
        </a:xfrm>
        <a:prstGeom prst="rect">
          <a:avLst/>
        </a:prstGeom>
        <a:solidFill>
          <a:srgbClr val="008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0</xdr:colOff>
      <xdr:row>43</xdr:row>
      <xdr:rowOff>133350</xdr:rowOff>
    </xdr:from>
    <xdr:to>
      <xdr:col>12</xdr:col>
      <xdr:colOff>247650</xdr:colOff>
      <xdr:row>44</xdr:row>
      <xdr:rowOff>9525</xdr:rowOff>
    </xdr:to>
    <xdr:sp macro="" textlink="">
      <xdr:nvSpPr>
        <xdr:cNvPr id="92" name="Rectangle 202">
          <a:extLst>
            <a:ext uri="{FF2B5EF4-FFF2-40B4-BE49-F238E27FC236}">
              <a16:creationId xmlns:a16="http://schemas.microsoft.com/office/drawing/2014/main" id="{EDF0CDAF-121A-4538-9474-6E1B9D642961}"/>
            </a:ext>
          </a:extLst>
        </xdr:cNvPr>
        <xdr:cNvSpPr>
          <a:spLocks noChangeArrowheads="1"/>
        </xdr:cNvSpPr>
      </xdr:nvSpPr>
      <xdr:spPr bwMode="auto">
        <a:xfrm>
          <a:off x="3048000" y="10782300"/>
          <a:ext cx="247650" cy="127000"/>
        </a:xfrm>
        <a:prstGeom prst="rect">
          <a:avLst/>
        </a:prstGeom>
        <a:solidFill>
          <a:srgbClr val="00CC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247650</xdr:colOff>
      <xdr:row>43</xdr:row>
      <xdr:rowOff>133350</xdr:rowOff>
    </xdr:from>
    <xdr:to>
      <xdr:col>13</xdr:col>
      <xdr:colOff>228600</xdr:colOff>
      <xdr:row>44</xdr:row>
      <xdr:rowOff>9525</xdr:rowOff>
    </xdr:to>
    <xdr:sp macro="" textlink="">
      <xdr:nvSpPr>
        <xdr:cNvPr id="93" name="Rectangle 203">
          <a:extLst>
            <a:ext uri="{FF2B5EF4-FFF2-40B4-BE49-F238E27FC236}">
              <a16:creationId xmlns:a16="http://schemas.microsoft.com/office/drawing/2014/main" id="{38F5A432-3DD7-422E-8976-57F1937AB11E}"/>
            </a:ext>
          </a:extLst>
        </xdr:cNvPr>
        <xdr:cNvSpPr>
          <a:spLocks noChangeArrowheads="1"/>
        </xdr:cNvSpPr>
      </xdr:nvSpPr>
      <xdr:spPr bwMode="auto">
        <a:xfrm>
          <a:off x="3295650" y="10782300"/>
          <a:ext cx="234950" cy="127000"/>
        </a:xfrm>
        <a:prstGeom prst="rect">
          <a:avLst/>
        </a:prstGeom>
        <a:solidFill>
          <a:srgbClr val="00CC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41</xdr:col>
      <xdr:colOff>85725</xdr:colOff>
      <xdr:row>29</xdr:row>
      <xdr:rowOff>142875</xdr:rowOff>
    </xdr:from>
    <xdr:to>
      <xdr:col>41</xdr:col>
      <xdr:colOff>161925</xdr:colOff>
      <xdr:row>32</xdr:row>
      <xdr:rowOff>133350</xdr:rowOff>
    </xdr:to>
    <xdr:sp macro="" textlink="">
      <xdr:nvSpPr>
        <xdr:cNvPr id="94" name="Rectangle 208">
          <a:extLst>
            <a:ext uri="{FF2B5EF4-FFF2-40B4-BE49-F238E27FC236}">
              <a16:creationId xmlns:a16="http://schemas.microsoft.com/office/drawing/2014/main" id="{367F74E5-6D42-424B-80FA-4984D1E7FE8F}"/>
            </a:ext>
          </a:extLst>
        </xdr:cNvPr>
        <xdr:cNvSpPr>
          <a:spLocks noChangeArrowheads="1"/>
        </xdr:cNvSpPr>
      </xdr:nvSpPr>
      <xdr:spPr bwMode="auto">
        <a:xfrm>
          <a:off x="10502900" y="7327900"/>
          <a:ext cx="76200" cy="730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21</xdr:col>
      <xdr:colOff>247650</xdr:colOff>
      <xdr:row>33</xdr:row>
      <xdr:rowOff>228600</xdr:rowOff>
    </xdr:from>
    <xdr:to>
      <xdr:col>21</xdr:col>
      <xdr:colOff>247650</xdr:colOff>
      <xdr:row>43</xdr:row>
      <xdr:rowOff>104775</xdr:rowOff>
    </xdr:to>
    <xdr:sp macro="" textlink="">
      <xdr:nvSpPr>
        <xdr:cNvPr id="95" name="Line 210">
          <a:extLst>
            <a:ext uri="{FF2B5EF4-FFF2-40B4-BE49-F238E27FC236}">
              <a16:creationId xmlns:a16="http://schemas.microsoft.com/office/drawing/2014/main" id="{EF24F441-02D8-4A8A-88BB-F60A616030DC}"/>
            </a:ext>
          </a:extLst>
        </xdr:cNvPr>
        <xdr:cNvSpPr>
          <a:spLocks noChangeShapeType="1"/>
        </xdr:cNvSpPr>
      </xdr:nvSpPr>
      <xdr:spPr bwMode="auto">
        <a:xfrm flipV="1">
          <a:off x="5581650" y="8401050"/>
          <a:ext cx="0" cy="23558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85725</xdr:colOff>
      <xdr:row>33</xdr:row>
      <xdr:rowOff>219075</xdr:rowOff>
    </xdr:from>
    <xdr:to>
      <xdr:col>20</xdr:col>
      <xdr:colOff>28575</xdr:colOff>
      <xdr:row>34</xdr:row>
      <xdr:rowOff>28575</xdr:rowOff>
    </xdr:to>
    <xdr:sp macro="" textlink="">
      <xdr:nvSpPr>
        <xdr:cNvPr id="96" name="Rectangle 211">
          <a:extLst>
            <a:ext uri="{FF2B5EF4-FFF2-40B4-BE49-F238E27FC236}">
              <a16:creationId xmlns:a16="http://schemas.microsoft.com/office/drawing/2014/main" id="{00944488-B900-4279-BE99-A1C9356D4066}"/>
            </a:ext>
          </a:extLst>
        </xdr:cNvPr>
        <xdr:cNvSpPr>
          <a:spLocks noChangeArrowheads="1"/>
        </xdr:cNvSpPr>
      </xdr:nvSpPr>
      <xdr:spPr bwMode="auto">
        <a:xfrm>
          <a:off x="4660900" y="8394700"/>
          <a:ext cx="4508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76200</xdr:colOff>
      <xdr:row>34</xdr:row>
      <xdr:rowOff>228600</xdr:rowOff>
    </xdr:from>
    <xdr:to>
      <xdr:col>17</xdr:col>
      <xdr:colOff>19050</xdr:colOff>
      <xdr:row>35</xdr:row>
      <xdr:rowOff>38100</xdr:rowOff>
    </xdr:to>
    <xdr:sp macro="" textlink="">
      <xdr:nvSpPr>
        <xdr:cNvPr id="97" name="Rectangle 212">
          <a:extLst>
            <a:ext uri="{FF2B5EF4-FFF2-40B4-BE49-F238E27FC236}">
              <a16:creationId xmlns:a16="http://schemas.microsoft.com/office/drawing/2014/main" id="{6ACC669C-3262-4A84-89E0-2B86C0690C34}"/>
            </a:ext>
          </a:extLst>
        </xdr:cNvPr>
        <xdr:cNvSpPr>
          <a:spLocks noChangeArrowheads="1"/>
        </xdr:cNvSpPr>
      </xdr:nvSpPr>
      <xdr:spPr bwMode="auto">
        <a:xfrm>
          <a:off x="3886200" y="8648700"/>
          <a:ext cx="4508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17</xdr:col>
      <xdr:colOff>219075</xdr:colOff>
      <xdr:row>35</xdr:row>
      <xdr:rowOff>95250</xdr:rowOff>
    </xdr:from>
    <xdr:to>
      <xdr:col>18</xdr:col>
      <xdr:colOff>19050</xdr:colOff>
      <xdr:row>36</xdr:row>
      <xdr:rowOff>171450</xdr:rowOff>
    </xdr:to>
    <xdr:sp macro="" textlink="">
      <xdr:nvSpPr>
        <xdr:cNvPr id="98" name="Rectangle 213">
          <a:extLst>
            <a:ext uri="{FF2B5EF4-FFF2-40B4-BE49-F238E27FC236}">
              <a16:creationId xmlns:a16="http://schemas.microsoft.com/office/drawing/2014/main" id="{0D2E540F-CD08-4DBD-9BBB-8194FBC6740D}"/>
            </a:ext>
          </a:extLst>
        </xdr:cNvPr>
        <xdr:cNvSpPr>
          <a:spLocks noChangeArrowheads="1"/>
        </xdr:cNvSpPr>
      </xdr:nvSpPr>
      <xdr:spPr bwMode="auto">
        <a:xfrm>
          <a:off x="4540250" y="8763000"/>
          <a:ext cx="50800" cy="3238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18</xdr:col>
      <xdr:colOff>76200</xdr:colOff>
      <xdr:row>43</xdr:row>
      <xdr:rowOff>85725</xdr:rowOff>
    </xdr:from>
    <xdr:to>
      <xdr:col>20</xdr:col>
      <xdr:colOff>19050</xdr:colOff>
      <xdr:row>43</xdr:row>
      <xdr:rowOff>142875</xdr:rowOff>
    </xdr:to>
    <xdr:sp macro="" textlink="">
      <xdr:nvSpPr>
        <xdr:cNvPr id="99" name="Rectangle 214">
          <a:extLst>
            <a:ext uri="{FF2B5EF4-FFF2-40B4-BE49-F238E27FC236}">
              <a16:creationId xmlns:a16="http://schemas.microsoft.com/office/drawing/2014/main" id="{F74AE20A-0530-4D0D-8766-BC43F07E2ACD}"/>
            </a:ext>
          </a:extLst>
        </xdr:cNvPr>
        <xdr:cNvSpPr>
          <a:spLocks noChangeArrowheads="1"/>
        </xdr:cNvSpPr>
      </xdr:nvSpPr>
      <xdr:spPr bwMode="auto">
        <a:xfrm>
          <a:off x="4648200" y="10737850"/>
          <a:ext cx="450850" cy="57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27</xdr:col>
      <xdr:colOff>9525</xdr:colOff>
      <xdr:row>43</xdr:row>
      <xdr:rowOff>95250</xdr:rowOff>
    </xdr:from>
    <xdr:to>
      <xdr:col>28</xdr:col>
      <xdr:colOff>9525</xdr:colOff>
      <xdr:row>43</xdr:row>
      <xdr:rowOff>142875</xdr:rowOff>
    </xdr:to>
    <xdr:sp macro="" textlink="">
      <xdr:nvSpPr>
        <xdr:cNvPr id="100" name="Rectangle 215">
          <a:extLst>
            <a:ext uri="{FF2B5EF4-FFF2-40B4-BE49-F238E27FC236}">
              <a16:creationId xmlns:a16="http://schemas.microsoft.com/office/drawing/2014/main" id="{18FAAA33-9369-48C6-9988-DA36DA03CEEC}"/>
            </a:ext>
          </a:extLst>
        </xdr:cNvPr>
        <xdr:cNvSpPr>
          <a:spLocks noChangeArrowheads="1"/>
        </xdr:cNvSpPr>
      </xdr:nvSpPr>
      <xdr:spPr bwMode="auto">
        <a:xfrm>
          <a:off x="6870700" y="10744200"/>
          <a:ext cx="254000" cy="508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17</xdr:col>
      <xdr:colOff>257175</xdr:colOff>
      <xdr:row>2</xdr:row>
      <xdr:rowOff>238125</xdr:rowOff>
    </xdr:from>
    <xdr:to>
      <xdr:col>17</xdr:col>
      <xdr:colOff>257175</xdr:colOff>
      <xdr:row>18</xdr:row>
      <xdr:rowOff>190500</xdr:rowOff>
    </xdr:to>
    <xdr:sp macro="" textlink="">
      <xdr:nvSpPr>
        <xdr:cNvPr id="101" name="Line 216">
          <a:extLst>
            <a:ext uri="{FF2B5EF4-FFF2-40B4-BE49-F238E27FC236}">
              <a16:creationId xmlns:a16="http://schemas.microsoft.com/office/drawing/2014/main" id="{1D3E05F2-2395-4672-880C-C9D1DA5945B3}"/>
            </a:ext>
          </a:extLst>
        </xdr:cNvPr>
        <xdr:cNvSpPr>
          <a:spLocks noChangeShapeType="1"/>
        </xdr:cNvSpPr>
      </xdr:nvSpPr>
      <xdr:spPr bwMode="auto">
        <a:xfrm>
          <a:off x="4572000" y="736600"/>
          <a:ext cx="0" cy="3911600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180975</xdr:colOff>
      <xdr:row>23</xdr:row>
      <xdr:rowOff>123825</xdr:rowOff>
    </xdr:from>
    <xdr:to>
      <xdr:col>35</xdr:col>
      <xdr:colOff>180975</xdr:colOff>
      <xdr:row>28</xdr:row>
      <xdr:rowOff>0</xdr:rowOff>
    </xdr:to>
    <xdr:sp macro="" textlink="">
      <xdr:nvSpPr>
        <xdr:cNvPr id="102" name="Line 219">
          <a:extLst>
            <a:ext uri="{FF2B5EF4-FFF2-40B4-BE49-F238E27FC236}">
              <a16:creationId xmlns:a16="http://schemas.microsoft.com/office/drawing/2014/main" id="{4F85AD26-4BF5-460B-9FC2-BAC246654A19}"/>
            </a:ext>
          </a:extLst>
        </xdr:cNvPr>
        <xdr:cNvSpPr>
          <a:spLocks noChangeShapeType="1"/>
        </xdr:cNvSpPr>
      </xdr:nvSpPr>
      <xdr:spPr bwMode="auto">
        <a:xfrm flipH="1" flipV="1">
          <a:off x="9074150" y="5822950"/>
          <a:ext cx="0" cy="11112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39</xdr:col>
      <xdr:colOff>0</xdr:colOff>
      <xdr:row>23</xdr:row>
      <xdr:rowOff>133350</xdr:rowOff>
    </xdr:from>
    <xdr:to>
      <xdr:col>39</xdr:col>
      <xdr:colOff>0</xdr:colOff>
      <xdr:row>28</xdr:row>
      <xdr:rowOff>9525</xdr:rowOff>
    </xdr:to>
    <xdr:sp macro="" textlink="">
      <xdr:nvSpPr>
        <xdr:cNvPr id="103" name="Line 220">
          <a:extLst>
            <a:ext uri="{FF2B5EF4-FFF2-40B4-BE49-F238E27FC236}">
              <a16:creationId xmlns:a16="http://schemas.microsoft.com/office/drawing/2014/main" id="{06C0AA77-E4D7-44C2-9F9C-E1C7D5D60E33}"/>
            </a:ext>
          </a:extLst>
        </xdr:cNvPr>
        <xdr:cNvSpPr>
          <a:spLocks noChangeShapeType="1"/>
        </xdr:cNvSpPr>
      </xdr:nvSpPr>
      <xdr:spPr bwMode="auto">
        <a:xfrm flipH="1" flipV="1">
          <a:off x="9906000" y="5829300"/>
          <a:ext cx="0" cy="11176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37</xdr:col>
      <xdr:colOff>152400</xdr:colOff>
      <xdr:row>35</xdr:row>
      <xdr:rowOff>9525</xdr:rowOff>
    </xdr:from>
    <xdr:to>
      <xdr:col>37</xdr:col>
      <xdr:colOff>152400</xdr:colOff>
      <xdr:row>38</xdr:row>
      <xdr:rowOff>133350</xdr:rowOff>
    </xdr:to>
    <xdr:sp macro="" textlink="">
      <xdr:nvSpPr>
        <xdr:cNvPr id="104" name="Line 223">
          <a:extLst>
            <a:ext uri="{FF2B5EF4-FFF2-40B4-BE49-F238E27FC236}">
              <a16:creationId xmlns:a16="http://schemas.microsoft.com/office/drawing/2014/main" id="{76AEFFD0-0BA4-4516-9101-655165DCBF79}"/>
            </a:ext>
          </a:extLst>
        </xdr:cNvPr>
        <xdr:cNvSpPr>
          <a:spLocks noChangeShapeType="1"/>
        </xdr:cNvSpPr>
      </xdr:nvSpPr>
      <xdr:spPr bwMode="auto">
        <a:xfrm flipH="1" flipV="1">
          <a:off x="9550400" y="8680450"/>
          <a:ext cx="0" cy="8636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34</xdr:col>
      <xdr:colOff>9525</xdr:colOff>
      <xdr:row>33</xdr:row>
      <xdr:rowOff>228600</xdr:rowOff>
    </xdr:from>
    <xdr:to>
      <xdr:col>34</xdr:col>
      <xdr:colOff>9525</xdr:colOff>
      <xdr:row>38</xdr:row>
      <xdr:rowOff>133350</xdr:rowOff>
    </xdr:to>
    <xdr:sp macro="" textlink="">
      <xdr:nvSpPr>
        <xdr:cNvPr id="105" name="Line 224">
          <a:extLst>
            <a:ext uri="{FF2B5EF4-FFF2-40B4-BE49-F238E27FC236}">
              <a16:creationId xmlns:a16="http://schemas.microsoft.com/office/drawing/2014/main" id="{A8E31C38-17BF-420A-87B6-48DE46C7077B}"/>
            </a:ext>
          </a:extLst>
        </xdr:cNvPr>
        <xdr:cNvSpPr>
          <a:spLocks noChangeShapeType="1"/>
        </xdr:cNvSpPr>
      </xdr:nvSpPr>
      <xdr:spPr bwMode="auto">
        <a:xfrm flipH="1" flipV="1">
          <a:off x="8648700" y="8401050"/>
          <a:ext cx="0" cy="11430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35</xdr:col>
      <xdr:colOff>123825</xdr:colOff>
      <xdr:row>24</xdr:row>
      <xdr:rowOff>85725</xdr:rowOff>
    </xdr:from>
    <xdr:to>
      <xdr:col>39</xdr:col>
      <xdr:colOff>28575</xdr:colOff>
      <xdr:row>27</xdr:row>
      <xdr:rowOff>85725</xdr:rowOff>
    </xdr:to>
    <xdr:sp macro="" textlink="">
      <xdr:nvSpPr>
        <xdr:cNvPr id="106" name="Rectangle 229">
          <a:extLst>
            <a:ext uri="{FF2B5EF4-FFF2-40B4-BE49-F238E27FC236}">
              <a16:creationId xmlns:a16="http://schemas.microsoft.com/office/drawing/2014/main" id="{D24B151C-5962-462D-8E3B-AAAE87CF02F0}"/>
            </a:ext>
          </a:extLst>
        </xdr:cNvPr>
        <xdr:cNvSpPr>
          <a:spLocks noChangeArrowheads="1"/>
        </xdr:cNvSpPr>
      </xdr:nvSpPr>
      <xdr:spPr bwMode="auto">
        <a:xfrm>
          <a:off x="9017000" y="6032500"/>
          <a:ext cx="920750" cy="742950"/>
        </a:xfrm>
        <a:prstGeom prst="rect">
          <a:avLst/>
        </a:prstGeom>
        <a:noFill/>
        <a:ln w="76200">
          <a:noFill/>
          <a:miter lim="800000"/>
          <a:headEnd/>
          <a:tailEnd/>
        </a:ln>
        <a:effectLst/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en-US" altLang="ko-KR" sz="2400" b="1" i="0" strike="noStrike">
              <a:solidFill>
                <a:srgbClr val="000000"/>
              </a:solidFill>
              <a:latin typeface="굴림체"/>
              <a:ea typeface="굴림체"/>
            </a:rPr>
            <a:t>EPS</a:t>
          </a:r>
        </a:p>
      </xdr:txBody>
    </xdr:sp>
    <xdr:clientData/>
  </xdr:twoCellAnchor>
  <xdr:twoCellAnchor>
    <xdr:from>
      <xdr:col>14</xdr:col>
      <xdr:colOff>66675</xdr:colOff>
      <xdr:row>36</xdr:row>
      <xdr:rowOff>228600</xdr:rowOff>
    </xdr:from>
    <xdr:to>
      <xdr:col>18</xdr:col>
      <xdr:colOff>0</xdr:colOff>
      <xdr:row>43</xdr:row>
      <xdr:rowOff>142875</xdr:rowOff>
    </xdr:to>
    <xdr:sp macro="" textlink="">
      <xdr:nvSpPr>
        <xdr:cNvPr id="107" name="Line 236">
          <a:extLst>
            <a:ext uri="{FF2B5EF4-FFF2-40B4-BE49-F238E27FC236}">
              <a16:creationId xmlns:a16="http://schemas.microsoft.com/office/drawing/2014/main" id="{DA508775-3A30-435E-9CB6-C5DC3D80E571}"/>
            </a:ext>
          </a:extLst>
        </xdr:cNvPr>
        <xdr:cNvSpPr>
          <a:spLocks noChangeShapeType="1"/>
        </xdr:cNvSpPr>
      </xdr:nvSpPr>
      <xdr:spPr bwMode="auto">
        <a:xfrm>
          <a:off x="3625850" y="9144000"/>
          <a:ext cx="946150" cy="1651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66675</xdr:colOff>
      <xdr:row>36</xdr:row>
      <xdr:rowOff>238125</xdr:rowOff>
    </xdr:from>
    <xdr:to>
      <xdr:col>17</xdr:col>
      <xdr:colOff>238125</xdr:colOff>
      <xdr:row>43</xdr:row>
      <xdr:rowOff>123825</xdr:rowOff>
    </xdr:to>
    <xdr:sp macro="" textlink="">
      <xdr:nvSpPr>
        <xdr:cNvPr id="108" name="Line 237">
          <a:extLst>
            <a:ext uri="{FF2B5EF4-FFF2-40B4-BE49-F238E27FC236}">
              <a16:creationId xmlns:a16="http://schemas.microsoft.com/office/drawing/2014/main" id="{033F6939-77AB-4574-A9B8-A2B99EE72B03}"/>
            </a:ext>
          </a:extLst>
        </xdr:cNvPr>
        <xdr:cNvSpPr>
          <a:spLocks noChangeShapeType="1"/>
        </xdr:cNvSpPr>
      </xdr:nvSpPr>
      <xdr:spPr bwMode="auto">
        <a:xfrm flipV="1">
          <a:off x="3625850" y="9156700"/>
          <a:ext cx="933450" cy="1619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257175</xdr:colOff>
      <xdr:row>38</xdr:row>
      <xdr:rowOff>161925</xdr:rowOff>
    </xdr:from>
    <xdr:to>
      <xdr:col>25</xdr:col>
      <xdr:colOff>247650</xdr:colOff>
      <xdr:row>43</xdr:row>
      <xdr:rowOff>114300</xdr:rowOff>
    </xdr:to>
    <xdr:sp macro="" textlink="">
      <xdr:nvSpPr>
        <xdr:cNvPr id="109" name="Line 238">
          <a:extLst>
            <a:ext uri="{FF2B5EF4-FFF2-40B4-BE49-F238E27FC236}">
              <a16:creationId xmlns:a16="http://schemas.microsoft.com/office/drawing/2014/main" id="{1E6DD60D-2B4F-4464-999B-C509A41C8DDE}"/>
            </a:ext>
          </a:extLst>
        </xdr:cNvPr>
        <xdr:cNvSpPr>
          <a:spLocks noChangeShapeType="1"/>
        </xdr:cNvSpPr>
      </xdr:nvSpPr>
      <xdr:spPr bwMode="auto">
        <a:xfrm flipV="1">
          <a:off x="5588000" y="9575800"/>
          <a:ext cx="1009650" cy="11874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257175</xdr:colOff>
      <xdr:row>38</xdr:row>
      <xdr:rowOff>142875</xdr:rowOff>
    </xdr:from>
    <xdr:to>
      <xdr:col>25</xdr:col>
      <xdr:colOff>257175</xdr:colOff>
      <xdr:row>43</xdr:row>
      <xdr:rowOff>104775</xdr:rowOff>
    </xdr:to>
    <xdr:sp macro="" textlink="">
      <xdr:nvSpPr>
        <xdr:cNvPr id="110" name="Line 239">
          <a:extLst>
            <a:ext uri="{FF2B5EF4-FFF2-40B4-BE49-F238E27FC236}">
              <a16:creationId xmlns:a16="http://schemas.microsoft.com/office/drawing/2014/main" id="{DF4B1214-44B3-42D3-BDD1-8C02F009D0DE}"/>
            </a:ext>
          </a:extLst>
        </xdr:cNvPr>
        <xdr:cNvSpPr>
          <a:spLocks noChangeShapeType="1"/>
        </xdr:cNvSpPr>
      </xdr:nvSpPr>
      <xdr:spPr bwMode="auto">
        <a:xfrm>
          <a:off x="5588000" y="9556750"/>
          <a:ext cx="1016000" cy="12001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152400</xdr:colOff>
      <xdr:row>34</xdr:row>
      <xdr:rowOff>19050</xdr:rowOff>
    </xdr:from>
    <xdr:to>
      <xdr:col>21</xdr:col>
      <xdr:colOff>219075</xdr:colOff>
      <xdr:row>43</xdr:row>
      <xdr:rowOff>114300</xdr:rowOff>
    </xdr:to>
    <xdr:sp macro="" textlink="">
      <xdr:nvSpPr>
        <xdr:cNvPr id="111" name="Line 240">
          <a:extLst>
            <a:ext uri="{FF2B5EF4-FFF2-40B4-BE49-F238E27FC236}">
              <a16:creationId xmlns:a16="http://schemas.microsoft.com/office/drawing/2014/main" id="{0329A6C5-A30C-426D-8D99-47FFAE1F3B0B}"/>
            </a:ext>
          </a:extLst>
        </xdr:cNvPr>
        <xdr:cNvSpPr>
          <a:spLocks noChangeShapeType="1"/>
        </xdr:cNvSpPr>
      </xdr:nvSpPr>
      <xdr:spPr bwMode="auto">
        <a:xfrm>
          <a:off x="5232400" y="8439150"/>
          <a:ext cx="323850" cy="2324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142875</xdr:colOff>
      <xdr:row>34</xdr:row>
      <xdr:rowOff>19050</xdr:rowOff>
    </xdr:from>
    <xdr:to>
      <xdr:col>21</xdr:col>
      <xdr:colOff>247650</xdr:colOff>
      <xdr:row>43</xdr:row>
      <xdr:rowOff>133350</xdr:rowOff>
    </xdr:to>
    <xdr:sp macro="" textlink="">
      <xdr:nvSpPr>
        <xdr:cNvPr id="112" name="Line 241">
          <a:extLst>
            <a:ext uri="{FF2B5EF4-FFF2-40B4-BE49-F238E27FC236}">
              <a16:creationId xmlns:a16="http://schemas.microsoft.com/office/drawing/2014/main" id="{B0A6AF04-1D41-41E4-9DC2-64BB0ADFA7FB}"/>
            </a:ext>
          </a:extLst>
        </xdr:cNvPr>
        <xdr:cNvSpPr>
          <a:spLocks noChangeShapeType="1"/>
        </xdr:cNvSpPr>
      </xdr:nvSpPr>
      <xdr:spPr bwMode="auto">
        <a:xfrm flipV="1">
          <a:off x="5226050" y="8439150"/>
          <a:ext cx="355600" cy="23431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104775</xdr:colOff>
      <xdr:row>18</xdr:row>
      <xdr:rowOff>28575</xdr:rowOff>
    </xdr:from>
    <xdr:to>
      <xdr:col>26</xdr:col>
      <xdr:colOff>28575</xdr:colOff>
      <xdr:row>20</xdr:row>
      <xdr:rowOff>219075</xdr:rowOff>
    </xdr:to>
    <xdr:sp macro="" textlink="">
      <xdr:nvSpPr>
        <xdr:cNvPr id="113" name="Line 242">
          <a:extLst>
            <a:ext uri="{FF2B5EF4-FFF2-40B4-BE49-F238E27FC236}">
              <a16:creationId xmlns:a16="http://schemas.microsoft.com/office/drawing/2014/main" id="{E076289C-B7F3-4F8D-BEC5-B00A743E21B3}"/>
            </a:ext>
          </a:extLst>
        </xdr:cNvPr>
        <xdr:cNvSpPr>
          <a:spLocks noChangeShapeType="1"/>
        </xdr:cNvSpPr>
      </xdr:nvSpPr>
      <xdr:spPr bwMode="auto">
        <a:xfrm flipV="1">
          <a:off x="5187950" y="4489450"/>
          <a:ext cx="1447800" cy="685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20</xdr:col>
      <xdr:colOff>114300</xdr:colOff>
      <xdr:row>18</xdr:row>
      <xdr:rowOff>47625</xdr:rowOff>
    </xdr:from>
    <xdr:to>
      <xdr:col>26</xdr:col>
      <xdr:colOff>0</xdr:colOff>
      <xdr:row>20</xdr:row>
      <xdr:rowOff>219075</xdr:rowOff>
    </xdr:to>
    <xdr:sp macro="" textlink="">
      <xdr:nvSpPr>
        <xdr:cNvPr id="114" name="Line 243">
          <a:extLst>
            <a:ext uri="{FF2B5EF4-FFF2-40B4-BE49-F238E27FC236}">
              <a16:creationId xmlns:a16="http://schemas.microsoft.com/office/drawing/2014/main" id="{A82EBC8C-A9B7-4C95-BBFE-6CF941D0BA81}"/>
            </a:ext>
          </a:extLst>
        </xdr:cNvPr>
        <xdr:cNvSpPr>
          <a:spLocks noChangeShapeType="1"/>
        </xdr:cNvSpPr>
      </xdr:nvSpPr>
      <xdr:spPr bwMode="auto">
        <a:xfrm>
          <a:off x="5194300" y="4508500"/>
          <a:ext cx="1409700" cy="6667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34</xdr:col>
      <xdr:colOff>38100</xdr:colOff>
      <xdr:row>23</xdr:row>
      <xdr:rowOff>161925</xdr:rowOff>
    </xdr:from>
    <xdr:to>
      <xdr:col>35</xdr:col>
      <xdr:colOff>161925</xdr:colOff>
      <xdr:row>28</xdr:row>
      <xdr:rowOff>9525</xdr:rowOff>
    </xdr:to>
    <xdr:sp macro="" textlink="">
      <xdr:nvSpPr>
        <xdr:cNvPr id="115" name="Line 244">
          <a:extLst>
            <a:ext uri="{FF2B5EF4-FFF2-40B4-BE49-F238E27FC236}">
              <a16:creationId xmlns:a16="http://schemas.microsoft.com/office/drawing/2014/main" id="{C4A19D1B-3AC4-4904-A59E-705FD893753B}"/>
            </a:ext>
          </a:extLst>
        </xdr:cNvPr>
        <xdr:cNvSpPr>
          <a:spLocks noChangeShapeType="1"/>
        </xdr:cNvSpPr>
      </xdr:nvSpPr>
      <xdr:spPr bwMode="auto">
        <a:xfrm flipH="1">
          <a:off x="8674100" y="5861050"/>
          <a:ext cx="381000" cy="1085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34</xdr:col>
      <xdr:colOff>28575</xdr:colOff>
      <xdr:row>23</xdr:row>
      <xdr:rowOff>152400</xdr:rowOff>
    </xdr:from>
    <xdr:to>
      <xdr:col>35</xdr:col>
      <xdr:colOff>190500</xdr:colOff>
      <xdr:row>28</xdr:row>
      <xdr:rowOff>9525</xdr:rowOff>
    </xdr:to>
    <xdr:sp macro="" textlink="">
      <xdr:nvSpPr>
        <xdr:cNvPr id="116" name="Line 245">
          <a:extLst>
            <a:ext uri="{FF2B5EF4-FFF2-40B4-BE49-F238E27FC236}">
              <a16:creationId xmlns:a16="http://schemas.microsoft.com/office/drawing/2014/main" id="{629978C0-91B9-4DAB-AFE1-482CC507EBCA}"/>
            </a:ext>
          </a:extLst>
        </xdr:cNvPr>
        <xdr:cNvSpPr>
          <a:spLocks noChangeShapeType="1"/>
        </xdr:cNvSpPr>
      </xdr:nvSpPr>
      <xdr:spPr bwMode="auto">
        <a:xfrm>
          <a:off x="8667750" y="5848350"/>
          <a:ext cx="412750" cy="1098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19050</xdr:colOff>
      <xdr:row>18</xdr:row>
      <xdr:rowOff>28575</xdr:rowOff>
    </xdr:from>
    <xdr:to>
      <xdr:col>28</xdr:col>
      <xdr:colOff>0</xdr:colOff>
      <xdr:row>20</xdr:row>
      <xdr:rowOff>228600</xdr:rowOff>
    </xdr:to>
    <xdr:sp macro="" textlink="">
      <xdr:nvSpPr>
        <xdr:cNvPr id="117" name="Line 246">
          <a:extLst>
            <a:ext uri="{FF2B5EF4-FFF2-40B4-BE49-F238E27FC236}">
              <a16:creationId xmlns:a16="http://schemas.microsoft.com/office/drawing/2014/main" id="{DD605AD9-56B4-4E1D-A70D-517D8C7ADD68}"/>
            </a:ext>
          </a:extLst>
        </xdr:cNvPr>
        <xdr:cNvSpPr>
          <a:spLocks noChangeShapeType="1"/>
        </xdr:cNvSpPr>
      </xdr:nvSpPr>
      <xdr:spPr bwMode="auto">
        <a:xfrm flipV="1">
          <a:off x="6623050" y="4489450"/>
          <a:ext cx="488950" cy="6921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0</xdr:colOff>
      <xdr:row>18</xdr:row>
      <xdr:rowOff>28575</xdr:rowOff>
    </xdr:from>
    <xdr:to>
      <xdr:col>28</xdr:col>
      <xdr:colOff>9525</xdr:colOff>
      <xdr:row>20</xdr:row>
      <xdr:rowOff>219075</xdr:rowOff>
    </xdr:to>
    <xdr:sp macro="" textlink="">
      <xdr:nvSpPr>
        <xdr:cNvPr id="118" name="Line 247">
          <a:extLst>
            <a:ext uri="{FF2B5EF4-FFF2-40B4-BE49-F238E27FC236}">
              <a16:creationId xmlns:a16="http://schemas.microsoft.com/office/drawing/2014/main" id="{579FEAE9-23C1-4595-A24B-9DAD6BE0CB09}"/>
            </a:ext>
          </a:extLst>
        </xdr:cNvPr>
        <xdr:cNvSpPr>
          <a:spLocks noChangeShapeType="1"/>
        </xdr:cNvSpPr>
      </xdr:nvSpPr>
      <xdr:spPr bwMode="auto">
        <a:xfrm>
          <a:off x="6604000" y="4489450"/>
          <a:ext cx="520700" cy="685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34</xdr:col>
      <xdr:colOff>28575</xdr:colOff>
      <xdr:row>35</xdr:row>
      <xdr:rowOff>28575</xdr:rowOff>
    </xdr:from>
    <xdr:to>
      <xdr:col>37</xdr:col>
      <xdr:colOff>123825</xdr:colOff>
      <xdr:row>38</xdr:row>
      <xdr:rowOff>142875</xdr:rowOff>
    </xdr:to>
    <xdr:sp macro="" textlink="">
      <xdr:nvSpPr>
        <xdr:cNvPr id="119" name="Line 248">
          <a:extLst>
            <a:ext uri="{FF2B5EF4-FFF2-40B4-BE49-F238E27FC236}">
              <a16:creationId xmlns:a16="http://schemas.microsoft.com/office/drawing/2014/main" id="{01F43348-55A3-4CBC-B112-3C6B2EF1BA5F}"/>
            </a:ext>
          </a:extLst>
        </xdr:cNvPr>
        <xdr:cNvSpPr>
          <a:spLocks noChangeShapeType="1"/>
        </xdr:cNvSpPr>
      </xdr:nvSpPr>
      <xdr:spPr bwMode="auto">
        <a:xfrm>
          <a:off x="8667750" y="8699500"/>
          <a:ext cx="857250" cy="857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257175</xdr:colOff>
      <xdr:row>34</xdr:row>
      <xdr:rowOff>219075</xdr:rowOff>
    </xdr:from>
    <xdr:to>
      <xdr:col>37</xdr:col>
      <xdr:colOff>161925</xdr:colOff>
      <xdr:row>38</xdr:row>
      <xdr:rowOff>123825</xdr:rowOff>
    </xdr:to>
    <xdr:sp macro="" textlink="">
      <xdr:nvSpPr>
        <xdr:cNvPr id="120" name="Line 249">
          <a:extLst>
            <a:ext uri="{FF2B5EF4-FFF2-40B4-BE49-F238E27FC236}">
              <a16:creationId xmlns:a16="http://schemas.microsoft.com/office/drawing/2014/main" id="{E1C88A82-F0AD-44B0-A55D-E41B6589D913}"/>
            </a:ext>
          </a:extLst>
        </xdr:cNvPr>
        <xdr:cNvSpPr>
          <a:spLocks noChangeShapeType="1"/>
        </xdr:cNvSpPr>
      </xdr:nvSpPr>
      <xdr:spPr bwMode="auto">
        <a:xfrm flipV="1">
          <a:off x="8636000" y="8642350"/>
          <a:ext cx="927100" cy="8953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76200</xdr:colOff>
      <xdr:row>17</xdr:row>
      <xdr:rowOff>219075</xdr:rowOff>
    </xdr:from>
    <xdr:to>
      <xdr:col>20</xdr:col>
      <xdr:colOff>47625</xdr:colOff>
      <xdr:row>18</xdr:row>
      <xdr:rowOff>57150</xdr:rowOff>
    </xdr:to>
    <xdr:sp macro="" textlink="">
      <xdr:nvSpPr>
        <xdr:cNvPr id="121" name="Rectangle 395">
          <a:extLst>
            <a:ext uri="{FF2B5EF4-FFF2-40B4-BE49-F238E27FC236}">
              <a16:creationId xmlns:a16="http://schemas.microsoft.com/office/drawing/2014/main" id="{8FCD276A-29E4-443E-9EA4-1BAD65BA9EE6}"/>
            </a:ext>
          </a:extLst>
        </xdr:cNvPr>
        <xdr:cNvSpPr>
          <a:spLocks noChangeArrowheads="1"/>
        </xdr:cNvSpPr>
      </xdr:nvSpPr>
      <xdr:spPr bwMode="auto">
        <a:xfrm>
          <a:off x="4648200" y="4432300"/>
          <a:ext cx="482600" cy="82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25</xdr:col>
      <xdr:colOff>104775</xdr:colOff>
      <xdr:row>39</xdr:row>
      <xdr:rowOff>123825</xdr:rowOff>
    </xdr:from>
    <xdr:to>
      <xdr:col>29</xdr:col>
      <xdr:colOff>9525</xdr:colOff>
      <xdr:row>42</xdr:row>
      <xdr:rowOff>123825</xdr:rowOff>
    </xdr:to>
    <xdr:sp macro="" textlink="">
      <xdr:nvSpPr>
        <xdr:cNvPr id="122" name="Rectangle 398">
          <a:extLst>
            <a:ext uri="{FF2B5EF4-FFF2-40B4-BE49-F238E27FC236}">
              <a16:creationId xmlns:a16="http://schemas.microsoft.com/office/drawing/2014/main" id="{42E59498-4426-4155-9D17-54D1BFB64CB3}"/>
            </a:ext>
          </a:extLst>
        </xdr:cNvPr>
        <xdr:cNvSpPr>
          <a:spLocks noChangeArrowheads="1"/>
        </xdr:cNvSpPr>
      </xdr:nvSpPr>
      <xdr:spPr bwMode="auto">
        <a:xfrm>
          <a:off x="6457950" y="9785350"/>
          <a:ext cx="920750" cy="742950"/>
        </a:xfrm>
        <a:prstGeom prst="rect">
          <a:avLst/>
        </a:prstGeom>
        <a:noFill/>
        <a:ln w="76200">
          <a:noFill/>
          <a:miter lim="800000"/>
          <a:headEnd/>
          <a:tailEnd/>
        </a:ln>
        <a:effectLst/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en-US" altLang="ko-KR" sz="2400" b="1" i="0" strike="noStrike">
              <a:solidFill>
                <a:srgbClr val="000000"/>
              </a:solidFill>
              <a:latin typeface="굴림체"/>
              <a:ea typeface="굴림체"/>
            </a:rPr>
            <a:t>EPS</a:t>
          </a:r>
        </a:p>
      </xdr:txBody>
    </xdr:sp>
    <xdr:clientData/>
  </xdr:twoCellAnchor>
  <xdr:twoCellAnchor>
    <xdr:from>
      <xdr:col>18</xdr:col>
      <xdr:colOff>57150</xdr:colOff>
      <xdr:row>17</xdr:row>
      <xdr:rowOff>228600</xdr:rowOff>
    </xdr:from>
    <xdr:to>
      <xdr:col>40</xdr:col>
      <xdr:colOff>9525</xdr:colOff>
      <xdr:row>17</xdr:row>
      <xdr:rowOff>238125</xdr:rowOff>
    </xdr:to>
    <xdr:sp macro="" textlink="">
      <xdr:nvSpPr>
        <xdr:cNvPr id="123" name="Line 86">
          <a:extLst>
            <a:ext uri="{FF2B5EF4-FFF2-40B4-BE49-F238E27FC236}">
              <a16:creationId xmlns:a16="http://schemas.microsoft.com/office/drawing/2014/main" id="{05088599-FD2A-4360-BFC1-81FC37F54684}"/>
            </a:ext>
          </a:extLst>
        </xdr:cNvPr>
        <xdr:cNvSpPr>
          <a:spLocks noChangeShapeType="1"/>
        </xdr:cNvSpPr>
      </xdr:nvSpPr>
      <xdr:spPr bwMode="auto">
        <a:xfrm>
          <a:off x="4629150" y="4438650"/>
          <a:ext cx="5543550" cy="127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44</xdr:col>
      <xdr:colOff>209550</xdr:colOff>
      <xdr:row>6</xdr:row>
      <xdr:rowOff>9525</xdr:rowOff>
    </xdr:from>
    <xdr:to>
      <xdr:col>45</xdr:col>
      <xdr:colOff>66674</xdr:colOff>
      <xdr:row>7</xdr:row>
      <xdr:rowOff>90488</xdr:rowOff>
    </xdr:to>
    <xdr:sp macro="" textlink="">
      <xdr:nvSpPr>
        <xdr:cNvPr id="124" name="직사각형 1828">
          <a:extLst>
            <a:ext uri="{FF2B5EF4-FFF2-40B4-BE49-F238E27FC236}">
              <a16:creationId xmlns:a16="http://schemas.microsoft.com/office/drawing/2014/main" id="{47289CAF-D6F2-4F49-9B52-CFEF430D5516}"/>
            </a:ext>
          </a:extLst>
        </xdr:cNvPr>
        <xdr:cNvSpPr/>
      </xdr:nvSpPr>
      <xdr:spPr bwMode="auto">
        <a:xfrm>
          <a:off x="11972925" y="1495425"/>
          <a:ext cx="123824" cy="328613"/>
        </a:xfrm>
        <a:prstGeom prst="rect">
          <a:avLst/>
        </a:prstGeom>
        <a:noFill/>
        <a:ln w="25400" cap="flat" cmpd="sng" algn="ctr">
          <a:solidFill>
            <a:srgbClr val="0000CC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vert="vert" wrap="square" lIns="18288" tIns="0" rIns="0" bIns="0" rtlCol="0" anchor="ctr" anchorCtr="1" upright="1"/>
        <a:lstStyle/>
        <a:p>
          <a:pPr algn="l"/>
          <a:r>
            <a:rPr lang="en-US" altLang="ko-KR" sz="700"/>
            <a:t>OFD #1</a:t>
          </a:r>
          <a:endParaRPr lang="ko-KR" altLang="en-US" sz="700"/>
        </a:p>
      </xdr:txBody>
    </xdr:sp>
    <xdr:clientData/>
  </xdr:twoCellAnchor>
  <xdr:twoCellAnchor>
    <xdr:from>
      <xdr:col>44</xdr:col>
      <xdr:colOff>209550</xdr:colOff>
      <xdr:row>7</xdr:row>
      <xdr:rowOff>90488</xdr:rowOff>
    </xdr:from>
    <xdr:to>
      <xdr:col>45</xdr:col>
      <xdr:colOff>66674</xdr:colOff>
      <xdr:row>8</xdr:row>
      <xdr:rowOff>171451</xdr:rowOff>
    </xdr:to>
    <xdr:sp macro="" textlink="">
      <xdr:nvSpPr>
        <xdr:cNvPr id="125" name="직사각형 1829">
          <a:extLst>
            <a:ext uri="{FF2B5EF4-FFF2-40B4-BE49-F238E27FC236}">
              <a16:creationId xmlns:a16="http://schemas.microsoft.com/office/drawing/2014/main" id="{C6A4F977-EE19-44D9-8C7E-E2099BF8D793}"/>
            </a:ext>
          </a:extLst>
        </xdr:cNvPr>
        <xdr:cNvSpPr/>
      </xdr:nvSpPr>
      <xdr:spPr bwMode="auto">
        <a:xfrm>
          <a:off x="11385550" y="1822450"/>
          <a:ext cx="114299" cy="330201"/>
        </a:xfrm>
        <a:prstGeom prst="rect">
          <a:avLst/>
        </a:prstGeom>
        <a:noFill/>
        <a:ln w="25400" cap="flat" cmpd="sng" algn="ctr">
          <a:solidFill>
            <a:srgbClr val="0000CC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vert="vert" wrap="square" lIns="18288" tIns="0" rIns="0" bIns="0" rtlCol="0" anchor="ctr" anchorCtr="1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7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OFD#2</a:t>
          </a:r>
          <a:endParaRPr kumimoji="0" lang="ko-KR" altLang="en-US" sz="7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44</xdr:col>
      <xdr:colOff>209550</xdr:colOff>
      <xdr:row>8</xdr:row>
      <xdr:rowOff>171450</xdr:rowOff>
    </xdr:from>
    <xdr:to>
      <xdr:col>45</xdr:col>
      <xdr:colOff>66674</xdr:colOff>
      <xdr:row>10</xdr:row>
      <xdr:rowOff>4763</xdr:rowOff>
    </xdr:to>
    <xdr:sp macro="" textlink="">
      <xdr:nvSpPr>
        <xdr:cNvPr id="126" name="직사각형 1830">
          <a:extLst>
            <a:ext uri="{FF2B5EF4-FFF2-40B4-BE49-F238E27FC236}">
              <a16:creationId xmlns:a16="http://schemas.microsoft.com/office/drawing/2014/main" id="{B429E052-D837-4BCF-BDFE-A1751CD34AD6}"/>
            </a:ext>
          </a:extLst>
        </xdr:cNvPr>
        <xdr:cNvSpPr/>
      </xdr:nvSpPr>
      <xdr:spPr bwMode="auto">
        <a:xfrm>
          <a:off x="11385550" y="2152650"/>
          <a:ext cx="114299" cy="330200"/>
        </a:xfrm>
        <a:prstGeom prst="rect">
          <a:avLst/>
        </a:prstGeom>
        <a:noFill/>
        <a:ln w="25400" cap="flat" cmpd="sng" algn="ctr">
          <a:solidFill>
            <a:srgbClr val="0000CC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vert="vert" wrap="square" lIns="18288" tIns="0" rIns="0" bIns="0" rtlCol="0" anchor="ctr" anchorCtr="1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7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OFD#3</a:t>
          </a:r>
          <a:endParaRPr kumimoji="0" lang="ko-KR" altLang="en-US" sz="7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44</xdr:col>
      <xdr:colOff>209550</xdr:colOff>
      <xdr:row>10</xdr:row>
      <xdr:rowOff>4763</xdr:rowOff>
    </xdr:from>
    <xdr:to>
      <xdr:col>45</xdr:col>
      <xdr:colOff>66674</xdr:colOff>
      <xdr:row>11</xdr:row>
      <xdr:rowOff>85726</xdr:rowOff>
    </xdr:to>
    <xdr:sp macro="" textlink="">
      <xdr:nvSpPr>
        <xdr:cNvPr id="127" name="직사각형 1831">
          <a:extLst>
            <a:ext uri="{FF2B5EF4-FFF2-40B4-BE49-F238E27FC236}">
              <a16:creationId xmlns:a16="http://schemas.microsoft.com/office/drawing/2014/main" id="{7981E3BE-8C5A-41F4-9900-ACEFF76A3656}"/>
            </a:ext>
          </a:extLst>
        </xdr:cNvPr>
        <xdr:cNvSpPr/>
      </xdr:nvSpPr>
      <xdr:spPr bwMode="auto">
        <a:xfrm>
          <a:off x="11385550" y="2482850"/>
          <a:ext cx="114299" cy="330201"/>
        </a:xfrm>
        <a:prstGeom prst="rect">
          <a:avLst/>
        </a:prstGeom>
        <a:noFill/>
        <a:ln w="25400" cap="flat" cmpd="sng" algn="ctr">
          <a:solidFill>
            <a:srgbClr val="0000CC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vert="vert" wrap="square" lIns="18288" tIns="0" rIns="0" bIns="0" rtlCol="0" anchor="ctr" anchorCtr="1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7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OFD#4</a:t>
          </a:r>
          <a:endParaRPr kumimoji="0" lang="ko-KR" altLang="en-US" sz="7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44</xdr:col>
      <xdr:colOff>209550</xdr:colOff>
      <xdr:row>11</xdr:row>
      <xdr:rowOff>85725</xdr:rowOff>
    </xdr:from>
    <xdr:to>
      <xdr:col>45</xdr:col>
      <xdr:colOff>66674</xdr:colOff>
      <xdr:row>12</xdr:row>
      <xdr:rowOff>166688</xdr:rowOff>
    </xdr:to>
    <xdr:sp macro="" textlink="">
      <xdr:nvSpPr>
        <xdr:cNvPr id="128" name="직사각형 1832">
          <a:extLst>
            <a:ext uri="{FF2B5EF4-FFF2-40B4-BE49-F238E27FC236}">
              <a16:creationId xmlns:a16="http://schemas.microsoft.com/office/drawing/2014/main" id="{09170AD0-6EFF-4385-AC7A-BC1D3DADDF5D}"/>
            </a:ext>
          </a:extLst>
        </xdr:cNvPr>
        <xdr:cNvSpPr/>
      </xdr:nvSpPr>
      <xdr:spPr bwMode="auto">
        <a:xfrm>
          <a:off x="11385550" y="2813050"/>
          <a:ext cx="114299" cy="323850"/>
        </a:xfrm>
        <a:prstGeom prst="rect">
          <a:avLst/>
        </a:prstGeom>
        <a:noFill/>
        <a:ln w="25400" cap="flat" cmpd="sng" algn="ctr">
          <a:solidFill>
            <a:srgbClr val="0000CC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vert="vert" wrap="square" lIns="18288" tIns="0" rIns="0" bIns="0" rtlCol="0" anchor="ctr" anchorCtr="1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7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OFD#5</a:t>
          </a:r>
          <a:endParaRPr kumimoji="0" lang="ko-KR" altLang="en-US" sz="7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44</xdr:col>
      <xdr:colOff>209550</xdr:colOff>
      <xdr:row>12</xdr:row>
      <xdr:rowOff>166688</xdr:rowOff>
    </xdr:from>
    <xdr:to>
      <xdr:col>45</xdr:col>
      <xdr:colOff>66674</xdr:colOff>
      <xdr:row>14</xdr:row>
      <xdr:rowOff>1</xdr:rowOff>
    </xdr:to>
    <xdr:sp macro="" textlink="">
      <xdr:nvSpPr>
        <xdr:cNvPr id="129" name="직사각형 1833">
          <a:extLst>
            <a:ext uri="{FF2B5EF4-FFF2-40B4-BE49-F238E27FC236}">
              <a16:creationId xmlns:a16="http://schemas.microsoft.com/office/drawing/2014/main" id="{D19609A3-0706-4380-A888-4D6C06C8CB76}"/>
            </a:ext>
          </a:extLst>
        </xdr:cNvPr>
        <xdr:cNvSpPr/>
      </xdr:nvSpPr>
      <xdr:spPr bwMode="auto">
        <a:xfrm>
          <a:off x="11385550" y="3136900"/>
          <a:ext cx="114299" cy="330201"/>
        </a:xfrm>
        <a:prstGeom prst="rect">
          <a:avLst/>
        </a:prstGeom>
        <a:noFill/>
        <a:ln w="25400" cap="flat" cmpd="sng" algn="ctr">
          <a:solidFill>
            <a:srgbClr val="0000CC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vert="vert" wrap="square" lIns="18288" tIns="0" rIns="0" bIns="0" rtlCol="0" anchor="ctr" anchorCtr="1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7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OFD#6</a:t>
          </a:r>
          <a:endParaRPr kumimoji="0" lang="ko-KR" altLang="en-US" sz="7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44</xdr:col>
      <xdr:colOff>209550</xdr:colOff>
      <xdr:row>14</xdr:row>
      <xdr:rowOff>0</xdr:rowOff>
    </xdr:from>
    <xdr:to>
      <xdr:col>45</xdr:col>
      <xdr:colOff>66674</xdr:colOff>
      <xdr:row>15</xdr:row>
      <xdr:rowOff>80963</xdr:rowOff>
    </xdr:to>
    <xdr:sp macro="" textlink="">
      <xdr:nvSpPr>
        <xdr:cNvPr id="130" name="직사각형 1834">
          <a:extLst>
            <a:ext uri="{FF2B5EF4-FFF2-40B4-BE49-F238E27FC236}">
              <a16:creationId xmlns:a16="http://schemas.microsoft.com/office/drawing/2014/main" id="{70BE9723-1FF6-48CF-812A-DB0E887934DA}"/>
            </a:ext>
          </a:extLst>
        </xdr:cNvPr>
        <xdr:cNvSpPr/>
      </xdr:nvSpPr>
      <xdr:spPr bwMode="auto">
        <a:xfrm>
          <a:off x="11385550" y="3467100"/>
          <a:ext cx="114299" cy="330200"/>
        </a:xfrm>
        <a:prstGeom prst="rect">
          <a:avLst/>
        </a:prstGeom>
        <a:noFill/>
        <a:ln w="25400" cap="flat" cmpd="sng" algn="ctr">
          <a:solidFill>
            <a:srgbClr val="0000CC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vert="vert" wrap="square" lIns="18288" tIns="0" rIns="0" bIns="0" rtlCol="0" anchor="ctr" anchorCtr="1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7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OFD#7</a:t>
          </a:r>
          <a:endParaRPr kumimoji="0" lang="ko-KR" altLang="en-US" sz="7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44</xdr:col>
      <xdr:colOff>209550</xdr:colOff>
      <xdr:row>15</xdr:row>
      <xdr:rowOff>91017</xdr:rowOff>
    </xdr:from>
    <xdr:to>
      <xdr:col>45</xdr:col>
      <xdr:colOff>68261</xdr:colOff>
      <xdr:row>16</xdr:row>
      <xdr:rowOff>170393</xdr:rowOff>
    </xdr:to>
    <xdr:sp macro="" textlink="">
      <xdr:nvSpPr>
        <xdr:cNvPr id="131" name="직사각형 1835">
          <a:extLst>
            <a:ext uri="{FF2B5EF4-FFF2-40B4-BE49-F238E27FC236}">
              <a16:creationId xmlns:a16="http://schemas.microsoft.com/office/drawing/2014/main" id="{E017E175-95E1-49B0-8680-69F0342E8F71}"/>
            </a:ext>
          </a:extLst>
        </xdr:cNvPr>
        <xdr:cNvSpPr/>
      </xdr:nvSpPr>
      <xdr:spPr bwMode="auto">
        <a:xfrm>
          <a:off x="11385550" y="3804179"/>
          <a:ext cx="115886" cy="328614"/>
        </a:xfrm>
        <a:prstGeom prst="rect">
          <a:avLst/>
        </a:prstGeom>
        <a:noFill/>
        <a:ln w="25400" cap="flat" cmpd="sng" algn="ctr">
          <a:solidFill>
            <a:srgbClr val="0000CC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vert="vert" wrap="square" lIns="18288" tIns="0" rIns="0" bIns="0" rtlCol="0" anchor="ctr" anchorCtr="1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7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OFD#8</a:t>
          </a:r>
          <a:endParaRPr kumimoji="0" lang="ko-KR" altLang="en-US" sz="7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48</xdr:col>
      <xdr:colOff>6705</xdr:colOff>
      <xdr:row>15</xdr:row>
      <xdr:rowOff>18483</xdr:rowOff>
    </xdr:from>
    <xdr:to>
      <xdr:col>49</xdr:col>
      <xdr:colOff>9173</xdr:colOff>
      <xdr:row>16</xdr:row>
      <xdr:rowOff>56583</xdr:rowOff>
    </xdr:to>
    <xdr:sp macro="" textlink="">
      <xdr:nvSpPr>
        <xdr:cNvPr id="132" name="직사각형 1845">
          <a:extLst>
            <a:ext uri="{FF2B5EF4-FFF2-40B4-BE49-F238E27FC236}">
              <a16:creationId xmlns:a16="http://schemas.microsoft.com/office/drawing/2014/main" id="{35C47AFF-78FD-469F-8564-A880D416A7CC}"/>
            </a:ext>
            <a:ext uri="{147F2762-F138-4A5C-976F-8EAC2B608ADB}">
              <a16:predDERef xmlns:a16="http://schemas.microsoft.com/office/drawing/2014/main" pred="{E017E175-95E1-49B0-8680-69F0342E8F71}"/>
            </a:ext>
          </a:extLst>
        </xdr:cNvPr>
        <xdr:cNvSpPr/>
      </xdr:nvSpPr>
      <xdr:spPr bwMode="auto">
        <a:xfrm>
          <a:off x="12836880" y="3733233"/>
          <a:ext cx="269168" cy="285750"/>
        </a:xfrm>
        <a:prstGeom prst="rect">
          <a:avLst/>
        </a:prstGeom>
        <a:solidFill>
          <a:schemeClr val="accent6"/>
        </a:solidFill>
        <a:ln w="25400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600" b="1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</a:rPr>
            <a:t>IPD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600" b="1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</a:rPr>
            <a:t>A-4</a:t>
          </a:r>
          <a:endParaRPr kumimoji="0" lang="ko-KR" altLang="en-US" sz="600" b="1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</a:endParaRPr>
        </a:p>
      </xdr:txBody>
    </xdr:sp>
    <xdr:clientData/>
  </xdr:twoCellAnchor>
  <xdr:twoCellAnchor>
    <xdr:from>
      <xdr:col>53</xdr:col>
      <xdr:colOff>262114</xdr:colOff>
      <xdr:row>15</xdr:row>
      <xdr:rowOff>12701</xdr:rowOff>
    </xdr:from>
    <xdr:to>
      <xdr:col>55</xdr:col>
      <xdr:colOff>4938</xdr:colOff>
      <xdr:row>16</xdr:row>
      <xdr:rowOff>50801</xdr:rowOff>
    </xdr:to>
    <xdr:sp macro="" textlink="">
      <xdr:nvSpPr>
        <xdr:cNvPr id="239" name="직사각형 1859">
          <a:extLst>
            <a:ext uri="{FF2B5EF4-FFF2-40B4-BE49-F238E27FC236}">
              <a16:creationId xmlns:a16="http://schemas.microsoft.com/office/drawing/2014/main" id="{0740E5C8-8D2A-4DE9-A37A-F94B5C5752D2}"/>
            </a:ext>
            <a:ext uri="{147F2762-F138-4A5C-976F-8EAC2B608ADB}">
              <a16:predDERef xmlns:a16="http://schemas.microsoft.com/office/drawing/2014/main" pred="{35C47AFF-78FD-469F-8564-A880D416A7CC}"/>
            </a:ext>
          </a:extLst>
        </xdr:cNvPr>
        <xdr:cNvSpPr/>
      </xdr:nvSpPr>
      <xdr:spPr bwMode="auto">
        <a:xfrm>
          <a:off x="14463889" y="3727451"/>
          <a:ext cx="276224" cy="285750"/>
        </a:xfrm>
        <a:prstGeom prst="rect">
          <a:avLst/>
        </a:prstGeom>
        <a:solidFill>
          <a:schemeClr val="accent6"/>
        </a:solidFill>
        <a:ln w="25400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600" b="1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</a:rPr>
            <a:t>IPD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600" b="1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</a:rPr>
            <a:t>B-4</a:t>
          </a:r>
          <a:endParaRPr kumimoji="0" lang="ko-KR" altLang="en-US" sz="600" b="1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</a:endParaRPr>
        </a:p>
      </xdr:txBody>
    </xdr:sp>
    <xdr:clientData/>
  </xdr:twoCellAnchor>
  <xdr:twoCellAnchor>
    <xdr:from>
      <xdr:col>44</xdr:col>
      <xdr:colOff>236764</xdr:colOff>
      <xdr:row>18</xdr:row>
      <xdr:rowOff>29936</xdr:rowOff>
    </xdr:from>
    <xdr:to>
      <xdr:col>45</xdr:col>
      <xdr:colOff>131535</xdr:colOff>
      <xdr:row>19</xdr:row>
      <xdr:rowOff>104322</xdr:rowOff>
    </xdr:to>
    <xdr:sp macro="" textlink="">
      <xdr:nvSpPr>
        <xdr:cNvPr id="134" name="직사각형 1865">
          <a:extLst>
            <a:ext uri="{FF2B5EF4-FFF2-40B4-BE49-F238E27FC236}">
              <a16:creationId xmlns:a16="http://schemas.microsoft.com/office/drawing/2014/main" id="{D16543C4-2C6A-4DEC-A610-62A547DE2C25}"/>
            </a:ext>
          </a:extLst>
        </xdr:cNvPr>
        <xdr:cNvSpPr/>
      </xdr:nvSpPr>
      <xdr:spPr bwMode="auto">
        <a:xfrm>
          <a:off x="11415939" y="4490811"/>
          <a:ext cx="145596" cy="322036"/>
        </a:xfrm>
        <a:prstGeom prst="rect">
          <a:avLst/>
        </a:prstGeom>
        <a:noFill/>
        <a:ln w="25400" cap="flat" cmpd="sng" algn="ctr">
          <a:solidFill>
            <a:srgbClr val="0000CC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vert="vert" wrap="square" lIns="18288" tIns="0" rIns="0" bIns="0" rtlCol="0" anchor="ctr" anchorCtr="1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7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OFD #9</a:t>
          </a:r>
          <a:endParaRPr kumimoji="0" lang="ko-KR" altLang="en-US" sz="7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44</xdr:col>
      <xdr:colOff>236764</xdr:colOff>
      <xdr:row>19</xdr:row>
      <xdr:rowOff>134224</xdr:rowOff>
    </xdr:from>
    <xdr:to>
      <xdr:col>45</xdr:col>
      <xdr:colOff>131536</xdr:colOff>
      <xdr:row>20</xdr:row>
      <xdr:rowOff>204799</xdr:rowOff>
    </xdr:to>
    <xdr:sp macro="" textlink="">
      <xdr:nvSpPr>
        <xdr:cNvPr id="135" name="직사각형 1866">
          <a:extLst>
            <a:ext uri="{FF2B5EF4-FFF2-40B4-BE49-F238E27FC236}">
              <a16:creationId xmlns:a16="http://schemas.microsoft.com/office/drawing/2014/main" id="{A21AFDF8-F782-43CE-8215-353D43551D8C}"/>
            </a:ext>
          </a:extLst>
        </xdr:cNvPr>
        <xdr:cNvSpPr>
          <a:spLocks/>
        </xdr:cNvSpPr>
      </xdr:nvSpPr>
      <xdr:spPr bwMode="auto">
        <a:xfrm>
          <a:off x="11415939" y="4839574"/>
          <a:ext cx="145597" cy="316637"/>
        </a:xfrm>
        <a:prstGeom prst="rect">
          <a:avLst/>
        </a:prstGeom>
        <a:noFill/>
        <a:ln w="25400" cap="flat" cmpd="sng" algn="ctr">
          <a:solidFill>
            <a:srgbClr val="0000CC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vert="vert" wrap="square" lIns="18288" tIns="0" rIns="0" bIns="0" rtlCol="0" anchor="ctr" anchorCtr="1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7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OFD#10</a:t>
          </a:r>
          <a:endParaRPr kumimoji="0" lang="ko-KR" altLang="en-US" sz="7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44</xdr:col>
      <xdr:colOff>236764</xdr:colOff>
      <xdr:row>20</xdr:row>
      <xdr:rowOff>234701</xdr:rowOff>
    </xdr:from>
    <xdr:to>
      <xdr:col>45</xdr:col>
      <xdr:colOff>131536</xdr:colOff>
      <xdr:row>22</xdr:row>
      <xdr:rowOff>55813</xdr:rowOff>
    </xdr:to>
    <xdr:sp macro="" textlink="">
      <xdr:nvSpPr>
        <xdr:cNvPr id="136" name="직사각형 1867">
          <a:extLst>
            <a:ext uri="{FF2B5EF4-FFF2-40B4-BE49-F238E27FC236}">
              <a16:creationId xmlns:a16="http://schemas.microsoft.com/office/drawing/2014/main" id="{C000D766-0719-4F11-A6FA-4630431C9531}"/>
            </a:ext>
            <a:ext uri="{147F2762-F138-4A5C-976F-8EAC2B608ADB}">
              <a16:predDERef xmlns:a16="http://schemas.microsoft.com/office/drawing/2014/main" pred="{A21AFDF8-F782-43CE-8215-353D43551D8C}"/>
            </a:ext>
          </a:extLst>
        </xdr:cNvPr>
        <xdr:cNvSpPr>
          <a:spLocks/>
        </xdr:cNvSpPr>
      </xdr:nvSpPr>
      <xdr:spPr bwMode="auto">
        <a:xfrm>
          <a:off x="11971564" y="5187701"/>
          <a:ext cx="161472" cy="316412"/>
        </a:xfrm>
        <a:prstGeom prst="rect">
          <a:avLst/>
        </a:prstGeom>
        <a:noFill/>
        <a:ln w="25400" cap="flat" cmpd="sng" algn="ctr">
          <a:solidFill>
            <a:srgbClr val="0000CC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vert="vert" wrap="square" lIns="18288" tIns="0" rIns="0" bIns="0" rtlCol="0" anchor="ctr" anchorCtr="1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7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OFD#11</a:t>
          </a:r>
          <a:endParaRPr kumimoji="0" lang="ko-KR" altLang="en-US" sz="7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44</xdr:col>
      <xdr:colOff>236764</xdr:colOff>
      <xdr:row>22</xdr:row>
      <xdr:rowOff>85715</xdr:rowOff>
    </xdr:from>
    <xdr:to>
      <xdr:col>45</xdr:col>
      <xdr:colOff>131535</xdr:colOff>
      <xdr:row>23</xdr:row>
      <xdr:rowOff>161052</xdr:rowOff>
    </xdr:to>
    <xdr:sp macro="" textlink="">
      <xdr:nvSpPr>
        <xdr:cNvPr id="137" name="직사각형 1868">
          <a:extLst>
            <a:ext uri="{FF2B5EF4-FFF2-40B4-BE49-F238E27FC236}">
              <a16:creationId xmlns:a16="http://schemas.microsoft.com/office/drawing/2014/main" id="{F85FEDA0-2D3F-4B1F-AD29-E8D243B8E951}"/>
            </a:ext>
          </a:extLst>
        </xdr:cNvPr>
        <xdr:cNvSpPr/>
      </xdr:nvSpPr>
      <xdr:spPr bwMode="auto">
        <a:xfrm>
          <a:off x="11415939" y="5537190"/>
          <a:ext cx="145596" cy="322987"/>
        </a:xfrm>
        <a:prstGeom prst="rect">
          <a:avLst/>
        </a:prstGeom>
        <a:noFill/>
        <a:ln w="25400" cap="flat" cmpd="sng" algn="ctr">
          <a:solidFill>
            <a:srgbClr val="0000CC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vert="vert" wrap="square" lIns="18288" tIns="0" rIns="0" bIns="0" rtlCol="0" anchor="ctr" anchorCtr="1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7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OFD#12</a:t>
          </a:r>
          <a:endParaRPr kumimoji="0" lang="ko-KR" altLang="en-US" sz="7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44</xdr:col>
      <xdr:colOff>236764</xdr:colOff>
      <xdr:row>23</xdr:row>
      <xdr:rowOff>190953</xdr:rowOff>
    </xdr:from>
    <xdr:to>
      <xdr:col>45</xdr:col>
      <xdr:colOff>131762</xdr:colOff>
      <xdr:row>25</xdr:row>
      <xdr:rowOff>16827</xdr:rowOff>
    </xdr:to>
    <xdr:sp macro="" textlink="">
      <xdr:nvSpPr>
        <xdr:cNvPr id="138" name="직사각형 1869">
          <a:extLst>
            <a:ext uri="{FF2B5EF4-FFF2-40B4-BE49-F238E27FC236}">
              <a16:creationId xmlns:a16="http://schemas.microsoft.com/office/drawing/2014/main" id="{488484E8-D39E-41B8-A816-9025480D5F10}"/>
            </a:ext>
          </a:extLst>
        </xdr:cNvPr>
        <xdr:cNvSpPr/>
      </xdr:nvSpPr>
      <xdr:spPr bwMode="auto">
        <a:xfrm>
          <a:off x="11415939" y="5886903"/>
          <a:ext cx="145823" cy="321174"/>
        </a:xfrm>
        <a:prstGeom prst="rect">
          <a:avLst/>
        </a:prstGeom>
        <a:noFill/>
        <a:ln w="25400" cap="flat" cmpd="sng" algn="ctr">
          <a:solidFill>
            <a:srgbClr val="0000CC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vert="vert" wrap="square" lIns="18288" tIns="0" rIns="0" bIns="0" rtlCol="0" anchor="ctr" anchorCtr="1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7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OFD#13</a:t>
          </a:r>
          <a:endParaRPr kumimoji="0" lang="ko-KR" altLang="en-US" sz="7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44</xdr:col>
      <xdr:colOff>223157</xdr:colOff>
      <xdr:row>25</xdr:row>
      <xdr:rowOff>35010</xdr:rowOff>
    </xdr:from>
    <xdr:to>
      <xdr:col>45</xdr:col>
      <xdr:colOff>118832</xdr:colOff>
      <xdr:row>26</xdr:row>
      <xdr:rowOff>103936</xdr:rowOff>
    </xdr:to>
    <xdr:sp macro="" textlink="">
      <xdr:nvSpPr>
        <xdr:cNvPr id="139" name="직사각형 1871">
          <a:extLst>
            <a:ext uri="{FF2B5EF4-FFF2-40B4-BE49-F238E27FC236}">
              <a16:creationId xmlns:a16="http://schemas.microsoft.com/office/drawing/2014/main" id="{432F62B0-A8B2-4315-ABE4-FA0D1BE408B2}"/>
            </a:ext>
          </a:extLst>
        </xdr:cNvPr>
        <xdr:cNvSpPr/>
      </xdr:nvSpPr>
      <xdr:spPr bwMode="auto">
        <a:xfrm>
          <a:off x="12224657" y="6158224"/>
          <a:ext cx="167818" cy="313855"/>
        </a:xfrm>
        <a:prstGeom prst="rect">
          <a:avLst/>
        </a:prstGeom>
        <a:noFill/>
        <a:ln w="25400" cap="flat" cmpd="sng" algn="ctr">
          <a:solidFill>
            <a:srgbClr val="0000CC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vert="vert" wrap="square" lIns="18288" tIns="0" rIns="0" bIns="0" rtlCol="0" anchor="ctr" anchorCtr="1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7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OFD#15</a:t>
          </a:r>
          <a:endParaRPr kumimoji="0" lang="ko-KR" altLang="en-US" sz="7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44</xdr:col>
      <xdr:colOff>250371</xdr:colOff>
      <xdr:row>27</xdr:row>
      <xdr:rowOff>213714</xdr:rowOff>
    </xdr:from>
    <xdr:to>
      <xdr:col>45</xdr:col>
      <xdr:colOff>146046</xdr:colOff>
      <xdr:row>29</xdr:row>
      <xdr:rowOff>37710</xdr:rowOff>
    </xdr:to>
    <xdr:sp macro="" textlink="">
      <xdr:nvSpPr>
        <xdr:cNvPr id="140" name="직사각형 1872">
          <a:extLst>
            <a:ext uri="{FF2B5EF4-FFF2-40B4-BE49-F238E27FC236}">
              <a16:creationId xmlns:a16="http://schemas.microsoft.com/office/drawing/2014/main" id="{0490AD11-DF5A-49B2-83AB-3B8286853382}"/>
            </a:ext>
          </a:extLst>
        </xdr:cNvPr>
        <xdr:cNvSpPr/>
      </xdr:nvSpPr>
      <xdr:spPr bwMode="auto">
        <a:xfrm>
          <a:off x="12251871" y="6826785"/>
          <a:ext cx="167818" cy="313854"/>
        </a:xfrm>
        <a:prstGeom prst="rect">
          <a:avLst/>
        </a:prstGeom>
        <a:noFill/>
        <a:ln w="25400" cap="flat" cmpd="sng" algn="ctr">
          <a:solidFill>
            <a:srgbClr val="0000CC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vert="vert" wrap="square" lIns="18288" tIns="0" rIns="0" bIns="0" rtlCol="0" anchor="ctr" anchorCtr="1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7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KT</a:t>
          </a:r>
          <a:endParaRPr kumimoji="0" lang="ko-KR" altLang="en-US" sz="7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48</xdr:col>
      <xdr:colOff>12372</xdr:colOff>
      <xdr:row>28</xdr:row>
      <xdr:rowOff>38790</xdr:rowOff>
    </xdr:from>
    <xdr:to>
      <xdr:col>48</xdr:col>
      <xdr:colOff>241324</xdr:colOff>
      <xdr:row>29</xdr:row>
      <xdr:rowOff>76890</xdr:rowOff>
    </xdr:to>
    <xdr:sp macro="" textlink="">
      <xdr:nvSpPr>
        <xdr:cNvPr id="141" name="직사각형 1882">
          <a:extLst>
            <a:ext uri="{FF2B5EF4-FFF2-40B4-BE49-F238E27FC236}">
              <a16:creationId xmlns:a16="http://schemas.microsoft.com/office/drawing/2014/main" id="{AA558FE8-93A8-40C8-B632-31D1F3985842}"/>
            </a:ext>
            <a:ext uri="{147F2762-F138-4A5C-976F-8EAC2B608ADB}">
              <a16:predDERef xmlns:a16="http://schemas.microsoft.com/office/drawing/2014/main" pred="{0490AD11-DF5A-49B2-83AB-3B8286853382}"/>
            </a:ext>
          </a:extLst>
        </xdr:cNvPr>
        <xdr:cNvSpPr/>
      </xdr:nvSpPr>
      <xdr:spPr bwMode="auto">
        <a:xfrm>
          <a:off x="12804447" y="6972990"/>
          <a:ext cx="228952" cy="285750"/>
        </a:xfrm>
        <a:prstGeom prst="rect">
          <a:avLst/>
        </a:prstGeom>
        <a:solidFill>
          <a:schemeClr val="accent6"/>
        </a:solidFill>
        <a:ln w="25400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600" b="1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</a:rPr>
            <a:t>IPD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600" b="1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</a:rPr>
            <a:t>A-3</a:t>
          </a:r>
          <a:endParaRPr kumimoji="0" lang="ko-KR" altLang="en-US" sz="600" b="1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</a:endParaRPr>
        </a:p>
      </xdr:txBody>
    </xdr:sp>
    <xdr:clientData/>
  </xdr:twoCellAnchor>
  <xdr:twoCellAnchor>
    <xdr:from>
      <xdr:col>53</xdr:col>
      <xdr:colOff>226155</xdr:colOff>
      <xdr:row>28</xdr:row>
      <xdr:rowOff>52900</xdr:rowOff>
    </xdr:from>
    <xdr:to>
      <xdr:col>55</xdr:col>
      <xdr:colOff>2846</xdr:colOff>
      <xdr:row>29</xdr:row>
      <xdr:rowOff>91000</xdr:rowOff>
    </xdr:to>
    <xdr:sp macro="" textlink="">
      <xdr:nvSpPr>
        <xdr:cNvPr id="142" name="직사각형 1883">
          <a:extLst>
            <a:ext uri="{FF2B5EF4-FFF2-40B4-BE49-F238E27FC236}">
              <a16:creationId xmlns:a16="http://schemas.microsoft.com/office/drawing/2014/main" id="{78FAA187-6D85-49CE-A11C-03CF036B3269}"/>
            </a:ext>
          </a:extLst>
        </xdr:cNvPr>
        <xdr:cNvSpPr/>
      </xdr:nvSpPr>
      <xdr:spPr bwMode="auto">
        <a:xfrm>
          <a:off x="12559266" y="6967344"/>
          <a:ext cx="242358" cy="285045"/>
        </a:xfrm>
        <a:prstGeom prst="rect">
          <a:avLst/>
        </a:prstGeom>
        <a:solidFill>
          <a:schemeClr val="accent6"/>
        </a:solidFill>
        <a:ln w="25400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600" b="1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</a:rPr>
            <a:t>IPD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600" b="1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</a:rPr>
            <a:t>B-3</a:t>
          </a:r>
          <a:endParaRPr kumimoji="0" lang="ko-KR" altLang="en-US" sz="600" b="1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</a:endParaRPr>
        </a:p>
      </xdr:txBody>
    </xdr:sp>
    <xdr:clientData/>
  </xdr:twoCellAnchor>
  <xdr:twoCellAnchor>
    <xdr:from>
      <xdr:col>48</xdr:col>
      <xdr:colOff>2819</xdr:colOff>
      <xdr:row>42</xdr:row>
      <xdr:rowOff>17058</xdr:rowOff>
    </xdr:from>
    <xdr:to>
      <xdr:col>49</xdr:col>
      <xdr:colOff>5287</xdr:colOff>
      <xdr:row>43</xdr:row>
      <xdr:rowOff>55158</xdr:rowOff>
    </xdr:to>
    <xdr:sp macro="" textlink="">
      <xdr:nvSpPr>
        <xdr:cNvPr id="143" name="직사각형 1930">
          <a:extLst>
            <a:ext uri="{FF2B5EF4-FFF2-40B4-BE49-F238E27FC236}">
              <a16:creationId xmlns:a16="http://schemas.microsoft.com/office/drawing/2014/main" id="{0D88E90B-425E-46B2-980E-C5416A97AF47}"/>
            </a:ext>
          </a:extLst>
        </xdr:cNvPr>
        <xdr:cNvSpPr/>
      </xdr:nvSpPr>
      <xdr:spPr bwMode="auto">
        <a:xfrm>
          <a:off x="11252088" y="10479904"/>
          <a:ext cx="236930" cy="287216"/>
        </a:xfrm>
        <a:prstGeom prst="rect">
          <a:avLst/>
        </a:prstGeom>
        <a:solidFill>
          <a:schemeClr val="accent6"/>
        </a:solidFill>
        <a:ln w="25400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600" b="1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</a:rPr>
            <a:t>IPD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600" b="1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</a:rPr>
            <a:t>A-2</a:t>
          </a:r>
          <a:endParaRPr kumimoji="0" lang="ko-KR" altLang="en-US" sz="600" b="1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</a:endParaRPr>
        </a:p>
      </xdr:txBody>
    </xdr:sp>
    <xdr:clientData/>
  </xdr:twoCellAnchor>
  <xdr:twoCellAnchor>
    <xdr:from>
      <xdr:col>54</xdr:col>
      <xdr:colOff>2764</xdr:colOff>
      <xdr:row>41</xdr:row>
      <xdr:rowOff>192150</xdr:rowOff>
    </xdr:from>
    <xdr:to>
      <xdr:col>55</xdr:col>
      <xdr:colOff>6101</xdr:colOff>
      <xdr:row>42</xdr:row>
      <xdr:rowOff>230250</xdr:rowOff>
    </xdr:to>
    <xdr:sp macro="" textlink="">
      <xdr:nvSpPr>
        <xdr:cNvPr id="144" name="직사각형 1948">
          <a:extLst>
            <a:ext uri="{FF2B5EF4-FFF2-40B4-BE49-F238E27FC236}">
              <a16:creationId xmlns:a16="http://schemas.microsoft.com/office/drawing/2014/main" id="{E9833647-C1FD-4C4B-84AF-06C84510F197}"/>
            </a:ext>
            <a:ext uri="{147F2762-F138-4A5C-976F-8EAC2B608ADB}">
              <a16:predDERef xmlns:a16="http://schemas.microsoft.com/office/drawing/2014/main" pred="{0D88E90B-425E-46B2-980E-C5416A97AF47}"/>
            </a:ext>
          </a:extLst>
        </xdr:cNvPr>
        <xdr:cNvSpPr/>
      </xdr:nvSpPr>
      <xdr:spPr bwMode="auto">
        <a:xfrm>
          <a:off x="12879460" y="10379759"/>
          <a:ext cx="240771" cy="286578"/>
        </a:xfrm>
        <a:prstGeom prst="rect">
          <a:avLst/>
        </a:prstGeom>
        <a:solidFill>
          <a:schemeClr val="accent6"/>
        </a:solidFill>
        <a:ln w="25400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600" b="1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</a:rPr>
            <a:t>IPD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600" b="1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</a:rPr>
            <a:t>B-2</a:t>
          </a:r>
          <a:endParaRPr kumimoji="0" lang="ko-KR" altLang="en-US" sz="600" b="1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</a:endParaRPr>
        </a:p>
      </xdr:txBody>
    </xdr:sp>
    <xdr:clientData/>
  </xdr:twoCellAnchor>
  <xdr:twoCellAnchor>
    <xdr:from>
      <xdr:col>60</xdr:col>
      <xdr:colOff>112888</xdr:colOff>
      <xdr:row>37</xdr:row>
      <xdr:rowOff>61736</xdr:rowOff>
    </xdr:from>
    <xdr:to>
      <xdr:col>60</xdr:col>
      <xdr:colOff>189088</xdr:colOff>
      <xdr:row>57</xdr:row>
      <xdr:rowOff>233186</xdr:rowOff>
    </xdr:to>
    <xdr:sp macro="" textlink="">
      <xdr:nvSpPr>
        <xdr:cNvPr id="184" name="직사각형 318">
          <a:extLst>
            <a:ext uri="{FF2B5EF4-FFF2-40B4-BE49-F238E27FC236}">
              <a16:creationId xmlns:a16="http://schemas.microsoft.com/office/drawing/2014/main" id="{E6EB03C0-1532-440C-9C4A-92391F2FCC95}"/>
            </a:ext>
            <a:ext uri="{147F2762-F138-4A5C-976F-8EAC2B608ADB}">
              <a16:predDERef xmlns:a16="http://schemas.microsoft.com/office/drawing/2014/main" pred="{E9833647-C1FD-4C4B-84AF-06C84510F197}"/>
            </a:ext>
          </a:extLst>
        </xdr:cNvPr>
        <xdr:cNvSpPr>
          <a:spLocks noChangeArrowheads="1"/>
        </xdr:cNvSpPr>
      </xdr:nvSpPr>
      <xdr:spPr bwMode="auto">
        <a:xfrm>
          <a:off x="16181563" y="9224786"/>
          <a:ext cx="76200" cy="5124450"/>
        </a:xfrm>
        <a:prstGeom prst="rect">
          <a:avLst/>
        </a:prstGeom>
        <a:noFill/>
        <a:ln w="28575" algn="ctr">
          <a:solidFill>
            <a:srgbClr val="0000CC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53</xdr:col>
      <xdr:colOff>228596</xdr:colOff>
      <xdr:row>55</xdr:row>
      <xdr:rowOff>72233</xdr:rowOff>
    </xdr:from>
    <xdr:to>
      <xdr:col>55</xdr:col>
      <xdr:colOff>5449</xdr:colOff>
      <xdr:row>56</xdr:row>
      <xdr:rowOff>110333</xdr:rowOff>
    </xdr:to>
    <xdr:sp macro="" textlink="">
      <xdr:nvSpPr>
        <xdr:cNvPr id="146" name="직사각형 1971">
          <a:extLst>
            <a:ext uri="{FF2B5EF4-FFF2-40B4-BE49-F238E27FC236}">
              <a16:creationId xmlns:a16="http://schemas.microsoft.com/office/drawing/2014/main" id="{9D1A5478-7160-41E4-97F0-93F2F7CD2ABE}"/>
            </a:ext>
          </a:extLst>
        </xdr:cNvPr>
        <xdr:cNvSpPr/>
      </xdr:nvSpPr>
      <xdr:spPr bwMode="auto">
        <a:xfrm>
          <a:off x="12561707" y="13654177"/>
          <a:ext cx="242520" cy="285045"/>
        </a:xfrm>
        <a:prstGeom prst="rect">
          <a:avLst/>
        </a:prstGeom>
        <a:solidFill>
          <a:schemeClr val="accent6"/>
        </a:solidFill>
        <a:ln w="25400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600" b="1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</a:rPr>
            <a:t>IPD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600" b="1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</a:rPr>
            <a:t>B-1</a:t>
          </a:r>
          <a:endParaRPr kumimoji="0" lang="ko-KR" altLang="en-US" sz="600" b="1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</a:endParaRPr>
        </a:p>
      </xdr:txBody>
    </xdr:sp>
    <xdr:clientData/>
  </xdr:twoCellAnchor>
  <xdr:twoCellAnchor>
    <xdr:from>
      <xdr:col>48</xdr:col>
      <xdr:colOff>29835</xdr:colOff>
      <xdr:row>55</xdr:row>
      <xdr:rowOff>58043</xdr:rowOff>
    </xdr:from>
    <xdr:to>
      <xdr:col>49</xdr:col>
      <xdr:colOff>32303</xdr:colOff>
      <xdr:row>56</xdr:row>
      <xdr:rowOff>96143</xdr:rowOff>
    </xdr:to>
    <xdr:sp macro="" textlink="">
      <xdr:nvSpPr>
        <xdr:cNvPr id="147" name="직사각형 1975">
          <a:extLst>
            <a:ext uri="{FF2B5EF4-FFF2-40B4-BE49-F238E27FC236}">
              <a16:creationId xmlns:a16="http://schemas.microsoft.com/office/drawing/2014/main" id="{5C9309FF-BA65-4E38-BF4F-C58340A1CD0B}"/>
            </a:ext>
            <a:ext uri="{147F2762-F138-4A5C-976F-8EAC2B608ADB}">
              <a16:predDERef xmlns:a16="http://schemas.microsoft.com/office/drawing/2014/main" pred="{9D1A5478-7160-41E4-97F0-93F2F7CD2ABE}"/>
            </a:ext>
          </a:extLst>
        </xdr:cNvPr>
        <xdr:cNvSpPr/>
      </xdr:nvSpPr>
      <xdr:spPr bwMode="auto">
        <a:xfrm>
          <a:off x="12821910" y="13678793"/>
          <a:ext cx="269168" cy="285750"/>
        </a:xfrm>
        <a:prstGeom prst="rect">
          <a:avLst/>
        </a:prstGeom>
        <a:solidFill>
          <a:schemeClr val="accent6"/>
        </a:solidFill>
        <a:ln w="25400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600" b="1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</a:rPr>
            <a:t>IPD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600" b="1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</a:rPr>
            <a:t>A-1</a:t>
          </a:r>
          <a:endParaRPr kumimoji="0" lang="ko-KR" altLang="en-US" sz="600" b="1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</a:endParaRPr>
        </a:p>
      </xdr:txBody>
    </xdr:sp>
    <xdr:clientData/>
  </xdr:twoCellAnchor>
  <xdr:twoCellAnchor>
    <xdr:from>
      <xdr:col>32</xdr:col>
      <xdr:colOff>238123</xdr:colOff>
      <xdr:row>55</xdr:row>
      <xdr:rowOff>142874</xdr:rowOff>
    </xdr:from>
    <xdr:to>
      <xdr:col>33</xdr:col>
      <xdr:colOff>76201</xdr:colOff>
      <xdr:row>56</xdr:row>
      <xdr:rowOff>104755</xdr:rowOff>
    </xdr:to>
    <xdr:sp macro="" textlink="">
      <xdr:nvSpPr>
        <xdr:cNvPr id="148" name="직사각형 2020">
          <a:extLst>
            <a:ext uri="{FF2B5EF4-FFF2-40B4-BE49-F238E27FC236}">
              <a16:creationId xmlns:a16="http://schemas.microsoft.com/office/drawing/2014/main" id="{1469345F-1349-47C3-8586-BEFCF2AFC794}"/>
            </a:ext>
          </a:extLst>
        </xdr:cNvPr>
        <xdr:cNvSpPr/>
      </xdr:nvSpPr>
      <xdr:spPr bwMode="auto">
        <a:xfrm>
          <a:off x="8369298" y="13766799"/>
          <a:ext cx="88903" cy="209531"/>
        </a:xfrm>
        <a:prstGeom prst="rect">
          <a:avLst/>
        </a:prstGeom>
        <a:noFill/>
        <a:ln w="25400" cap="flat" cmpd="sng" algn="ctr">
          <a:solidFill>
            <a:srgbClr val="0000CC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vert="vert" wrap="square" lIns="18288" tIns="0" rIns="0" bIns="0" rtlCol="0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QDF</a:t>
          </a:r>
          <a:endParaRPr kumimoji="0" lang="ko-KR" altLang="en-US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32</xdr:col>
      <xdr:colOff>238122</xdr:colOff>
      <xdr:row>54</xdr:row>
      <xdr:rowOff>185731</xdr:rowOff>
    </xdr:from>
    <xdr:to>
      <xdr:col>33</xdr:col>
      <xdr:colOff>76200</xdr:colOff>
      <xdr:row>55</xdr:row>
      <xdr:rowOff>147612</xdr:rowOff>
    </xdr:to>
    <xdr:sp macro="" textlink="">
      <xdr:nvSpPr>
        <xdr:cNvPr id="149" name="직사각형 2021">
          <a:extLst>
            <a:ext uri="{FF2B5EF4-FFF2-40B4-BE49-F238E27FC236}">
              <a16:creationId xmlns:a16="http://schemas.microsoft.com/office/drawing/2014/main" id="{CF618CA4-A315-40D5-9379-93473FC0648F}"/>
            </a:ext>
          </a:extLst>
        </xdr:cNvPr>
        <xdr:cNvSpPr/>
      </xdr:nvSpPr>
      <xdr:spPr bwMode="auto">
        <a:xfrm>
          <a:off x="8369297" y="13557243"/>
          <a:ext cx="88903" cy="209531"/>
        </a:xfrm>
        <a:prstGeom prst="rect">
          <a:avLst/>
        </a:prstGeom>
        <a:noFill/>
        <a:ln w="25400" cap="flat" cmpd="sng" algn="ctr">
          <a:solidFill>
            <a:srgbClr val="0000CC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vert="vert" wrap="square" lIns="18288" tIns="0" rIns="0" bIns="0" rtlCol="0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QDF</a:t>
          </a:r>
          <a:endParaRPr kumimoji="0" lang="ko-KR" altLang="en-US" sz="8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26</xdr:col>
      <xdr:colOff>232057</xdr:colOff>
      <xdr:row>55</xdr:row>
      <xdr:rowOff>81605</xdr:rowOff>
    </xdr:from>
    <xdr:to>
      <xdr:col>28</xdr:col>
      <xdr:colOff>2560</xdr:colOff>
      <xdr:row>56</xdr:row>
      <xdr:rowOff>119705</xdr:rowOff>
    </xdr:to>
    <xdr:sp macro="" textlink="">
      <xdr:nvSpPr>
        <xdr:cNvPr id="150" name="직사각형 2029">
          <a:extLst>
            <a:ext uri="{FF2B5EF4-FFF2-40B4-BE49-F238E27FC236}">
              <a16:creationId xmlns:a16="http://schemas.microsoft.com/office/drawing/2014/main" id="{C2D59E6C-CA66-4D8C-95D0-2E35774C544F}"/>
            </a:ext>
          </a:extLst>
        </xdr:cNvPr>
        <xdr:cNvSpPr/>
      </xdr:nvSpPr>
      <xdr:spPr bwMode="auto">
        <a:xfrm>
          <a:off x="6281523" y="13678361"/>
          <a:ext cx="235846" cy="285313"/>
        </a:xfrm>
        <a:prstGeom prst="rect">
          <a:avLst/>
        </a:prstGeom>
        <a:solidFill>
          <a:schemeClr val="bg1">
            <a:lumMod val="85000"/>
          </a:schemeClr>
        </a:solidFill>
        <a:ln w="25400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6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IPD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6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A</a:t>
          </a:r>
          <a:endParaRPr kumimoji="0" lang="ko-KR" altLang="en-US" sz="6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23</xdr:col>
      <xdr:colOff>213971</xdr:colOff>
      <xdr:row>55</xdr:row>
      <xdr:rowOff>76293</xdr:rowOff>
    </xdr:from>
    <xdr:to>
      <xdr:col>24</xdr:col>
      <xdr:colOff>217146</xdr:colOff>
      <xdr:row>56</xdr:row>
      <xdr:rowOff>114393</xdr:rowOff>
    </xdr:to>
    <xdr:sp macro="" textlink="">
      <xdr:nvSpPr>
        <xdr:cNvPr id="151" name="직사각형 2038">
          <a:extLst>
            <a:ext uri="{FF2B5EF4-FFF2-40B4-BE49-F238E27FC236}">
              <a16:creationId xmlns:a16="http://schemas.microsoft.com/office/drawing/2014/main" id="{68552779-363C-4348-A2FB-215FD73A6B52}"/>
            </a:ext>
          </a:extLst>
        </xdr:cNvPr>
        <xdr:cNvSpPr/>
      </xdr:nvSpPr>
      <xdr:spPr bwMode="auto">
        <a:xfrm>
          <a:off x="5565421" y="13673049"/>
          <a:ext cx="235847" cy="285313"/>
        </a:xfrm>
        <a:prstGeom prst="rect">
          <a:avLst/>
        </a:prstGeom>
        <a:solidFill>
          <a:schemeClr val="bg1">
            <a:lumMod val="85000"/>
          </a:schemeClr>
        </a:solidFill>
        <a:ln w="25400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6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IPD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6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B</a:t>
          </a:r>
          <a:endParaRPr kumimoji="0" lang="ko-KR" altLang="en-US" sz="6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17</xdr:col>
      <xdr:colOff>180975</xdr:colOff>
      <xdr:row>43</xdr:row>
      <xdr:rowOff>123825</xdr:rowOff>
    </xdr:from>
    <xdr:to>
      <xdr:col>17</xdr:col>
      <xdr:colOff>180975</xdr:colOff>
      <xdr:row>58</xdr:row>
      <xdr:rowOff>9525</xdr:rowOff>
    </xdr:to>
    <xdr:cxnSp macro="">
      <xdr:nvCxnSpPr>
        <xdr:cNvPr id="152" name="직선 연결선 18">
          <a:extLst>
            <a:ext uri="{FF2B5EF4-FFF2-40B4-BE49-F238E27FC236}">
              <a16:creationId xmlns:a16="http://schemas.microsoft.com/office/drawing/2014/main" id="{2B4D897C-7027-4750-A4B5-28930B198124}"/>
            </a:ext>
          </a:extLst>
        </xdr:cNvPr>
        <xdr:cNvCxnSpPr>
          <a:cxnSpLocks noChangeShapeType="1"/>
        </xdr:cNvCxnSpPr>
      </xdr:nvCxnSpPr>
      <xdr:spPr bwMode="auto">
        <a:xfrm flipV="1">
          <a:off x="4502150" y="10775950"/>
          <a:ext cx="0" cy="3600450"/>
        </a:xfrm>
        <a:prstGeom prst="line">
          <a:avLst/>
        </a:prstGeom>
        <a:noFill/>
        <a:ln w="38100" algn="ctr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19050</xdr:colOff>
      <xdr:row>51</xdr:row>
      <xdr:rowOff>200025</xdr:rowOff>
    </xdr:from>
    <xdr:to>
      <xdr:col>17</xdr:col>
      <xdr:colOff>180975</xdr:colOff>
      <xdr:row>51</xdr:row>
      <xdr:rowOff>200025</xdr:rowOff>
    </xdr:to>
    <xdr:cxnSp macro="">
      <xdr:nvCxnSpPr>
        <xdr:cNvPr id="153" name="직선 연결선 20">
          <a:extLst>
            <a:ext uri="{FF2B5EF4-FFF2-40B4-BE49-F238E27FC236}">
              <a16:creationId xmlns:a16="http://schemas.microsoft.com/office/drawing/2014/main" id="{82476ADD-A944-403F-B0AC-9A7B5A0ADDD7}"/>
            </a:ext>
          </a:extLst>
        </xdr:cNvPr>
        <xdr:cNvCxnSpPr>
          <a:cxnSpLocks noChangeShapeType="1"/>
        </xdr:cNvCxnSpPr>
      </xdr:nvCxnSpPr>
      <xdr:spPr bwMode="auto">
        <a:xfrm>
          <a:off x="781050" y="12833350"/>
          <a:ext cx="3721100" cy="0"/>
        </a:xfrm>
        <a:prstGeom prst="line">
          <a:avLst/>
        </a:prstGeom>
        <a:noFill/>
        <a:ln w="38100" algn="ctr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40</xdr:col>
      <xdr:colOff>0</xdr:colOff>
      <xdr:row>17</xdr:row>
      <xdr:rowOff>238125</xdr:rowOff>
    </xdr:from>
    <xdr:to>
      <xdr:col>40</xdr:col>
      <xdr:colOff>0</xdr:colOff>
      <xdr:row>28</xdr:row>
      <xdr:rowOff>19050</xdr:rowOff>
    </xdr:to>
    <xdr:sp macro="" textlink="">
      <xdr:nvSpPr>
        <xdr:cNvPr id="154" name="자유형 5">
          <a:extLst>
            <a:ext uri="{FF2B5EF4-FFF2-40B4-BE49-F238E27FC236}">
              <a16:creationId xmlns:a16="http://schemas.microsoft.com/office/drawing/2014/main" id="{45FD157E-98B4-4F4E-B742-381FA283A9C3}"/>
            </a:ext>
          </a:extLst>
        </xdr:cNvPr>
        <xdr:cNvSpPr>
          <a:spLocks/>
        </xdr:cNvSpPr>
      </xdr:nvSpPr>
      <xdr:spPr bwMode="auto">
        <a:xfrm>
          <a:off x="10160000" y="4451350"/>
          <a:ext cx="0" cy="2501900"/>
        </a:xfrm>
        <a:custGeom>
          <a:avLst/>
          <a:gdLst>
            <a:gd name="T0" fmla="*/ 0 h 10038"/>
            <a:gd name="T1" fmla="*/ 2509814 h 10038"/>
            <a:gd name="T2" fmla="*/ 0 60000 65536"/>
            <a:gd name="T3" fmla="*/ 0 60000 65536"/>
          </a:gdLst>
          <a:ahLst/>
          <a:cxnLst>
            <a:cxn ang="T2">
              <a:pos x="0" y="T0"/>
            </a:cxn>
            <a:cxn ang="T3">
              <a:pos x="0" y="T1"/>
            </a:cxn>
          </a:cxnLst>
          <a:rect l="0" t="0" r="r" b="b"/>
          <a:pathLst>
            <a:path h="10038">
              <a:moveTo>
                <a:pt x="0" y="0"/>
              </a:moveTo>
              <a:lnTo>
                <a:pt x="14287" y="10038"/>
              </a:lnTo>
            </a:path>
          </a:pathLst>
        </a:custGeom>
        <a:noFill/>
        <a:ln w="381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40</xdr:col>
      <xdr:colOff>0</xdr:colOff>
      <xdr:row>34</xdr:row>
      <xdr:rowOff>95250</xdr:rowOff>
    </xdr:from>
    <xdr:to>
      <xdr:col>41</xdr:col>
      <xdr:colOff>114300</xdr:colOff>
      <xdr:row>41</xdr:row>
      <xdr:rowOff>171450</xdr:rowOff>
    </xdr:to>
    <xdr:sp macro="" textlink="">
      <xdr:nvSpPr>
        <xdr:cNvPr id="155" name="자유형 6">
          <a:extLst>
            <a:ext uri="{FF2B5EF4-FFF2-40B4-BE49-F238E27FC236}">
              <a16:creationId xmlns:a16="http://schemas.microsoft.com/office/drawing/2014/main" id="{1657E71F-1CEB-4C9F-94CC-1A024BD11EF5}"/>
            </a:ext>
          </a:extLst>
        </xdr:cNvPr>
        <xdr:cNvSpPr>
          <a:spLocks/>
        </xdr:cNvSpPr>
      </xdr:nvSpPr>
      <xdr:spPr bwMode="auto">
        <a:xfrm>
          <a:off x="10160000" y="8515350"/>
          <a:ext cx="368300" cy="1809750"/>
        </a:xfrm>
        <a:custGeom>
          <a:avLst/>
          <a:gdLst>
            <a:gd name="T0" fmla="*/ 381000 w 381000"/>
            <a:gd name="T1" fmla="*/ 0 h 1809750"/>
            <a:gd name="T2" fmla="*/ 6350 w 381000"/>
            <a:gd name="T3" fmla="*/ 0 h 1809750"/>
            <a:gd name="T4" fmla="*/ 0 w 381000"/>
            <a:gd name="T5" fmla="*/ 1809750 h 1809750"/>
            <a:gd name="T6" fmla="*/ 381000 w 381000"/>
            <a:gd name="T7" fmla="*/ 1809750 h 1809750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381000" h="1809750">
              <a:moveTo>
                <a:pt x="381000" y="0"/>
              </a:moveTo>
              <a:lnTo>
                <a:pt x="6350" y="0"/>
              </a:lnTo>
              <a:cubicBezTo>
                <a:pt x="4233" y="603250"/>
                <a:pt x="2117" y="1206500"/>
                <a:pt x="0" y="1809750"/>
              </a:cubicBezTo>
              <a:lnTo>
                <a:pt x="381000" y="1809750"/>
              </a:lnTo>
            </a:path>
          </a:pathLst>
        </a:custGeom>
        <a:noFill/>
        <a:ln w="381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41</xdr:col>
      <xdr:colOff>104775</xdr:colOff>
      <xdr:row>41</xdr:row>
      <xdr:rowOff>171450</xdr:rowOff>
    </xdr:from>
    <xdr:to>
      <xdr:col>41</xdr:col>
      <xdr:colOff>104775</xdr:colOff>
      <xdr:row>43</xdr:row>
      <xdr:rowOff>123825</xdr:rowOff>
    </xdr:to>
    <xdr:sp macro="" textlink="">
      <xdr:nvSpPr>
        <xdr:cNvPr id="156" name="Line 180">
          <a:extLst>
            <a:ext uri="{FF2B5EF4-FFF2-40B4-BE49-F238E27FC236}">
              <a16:creationId xmlns:a16="http://schemas.microsoft.com/office/drawing/2014/main" id="{FA4EE201-3C6C-4D24-8DC4-B0510C0E9085}"/>
            </a:ext>
          </a:extLst>
        </xdr:cNvPr>
        <xdr:cNvSpPr>
          <a:spLocks noChangeShapeType="1"/>
        </xdr:cNvSpPr>
      </xdr:nvSpPr>
      <xdr:spPr bwMode="auto">
        <a:xfrm flipH="1" flipV="1">
          <a:off x="10521950" y="10325100"/>
          <a:ext cx="0" cy="45085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40</xdr:col>
      <xdr:colOff>19050</xdr:colOff>
      <xdr:row>34</xdr:row>
      <xdr:rowOff>123825</xdr:rowOff>
    </xdr:from>
    <xdr:to>
      <xdr:col>40</xdr:col>
      <xdr:colOff>142875</xdr:colOff>
      <xdr:row>35</xdr:row>
      <xdr:rowOff>238125</xdr:rowOff>
    </xdr:to>
    <xdr:sp macro="" textlink="">
      <xdr:nvSpPr>
        <xdr:cNvPr id="157" name="직사각형 7">
          <a:extLst>
            <a:ext uri="{FF2B5EF4-FFF2-40B4-BE49-F238E27FC236}">
              <a16:creationId xmlns:a16="http://schemas.microsoft.com/office/drawing/2014/main" id="{0C5909DF-94E6-4CE0-A5D5-97D7B361D70F}"/>
            </a:ext>
          </a:extLst>
        </xdr:cNvPr>
        <xdr:cNvSpPr>
          <a:spLocks noChangeArrowheads="1"/>
        </xdr:cNvSpPr>
      </xdr:nvSpPr>
      <xdr:spPr bwMode="auto">
        <a:xfrm>
          <a:off x="10179050" y="8547100"/>
          <a:ext cx="127000" cy="361950"/>
        </a:xfrm>
        <a:prstGeom prst="rect">
          <a:avLst/>
        </a:prstGeom>
        <a:solidFill>
          <a:srgbClr val="FF0000"/>
        </a:solidFill>
        <a:ln>
          <a:noFill/>
        </a:ln>
        <a:extLst>
          <a:ext uri="{91240B29-F687-4F45-9708-019B960494DF}">
            <a14:hiddenLine xmlns:a14="http://schemas.microsoft.com/office/drawing/2010/main" w="63500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40</xdr:col>
      <xdr:colOff>19050</xdr:colOff>
      <xdr:row>36</xdr:row>
      <xdr:rowOff>0</xdr:rowOff>
    </xdr:from>
    <xdr:to>
      <xdr:col>40</xdr:col>
      <xdr:colOff>142875</xdr:colOff>
      <xdr:row>37</xdr:row>
      <xdr:rowOff>114300</xdr:rowOff>
    </xdr:to>
    <xdr:sp macro="" textlink="">
      <xdr:nvSpPr>
        <xdr:cNvPr id="158" name="직사각형 380">
          <a:extLst>
            <a:ext uri="{FF2B5EF4-FFF2-40B4-BE49-F238E27FC236}">
              <a16:creationId xmlns:a16="http://schemas.microsoft.com/office/drawing/2014/main" id="{4AD7E19F-8A6B-45A8-88B4-C413A9E73B82}"/>
            </a:ext>
          </a:extLst>
        </xdr:cNvPr>
        <xdr:cNvSpPr>
          <a:spLocks noChangeArrowheads="1"/>
        </xdr:cNvSpPr>
      </xdr:nvSpPr>
      <xdr:spPr bwMode="auto">
        <a:xfrm>
          <a:off x="10179050" y="8915400"/>
          <a:ext cx="127000" cy="361950"/>
        </a:xfrm>
        <a:prstGeom prst="rect">
          <a:avLst/>
        </a:prstGeom>
        <a:solidFill>
          <a:srgbClr val="FF0000"/>
        </a:solidFill>
        <a:ln>
          <a:noFill/>
        </a:ln>
        <a:extLst>
          <a:ext uri="{91240B29-F687-4F45-9708-019B960494DF}">
            <a14:hiddenLine xmlns:a14="http://schemas.microsoft.com/office/drawing/2010/main" w="63500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40</xdr:col>
      <xdr:colOff>19050</xdr:colOff>
      <xdr:row>37</xdr:row>
      <xdr:rowOff>123825</xdr:rowOff>
    </xdr:from>
    <xdr:to>
      <xdr:col>40</xdr:col>
      <xdr:colOff>142875</xdr:colOff>
      <xdr:row>39</xdr:row>
      <xdr:rowOff>66675</xdr:rowOff>
    </xdr:to>
    <xdr:sp macro="" textlink="">
      <xdr:nvSpPr>
        <xdr:cNvPr id="159" name="직사각형 381">
          <a:extLst>
            <a:ext uri="{FF2B5EF4-FFF2-40B4-BE49-F238E27FC236}">
              <a16:creationId xmlns:a16="http://schemas.microsoft.com/office/drawing/2014/main" id="{8172D3D8-AD7E-4E75-A59B-D37C91569C4F}"/>
            </a:ext>
          </a:extLst>
        </xdr:cNvPr>
        <xdr:cNvSpPr>
          <a:spLocks noChangeArrowheads="1"/>
        </xdr:cNvSpPr>
      </xdr:nvSpPr>
      <xdr:spPr bwMode="auto">
        <a:xfrm>
          <a:off x="10179050" y="9290050"/>
          <a:ext cx="127000" cy="438150"/>
        </a:xfrm>
        <a:prstGeom prst="rect">
          <a:avLst/>
        </a:prstGeom>
        <a:solidFill>
          <a:srgbClr val="FF0000"/>
        </a:solidFill>
        <a:ln>
          <a:noFill/>
        </a:ln>
        <a:extLst>
          <a:ext uri="{91240B29-F687-4F45-9708-019B960494DF}">
            <a14:hiddenLine xmlns:a14="http://schemas.microsoft.com/office/drawing/2010/main" w="63500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40</xdr:col>
      <xdr:colOff>19050</xdr:colOff>
      <xdr:row>39</xdr:row>
      <xdr:rowOff>76200</xdr:rowOff>
    </xdr:from>
    <xdr:to>
      <xdr:col>40</xdr:col>
      <xdr:colOff>142875</xdr:colOff>
      <xdr:row>40</xdr:row>
      <xdr:rowOff>57150</xdr:rowOff>
    </xdr:to>
    <xdr:sp macro="" textlink="">
      <xdr:nvSpPr>
        <xdr:cNvPr id="160" name="직사각형 382">
          <a:extLst>
            <a:ext uri="{FF2B5EF4-FFF2-40B4-BE49-F238E27FC236}">
              <a16:creationId xmlns:a16="http://schemas.microsoft.com/office/drawing/2014/main" id="{A32CCD7A-D516-49DE-9343-F68B63416381}"/>
            </a:ext>
          </a:extLst>
        </xdr:cNvPr>
        <xdr:cNvSpPr>
          <a:spLocks noChangeArrowheads="1"/>
        </xdr:cNvSpPr>
      </xdr:nvSpPr>
      <xdr:spPr bwMode="auto">
        <a:xfrm>
          <a:off x="10179050" y="9734550"/>
          <a:ext cx="127000" cy="228600"/>
        </a:xfrm>
        <a:prstGeom prst="rect">
          <a:avLst/>
        </a:prstGeom>
        <a:solidFill>
          <a:srgbClr val="FF0000"/>
        </a:solidFill>
        <a:ln>
          <a:noFill/>
        </a:ln>
        <a:extLst>
          <a:ext uri="{91240B29-F687-4F45-9708-019B960494DF}">
            <a14:hiddenLine xmlns:a14="http://schemas.microsoft.com/office/drawing/2010/main" w="63500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40</xdr:col>
      <xdr:colOff>19050</xdr:colOff>
      <xdr:row>26</xdr:row>
      <xdr:rowOff>9525</xdr:rowOff>
    </xdr:from>
    <xdr:to>
      <xdr:col>40</xdr:col>
      <xdr:colOff>142875</xdr:colOff>
      <xdr:row>27</xdr:row>
      <xdr:rowOff>200025</xdr:rowOff>
    </xdr:to>
    <xdr:sp macro="" textlink="">
      <xdr:nvSpPr>
        <xdr:cNvPr id="161" name="직사각형 385">
          <a:extLst>
            <a:ext uri="{FF2B5EF4-FFF2-40B4-BE49-F238E27FC236}">
              <a16:creationId xmlns:a16="http://schemas.microsoft.com/office/drawing/2014/main" id="{5D04BE1C-45FD-4F6B-8354-48EB01363726}"/>
            </a:ext>
          </a:extLst>
        </xdr:cNvPr>
        <xdr:cNvSpPr>
          <a:spLocks noChangeArrowheads="1"/>
        </xdr:cNvSpPr>
      </xdr:nvSpPr>
      <xdr:spPr bwMode="auto">
        <a:xfrm>
          <a:off x="10179050" y="6451600"/>
          <a:ext cx="127000" cy="438150"/>
        </a:xfrm>
        <a:prstGeom prst="rect">
          <a:avLst/>
        </a:prstGeom>
        <a:solidFill>
          <a:srgbClr val="FF0000"/>
        </a:solidFill>
        <a:ln>
          <a:noFill/>
        </a:ln>
        <a:extLst>
          <a:ext uri="{91240B29-F687-4F45-9708-019B960494DF}">
            <a14:hiddenLine xmlns:a14="http://schemas.microsoft.com/office/drawing/2010/main" w="63500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40</xdr:col>
      <xdr:colOff>0</xdr:colOff>
      <xdr:row>21</xdr:row>
      <xdr:rowOff>28575</xdr:rowOff>
    </xdr:from>
    <xdr:to>
      <xdr:col>40</xdr:col>
      <xdr:colOff>85725</xdr:colOff>
      <xdr:row>21</xdr:row>
      <xdr:rowOff>209550</xdr:rowOff>
    </xdr:to>
    <xdr:sp macro="" textlink="">
      <xdr:nvSpPr>
        <xdr:cNvPr id="162" name="직사각형 2062">
          <a:extLst>
            <a:ext uri="{FF2B5EF4-FFF2-40B4-BE49-F238E27FC236}">
              <a16:creationId xmlns:a16="http://schemas.microsoft.com/office/drawing/2014/main" id="{70B77F69-5E03-4C6C-8AAE-CC2C1775ECA6}"/>
            </a:ext>
          </a:extLst>
        </xdr:cNvPr>
        <xdr:cNvSpPr>
          <a:spLocks noChangeArrowheads="1"/>
        </xdr:cNvSpPr>
      </xdr:nvSpPr>
      <xdr:spPr bwMode="auto">
        <a:xfrm>
          <a:off x="10160000" y="5232400"/>
          <a:ext cx="88900" cy="177800"/>
        </a:xfrm>
        <a:prstGeom prst="rect">
          <a:avLst/>
        </a:prstGeom>
        <a:solidFill>
          <a:srgbClr val="E46C0A"/>
        </a:solidFill>
        <a:ln>
          <a:noFill/>
        </a:ln>
        <a:extLst>
          <a:ext uri="{91240B29-F687-4F45-9708-019B960494DF}">
            <a14:hiddenLine xmlns:a14="http://schemas.microsoft.com/office/drawing/2010/main" w="63500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40</xdr:col>
      <xdr:colOff>0</xdr:colOff>
      <xdr:row>20</xdr:row>
      <xdr:rowOff>0</xdr:rowOff>
    </xdr:from>
    <xdr:to>
      <xdr:col>40</xdr:col>
      <xdr:colOff>114300</xdr:colOff>
      <xdr:row>20</xdr:row>
      <xdr:rowOff>114300</xdr:rowOff>
    </xdr:to>
    <xdr:sp macro="" textlink="">
      <xdr:nvSpPr>
        <xdr:cNvPr id="163" name="타원 2063">
          <a:extLst>
            <a:ext uri="{FF2B5EF4-FFF2-40B4-BE49-F238E27FC236}">
              <a16:creationId xmlns:a16="http://schemas.microsoft.com/office/drawing/2014/main" id="{6E873BCF-1493-4AD1-B0EA-B334AC9D880B}"/>
            </a:ext>
          </a:extLst>
        </xdr:cNvPr>
        <xdr:cNvSpPr>
          <a:spLocks noChangeArrowheads="1"/>
        </xdr:cNvSpPr>
      </xdr:nvSpPr>
      <xdr:spPr bwMode="auto">
        <a:xfrm>
          <a:off x="10160000" y="4953000"/>
          <a:ext cx="114300" cy="114300"/>
        </a:xfrm>
        <a:prstGeom prst="ellipse">
          <a:avLst/>
        </a:prstGeom>
        <a:solidFill>
          <a:srgbClr val="FF0000"/>
        </a:solidFill>
        <a:ln>
          <a:noFill/>
        </a:ln>
        <a:extLst>
          <a:ext uri="{91240B29-F687-4F45-9708-019B960494DF}">
            <a14:hiddenLine xmlns:a14="http://schemas.microsoft.com/office/drawing/2010/main" w="63500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39</xdr:col>
      <xdr:colOff>247650</xdr:colOff>
      <xdr:row>41</xdr:row>
      <xdr:rowOff>190500</xdr:rowOff>
    </xdr:from>
    <xdr:to>
      <xdr:col>41</xdr:col>
      <xdr:colOff>95250</xdr:colOff>
      <xdr:row>43</xdr:row>
      <xdr:rowOff>104775</xdr:rowOff>
    </xdr:to>
    <xdr:sp macro="" textlink="">
      <xdr:nvSpPr>
        <xdr:cNvPr id="164" name="직사각형 2067">
          <a:extLst>
            <a:ext uri="{FF2B5EF4-FFF2-40B4-BE49-F238E27FC236}">
              <a16:creationId xmlns:a16="http://schemas.microsoft.com/office/drawing/2014/main" id="{16938289-8A6F-45A6-93F3-0D815A7CC0E6}"/>
            </a:ext>
          </a:extLst>
        </xdr:cNvPr>
        <xdr:cNvSpPr>
          <a:spLocks noChangeArrowheads="1"/>
        </xdr:cNvSpPr>
      </xdr:nvSpPr>
      <xdr:spPr bwMode="auto">
        <a:xfrm>
          <a:off x="10153650" y="10344150"/>
          <a:ext cx="355600" cy="412750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63500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40</xdr:col>
      <xdr:colOff>9525</xdr:colOff>
      <xdr:row>27</xdr:row>
      <xdr:rowOff>238125</xdr:rowOff>
    </xdr:from>
    <xdr:to>
      <xdr:col>41</xdr:col>
      <xdr:colOff>142875</xdr:colOff>
      <xdr:row>29</xdr:row>
      <xdr:rowOff>142875</xdr:rowOff>
    </xdr:to>
    <xdr:sp macro="" textlink="">
      <xdr:nvSpPr>
        <xdr:cNvPr id="165" name="자유형 2">
          <a:extLst>
            <a:ext uri="{FF2B5EF4-FFF2-40B4-BE49-F238E27FC236}">
              <a16:creationId xmlns:a16="http://schemas.microsoft.com/office/drawing/2014/main" id="{DBBEDEF5-762B-4DF9-AA81-CE643CEFE52C}"/>
            </a:ext>
          </a:extLst>
        </xdr:cNvPr>
        <xdr:cNvSpPr>
          <a:spLocks/>
        </xdr:cNvSpPr>
      </xdr:nvSpPr>
      <xdr:spPr bwMode="auto">
        <a:xfrm>
          <a:off x="10172700" y="6927850"/>
          <a:ext cx="387350" cy="400050"/>
        </a:xfrm>
        <a:custGeom>
          <a:avLst/>
          <a:gdLst>
            <a:gd name="T0" fmla="*/ 0 w 366712"/>
            <a:gd name="T1" fmla="*/ 0 h 400050"/>
            <a:gd name="T2" fmla="*/ 400050 w 366712"/>
            <a:gd name="T3" fmla="*/ 4763 h 400050"/>
            <a:gd name="T4" fmla="*/ 400050 w 366712"/>
            <a:gd name="T5" fmla="*/ 400050 h 400050"/>
            <a:gd name="T6" fmla="*/ 0 60000 65536"/>
            <a:gd name="T7" fmla="*/ 0 60000 65536"/>
            <a:gd name="T8" fmla="*/ 0 60000 65536"/>
          </a:gdLst>
          <a:ahLst/>
          <a:cxnLst>
            <a:cxn ang="T6">
              <a:pos x="T0" y="T1"/>
            </a:cxn>
            <a:cxn ang="T7">
              <a:pos x="T2" y="T3"/>
            </a:cxn>
            <a:cxn ang="T8">
              <a:pos x="T4" y="T5"/>
            </a:cxn>
          </a:cxnLst>
          <a:rect l="0" t="0" r="r" b="b"/>
          <a:pathLst>
            <a:path w="366712" h="400050">
              <a:moveTo>
                <a:pt x="0" y="0"/>
              </a:moveTo>
              <a:lnTo>
                <a:pt x="366712" y="4763"/>
              </a:lnTo>
              <a:lnTo>
                <a:pt x="366712" y="400050"/>
              </a:lnTo>
            </a:path>
          </a:pathLst>
        </a:custGeom>
        <a:noFill/>
        <a:ln w="381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3</xdr:col>
      <xdr:colOff>257175</xdr:colOff>
      <xdr:row>5</xdr:row>
      <xdr:rowOff>0</xdr:rowOff>
    </xdr:from>
    <xdr:to>
      <xdr:col>14</xdr:col>
      <xdr:colOff>64351</xdr:colOff>
      <xdr:row>10</xdr:row>
      <xdr:rowOff>202871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3A45FF76-562A-42A3-8AE1-400A8D079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1238250"/>
          <a:ext cx="2610716" cy="1441136"/>
        </a:xfrm>
        <a:prstGeom prst="rect">
          <a:avLst/>
        </a:prstGeom>
      </xdr:spPr>
    </xdr:pic>
    <xdr:clientData/>
  </xdr:twoCellAnchor>
  <xdr:twoCellAnchor>
    <xdr:from>
      <xdr:col>11</xdr:col>
      <xdr:colOff>178594</xdr:colOff>
      <xdr:row>20</xdr:row>
      <xdr:rowOff>71438</xdr:rowOff>
    </xdr:from>
    <xdr:to>
      <xdr:col>15</xdr:col>
      <xdr:colOff>172229</xdr:colOff>
      <xdr:row>25</xdr:row>
      <xdr:rowOff>68267</xdr:rowOff>
    </xdr:to>
    <xdr:sp macro="" textlink="">
      <xdr:nvSpPr>
        <xdr:cNvPr id="167" name="Rectangle 853">
          <a:extLst>
            <a:ext uri="{FF2B5EF4-FFF2-40B4-BE49-F238E27FC236}">
              <a16:creationId xmlns:a16="http://schemas.microsoft.com/office/drawing/2014/main" id="{AFA627AD-401E-4365-9D13-B426090CE59A}"/>
            </a:ext>
          </a:extLst>
        </xdr:cNvPr>
        <xdr:cNvSpPr>
          <a:spLocks/>
        </xdr:cNvSpPr>
      </xdr:nvSpPr>
      <xdr:spPr bwMode="auto">
        <a:xfrm>
          <a:off x="2975769" y="5022850"/>
          <a:ext cx="1006460" cy="1239842"/>
        </a:xfrm>
        <a:prstGeom prst="rect">
          <a:avLst/>
        </a:prstGeom>
        <a:solidFill>
          <a:schemeClr val="bg1"/>
        </a:solidFill>
        <a:ln w="9525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en-US" altLang="ko-KR" sz="1600" b="0" i="0" u="none" strike="noStrike" baseline="0">
              <a:solidFill>
                <a:srgbClr val="000000"/>
              </a:solidFill>
              <a:latin typeface="+mn-lt"/>
              <a:ea typeface="돋움"/>
            </a:rPr>
            <a:t>#2</a:t>
          </a:r>
          <a:br>
            <a:rPr lang="en-US" altLang="ko-KR" sz="1600" b="0" i="0" u="none" strike="noStrike" baseline="0">
              <a:solidFill>
                <a:srgbClr val="000000"/>
              </a:solidFill>
              <a:latin typeface="+mn-lt"/>
              <a:ea typeface="돋움"/>
            </a:rPr>
          </a:br>
          <a:r>
            <a:rPr lang="en-US" altLang="ko-KR" sz="1600" b="0" i="0" u="none" strike="noStrike" baseline="0">
              <a:solidFill>
                <a:srgbClr val="000000"/>
              </a:solidFill>
              <a:latin typeface="+mn-lt"/>
              <a:ea typeface="돋움"/>
            </a:rPr>
            <a:t>(Active)</a:t>
          </a:r>
          <a:endParaRPr lang="ko-KR" altLang="en-US" sz="1600" b="0" i="0" u="none" strike="noStrike" baseline="0">
            <a:solidFill>
              <a:srgbClr val="000000"/>
            </a:solidFill>
            <a:latin typeface="+mn-lt"/>
            <a:ea typeface="돋움"/>
          </a:endParaRPr>
        </a:p>
      </xdr:txBody>
    </xdr:sp>
    <xdr:clientData/>
  </xdr:twoCellAnchor>
  <xdr:twoCellAnchor>
    <xdr:from>
      <xdr:col>5</xdr:col>
      <xdr:colOff>178594</xdr:colOff>
      <xdr:row>20</xdr:row>
      <xdr:rowOff>71438</xdr:rowOff>
    </xdr:from>
    <xdr:to>
      <xdr:col>9</xdr:col>
      <xdr:colOff>172229</xdr:colOff>
      <xdr:row>25</xdr:row>
      <xdr:rowOff>68267</xdr:rowOff>
    </xdr:to>
    <xdr:sp macro="" textlink="">
      <xdr:nvSpPr>
        <xdr:cNvPr id="168" name="Rectangle 854">
          <a:extLst>
            <a:ext uri="{FF2B5EF4-FFF2-40B4-BE49-F238E27FC236}">
              <a16:creationId xmlns:a16="http://schemas.microsoft.com/office/drawing/2014/main" id="{C75D5377-15F8-446C-9237-3A6C19DA88AF}"/>
            </a:ext>
          </a:extLst>
        </xdr:cNvPr>
        <xdr:cNvSpPr>
          <a:spLocks/>
        </xdr:cNvSpPr>
      </xdr:nvSpPr>
      <xdr:spPr bwMode="auto">
        <a:xfrm>
          <a:off x="1451769" y="5022850"/>
          <a:ext cx="1006460" cy="1239842"/>
        </a:xfrm>
        <a:prstGeom prst="rect">
          <a:avLst/>
        </a:prstGeom>
        <a:solidFill>
          <a:schemeClr val="bg1"/>
        </a:solidFill>
        <a:ln w="9525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en-US" altLang="ko-KR" sz="1600" b="0" i="0" u="none" strike="noStrike" baseline="0">
              <a:solidFill>
                <a:srgbClr val="000000"/>
              </a:solidFill>
              <a:latin typeface="+mn-lt"/>
              <a:ea typeface="돋움"/>
            </a:rPr>
            <a:t>#1</a:t>
          </a:r>
          <a:br>
            <a:rPr lang="en-US" altLang="ko-KR" sz="1600" b="0" i="0" u="none" strike="noStrike" baseline="0">
              <a:solidFill>
                <a:srgbClr val="000000"/>
              </a:solidFill>
              <a:latin typeface="+mn-lt"/>
              <a:ea typeface="돋움"/>
            </a:rPr>
          </a:br>
          <a:r>
            <a:rPr lang="en-US" altLang="ko-KR" sz="1600" b="0" i="0" u="none" strike="noStrike" baseline="0">
              <a:solidFill>
                <a:srgbClr val="000000"/>
              </a:solidFill>
              <a:latin typeface="+mn-lt"/>
              <a:ea typeface="돋움"/>
            </a:rPr>
            <a:t>(Standby)</a:t>
          </a:r>
          <a:endParaRPr lang="ko-KR" altLang="en-US" sz="1600" b="0" i="0" u="none" strike="noStrike" baseline="0">
            <a:solidFill>
              <a:srgbClr val="000000"/>
            </a:solidFill>
            <a:latin typeface="+mn-lt"/>
            <a:ea typeface="돋움"/>
          </a:endParaRPr>
        </a:p>
      </xdr:txBody>
    </xdr:sp>
    <xdr:clientData/>
  </xdr:twoCellAnchor>
  <xdr:twoCellAnchor>
    <xdr:from>
      <xdr:col>7</xdr:col>
      <xdr:colOff>238126</xdr:colOff>
      <xdr:row>30</xdr:row>
      <xdr:rowOff>242886</xdr:rowOff>
    </xdr:from>
    <xdr:to>
      <xdr:col>11</xdr:col>
      <xdr:colOff>180975</xdr:colOff>
      <xdr:row>33</xdr:row>
      <xdr:rowOff>164305</xdr:rowOff>
    </xdr:to>
    <xdr:sp macro="" textlink="">
      <xdr:nvSpPr>
        <xdr:cNvPr id="169" name="Rectangle 330">
          <a:extLst>
            <a:ext uri="{FF2B5EF4-FFF2-40B4-BE49-F238E27FC236}">
              <a16:creationId xmlns:a16="http://schemas.microsoft.com/office/drawing/2014/main" id="{FD6F0A87-2618-4223-8861-EC493BF96379}"/>
            </a:ext>
          </a:extLst>
        </xdr:cNvPr>
        <xdr:cNvSpPr>
          <a:spLocks/>
        </xdr:cNvSpPr>
      </xdr:nvSpPr>
      <xdr:spPr bwMode="auto">
        <a:xfrm>
          <a:off x="2019301" y="7670798"/>
          <a:ext cx="958849" cy="669132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ko-KR" sz="1400" b="1" i="0" u="none" strike="noStrike" baseline="0">
              <a:solidFill>
                <a:srgbClr val="000000"/>
              </a:solidFill>
              <a:latin typeface="돋움"/>
              <a:ea typeface="돋움"/>
            </a:rPr>
            <a:t>T.R</a:t>
          </a:r>
          <a:br>
            <a:rPr lang="en-US" altLang="ko-KR" sz="1400" b="1" i="0" u="none" strike="noStrike" baseline="0">
              <a:solidFill>
                <a:srgbClr val="000000"/>
              </a:solidFill>
              <a:latin typeface="돋움"/>
              <a:ea typeface="돋움"/>
            </a:rPr>
          </a:br>
          <a:r>
            <a:rPr lang="en-US" altLang="ko-KR" sz="1400" b="1" i="0" u="none" strike="noStrike" baseline="0">
              <a:solidFill>
                <a:srgbClr val="000000"/>
              </a:solidFill>
              <a:latin typeface="돋움"/>
              <a:ea typeface="돋움"/>
            </a:rPr>
            <a:t>#A</a:t>
          </a:r>
          <a:endParaRPr lang="ko-KR" altLang="en-US" sz="1400" b="1" i="0" u="none" strike="noStrike" baseline="0">
            <a:solidFill>
              <a:srgbClr val="000000"/>
            </a:solidFill>
            <a:latin typeface="돋움"/>
            <a:ea typeface="돋움"/>
          </a:endParaRPr>
        </a:p>
      </xdr:txBody>
    </xdr:sp>
    <xdr:clientData/>
  </xdr:twoCellAnchor>
  <xdr:twoCellAnchor>
    <xdr:from>
      <xdr:col>5</xdr:col>
      <xdr:colOff>76199</xdr:colOff>
      <xdr:row>30</xdr:row>
      <xdr:rowOff>242886</xdr:rowOff>
    </xdr:from>
    <xdr:to>
      <xdr:col>6</xdr:col>
      <xdr:colOff>171449</xdr:colOff>
      <xdr:row>32</xdr:row>
      <xdr:rowOff>242886</xdr:rowOff>
    </xdr:to>
    <xdr:sp macro="" textlink="">
      <xdr:nvSpPr>
        <xdr:cNvPr id="170" name="Rectangle 331">
          <a:extLst>
            <a:ext uri="{FF2B5EF4-FFF2-40B4-BE49-F238E27FC236}">
              <a16:creationId xmlns:a16="http://schemas.microsoft.com/office/drawing/2014/main" id="{566ED7CD-DAC8-4F5E-B6C1-C1C685B5CB51}"/>
            </a:ext>
          </a:extLst>
        </xdr:cNvPr>
        <xdr:cNvSpPr>
          <a:spLocks/>
        </xdr:cNvSpPr>
      </xdr:nvSpPr>
      <xdr:spPr bwMode="auto">
        <a:xfrm>
          <a:off x="1346199" y="7670798"/>
          <a:ext cx="349250" cy="495300"/>
        </a:xfrm>
        <a:prstGeom prst="rect">
          <a:avLst/>
        </a:prstGeom>
        <a:solidFill>
          <a:schemeClr val="tx1"/>
        </a:solidFill>
        <a:ln w="9525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ko-KR" altLang="en-US" sz="1100" b="0" i="0" u="none" strike="noStrike" baseline="0">
              <a:solidFill>
                <a:schemeClr val="bg1"/>
              </a:solidFill>
              <a:latin typeface="돋움"/>
              <a:ea typeface="돋움"/>
            </a:rPr>
            <a:t>A</a:t>
          </a:r>
        </a:p>
      </xdr:txBody>
    </xdr:sp>
    <xdr:clientData/>
  </xdr:twoCellAnchor>
  <xdr:twoCellAnchor>
    <xdr:from>
      <xdr:col>6</xdr:col>
      <xdr:colOff>152400</xdr:colOff>
      <xdr:row>30</xdr:row>
      <xdr:rowOff>242886</xdr:rowOff>
    </xdr:from>
    <xdr:to>
      <xdr:col>7</xdr:col>
      <xdr:colOff>238126</xdr:colOff>
      <xdr:row>32</xdr:row>
      <xdr:rowOff>242886</xdr:rowOff>
    </xdr:to>
    <xdr:sp macro="" textlink="">
      <xdr:nvSpPr>
        <xdr:cNvPr id="171" name="Rectangle 332">
          <a:extLst>
            <a:ext uri="{FF2B5EF4-FFF2-40B4-BE49-F238E27FC236}">
              <a16:creationId xmlns:a16="http://schemas.microsoft.com/office/drawing/2014/main" id="{B79DBB00-99E8-446E-9728-18E43861A195}"/>
            </a:ext>
          </a:extLst>
        </xdr:cNvPr>
        <xdr:cNvSpPr>
          <a:spLocks/>
        </xdr:cNvSpPr>
      </xdr:nvSpPr>
      <xdr:spPr bwMode="auto">
        <a:xfrm>
          <a:off x="1676400" y="7670798"/>
          <a:ext cx="342901" cy="4953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</xdr:col>
      <xdr:colOff>66675</xdr:colOff>
      <xdr:row>36</xdr:row>
      <xdr:rowOff>242886</xdr:rowOff>
    </xdr:from>
    <xdr:to>
      <xdr:col>6</xdr:col>
      <xdr:colOff>161925</xdr:colOff>
      <xdr:row>38</xdr:row>
      <xdr:rowOff>242886</xdr:rowOff>
    </xdr:to>
    <xdr:sp macro="" textlink="">
      <xdr:nvSpPr>
        <xdr:cNvPr id="172" name="Rectangle 333">
          <a:extLst>
            <a:ext uri="{FF2B5EF4-FFF2-40B4-BE49-F238E27FC236}">
              <a16:creationId xmlns:a16="http://schemas.microsoft.com/office/drawing/2014/main" id="{BBD6BE29-DE55-4A6B-86D1-7D03B579B0A4}"/>
            </a:ext>
          </a:extLst>
        </xdr:cNvPr>
        <xdr:cNvSpPr>
          <a:spLocks/>
        </xdr:cNvSpPr>
      </xdr:nvSpPr>
      <xdr:spPr bwMode="auto">
        <a:xfrm>
          <a:off x="1339850" y="9156698"/>
          <a:ext cx="349250" cy="495300"/>
        </a:xfrm>
        <a:prstGeom prst="rect">
          <a:avLst/>
        </a:prstGeom>
        <a:solidFill>
          <a:schemeClr val="tx1"/>
        </a:solidFill>
        <a:ln w="9525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36576" tIns="18288" rIns="36576" bIns="18288" anchor="ctr" upright="1"/>
        <a:lstStyle/>
        <a:p>
          <a:pPr algn="ctr" rtl="0">
            <a:defRPr sz="1000"/>
          </a:pPr>
          <a:r>
            <a:rPr lang="ko-KR" altLang="en-US" sz="1100" b="0" i="0" u="none" strike="noStrike" baseline="0">
              <a:solidFill>
                <a:schemeClr val="bg1"/>
              </a:solidFill>
              <a:latin typeface="돋움"/>
              <a:ea typeface="돋움"/>
            </a:rPr>
            <a:t>B</a:t>
          </a:r>
        </a:p>
      </xdr:txBody>
    </xdr:sp>
    <xdr:clientData/>
  </xdr:twoCellAnchor>
  <xdr:twoCellAnchor>
    <xdr:from>
      <xdr:col>7</xdr:col>
      <xdr:colOff>247650</xdr:colOff>
      <xdr:row>36</xdr:row>
      <xdr:rowOff>242886</xdr:rowOff>
    </xdr:from>
    <xdr:to>
      <xdr:col>11</xdr:col>
      <xdr:colOff>180975</xdr:colOff>
      <xdr:row>39</xdr:row>
      <xdr:rowOff>164305</xdr:rowOff>
    </xdr:to>
    <xdr:sp macro="" textlink="">
      <xdr:nvSpPr>
        <xdr:cNvPr id="173" name="Rectangle 334">
          <a:extLst>
            <a:ext uri="{FF2B5EF4-FFF2-40B4-BE49-F238E27FC236}">
              <a16:creationId xmlns:a16="http://schemas.microsoft.com/office/drawing/2014/main" id="{302308A6-CD4B-465F-BF88-39E44BAB9F5A}"/>
            </a:ext>
          </a:extLst>
        </xdr:cNvPr>
        <xdr:cNvSpPr>
          <a:spLocks/>
        </xdr:cNvSpPr>
      </xdr:nvSpPr>
      <xdr:spPr bwMode="auto">
        <a:xfrm>
          <a:off x="2025650" y="9156698"/>
          <a:ext cx="952500" cy="669132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ko-KR" sz="1400" b="1" i="0" u="none" strike="noStrike" baseline="0">
              <a:solidFill>
                <a:srgbClr val="000000"/>
              </a:solidFill>
              <a:latin typeface="돋움"/>
              <a:ea typeface="돋움"/>
            </a:rPr>
            <a:t>T.R</a:t>
          </a:r>
          <a:br>
            <a:rPr lang="en-US" altLang="ko-KR" sz="1400" b="1" i="0" u="none" strike="noStrike" baseline="0">
              <a:solidFill>
                <a:srgbClr val="000000"/>
              </a:solidFill>
              <a:latin typeface="돋움"/>
              <a:ea typeface="돋움"/>
            </a:rPr>
          </a:br>
          <a:r>
            <a:rPr lang="en-US" altLang="ko-KR" sz="1400" b="1" i="0" u="none" strike="noStrike" baseline="0">
              <a:solidFill>
                <a:srgbClr val="000000"/>
              </a:solidFill>
              <a:latin typeface="돋움"/>
              <a:ea typeface="돋움"/>
            </a:rPr>
            <a:t>#B</a:t>
          </a:r>
          <a:endParaRPr lang="ko-KR" altLang="en-US" sz="1400" b="1" i="0" u="none" strike="noStrike" baseline="0">
            <a:solidFill>
              <a:srgbClr val="000000"/>
            </a:solidFill>
            <a:latin typeface="돋움"/>
            <a:ea typeface="돋움"/>
          </a:endParaRPr>
        </a:p>
      </xdr:txBody>
    </xdr:sp>
    <xdr:clientData/>
  </xdr:twoCellAnchor>
  <xdr:twoCellAnchor>
    <xdr:from>
      <xdr:col>6</xdr:col>
      <xdr:colOff>161925</xdr:colOff>
      <xdr:row>36</xdr:row>
      <xdr:rowOff>242886</xdr:rowOff>
    </xdr:from>
    <xdr:to>
      <xdr:col>7</xdr:col>
      <xdr:colOff>247650</xdr:colOff>
      <xdr:row>38</xdr:row>
      <xdr:rowOff>242886</xdr:rowOff>
    </xdr:to>
    <xdr:sp macro="" textlink="">
      <xdr:nvSpPr>
        <xdr:cNvPr id="174" name="Rectangle 335">
          <a:extLst>
            <a:ext uri="{FF2B5EF4-FFF2-40B4-BE49-F238E27FC236}">
              <a16:creationId xmlns:a16="http://schemas.microsoft.com/office/drawing/2014/main" id="{7D174220-BBF7-473C-9B4E-2742E050D5A7}"/>
            </a:ext>
          </a:extLst>
        </xdr:cNvPr>
        <xdr:cNvSpPr>
          <a:spLocks/>
        </xdr:cNvSpPr>
      </xdr:nvSpPr>
      <xdr:spPr bwMode="auto">
        <a:xfrm>
          <a:off x="1689100" y="9156698"/>
          <a:ext cx="336550" cy="4953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3</xdr:col>
      <xdr:colOff>228600</xdr:colOff>
      <xdr:row>30</xdr:row>
      <xdr:rowOff>242886</xdr:rowOff>
    </xdr:from>
    <xdr:to>
      <xdr:col>5</xdr:col>
      <xdr:colOff>57150</xdr:colOff>
      <xdr:row>32</xdr:row>
      <xdr:rowOff>242886</xdr:rowOff>
    </xdr:to>
    <xdr:sp macro="" textlink="">
      <xdr:nvSpPr>
        <xdr:cNvPr id="175" name="Rectangle 360">
          <a:extLst>
            <a:ext uri="{FF2B5EF4-FFF2-40B4-BE49-F238E27FC236}">
              <a16:creationId xmlns:a16="http://schemas.microsoft.com/office/drawing/2014/main" id="{7386A726-1F07-4CFB-B1AE-E555B537E5DF}"/>
            </a:ext>
          </a:extLst>
        </xdr:cNvPr>
        <xdr:cNvSpPr>
          <a:spLocks/>
        </xdr:cNvSpPr>
      </xdr:nvSpPr>
      <xdr:spPr bwMode="auto">
        <a:xfrm>
          <a:off x="990600" y="7670798"/>
          <a:ext cx="336550" cy="4953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180975</xdr:colOff>
      <xdr:row>30</xdr:row>
      <xdr:rowOff>242886</xdr:rowOff>
    </xdr:from>
    <xdr:to>
      <xdr:col>13</xdr:col>
      <xdr:colOff>9525</xdr:colOff>
      <xdr:row>32</xdr:row>
      <xdr:rowOff>242886</xdr:rowOff>
    </xdr:to>
    <xdr:sp macro="" textlink="">
      <xdr:nvSpPr>
        <xdr:cNvPr id="176" name="Rectangle 361">
          <a:extLst>
            <a:ext uri="{FF2B5EF4-FFF2-40B4-BE49-F238E27FC236}">
              <a16:creationId xmlns:a16="http://schemas.microsoft.com/office/drawing/2014/main" id="{0592F402-7E64-462F-A6C4-C065B571B941}"/>
            </a:ext>
          </a:extLst>
        </xdr:cNvPr>
        <xdr:cNvSpPr>
          <a:spLocks/>
        </xdr:cNvSpPr>
      </xdr:nvSpPr>
      <xdr:spPr bwMode="auto">
        <a:xfrm>
          <a:off x="2978150" y="7670798"/>
          <a:ext cx="336550" cy="4953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180975</xdr:colOff>
      <xdr:row>36</xdr:row>
      <xdr:rowOff>242886</xdr:rowOff>
    </xdr:from>
    <xdr:to>
      <xdr:col>13</xdr:col>
      <xdr:colOff>9525</xdr:colOff>
      <xdr:row>38</xdr:row>
      <xdr:rowOff>242886</xdr:rowOff>
    </xdr:to>
    <xdr:sp macro="" textlink="">
      <xdr:nvSpPr>
        <xdr:cNvPr id="177" name="Rectangle 419">
          <a:extLst>
            <a:ext uri="{FF2B5EF4-FFF2-40B4-BE49-F238E27FC236}">
              <a16:creationId xmlns:a16="http://schemas.microsoft.com/office/drawing/2014/main" id="{9FE42D3F-F911-4F08-89C1-8244E4DFAC99}"/>
            </a:ext>
          </a:extLst>
        </xdr:cNvPr>
        <xdr:cNvSpPr>
          <a:spLocks/>
        </xdr:cNvSpPr>
      </xdr:nvSpPr>
      <xdr:spPr bwMode="auto">
        <a:xfrm>
          <a:off x="2978150" y="9156698"/>
          <a:ext cx="336550" cy="4953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44</xdr:col>
      <xdr:colOff>235855</xdr:colOff>
      <xdr:row>26</xdr:row>
      <xdr:rowOff>126178</xdr:rowOff>
    </xdr:from>
    <xdr:to>
      <xdr:col>45</xdr:col>
      <xdr:colOff>131530</xdr:colOff>
      <xdr:row>27</xdr:row>
      <xdr:rowOff>193973</xdr:rowOff>
    </xdr:to>
    <xdr:sp macro="" textlink="">
      <xdr:nvSpPr>
        <xdr:cNvPr id="226" name="직사각형 1871">
          <a:extLst>
            <a:ext uri="{FF2B5EF4-FFF2-40B4-BE49-F238E27FC236}">
              <a16:creationId xmlns:a16="http://schemas.microsoft.com/office/drawing/2014/main" id="{23B13DA0-DA88-44AB-98A0-A0ED1768A1A6}"/>
            </a:ext>
          </a:extLst>
        </xdr:cNvPr>
        <xdr:cNvSpPr/>
      </xdr:nvSpPr>
      <xdr:spPr bwMode="auto">
        <a:xfrm>
          <a:off x="12237355" y="6494321"/>
          <a:ext cx="167818" cy="312723"/>
        </a:xfrm>
        <a:prstGeom prst="rect">
          <a:avLst/>
        </a:prstGeom>
        <a:noFill/>
        <a:ln w="25400" cap="flat" cmpd="sng" algn="ctr">
          <a:solidFill>
            <a:srgbClr val="0000CC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vert="vert" wrap="square" lIns="18288" tIns="0" rIns="0" bIns="0" rtlCol="0" anchor="ctr" anchorCtr="1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ko-KR" sz="7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</a:rPr>
            <a:t>OFD#15</a:t>
          </a:r>
          <a:endParaRPr kumimoji="0" lang="ko-KR" altLang="en-US" sz="7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16</xdr:col>
      <xdr:colOff>45356</xdr:colOff>
      <xdr:row>44</xdr:row>
      <xdr:rowOff>99785</xdr:rowOff>
    </xdr:from>
    <xdr:to>
      <xdr:col>17</xdr:col>
      <xdr:colOff>6723</xdr:colOff>
      <xdr:row>45</xdr:row>
      <xdr:rowOff>3654</xdr:rowOff>
    </xdr:to>
    <xdr:grpSp>
      <xdr:nvGrpSpPr>
        <xdr:cNvPr id="200" name="Group 199">
          <a:extLst>
            <a:ext uri="{FF2B5EF4-FFF2-40B4-BE49-F238E27FC236}">
              <a16:creationId xmlns:a16="http://schemas.microsoft.com/office/drawing/2014/main" id="{9107327D-81EA-41BB-AF49-48DE027D4001}"/>
            </a:ext>
          </a:extLst>
        </xdr:cNvPr>
        <xdr:cNvGrpSpPr/>
      </xdr:nvGrpSpPr>
      <xdr:grpSpPr>
        <a:xfrm rot="2568034">
          <a:off x="3858531" y="10999560"/>
          <a:ext cx="199492" cy="151519"/>
          <a:chOff x="16934516" y="699860"/>
          <a:chExt cx="197952" cy="152971"/>
        </a:xfrm>
      </xdr:grpSpPr>
      <xdr:sp macro="" textlink="">
        <xdr:nvSpPr>
          <xdr:cNvPr id="201" name="Rectangle 200">
            <a:extLst>
              <a:ext uri="{FF2B5EF4-FFF2-40B4-BE49-F238E27FC236}">
                <a16:creationId xmlns:a16="http://schemas.microsoft.com/office/drawing/2014/main" id="{FED16863-6A0B-415E-A57E-0CB76BAFEBE1}"/>
              </a:ext>
            </a:extLst>
          </xdr:cNvPr>
          <xdr:cNvSpPr/>
        </xdr:nvSpPr>
        <xdr:spPr>
          <a:xfrm>
            <a:off x="16934516" y="700397"/>
            <a:ext cx="197952" cy="59958"/>
          </a:xfrm>
          <a:prstGeom prst="rect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2" name="Oval 201">
            <a:extLst>
              <a:ext uri="{FF2B5EF4-FFF2-40B4-BE49-F238E27FC236}">
                <a16:creationId xmlns:a16="http://schemas.microsoft.com/office/drawing/2014/main" id="{8E12B4A1-2C16-4466-B734-6BDDA0D1793F}"/>
              </a:ext>
            </a:extLst>
          </xdr:cNvPr>
          <xdr:cNvSpPr>
            <a:spLocks noChangeAspect="1"/>
          </xdr:cNvSpPr>
        </xdr:nvSpPr>
        <xdr:spPr>
          <a:xfrm>
            <a:off x="16959313" y="699860"/>
            <a:ext cx="148359" cy="152971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3" name="Oval 202">
            <a:extLst>
              <a:ext uri="{FF2B5EF4-FFF2-40B4-BE49-F238E27FC236}">
                <a16:creationId xmlns:a16="http://schemas.microsoft.com/office/drawing/2014/main" id="{628C9171-9932-41BB-B112-08B0CB945BFC}"/>
              </a:ext>
            </a:extLst>
          </xdr:cNvPr>
          <xdr:cNvSpPr>
            <a:spLocks noChangeAspect="1"/>
          </xdr:cNvSpPr>
        </xdr:nvSpPr>
        <xdr:spPr>
          <a:xfrm>
            <a:off x="17013959" y="789252"/>
            <a:ext cx="39068" cy="402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18</xdr:col>
      <xdr:colOff>48078</xdr:colOff>
      <xdr:row>23</xdr:row>
      <xdr:rowOff>106589</xdr:rowOff>
    </xdr:from>
    <xdr:to>
      <xdr:col>18</xdr:col>
      <xdr:colOff>245302</xdr:colOff>
      <xdr:row>24</xdr:row>
      <xdr:rowOff>7737</xdr:rowOff>
    </xdr:to>
    <xdr:grpSp>
      <xdr:nvGrpSpPr>
        <xdr:cNvPr id="240" name="Group 219">
          <a:extLst>
            <a:ext uri="{FF2B5EF4-FFF2-40B4-BE49-F238E27FC236}">
              <a16:creationId xmlns:a16="http://schemas.microsoft.com/office/drawing/2014/main" id="{EAF0AE28-FBA3-477E-A80F-7095ECA27DA7}"/>
            </a:ext>
            <a:ext uri="{147F2762-F138-4A5C-976F-8EAC2B608ADB}">
              <a16:predDERef xmlns:a16="http://schemas.microsoft.com/office/drawing/2014/main" pred="{0676B2A9-D2EA-462B-8C70-78D8C0F4C70D}"/>
            </a:ext>
          </a:extLst>
        </xdr:cNvPr>
        <xdr:cNvGrpSpPr/>
      </xdr:nvGrpSpPr>
      <xdr:grpSpPr>
        <a:xfrm rot="11656699">
          <a:off x="4331153" y="5799364"/>
          <a:ext cx="190874" cy="155148"/>
          <a:chOff x="16934516" y="699860"/>
          <a:chExt cx="197952" cy="152971"/>
        </a:xfrm>
      </xdr:grpSpPr>
      <xdr:sp macro="" textlink="">
        <xdr:nvSpPr>
          <xdr:cNvPr id="252" name="Rectangle 220">
            <a:extLst>
              <a:ext uri="{FF2B5EF4-FFF2-40B4-BE49-F238E27FC236}">
                <a16:creationId xmlns:a16="http://schemas.microsoft.com/office/drawing/2014/main" id="{027D423A-DFE7-4467-99FA-9295344B03B7}"/>
              </a:ext>
            </a:extLst>
          </xdr:cNvPr>
          <xdr:cNvSpPr/>
        </xdr:nvSpPr>
        <xdr:spPr>
          <a:xfrm>
            <a:off x="16934516" y="700397"/>
            <a:ext cx="197952" cy="59958"/>
          </a:xfrm>
          <a:prstGeom prst="rect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3" name="Oval 221">
            <a:extLst>
              <a:ext uri="{FF2B5EF4-FFF2-40B4-BE49-F238E27FC236}">
                <a16:creationId xmlns:a16="http://schemas.microsoft.com/office/drawing/2014/main" id="{618F7E17-EF75-4C75-BE83-B97B06A9C40E}"/>
              </a:ext>
            </a:extLst>
          </xdr:cNvPr>
          <xdr:cNvSpPr>
            <a:spLocks noChangeAspect="1"/>
          </xdr:cNvSpPr>
        </xdr:nvSpPr>
        <xdr:spPr>
          <a:xfrm>
            <a:off x="16959313" y="699860"/>
            <a:ext cx="148359" cy="152971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4" name="Oval 222">
            <a:extLst>
              <a:ext uri="{FF2B5EF4-FFF2-40B4-BE49-F238E27FC236}">
                <a16:creationId xmlns:a16="http://schemas.microsoft.com/office/drawing/2014/main" id="{4E67D46A-DCE4-4BD5-8915-FAB18E6126B6}"/>
              </a:ext>
            </a:extLst>
          </xdr:cNvPr>
          <xdr:cNvSpPr>
            <a:spLocks noChangeAspect="1"/>
          </xdr:cNvSpPr>
        </xdr:nvSpPr>
        <xdr:spPr>
          <a:xfrm>
            <a:off x="17013959" y="789252"/>
            <a:ext cx="39068" cy="402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29</xdr:col>
      <xdr:colOff>228774</xdr:colOff>
      <xdr:row>28</xdr:row>
      <xdr:rowOff>70582</xdr:rowOff>
    </xdr:from>
    <xdr:to>
      <xdr:col>30</xdr:col>
      <xdr:colOff>113593</xdr:colOff>
      <xdr:row>29</xdr:row>
      <xdr:rowOff>50999</xdr:rowOff>
    </xdr:to>
    <xdr:grpSp>
      <xdr:nvGrpSpPr>
        <xdr:cNvPr id="297" name="Group 223">
          <a:extLst>
            <a:ext uri="{FF2B5EF4-FFF2-40B4-BE49-F238E27FC236}">
              <a16:creationId xmlns:a16="http://schemas.microsoft.com/office/drawing/2014/main" id="{FC18FF34-4651-42DC-A02C-20AFF7A56022}"/>
            </a:ext>
            <a:ext uri="{147F2762-F138-4A5C-976F-8EAC2B608ADB}">
              <a16:predDERef xmlns:a16="http://schemas.microsoft.com/office/drawing/2014/main" pred="{EAF0AE28-FBA3-477E-A80F-7095ECA27DA7}"/>
            </a:ext>
          </a:extLst>
        </xdr:cNvPr>
        <xdr:cNvGrpSpPr/>
      </xdr:nvGrpSpPr>
      <xdr:grpSpPr>
        <a:xfrm rot="3962251">
          <a:off x="7081837" y="7054169"/>
          <a:ext cx="228067" cy="122944"/>
          <a:chOff x="16934516" y="699860"/>
          <a:chExt cx="197952" cy="152971"/>
        </a:xfrm>
      </xdr:grpSpPr>
      <xdr:sp macro="" textlink="">
        <xdr:nvSpPr>
          <xdr:cNvPr id="298" name="Rectangle 224">
            <a:extLst>
              <a:ext uri="{FF2B5EF4-FFF2-40B4-BE49-F238E27FC236}">
                <a16:creationId xmlns:a16="http://schemas.microsoft.com/office/drawing/2014/main" id="{B5726CB8-9514-4726-A9CE-614F13CE5D45}"/>
              </a:ext>
            </a:extLst>
          </xdr:cNvPr>
          <xdr:cNvSpPr/>
        </xdr:nvSpPr>
        <xdr:spPr>
          <a:xfrm>
            <a:off x="16934516" y="700397"/>
            <a:ext cx="197952" cy="59958"/>
          </a:xfrm>
          <a:prstGeom prst="rect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9" name="Oval 225">
            <a:extLst>
              <a:ext uri="{FF2B5EF4-FFF2-40B4-BE49-F238E27FC236}">
                <a16:creationId xmlns:a16="http://schemas.microsoft.com/office/drawing/2014/main" id="{7CD58A3C-D97F-4393-8A31-CFE396C4A7C7}"/>
              </a:ext>
            </a:extLst>
          </xdr:cNvPr>
          <xdr:cNvSpPr>
            <a:spLocks noChangeAspect="1"/>
          </xdr:cNvSpPr>
        </xdr:nvSpPr>
        <xdr:spPr>
          <a:xfrm>
            <a:off x="16959313" y="699860"/>
            <a:ext cx="148359" cy="152971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0" name="Oval 226">
            <a:extLst>
              <a:ext uri="{FF2B5EF4-FFF2-40B4-BE49-F238E27FC236}">
                <a16:creationId xmlns:a16="http://schemas.microsoft.com/office/drawing/2014/main" id="{DA47EF22-CF40-43AE-9FF8-3894D39EA040}"/>
              </a:ext>
            </a:extLst>
          </xdr:cNvPr>
          <xdr:cNvSpPr>
            <a:spLocks noChangeAspect="1"/>
          </xdr:cNvSpPr>
        </xdr:nvSpPr>
        <xdr:spPr>
          <a:xfrm>
            <a:off x="17013959" y="789252"/>
            <a:ext cx="39068" cy="402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34</xdr:col>
      <xdr:colOff>136699</xdr:colOff>
      <xdr:row>28</xdr:row>
      <xdr:rowOff>62872</xdr:rowOff>
    </xdr:from>
    <xdr:to>
      <xdr:col>35</xdr:col>
      <xdr:colOff>18797</xdr:colOff>
      <xdr:row>29</xdr:row>
      <xdr:rowOff>15167</xdr:rowOff>
    </xdr:to>
    <xdr:grpSp>
      <xdr:nvGrpSpPr>
        <xdr:cNvPr id="293" name="Group 227">
          <a:extLst>
            <a:ext uri="{FF2B5EF4-FFF2-40B4-BE49-F238E27FC236}">
              <a16:creationId xmlns:a16="http://schemas.microsoft.com/office/drawing/2014/main" id="{333BAA48-38AC-4828-8F92-81EED0AE6DB7}"/>
            </a:ext>
            <a:ext uri="{147F2762-F138-4A5C-976F-8EAC2B608ADB}">
              <a16:predDERef xmlns:a16="http://schemas.microsoft.com/office/drawing/2014/main" pred="{FC18FF34-4651-42DC-A02C-20AFF7A56022}"/>
            </a:ext>
          </a:extLst>
        </xdr:cNvPr>
        <xdr:cNvGrpSpPr/>
      </xdr:nvGrpSpPr>
      <xdr:grpSpPr>
        <a:xfrm rot="18262821">
          <a:off x="8216900" y="7038521"/>
          <a:ext cx="193595" cy="117048"/>
          <a:chOff x="16934516" y="699860"/>
          <a:chExt cx="197952" cy="152971"/>
        </a:xfrm>
      </xdr:grpSpPr>
      <xdr:sp macro="" textlink="">
        <xdr:nvSpPr>
          <xdr:cNvPr id="294" name="Rectangle 228">
            <a:extLst>
              <a:ext uri="{FF2B5EF4-FFF2-40B4-BE49-F238E27FC236}">
                <a16:creationId xmlns:a16="http://schemas.microsoft.com/office/drawing/2014/main" id="{F39C8AC7-0F7B-4BC6-9699-155BE032E2EE}"/>
              </a:ext>
            </a:extLst>
          </xdr:cNvPr>
          <xdr:cNvSpPr/>
        </xdr:nvSpPr>
        <xdr:spPr>
          <a:xfrm>
            <a:off x="16934516" y="700397"/>
            <a:ext cx="197952" cy="59958"/>
          </a:xfrm>
          <a:prstGeom prst="rect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5" name="Oval 229">
            <a:extLst>
              <a:ext uri="{FF2B5EF4-FFF2-40B4-BE49-F238E27FC236}">
                <a16:creationId xmlns:a16="http://schemas.microsoft.com/office/drawing/2014/main" id="{87D90A92-420E-4216-93DF-6FE6D8653078}"/>
              </a:ext>
            </a:extLst>
          </xdr:cNvPr>
          <xdr:cNvSpPr>
            <a:spLocks noChangeAspect="1"/>
          </xdr:cNvSpPr>
        </xdr:nvSpPr>
        <xdr:spPr>
          <a:xfrm>
            <a:off x="16959313" y="699860"/>
            <a:ext cx="148359" cy="152971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6" name="Oval 230">
            <a:extLst>
              <a:ext uri="{FF2B5EF4-FFF2-40B4-BE49-F238E27FC236}">
                <a16:creationId xmlns:a16="http://schemas.microsoft.com/office/drawing/2014/main" id="{28413E1A-84B0-4A64-8717-CE880F3D7F3A}"/>
              </a:ext>
            </a:extLst>
          </xdr:cNvPr>
          <xdr:cNvSpPr>
            <a:spLocks noChangeAspect="1"/>
          </xdr:cNvSpPr>
        </xdr:nvSpPr>
        <xdr:spPr>
          <a:xfrm>
            <a:off x="17013959" y="789252"/>
            <a:ext cx="39068" cy="402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18</xdr:col>
      <xdr:colOff>36738</xdr:colOff>
      <xdr:row>3</xdr:row>
      <xdr:rowOff>26760</xdr:rowOff>
    </xdr:from>
    <xdr:to>
      <xdr:col>39</xdr:col>
      <xdr:colOff>236310</xdr:colOff>
      <xdr:row>17</xdr:row>
      <xdr:rowOff>171903</xdr:rowOff>
    </xdr:to>
    <xdr:sp macro="" textlink="">
      <xdr:nvSpPr>
        <xdr:cNvPr id="133" name="직사각형 31">
          <a:extLst>
            <a:ext uri="{FF2B5EF4-FFF2-40B4-BE49-F238E27FC236}">
              <a16:creationId xmlns:a16="http://schemas.microsoft.com/office/drawing/2014/main" id="{FDC2AB9B-5140-499F-A8B2-D8EEF6A7DFE2}"/>
            </a:ext>
            <a:ext uri="{147F2762-F138-4A5C-976F-8EAC2B608ADB}">
              <a16:predDERef xmlns:a16="http://schemas.microsoft.com/office/drawing/2014/main" pred="{333BAA48-38AC-4828-8F92-81EED0AE6DB7}"/>
            </a:ext>
          </a:extLst>
        </xdr:cNvPr>
        <xdr:cNvSpPr/>
      </xdr:nvSpPr>
      <xdr:spPr>
        <a:xfrm>
          <a:off x="4837338" y="769710"/>
          <a:ext cx="5828847" cy="3612243"/>
        </a:xfrm>
        <a:prstGeom prst="rect">
          <a:avLst/>
        </a:prstGeom>
        <a:solidFill>
          <a:schemeClr val="tx1">
            <a:alpha val="2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23</xdr:col>
      <xdr:colOff>230599</xdr:colOff>
      <xdr:row>3</xdr:row>
      <xdr:rowOff>203336</xdr:rowOff>
    </xdr:from>
    <xdr:to>
      <xdr:col>32</xdr:col>
      <xdr:colOff>45357</xdr:colOff>
      <xdr:row>7</xdr:row>
      <xdr:rowOff>63499</xdr:rowOff>
    </xdr:to>
    <xdr:sp macro="" textlink="">
      <xdr:nvSpPr>
        <xdr:cNvPr id="242" name="직사각형 31">
          <a:extLst>
            <a:ext uri="{FF2B5EF4-FFF2-40B4-BE49-F238E27FC236}">
              <a16:creationId xmlns:a16="http://schemas.microsoft.com/office/drawing/2014/main" id="{23C390DC-D0E1-481A-A53D-7226192B725D}"/>
            </a:ext>
          </a:extLst>
        </xdr:cNvPr>
        <xdr:cNvSpPr/>
      </xdr:nvSpPr>
      <xdr:spPr>
        <a:xfrm>
          <a:off x="5655313" y="938122"/>
          <a:ext cx="1937473" cy="83987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800" b="1">
              <a:solidFill>
                <a:srgbClr val="FF0000"/>
              </a:solidFill>
            </a:rPr>
            <a:t>Excluded cabE#</a:t>
          </a:r>
          <a:br>
            <a:rPr lang="en-US" altLang="ko-KR" sz="1800" b="1">
              <a:solidFill>
                <a:srgbClr val="FF0000"/>
              </a:solidFill>
            </a:rPr>
          </a:br>
          <a:r>
            <a:rPr lang="en-US" altLang="ko-KR" sz="1800" b="1">
              <a:solidFill>
                <a:srgbClr val="FF0000"/>
              </a:solidFill>
            </a:rPr>
            <a:t>(40)</a:t>
          </a:r>
          <a:endParaRPr lang="ko-KR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55</xdr:col>
      <xdr:colOff>225978</xdr:colOff>
      <xdr:row>3</xdr:row>
      <xdr:rowOff>10414</xdr:rowOff>
    </xdr:from>
    <xdr:to>
      <xdr:col>62</xdr:col>
      <xdr:colOff>31245</xdr:colOff>
      <xdr:row>16</xdr:row>
      <xdr:rowOff>24848</xdr:rowOff>
    </xdr:to>
    <xdr:grpSp>
      <xdr:nvGrpSpPr>
        <xdr:cNvPr id="225" name="Group 224">
          <a:extLst>
            <a:ext uri="{FF2B5EF4-FFF2-40B4-BE49-F238E27FC236}">
              <a16:creationId xmlns:a16="http://schemas.microsoft.com/office/drawing/2014/main" id="{5EE78729-22E1-4DE4-E579-4CE3E12FDD67}"/>
            </a:ext>
          </a:extLst>
        </xdr:cNvPr>
        <xdr:cNvGrpSpPr/>
      </xdr:nvGrpSpPr>
      <xdr:grpSpPr>
        <a:xfrm>
          <a:off x="13341903" y="750189"/>
          <a:ext cx="1468967" cy="3240234"/>
          <a:chOff x="13024756" y="784377"/>
          <a:chExt cx="1435100" cy="3647519"/>
        </a:xfrm>
      </xdr:grpSpPr>
      <xdr:sp macro="" textlink="">
        <xdr:nvSpPr>
          <xdr:cNvPr id="243" name="직사각형 31">
            <a:extLst>
              <a:ext uri="{FF2B5EF4-FFF2-40B4-BE49-F238E27FC236}">
                <a16:creationId xmlns:a16="http://schemas.microsoft.com/office/drawing/2014/main" id="{6C01F8A7-FE4D-436A-A80D-31A840C91734}"/>
              </a:ext>
            </a:extLst>
          </xdr:cNvPr>
          <xdr:cNvSpPr/>
        </xdr:nvSpPr>
        <xdr:spPr>
          <a:xfrm>
            <a:off x="13024756" y="784377"/>
            <a:ext cx="1435100" cy="1920925"/>
          </a:xfrm>
          <a:prstGeom prst="rect">
            <a:avLst/>
          </a:prstGeom>
          <a:solidFill>
            <a:schemeClr val="tx1">
              <a:alpha val="2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244" name="직사각형 31">
            <a:extLst>
              <a:ext uri="{FF2B5EF4-FFF2-40B4-BE49-F238E27FC236}">
                <a16:creationId xmlns:a16="http://schemas.microsoft.com/office/drawing/2014/main" id="{4F9F1606-2A8E-4825-887E-81CF53A9B3B5}"/>
              </a:ext>
            </a:extLst>
          </xdr:cNvPr>
          <xdr:cNvSpPr/>
        </xdr:nvSpPr>
        <xdr:spPr>
          <a:xfrm>
            <a:off x="13762722" y="2708729"/>
            <a:ext cx="667904" cy="1723167"/>
          </a:xfrm>
          <a:prstGeom prst="rect">
            <a:avLst/>
          </a:prstGeom>
          <a:solidFill>
            <a:schemeClr val="tx1">
              <a:alpha val="2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54</xdr:col>
      <xdr:colOff>210641</xdr:colOff>
      <xdr:row>3</xdr:row>
      <xdr:rowOff>201519</xdr:rowOff>
    </xdr:from>
    <xdr:to>
      <xdr:col>63</xdr:col>
      <xdr:colOff>25400</xdr:colOff>
      <xdr:row>7</xdr:row>
      <xdr:rowOff>61682</xdr:rowOff>
    </xdr:to>
    <xdr:sp macro="" textlink="">
      <xdr:nvSpPr>
        <xdr:cNvPr id="245" name="직사각형 31">
          <a:extLst>
            <a:ext uri="{FF2B5EF4-FFF2-40B4-BE49-F238E27FC236}">
              <a16:creationId xmlns:a16="http://schemas.microsoft.com/office/drawing/2014/main" id="{9FBA6B0E-081F-49BF-BCCF-6CAB2E4E239B}"/>
            </a:ext>
            <a:ext uri="{147F2762-F138-4A5C-976F-8EAC2B608ADB}">
              <a16:predDERef xmlns:a16="http://schemas.microsoft.com/office/drawing/2014/main" pred="{5EE78729-22E1-4DE4-E579-4CE3E12FDD67}"/>
            </a:ext>
          </a:extLst>
        </xdr:cNvPr>
        <xdr:cNvSpPr/>
      </xdr:nvSpPr>
      <xdr:spPr>
        <a:xfrm>
          <a:off x="14641016" y="944469"/>
          <a:ext cx="2215059" cy="8507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800" b="1">
              <a:solidFill>
                <a:srgbClr val="FF0000"/>
              </a:solidFill>
            </a:rPr>
            <a:t>Excluded cabE#</a:t>
          </a:r>
          <a:br>
            <a:rPr lang="en-US" altLang="ko-KR" sz="1800" b="1">
              <a:solidFill>
                <a:srgbClr val="FF0000"/>
              </a:solidFill>
            </a:rPr>
          </a:br>
          <a:r>
            <a:rPr lang="en-US" altLang="ko-KR" sz="1800" b="1">
              <a:solidFill>
                <a:srgbClr val="FF0000"/>
              </a:solidFill>
            </a:rPr>
            <a:t>(10)</a:t>
          </a:r>
          <a:endParaRPr lang="ko-KR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25399</xdr:colOff>
      <xdr:row>43</xdr:row>
      <xdr:rowOff>116113</xdr:rowOff>
    </xdr:from>
    <xdr:to>
      <xdr:col>17</xdr:col>
      <xdr:colOff>181429</xdr:colOff>
      <xdr:row>58</xdr:row>
      <xdr:rowOff>16328</xdr:rowOff>
    </xdr:to>
    <xdr:sp macro="" textlink="">
      <xdr:nvSpPr>
        <xdr:cNvPr id="178" name="직사각형 31">
          <a:extLst>
            <a:ext uri="{FF2B5EF4-FFF2-40B4-BE49-F238E27FC236}">
              <a16:creationId xmlns:a16="http://schemas.microsoft.com/office/drawing/2014/main" id="{CA72A305-42E8-4DB4-B240-9FB5928E541E}"/>
            </a:ext>
            <a:ext uri="{147F2762-F138-4A5C-976F-8EAC2B608ADB}">
              <a16:predDERef xmlns:a16="http://schemas.microsoft.com/office/drawing/2014/main" pred="{9FBA6B0E-081F-49BF-BCCF-6CAB2E4E239B}"/>
            </a:ext>
          </a:extLst>
        </xdr:cNvPr>
        <xdr:cNvSpPr/>
      </xdr:nvSpPr>
      <xdr:spPr>
        <a:xfrm>
          <a:off x="732970" y="10648042"/>
          <a:ext cx="3458030" cy="3574143"/>
        </a:xfrm>
        <a:prstGeom prst="rect">
          <a:avLst/>
        </a:prstGeom>
        <a:solidFill>
          <a:schemeClr val="tx1">
            <a:alpha val="2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228784</xdr:colOff>
      <xdr:row>48</xdr:row>
      <xdr:rowOff>47307</xdr:rowOff>
    </xdr:from>
    <xdr:to>
      <xdr:col>14</xdr:col>
      <xdr:colOff>43543</xdr:colOff>
      <xdr:row>51</xdr:row>
      <xdr:rowOff>152398</xdr:rowOff>
    </xdr:to>
    <xdr:sp macro="" textlink="">
      <xdr:nvSpPr>
        <xdr:cNvPr id="247" name="직사각형 31">
          <a:extLst>
            <a:ext uri="{FF2B5EF4-FFF2-40B4-BE49-F238E27FC236}">
              <a16:creationId xmlns:a16="http://schemas.microsoft.com/office/drawing/2014/main" id="{70EFCC8D-6C7E-443C-A74A-AA126036AA9D}"/>
            </a:ext>
          </a:extLst>
        </xdr:cNvPr>
        <xdr:cNvSpPr/>
      </xdr:nvSpPr>
      <xdr:spPr>
        <a:xfrm>
          <a:off x="1408070" y="11803878"/>
          <a:ext cx="1937473" cy="83987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800" b="1">
              <a:solidFill>
                <a:srgbClr val="FF0000"/>
              </a:solidFill>
            </a:rPr>
            <a:t>Excluded cabE#</a:t>
          </a:r>
          <a:br>
            <a:rPr lang="en-US" altLang="ko-KR" sz="1800" b="1">
              <a:solidFill>
                <a:srgbClr val="FF0000"/>
              </a:solidFill>
            </a:rPr>
          </a:br>
          <a:r>
            <a:rPr lang="en-US" altLang="ko-KR" sz="1800" b="1">
              <a:solidFill>
                <a:srgbClr val="FF0000"/>
              </a:solidFill>
            </a:rPr>
            <a:t>(30)</a:t>
          </a:r>
          <a:endParaRPr lang="ko-KR" altLang="en-US" sz="1800" b="1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9525</xdr:colOff>
      <xdr:row>29</xdr:row>
      <xdr:rowOff>180975</xdr:rowOff>
    </xdr:from>
    <xdr:to>
      <xdr:col>34</xdr:col>
      <xdr:colOff>9525</xdr:colOff>
      <xdr:row>34</xdr:row>
      <xdr:rowOff>85725</xdr:rowOff>
    </xdr:to>
    <xdr:sp macro="" textlink="">
      <xdr:nvSpPr>
        <xdr:cNvPr id="275" name="직선 연결선 251">
          <a:extLst>
            <a:ext uri="{FF2B5EF4-FFF2-40B4-BE49-F238E27FC236}">
              <a16:creationId xmlns:a16="http://schemas.microsoft.com/office/drawing/2014/main" id="{B9288073-22D8-40C6-AB07-178CA756803F}"/>
            </a:ext>
            <a:ext uri="{147F2762-F138-4A5C-976F-8EAC2B608ADB}">
              <a16:predDERef xmlns:a16="http://schemas.microsoft.com/office/drawing/2014/main" pred="{D4716AE4-AC8E-4346-B747-4DE674206CD3}"/>
            </a:ext>
          </a:extLst>
        </xdr:cNvPr>
        <xdr:cNvSpPr>
          <a:spLocks noChangeShapeType="1"/>
        </xdr:cNvSpPr>
      </xdr:nvSpPr>
      <xdr:spPr bwMode="auto">
        <a:xfrm flipH="1" flipV="1">
          <a:off x="9077325" y="7362825"/>
          <a:ext cx="0" cy="11430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/>
        </a:p>
      </xdr:txBody>
    </xdr:sp>
    <xdr:clientData/>
  </xdr:twoCellAnchor>
  <xdr:twoCellAnchor>
    <xdr:from>
      <xdr:col>34</xdr:col>
      <xdr:colOff>9525</xdr:colOff>
      <xdr:row>27</xdr:row>
      <xdr:rowOff>238125</xdr:rowOff>
    </xdr:from>
    <xdr:to>
      <xdr:col>34</xdr:col>
      <xdr:colOff>9525</xdr:colOff>
      <xdr:row>32</xdr:row>
      <xdr:rowOff>142875</xdr:rowOff>
    </xdr:to>
    <xdr:sp macro="" textlink="">
      <xdr:nvSpPr>
        <xdr:cNvPr id="279" name="직선 연결선 252">
          <a:extLst>
            <a:ext uri="{FF2B5EF4-FFF2-40B4-BE49-F238E27FC236}">
              <a16:creationId xmlns:a16="http://schemas.microsoft.com/office/drawing/2014/main" id="{E2B7CDD7-E90F-4EA2-9698-1473E7737650}"/>
            </a:ext>
            <a:ext uri="{147F2762-F138-4A5C-976F-8EAC2B608ADB}">
              <a16:predDERef xmlns:a16="http://schemas.microsoft.com/office/drawing/2014/main" pred="{B9288073-22D8-40C6-AB07-178CA756803F}"/>
            </a:ext>
          </a:extLst>
        </xdr:cNvPr>
        <xdr:cNvSpPr>
          <a:spLocks noChangeShapeType="1"/>
        </xdr:cNvSpPr>
      </xdr:nvSpPr>
      <xdr:spPr bwMode="auto">
        <a:xfrm flipH="1" flipV="1">
          <a:off x="9077325" y="6924675"/>
          <a:ext cx="0" cy="114300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/>
        </a:p>
      </xdr:txBody>
    </xdr:sp>
    <xdr:clientData/>
  </xdr:twoCellAnchor>
  <xdr:twoCellAnchor>
    <xdr:from>
      <xdr:col>33</xdr:col>
      <xdr:colOff>238125</xdr:colOff>
      <xdr:row>29</xdr:row>
      <xdr:rowOff>142875</xdr:rowOff>
    </xdr:from>
    <xdr:to>
      <xdr:col>34</xdr:col>
      <xdr:colOff>47625</xdr:colOff>
      <xdr:row>32</xdr:row>
      <xdr:rowOff>133350</xdr:rowOff>
    </xdr:to>
    <xdr:sp macro="" textlink="">
      <xdr:nvSpPr>
        <xdr:cNvPr id="285" name="직사각형 253">
          <a:extLst>
            <a:ext uri="{FF2B5EF4-FFF2-40B4-BE49-F238E27FC236}">
              <a16:creationId xmlns:a16="http://schemas.microsoft.com/office/drawing/2014/main" id="{1222F85A-DC68-4BAC-89E0-B82BE6CE80AE}"/>
            </a:ext>
            <a:ext uri="{147F2762-F138-4A5C-976F-8EAC2B608ADB}">
              <a16:predDERef xmlns:a16="http://schemas.microsoft.com/office/drawing/2014/main" pred="{E2B7CDD7-E90F-4EA2-9698-1473E7737650}"/>
            </a:ext>
          </a:extLst>
        </xdr:cNvPr>
        <xdr:cNvSpPr>
          <a:spLocks noChangeArrowheads="1"/>
        </xdr:cNvSpPr>
      </xdr:nvSpPr>
      <xdr:spPr bwMode="auto">
        <a:xfrm>
          <a:off x="9039225" y="7324725"/>
          <a:ext cx="76200" cy="733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/>
        </a:p>
      </xdr:txBody>
    </xdr:sp>
    <xdr:clientData/>
  </xdr:twoCellAnchor>
  <xdr:twoCellAnchor>
    <xdr:from>
      <xdr:col>20</xdr:col>
      <xdr:colOff>133350</xdr:colOff>
      <xdr:row>28</xdr:row>
      <xdr:rowOff>0</xdr:rowOff>
    </xdr:from>
    <xdr:to>
      <xdr:col>20</xdr:col>
      <xdr:colOff>133350</xdr:colOff>
      <xdr:row>37</xdr:row>
      <xdr:rowOff>123825</xdr:rowOff>
    </xdr:to>
    <xdr:sp macro="" textlink="">
      <xdr:nvSpPr>
        <xdr:cNvPr id="303" name="직선 연결선 254">
          <a:extLst>
            <a:ext uri="{FF2B5EF4-FFF2-40B4-BE49-F238E27FC236}">
              <a16:creationId xmlns:a16="http://schemas.microsoft.com/office/drawing/2014/main" id="{80A81078-4B7A-461A-B248-FA7AB75CAB8C}"/>
            </a:ext>
            <a:ext uri="{147F2762-F138-4A5C-976F-8EAC2B608ADB}">
              <a16:predDERef xmlns:a16="http://schemas.microsoft.com/office/drawing/2014/main" pred="{1222F85A-DC68-4BAC-89E0-B82BE6CE80AE}"/>
            </a:ext>
          </a:extLst>
        </xdr:cNvPr>
        <xdr:cNvSpPr>
          <a:spLocks noChangeShapeType="1"/>
        </xdr:cNvSpPr>
      </xdr:nvSpPr>
      <xdr:spPr bwMode="auto">
        <a:xfrm flipV="1">
          <a:off x="5467350" y="6934200"/>
          <a:ext cx="0" cy="2352675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/>
        </a:p>
      </xdr:txBody>
    </xdr:sp>
    <xdr:clientData/>
  </xdr:twoCellAnchor>
  <xdr:twoCellAnchor>
    <xdr:from>
      <xdr:col>20</xdr:col>
      <xdr:colOff>85725</xdr:colOff>
      <xdr:row>29</xdr:row>
      <xdr:rowOff>123825</xdr:rowOff>
    </xdr:from>
    <xdr:to>
      <xdr:col>20</xdr:col>
      <xdr:colOff>161925</xdr:colOff>
      <xdr:row>32</xdr:row>
      <xdr:rowOff>114300</xdr:rowOff>
    </xdr:to>
    <xdr:sp macro="" textlink="">
      <xdr:nvSpPr>
        <xdr:cNvPr id="306" name="직사각형 255">
          <a:extLst>
            <a:ext uri="{FF2B5EF4-FFF2-40B4-BE49-F238E27FC236}">
              <a16:creationId xmlns:a16="http://schemas.microsoft.com/office/drawing/2014/main" id="{BD2DCEA2-CEC8-476D-B9D3-7A716A3FF362}"/>
            </a:ext>
            <a:ext uri="{147F2762-F138-4A5C-976F-8EAC2B608ADB}">
              <a16:predDERef xmlns:a16="http://schemas.microsoft.com/office/drawing/2014/main" pred="{80A81078-4B7A-461A-B248-FA7AB75CAB8C}"/>
            </a:ext>
          </a:extLst>
        </xdr:cNvPr>
        <xdr:cNvSpPr>
          <a:spLocks noChangeArrowheads="1"/>
        </xdr:cNvSpPr>
      </xdr:nvSpPr>
      <xdr:spPr bwMode="auto">
        <a:xfrm>
          <a:off x="5419725" y="7305675"/>
          <a:ext cx="76200" cy="7334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/>
        </a:p>
      </xdr:txBody>
    </xdr:sp>
    <xdr:clientData/>
  </xdr:twoCellAnchor>
  <xdr:twoCellAnchor>
    <xdr:from>
      <xdr:col>8</xdr:col>
      <xdr:colOff>12073</xdr:colOff>
      <xdr:row>11</xdr:row>
      <xdr:rowOff>33285</xdr:rowOff>
    </xdr:from>
    <xdr:to>
      <xdr:col>8</xdr:col>
      <xdr:colOff>209297</xdr:colOff>
      <xdr:row>11</xdr:row>
      <xdr:rowOff>182083</xdr:rowOff>
    </xdr:to>
    <xdr:grpSp>
      <xdr:nvGrpSpPr>
        <xdr:cNvPr id="251" name="Group 250">
          <a:extLst>
            <a:ext uri="{FF2B5EF4-FFF2-40B4-BE49-F238E27FC236}">
              <a16:creationId xmlns:a16="http://schemas.microsoft.com/office/drawing/2014/main" id="{D6713CE5-2E3D-4A7C-804B-D43063D4368C}"/>
            </a:ext>
          </a:extLst>
        </xdr:cNvPr>
        <xdr:cNvGrpSpPr/>
      </xdr:nvGrpSpPr>
      <xdr:grpSpPr>
        <a:xfrm>
          <a:off x="1913898" y="2754260"/>
          <a:ext cx="200399" cy="148798"/>
          <a:chOff x="16934516" y="699860"/>
          <a:chExt cx="197952" cy="152971"/>
        </a:xfrm>
      </xdr:grpSpPr>
      <xdr:sp macro="" textlink="">
        <xdr:nvSpPr>
          <xdr:cNvPr id="258" name="Rectangle 257">
            <a:extLst>
              <a:ext uri="{FF2B5EF4-FFF2-40B4-BE49-F238E27FC236}">
                <a16:creationId xmlns:a16="http://schemas.microsoft.com/office/drawing/2014/main" id="{B6012558-1569-40E9-870C-BB209EBA5DD6}"/>
              </a:ext>
            </a:extLst>
          </xdr:cNvPr>
          <xdr:cNvSpPr/>
        </xdr:nvSpPr>
        <xdr:spPr>
          <a:xfrm>
            <a:off x="16934516" y="700397"/>
            <a:ext cx="197952" cy="59958"/>
          </a:xfrm>
          <a:prstGeom prst="rect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9" name="Oval 258">
            <a:extLst>
              <a:ext uri="{FF2B5EF4-FFF2-40B4-BE49-F238E27FC236}">
                <a16:creationId xmlns:a16="http://schemas.microsoft.com/office/drawing/2014/main" id="{E553F527-3FA8-4190-BA4C-F949B3037932}"/>
              </a:ext>
            </a:extLst>
          </xdr:cNvPr>
          <xdr:cNvSpPr>
            <a:spLocks noChangeAspect="1"/>
          </xdr:cNvSpPr>
        </xdr:nvSpPr>
        <xdr:spPr>
          <a:xfrm>
            <a:off x="16959313" y="699860"/>
            <a:ext cx="148359" cy="152971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0" name="Oval 259">
            <a:extLst>
              <a:ext uri="{FF2B5EF4-FFF2-40B4-BE49-F238E27FC236}">
                <a16:creationId xmlns:a16="http://schemas.microsoft.com/office/drawing/2014/main" id="{D0801F77-B38A-40C8-9094-64CD70CC7C9E}"/>
              </a:ext>
            </a:extLst>
          </xdr:cNvPr>
          <xdr:cNvSpPr>
            <a:spLocks noChangeAspect="1"/>
          </xdr:cNvSpPr>
        </xdr:nvSpPr>
        <xdr:spPr>
          <a:xfrm>
            <a:off x="17013959" y="789252"/>
            <a:ext cx="39068" cy="402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</xdr:col>
      <xdr:colOff>13155</xdr:colOff>
      <xdr:row>12</xdr:row>
      <xdr:rowOff>96156</xdr:rowOff>
    </xdr:from>
    <xdr:to>
      <xdr:col>8</xdr:col>
      <xdr:colOff>210379</xdr:colOff>
      <xdr:row>13</xdr:row>
      <xdr:rowOff>26</xdr:rowOff>
    </xdr:to>
    <xdr:grpSp>
      <xdr:nvGrpSpPr>
        <xdr:cNvPr id="269" name="Group 209">
          <a:extLst>
            <a:ext uri="{FF2B5EF4-FFF2-40B4-BE49-F238E27FC236}">
              <a16:creationId xmlns:a16="http://schemas.microsoft.com/office/drawing/2014/main" id="{ADA42FC0-42CE-4DB7-88C2-FABCB90696E8}"/>
            </a:ext>
            <a:ext uri="{147F2762-F138-4A5C-976F-8EAC2B608ADB}">
              <a16:predDERef xmlns:a16="http://schemas.microsoft.com/office/drawing/2014/main" pred="{6A1FB421-B9EB-44D5-A715-189BEDAF03C7}"/>
            </a:ext>
          </a:extLst>
        </xdr:cNvPr>
        <xdr:cNvGrpSpPr/>
      </xdr:nvGrpSpPr>
      <xdr:grpSpPr>
        <a:xfrm>
          <a:off x="1914980" y="3067956"/>
          <a:ext cx="200399" cy="151520"/>
          <a:chOff x="16934516" y="699860"/>
          <a:chExt cx="197952" cy="152971"/>
        </a:xfrm>
        <a:solidFill>
          <a:srgbClr val="FF0000"/>
        </a:solidFill>
      </xdr:grpSpPr>
      <xdr:sp macro="" textlink="">
        <xdr:nvSpPr>
          <xdr:cNvPr id="270" name="Rectangle 210">
            <a:extLst>
              <a:ext uri="{FF2B5EF4-FFF2-40B4-BE49-F238E27FC236}">
                <a16:creationId xmlns:a16="http://schemas.microsoft.com/office/drawing/2014/main" id="{4BF82E12-F3B9-4E6C-96C9-7135E2AF3C03}"/>
              </a:ext>
            </a:extLst>
          </xdr:cNvPr>
          <xdr:cNvSpPr/>
        </xdr:nvSpPr>
        <xdr:spPr>
          <a:xfrm>
            <a:off x="16934516" y="700397"/>
            <a:ext cx="197952" cy="59958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1" name="Oval 211">
            <a:extLst>
              <a:ext uri="{FF2B5EF4-FFF2-40B4-BE49-F238E27FC236}">
                <a16:creationId xmlns:a16="http://schemas.microsoft.com/office/drawing/2014/main" id="{FFF4BE2C-9420-467E-AC97-B061D8BD8DF0}"/>
              </a:ext>
            </a:extLst>
          </xdr:cNvPr>
          <xdr:cNvSpPr>
            <a:spLocks noChangeAspect="1"/>
          </xdr:cNvSpPr>
        </xdr:nvSpPr>
        <xdr:spPr>
          <a:xfrm>
            <a:off x="16959313" y="699860"/>
            <a:ext cx="148359" cy="152971"/>
          </a:xfrm>
          <a:prstGeom prst="ellips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2" name="Oval 212">
            <a:extLst>
              <a:ext uri="{FF2B5EF4-FFF2-40B4-BE49-F238E27FC236}">
                <a16:creationId xmlns:a16="http://schemas.microsoft.com/office/drawing/2014/main" id="{CE951495-4498-4F02-80B1-13724A26CF98}"/>
              </a:ext>
            </a:extLst>
          </xdr:cNvPr>
          <xdr:cNvSpPr>
            <a:spLocks noChangeAspect="1"/>
          </xdr:cNvSpPr>
        </xdr:nvSpPr>
        <xdr:spPr>
          <a:xfrm>
            <a:off x="17013959" y="789252"/>
            <a:ext cx="39068" cy="40282"/>
          </a:xfrm>
          <a:prstGeom prst="ellips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99785</xdr:colOff>
      <xdr:row>15</xdr:row>
      <xdr:rowOff>136070</xdr:rowOff>
    </xdr:from>
    <xdr:to>
      <xdr:col>16</xdr:col>
      <xdr:colOff>225419</xdr:colOff>
      <xdr:row>16</xdr:row>
      <xdr:rowOff>235857</xdr:rowOff>
    </xdr:to>
    <xdr:sp macro="" textlink="">
      <xdr:nvSpPr>
        <xdr:cNvPr id="273" name="직사각형 15">
          <a:extLst>
            <a:ext uri="{FF2B5EF4-FFF2-40B4-BE49-F238E27FC236}">
              <a16:creationId xmlns:a16="http://schemas.microsoft.com/office/drawing/2014/main" id="{199CA8FA-1A6E-42A4-8F2F-4B192472E60D}"/>
            </a:ext>
          </a:extLst>
        </xdr:cNvPr>
        <xdr:cNvSpPr/>
      </xdr:nvSpPr>
      <xdr:spPr>
        <a:xfrm>
          <a:off x="2458356" y="3809999"/>
          <a:ext cx="1540777" cy="344715"/>
        </a:xfrm>
        <a:prstGeom prst="rect">
          <a:avLst/>
        </a:prstGeom>
        <a:solidFill>
          <a:schemeClr val="accent2">
            <a:alpha val="2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200" b="0">
              <a:solidFill>
                <a:sysClr val="windowText" lastClr="000000"/>
              </a:solidFill>
            </a:rPr>
            <a:t>Actual #/ cabE#</a:t>
          </a:r>
          <a:endParaRPr lang="ko-KR" altLang="en-US" sz="12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18143</xdr:colOff>
      <xdr:row>18</xdr:row>
      <xdr:rowOff>226785</xdr:rowOff>
    </xdr:from>
    <xdr:to>
      <xdr:col>17</xdr:col>
      <xdr:colOff>217715</xdr:colOff>
      <xdr:row>43</xdr:row>
      <xdr:rowOff>63500</xdr:rowOff>
    </xdr:to>
    <xdr:sp macro="" textlink="">
      <xdr:nvSpPr>
        <xdr:cNvPr id="274" name="직사각형 127">
          <a:extLst>
            <a:ext uri="{FF2B5EF4-FFF2-40B4-BE49-F238E27FC236}">
              <a16:creationId xmlns:a16="http://schemas.microsoft.com/office/drawing/2014/main" id="{6B02BF5B-E289-43E9-B40F-F402DD24E95E}"/>
            </a:ext>
            <a:ext uri="{147F2762-F138-4A5C-976F-8EAC2B608ADB}">
              <a16:predDERef xmlns:a16="http://schemas.microsoft.com/office/drawing/2014/main" pred="{6B4DD810-0065-4FBA-9B74-16D5CDF13EB6}"/>
            </a:ext>
          </a:extLst>
        </xdr:cNvPr>
        <xdr:cNvSpPr/>
      </xdr:nvSpPr>
      <xdr:spPr>
        <a:xfrm>
          <a:off x="725714" y="4635499"/>
          <a:ext cx="3501572" cy="5959930"/>
        </a:xfrm>
        <a:prstGeom prst="rect">
          <a:avLst/>
        </a:prstGeom>
        <a:solidFill>
          <a:srgbClr val="FF0000">
            <a:alpha val="5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17</xdr:col>
      <xdr:colOff>234043</xdr:colOff>
      <xdr:row>17</xdr:row>
      <xdr:rowOff>206827</xdr:rowOff>
    </xdr:from>
    <xdr:to>
      <xdr:col>20</xdr:col>
      <xdr:colOff>154214</xdr:colOff>
      <xdr:row>43</xdr:row>
      <xdr:rowOff>63499</xdr:rowOff>
    </xdr:to>
    <xdr:sp macro="" textlink="">
      <xdr:nvSpPr>
        <xdr:cNvPr id="276" name="직사각형 127">
          <a:extLst>
            <a:ext uri="{FF2B5EF4-FFF2-40B4-BE49-F238E27FC236}">
              <a16:creationId xmlns:a16="http://schemas.microsoft.com/office/drawing/2014/main" id="{453337A9-15E6-4286-BBBC-5669A4684D06}"/>
            </a:ext>
            <a:ext uri="{147F2762-F138-4A5C-976F-8EAC2B608ADB}">
              <a16:predDERef xmlns:a16="http://schemas.microsoft.com/office/drawing/2014/main" pred="{6B4DD810-0065-4FBA-9B74-16D5CDF13EB6}"/>
            </a:ext>
          </a:extLst>
        </xdr:cNvPr>
        <xdr:cNvSpPr/>
      </xdr:nvSpPr>
      <xdr:spPr>
        <a:xfrm>
          <a:off x="4243614" y="4370613"/>
          <a:ext cx="627743" cy="6224815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20</xdr:col>
      <xdr:colOff>141514</xdr:colOff>
      <xdr:row>28</xdr:row>
      <xdr:rowOff>32656</xdr:rowOff>
    </xdr:from>
    <xdr:to>
      <xdr:col>40</xdr:col>
      <xdr:colOff>45357</xdr:colOff>
      <xdr:row>34</xdr:row>
      <xdr:rowOff>0</xdr:rowOff>
    </xdr:to>
    <xdr:sp macro="" textlink="">
      <xdr:nvSpPr>
        <xdr:cNvPr id="277" name="직사각형 127">
          <a:extLst>
            <a:ext uri="{FF2B5EF4-FFF2-40B4-BE49-F238E27FC236}">
              <a16:creationId xmlns:a16="http://schemas.microsoft.com/office/drawing/2014/main" id="{D1D9E20C-4B71-4FE2-8A83-2E234FDC611A}"/>
            </a:ext>
            <a:ext uri="{147F2762-F138-4A5C-976F-8EAC2B608ADB}">
              <a16:predDERef xmlns:a16="http://schemas.microsoft.com/office/drawing/2014/main" pred="{6B4DD810-0065-4FBA-9B74-16D5CDF13EB6}"/>
            </a:ext>
          </a:extLst>
        </xdr:cNvPr>
        <xdr:cNvSpPr/>
      </xdr:nvSpPr>
      <xdr:spPr>
        <a:xfrm>
          <a:off x="4858657" y="6890656"/>
          <a:ext cx="4620986" cy="1436915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3</xdr:col>
      <xdr:colOff>54428</xdr:colOff>
      <xdr:row>13</xdr:row>
      <xdr:rowOff>117928</xdr:rowOff>
    </xdr:from>
    <xdr:to>
      <xdr:col>6</xdr:col>
      <xdr:colOff>130815</xdr:colOff>
      <xdr:row>14</xdr:row>
      <xdr:rowOff>196272</xdr:rowOff>
    </xdr:to>
    <xdr:sp macro="" textlink="">
      <xdr:nvSpPr>
        <xdr:cNvPr id="278" name="직사각형 127">
          <a:extLst>
            <a:ext uri="{FF2B5EF4-FFF2-40B4-BE49-F238E27FC236}">
              <a16:creationId xmlns:a16="http://schemas.microsoft.com/office/drawing/2014/main" id="{A847E77B-9915-4467-879C-F365AA873F28}"/>
            </a:ext>
            <a:ext uri="{147F2762-F138-4A5C-976F-8EAC2B608ADB}">
              <a16:predDERef xmlns:a16="http://schemas.microsoft.com/office/drawing/2014/main" pred="{6B4DD810-0065-4FBA-9B74-16D5CDF13EB6}"/>
            </a:ext>
          </a:extLst>
        </xdr:cNvPr>
        <xdr:cNvSpPr/>
      </xdr:nvSpPr>
      <xdr:spPr>
        <a:xfrm>
          <a:off x="761999" y="3301999"/>
          <a:ext cx="783959" cy="323273"/>
        </a:xfrm>
        <a:prstGeom prst="rect">
          <a:avLst/>
        </a:prstGeom>
        <a:solidFill>
          <a:srgbClr val="FF0000">
            <a:alpha val="5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/>
            <a:t>Red</a:t>
          </a:r>
        </a:p>
      </xdr:txBody>
    </xdr:sp>
    <xdr:clientData/>
  </xdr:twoCellAnchor>
  <xdr:twoCellAnchor>
    <xdr:from>
      <xdr:col>7</xdr:col>
      <xdr:colOff>9071</xdr:colOff>
      <xdr:row>13</xdr:row>
      <xdr:rowOff>117928</xdr:rowOff>
    </xdr:from>
    <xdr:to>
      <xdr:col>10</xdr:col>
      <xdr:colOff>85459</xdr:colOff>
      <xdr:row>14</xdr:row>
      <xdr:rowOff>196272</xdr:rowOff>
    </xdr:to>
    <xdr:sp macro="" textlink="">
      <xdr:nvSpPr>
        <xdr:cNvPr id="280" name="직사각형 127">
          <a:extLst>
            <a:ext uri="{FF2B5EF4-FFF2-40B4-BE49-F238E27FC236}">
              <a16:creationId xmlns:a16="http://schemas.microsoft.com/office/drawing/2014/main" id="{54FF2ED1-E2FD-4B5D-92A7-630D09E67D8A}"/>
            </a:ext>
            <a:ext uri="{147F2762-F138-4A5C-976F-8EAC2B608ADB}">
              <a16:predDERef xmlns:a16="http://schemas.microsoft.com/office/drawing/2014/main" pred="{6B4DD810-0065-4FBA-9B74-16D5CDF13EB6}"/>
            </a:ext>
          </a:extLst>
        </xdr:cNvPr>
        <xdr:cNvSpPr/>
      </xdr:nvSpPr>
      <xdr:spPr>
        <a:xfrm>
          <a:off x="1660071" y="3301999"/>
          <a:ext cx="783959" cy="323273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/>
            <a:t>Orange</a:t>
          </a:r>
        </a:p>
      </xdr:txBody>
    </xdr:sp>
    <xdr:clientData/>
  </xdr:twoCellAnchor>
  <xdr:twoCellAnchor>
    <xdr:from>
      <xdr:col>10</xdr:col>
      <xdr:colOff>199571</xdr:colOff>
      <xdr:row>13</xdr:row>
      <xdr:rowOff>117928</xdr:rowOff>
    </xdr:from>
    <xdr:to>
      <xdr:col>14</xdr:col>
      <xdr:colOff>40101</xdr:colOff>
      <xdr:row>14</xdr:row>
      <xdr:rowOff>196272</xdr:rowOff>
    </xdr:to>
    <xdr:sp macro="" textlink="">
      <xdr:nvSpPr>
        <xdr:cNvPr id="281" name="직사각형 127">
          <a:extLst>
            <a:ext uri="{FF2B5EF4-FFF2-40B4-BE49-F238E27FC236}">
              <a16:creationId xmlns:a16="http://schemas.microsoft.com/office/drawing/2014/main" id="{0AC2C164-B046-4AF6-A642-5A64F6714EB0}"/>
            </a:ext>
            <a:ext uri="{147F2762-F138-4A5C-976F-8EAC2B608ADB}">
              <a16:predDERef xmlns:a16="http://schemas.microsoft.com/office/drawing/2014/main" pred="{6B4DD810-0065-4FBA-9B74-16D5CDF13EB6}"/>
            </a:ext>
          </a:extLst>
        </xdr:cNvPr>
        <xdr:cNvSpPr/>
      </xdr:nvSpPr>
      <xdr:spPr>
        <a:xfrm>
          <a:off x="2558142" y="3301999"/>
          <a:ext cx="783959" cy="323273"/>
        </a:xfrm>
        <a:prstGeom prst="rect">
          <a:avLst/>
        </a:prstGeom>
        <a:solidFill>
          <a:schemeClr val="accent6"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/>
            <a:t>Green</a:t>
          </a:r>
        </a:p>
      </xdr:txBody>
    </xdr:sp>
    <xdr:clientData/>
  </xdr:twoCellAnchor>
  <xdr:twoCellAnchor>
    <xdr:from>
      <xdr:col>60</xdr:col>
      <xdr:colOff>0</xdr:colOff>
      <xdr:row>25</xdr:row>
      <xdr:rowOff>228600</xdr:rowOff>
    </xdr:from>
    <xdr:to>
      <xdr:col>62</xdr:col>
      <xdr:colOff>0</xdr:colOff>
      <xdr:row>34</xdr:row>
      <xdr:rowOff>0</xdr:rowOff>
    </xdr:to>
    <xdr:sp macro="" textlink="">
      <xdr:nvSpPr>
        <xdr:cNvPr id="190" name="직사각형 144">
          <a:extLst>
            <a:ext uri="{FF2B5EF4-FFF2-40B4-BE49-F238E27FC236}">
              <a16:creationId xmlns:a16="http://schemas.microsoft.com/office/drawing/2014/main" id="{DF68CDDA-410A-0053-4196-3B8123705252}"/>
            </a:ext>
            <a:ext uri="{147F2762-F138-4A5C-976F-8EAC2B608ADB}">
              <a16:predDERef xmlns:a16="http://schemas.microsoft.com/office/drawing/2014/main" pred="{0AC2C164-B046-4AF6-A642-5A64F6714EB0}"/>
            </a:ext>
          </a:extLst>
        </xdr:cNvPr>
        <xdr:cNvSpPr/>
      </xdr:nvSpPr>
      <xdr:spPr>
        <a:xfrm>
          <a:off x="16030575" y="6419850"/>
          <a:ext cx="533400" cy="2000250"/>
        </a:xfrm>
        <a:prstGeom prst="rect">
          <a:avLst/>
        </a:prstGeom>
        <a:solidFill>
          <a:srgbClr val="FFFF00">
            <a:alpha val="49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17</xdr:col>
      <xdr:colOff>200025</xdr:colOff>
      <xdr:row>54</xdr:row>
      <xdr:rowOff>85725</xdr:rowOff>
    </xdr:from>
    <xdr:to>
      <xdr:col>21</xdr:col>
      <xdr:colOff>161925</xdr:colOff>
      <xdr:row>57</xdr:row>
      <xdr:rowOff>238125</xdr:rowOff>
    </xdr:to>
    <xdr:sp macro="" textlink="">
      <xdr:nvSpPr>
        <xdr:cNvPr id="186" name="직사각형 180">
          <a:extLst>
            <a:ext uri="{FF2B5EF4-FFF2-40B4-BE49-F238E27FC236}">
              <a16:creationId xmlns:a16="http://schemas.microsoft.com/office/drawing/2014/main" id="{E5C45E18-A9F6-429E-8D57-AC6921963552}"/>
            </a:ext>
            <a:ext uri="{147F2762-F138-4A5C-976F-8EAC2B608ADB}">
              <a16:predDERef xmlns:a16="http://schemas.microsoft.com/office/drawing/2014/main" pred="{DF68CDDA-410A-0053-4196-3B8123705252}"/>
            </a:ext>
          </a:extLst>
        </xdr:cNvPr>
        <xdr:cNvSpPr/>
      </xdr:nvSpPr>
      <xdr:spPr>
        <a:xfrm rot="5400000">
          <a:off x="4800600" y="13392150"/>
          <a:ext cx="895350" cy="1028700"/>
        </a:xfrm>
        <a:prstGeom prst="rect">
          <a:avLst/>
        </a:prstGeom>
        <a:solidFill>
          <a:srgbClr val="FFFF00">
            <a:alpha val="49000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60</xdr:col>
      <xdr:colOff>19050</xdr:colOff>
      <xdr:row>31</xdr:row>
      <xdr:rowOff>0</xdr:rowOff>
    </xdr:from>
    <xdr:to>
      <xdr:col>61</xdr:col>
      <xdr:colOff>9525</xdr:colOff>
      <xdr:row>32</xdr:row>
      <xdr:rowOff>114300</xdr:rowOff>
    </xdr:to>
    <xdr:sp macro="" textlink="">
      <xdr:nvSpPr>
        <xdr:cNvPr id="182" name="직사각형 181">
          <a:extLst>
            <a:ext uri="{FF2B5EF4-FFF2-40B4-BE49-F238E27FC236}">
              <a16:creationId xmlns:a16="http://schemas.microsoft.com/office/drawing/2014/main" id="{0AC029AB-03EC-0FF6-2881-49CB36318B25}"/>
            </a:ext>
            <a:ext uri="{147F2762-F138-4A5C-976F-8EAC2B608ADB}">
              <a16:predDERef xmlns:a16="http://schemas.microsoft.com/office/drawing/2014/main" pred="{E5C45E18-A9F6-429E-8D57-AC6921963552}"/>
            </a:ext>
          </a:extLst>
        </xdr:cNvPr>
        <xdr:cNvSpPr/>
      </xdr:nvSpPr>
      <xdr:spPr>
        <a:xfrm>
          <a:off x="16049625" y="7677150"/>
          <a:ext cx="257175" cy="36195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60</xdr:col>
      <xdr:colOff>0</xdr:colOff>
      <xdr:row>27</xdr:row>
      <xdr:rowOff>123825</xdr:rowOff>
    </xdr:from>
    <xdr:to>
      <xdr:col>60</xdr:col>
      <xdr:colOff>257175</xdr:colOff>
      <xdr:row>28</xdr:row>
      <xdr:rowOff>238125</xdr:rowOff>
    </xdr:to>
    <xdr:sp macro="" textlink="">
      <xdr:nvSpPr>
        <xdr:cNvPr id="183" name="직사각형 182">
          <a:extLst>
            <a:ext uri="{FF2B5EF4-FFF2-40B4-BE49-F238E27FC236}">
              <a16:creationId xmlns:a16="http://schemas.microsoft.com/office/drawing/2014/main" id="{21ADF96A-F968-445A-9A81-B9939F5C675A}"/>
            </a:ext>
            <a:ext uri="{147F2762-F138-4A5C-976F-8EAC2B608ADB}">
              <a16:predDERef xmlns:a16="http://schemas.microsoft.com/office/drawing/2014/main" pred="{0AC029AB-03EC-0FF6-2881-49CB36318B25}"/>
            </a:ext>
          </a:extLst>
        </xdr:cNvPr>
        <xdr:cNvSpPr/>
      </xdr:nvSpPr>
      <xdr:spPr>
        <a:xfrm>
          <a:off x="16030575" y="6810375"/>
          <a:ext cx="257175" cy="36195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39</xdr:row>
      <xdr:rowOff>133350</xdr:rowOff>
    </xdr:from>
    <xdr:to>
      <xdr:col>9</xdr:col>
      <xdr:colOff>639114</xdr:colOff>
      <xdr:row>67</xdr:row>
      <xdr:rowOff>162599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99E71C-B797-BB99-5BEC-CBD26B10B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6819900"/>
          <a:ext cx="6725589" cy="48298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13</xdr:col>
      <xdr:colOff>601435</xdr:colOff>
      <xdr:row>40</xdr:row>
      <xdr:rowOff>29512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5362-C801-9C71-D27E-877680CE7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1450"/>
          <a:ext cx="9745435" cy="6716062"/>
        </a:xfrm>
        <a:prstGeom prst="rect">
          <a:avLst/>
        </a:prstGeom>
      </xdr:spPr>
    </xdr:pic>
    <xdr:clientData/>
  </xdr:twoCellAnchor>
  <xdr:twoCellAnchor editAs="oneCell">
    <xdr:from>
      <xdr:col>6</xdr:col>
      <xdr:colOff>428400</xdr:colOff>
      <xdr:row>20</xdr:row>
      <xdr:rowOff>75960</xdr:rowOff>
    </xdr:from>
    <xdr:to>
      <xdr:col>7</xdr:col>
      <xdr:colOff>46920</xdr:colOff>
      <xdr:row>20</xdr:row>
      <xdr:rowOff>83880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02960E99-3E8F-E06F-8C9F-AA0640C76CC7}"/>
                </a:ext>
              </a:extLst>
            </xdr14:cNvPr>
            <xdr14:cNvContentPartPr/>
          </xdr14:nvContentPartPr>
          <xdr14:nvPr macro=""/>
          <xdr14:xfrm>
            <a:off x="5000400" y="3504960"/>
            <a:ext cx="380520" cy="792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02960E99-3E8F-E06F-8C9F-AA0640C76CC7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946400" y="3397320"/>
              <a:ext cx="488160" cy="22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390240</xdr:colOff>
      <xdr:row>21</xdr:row>
      <xdr:rowOff>142470</xdr:rowOff>
    </xdr:from>
    <xdr:to>
      <xdr:col>7</xdr:col>
      <xdr:colOff>70680</xdr:colOff>
      <xdr:row>21</xdr:row>
      <xdr:rowOff>153630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AAE11A55-1E2D-B335-1728-D319EBA5B1A1}"/>
                </a:ext>
              </a:extLst>
            </xdr14:cNvPr>
            <xdr14:cNvContentPartPr/>
          </xdr14:nvContentPartPr>
          <xdr14:nvPr macro=""/>
          <xdr14:xfrm>
            <a:off x="4962240" y="3742920"/>
            <a:ext cx="442440" cy="1116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AAE11A55-1E2D-B335-1728-D319EBA5B1A1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908240" y="3635280"/>
              <a:ext cx="550080" cy="22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504360</xdr:colOff>
      <xdr:row>29</xdr:row>
      <xdr:rowOff>161550</xdr:rowOff>
    </xdr:from>
    <xdr:to>
      <xdr:col>6</xdr:col>
      <xdr:colOff>426960</xdr:colOff>
      <xdr:row>30</xdr:row>
      <xdr:rowOff>78660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64E60C40-21D8-BEB3-4803-5CA78F56508F}"/>
                </a:ext>
              </a:extLst>
            </xdr14:cNvPr>
            <xdr14:cNvContentPartPr/>
          </xdr14:nvContentPartPr>
          <xdr14:nvPr macro=""/>
          <xdr14:xfrm>
            <a:off x="2790360" y="5133600"/>
            <a:ext cx="2208600" cy="8856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64E60C40-21D8-BEB3-4803-5CA78F56508F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2736360" y="5025960"/>
              <a:ext cx="2316240" cy="30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514200</xdr:colOff>
      <xdr:row>32</xdr:row>
      <xdr:rowOff>48240</xdr:rowOff>
    </xdr:from>
    <xdr:to>
      <xdr:col>4</xdr:col>
      <xdr:colOff>94800</xdr:colOff>
      <xdr:row>32</xdr:row>
      <xdr:rowOff>66960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29122D34-76A2-B708-7DAA-AD73DD4CD8D7}"/>
                </a:ext>
              </a:extLst>
            </xdr14:cNvPr>
            <xdr14:cNvContentPartPr/>
          </xdr14:nvContentPartPr>
          <xdr14:nvPr macro=""/>
          <xdr14:xfrm>
            <a:off x="1276200" y="5534640"/>
            <a:ext cx="1866600" cy="1872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29122D34-76A2-B708-7DAA-AD73DD4CD8D7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222200" y="5426640"/>
              <a:ext cx="1974240" cy="23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561720</xdr:colOff>
      <xdr:row>36</xdr:row>
      <xdr:rowOff>47160</xdr:rowOff>
    </xdr:from>
    <xdr:to>
      <xdr:col>4</xdr:col>
      <xdr:colOff>696000</xdr:colOff>
      <xdr:row>36</xdr:row>
      <xdr:rowOff>96480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A83EB5CA-FC19-4910-D20F-A1D5901E5883}"/>
                </a:ext>
              </a:extLst>
            </xdr14:cNvPr>
            <xdr14:cNvContentPartPr/>
          </xdr14:nvContentPartPr>
          <xdr14:nvPr macro=""/>
          <xdr14:xfrm>
            <a:off x="1323720" y="6219360"/>
            <a:ext cx="2420280" cy="4932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A83EB5CA-FC19-4910-D20F-A1D5901E5883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269720" y="6111720"/>
              <a:ext cx="2527920" cy="26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37800</xdr:colOff>
      <xdr:row>49</xdr:row>
      <xdr:rowOff>104310</xdr:rowOff>
    </xdr:from>
    <xdr:to>
      <xdr:col>5</xdr:col>
      <xdr:colOff>484800</xdr:colOff>
      <xdr:row>49</xdr:row>
      <xdr:rowOff>114750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CF9CE98D-264D-5860-7684-B9550438BE4B}"/>
                </a:ext>
              </a:extLst>
            </xdr14:cNvPr>
            <xdr14:cNvContentPartPr/>
          </xdr14:nvContentPartPr>
          <xdr14:nvPr macro=""/>
          <xdr14:xfrm>
            <a:off x="2323800" y="8505360"/>
            <a:ext cx="1971000" cy="1044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CF9CE98D-264D-5860-7684-B9550438BE4B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2269800" y="8397720"/>
              <a:ext cx="2078640" cy="2260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344543</xdr:colOff>
      <xdr:row>48</xdr:row>
      <xdr:rowOff>105914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603FF1-070B-03F3-CD3E-D2D733D79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450"/>
          <a:ext cx="11774543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16</xdr:col>
      <xdr:colOff>315964</xdr:colOff>
      <xdr:row>97</xdr:row>
      <xdr:rowOff>77359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12F8B2-0770-0BB9-2C93-74A5ECE72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401050"/>
          <a:ext cx="11745964" cy="83069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15</xdr:col>
      <xdr:colOff>706437</xdr:colOff>
      <xdr:row>137</xdr:row>
      <xdr:rowOff>933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1343C6C-D290-D9A2-8442-98AD5B9CD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802100"/>
          <a:ext cx="11374437" cy="6687483"/>
        </a:xfrm>
        <a:prstGeom prst="rect">
          <a:avLst/>
        </a:prstGeom>
      </xdr:spPr>
    </xdr:pic>
    <xdr:clientData/>
  </xdr:twoCellAnchor>
  <xdr:twoCellAnchor editAs="oneCell">
    <xdr:from>
      <xdr:col>1</xdr:col>
      <xdr:colOff>190200</xdr:colOff>
      <xdr:row>78</xdr:row>
      <xdr:rowOff>85590</xdr:rowOff>
    </xdr:from>
    <xdr:to>
      <xdr:col>8</xdr:col>
      <xdr:colOff>600</xdr:colOff>
      <xdr:row>78</xdr:row>
      <xdr:rowOff>115830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6E9A43BD-0A01-6276-2456-72BDD7EA20C7}"/>
                </a:ext>
              </a:extLst>
            </xdr14:cNvPr>
            <xdr14:cNvContentPartPr/>
          </xdr14:nvContentPartPr>
          <xdr14:nvPr macro=""/>
          <xdr14:xfrm>
            <a:off x="952200" y="13458690"/>
            <a:ext cx="5144400" cy="3024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6E9A43BD-0A01-6276-2456-72BDD7EA20C7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898200" y="13351050"/>
              <a:ext cx="5252040" cy="24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275880</xdr:colOff>
      <xdr:row>70</xdr:row>
      <xdr:rowOff>151560</xdr:rowOff>
    </xdr:from>
    <xdr:to>
      <xdr:col>5</xdr:col>
      <xdr:colOff>17880</xdr:colOff>
      <xdr:row>71</xdr:row>
      <xdr:rowOff>29790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195BC913-5B27-7BB1-DB8E-BBDEE3F76797}"/>
                </a:ext>
              </a:extLst>
            </xdr14:cNvPr>
            <xdr14:cNvContentPartPr/>
          </xdr14:nvContentPartPr>
          <xdr14:nvPr macro=""/>
          <xdr14:xfrm>
            <a:off x="1037880" y="12153060"/>
            <a:ext cx="2790000" cy="4968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195BC913-5B27-7BB1-DB8E-BBDEE3F76797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983880" y="12045060"/>
              <a:ext cx="2897640" cy="26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190320</xdr:colOff>
      <xdr:row>26</xdr:row>
      <xdr:rowOff>75780</xdr:rowOff>
    </xdr:from>
    <xdr:to>
      <xdr:col>5</xdr:col>
      <xdr:colOff>450600</xdr:colOff>
      <xdr:row>26</xdr:row>
      <xdr:rowOff>76140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6027AFE5-A72F-BBE7-DA01-5651F44E9513}"/>
                </a:ext>
              </a:extLst>
            </xdr14:cNvPr>
            <xdr14:cNvContentPartPr/>
          </xdr14:nvContentPartPr>
          <xdr14:nvPr macro=""/>
          <xdr14:xfrm>
            <a:off x="4000320" y="4533480"/>
            <a:ext cx="260280" cy="3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6027AFE5-A72F-BBE7-DA01-5651F44E9513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3946320" y="4425840"/>
              <a:ext cx="367920" cy="21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180600</xdr:colOff>
      <xdr:row>27</xdr:row>
      <xdr:rowOff>142650</xdr:rowOff>
    </xdr:from>
    <xdr:to>
      <xdr:col>5</xdr:col>
      <xdr:colOff>456360</xdr:colOff>
      <xdr:row>27</xdr:row>
      <xdr:rowOff>143010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9062E282-A773-BBA2-43CD-077CF12A2656}"/>
                </a:ext>
              </a:extLst>
            </xdr14:cNvPr>
            <xdr14:cNvContentPartPr/>
          </xdr14:nvContentPartPr>
          <xdr14:nvPr macro=""/>
          <xdr14:xfrm>
            <a:off x="3990600" y="4771800"/>
            <a:ext cx="275760" cy="36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9062E282-A773-BBA2-43CD-077CF12A2656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3936600" y="4664160"/>
              <a:ext cx="383400" cy="21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637680</xdr:colOff>
      <xdr:row>26</xdr:row>
      <xdr:rowOff>28260</xdr:rowOff>
    </xdr:from>
    <xdr:to>
      <xdr:col>8</xdr:col>
      <xdr:colOff>546000</xdr:colOff>
      <xdr:row>26</xdr:row>
      <xdr:rowOff>66780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293E6ED0-0375-E56D-A203-318617D60D70}"/>
                </a:ext>
              </a:extLst>
            </xdr14:cNvPr>
            <xdr14:cNvContentPartPr/>
          </xdr14:nvContentPartPr>
          <xdr14:nvPr macro=""/>
          <xdr14:xfrm>
            <a:off x="5971680" y="4485960"/>
            <a:ext cx="670320" cy="3852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293E6ED0-0375-E56D-A203-318617D60D70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5917680" y="4378320"/>
              <a:ext cx="777960" cy="25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656760</xdr:colOff>
      <xdr:row>27</xdr:row>
      <xdr:rowOff>141210</xdr:rowOff>
    </xdr:from>
    <xdr:to>
      <xdr:col>8</xdr:col>
      <xdr:colOff>561480</xdr:colOff>
      <xdr:row>27</xdr:row>
      <xdr:rowOff>163170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91DD7EF6-B617-1586-2065-5F111BEB1035}"/>
                </a:ext>
              </a:extLst>
            </xdr14:cNvPr>
            <xdr14:cNvContentPartPr/>
          </xdr14:nvContentPartPr>
          <xdr14:nvPr macro=""/>
          <xdr14:xfrm>
            <a:off x="5990760" y="4770360"/>
            <a:ext cx="666720" cy="2196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91DD7EF6-B617-1586-2065-5F111BEB1035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5936760" y="4662360"/>
              <a:ext cx="774360" cy="237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238124</xdr:colOff>
      <xdr:row>23</xdr:row>
      <xdr:rowOff>133350</xdr:rowOff>
    </xdr:from>
    <xdr:to>
      <xdr:col>6</xdr:col>
      <xdr:colOff>533399</xdr:colOff>
      <xdr:row>25</xdr:row>
      <xdr:rowOff>104775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1A86711C-C157-4C93-8CC8-D34870E6CE9F}"/>
            </a:ext>
          </a:extLst>
        </xdr:cNvPr>
        <xdr:cNvSpPr/>
      </xdr:nvSpPr>
      <xdr:spPr>
        <a:xfrm>
          <a:off x="3286124" y="4076700"/>
          <a:ext cx="181927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/>
            <a:t>assumed</a:t>
          </a:r>
          <a:r>
            <a:rPr lang="en-US" sz="1200" baseline="0"/>
            <a:t> that cabinet #</a:t>
          </a:r>
          <a:endParaRPr lang="en-US" sz="1200"/>
        </a:p>
      </xdr:txBody>
    </xdr:sp>
    <xdr:clientData/>
  </xdr:twoCellAnchor>
  <xdr:twoCellAnchor editAs="oneCell">
    <xdr:from>
      <xdr:col>1</xdr:col>
      <xdr:colOff>361560</xdr:colOff>
      <xdr:row>99</xdr:row>
      <xdr:rowOff>113040</xdr:rowOff>
    </xdr:from>
    <xdr:to>
      <xdr:col>2</xdr:col>
      <xdr:colOff>549960</xdr:colOff>
      <xdr:row>100</xdr:row>
      <xdr:rowOff>19350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7371FB5E-6524-10F8-F8E0-83EE2EBC5619}"/>
                </a:ext>
              </a:extLst>
            </xdr14:cNvPr>
            <xdr14:cNvContentPartPr/>
          </xdr14:nvContentPartPr>
          <xdr14:nvPr macro=""/>
          <xdr14:xfrm>
            <a:off x="1123560" y="17086590"/>
            <a:ext cx="950400" cy="7776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7371FB5E-6524-10F8-F8E0-83EE2EBC5619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1069560" y="16978590"/>
              <a:ext cx="1058040" cy="2934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210962</xdr:colOff>
      <xdr:row>41</xdr:row>
      <xdr:rowOff>124799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B75F5E-16A7-EDCE-C9E4-EE0F68F7E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450"/>
          <a:ext cx="10116962" cy="6982799"/>
        </a:xfrm>
        <a:prstGeom prst="rect">
          <a:avLst/>
        </a:prstGeom>
      </xdr:spPr>
    </xdr:pic>
    <xdr:clientData/>
  </xdr:twoCellAnchor>
  <xdr:twoCellAnchor editAs="oneCell">
    <xdr:from>
      <xdr:col>5</xdr:col>
      <xdr:colOff>380760</xdr:colOff>
      <xdr:row>20</xdr:row>
      <xdr:rowOff>85320</xdr:rowOff>
    </xdr:from>
    <xdr:to>
      <xdr:col>5</xdr:col>
      <xdr:colOff>692520</xdr:colOff>
      <xdr:row>20</xdr:row>
      <xdr:rowOff>105480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3EEDF973-66BB-76CA-ABB6-38D7111DFED9}"/>
                </a:ext>
              </a:extLst>
            </xdr14:cNvPr>
            <xdr14:cNvContentPartPr/>
          </xdr14:nvContentPartPr>
          <xdr14:nvPr macro=""/>
          <xdr14:xfrm>
            <a:off x="4190760" y="3514320"/>
            <a:ext cx="311760" cy="2016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3EEDF973-66BB-76CA-ABB6-38D7111DFED9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136760" y="3406680"/>
              <a:ext cx="419400" cy="23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552000</xdr:colOff>
      <xdr:row>20</xdr:row>
      <xdr:rowOff>95040</xdr:rowOff>
    </xdr:from>
    <xdr:to>
      <xdr:col>8</xdr:col>
      <xdr:colOff>401280</xdr:colOff>
      <xdr:row>20</xdr:row>
      <xdr:rowOff>153000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0D42401A-D324-BDF7-6177-230F51996750}"/>
                </a:ext>
              </a:extLst>
            </xdr14:cNvPr>
            <xdr14:cNvContentPartPr/>
          </xdr14:nvContentPartPr>
          <xdr14:nvPr macro=""/>
          <xdr14:xfrm>
            <a:off x="5886000" y="3524040"/>
            <a:ext cx="611280" cy="5796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0D42401A-D324-BDF7-6177-230F51996750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5832000" y="3416400"/>
              <a:ext cx="718920" cy="27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466320</xdr:colOff>
      <xdr:row>35</xdr:row>
      <xdr:rowOff>112410</xdr:rowOff>
    </xdr:from>
    <xdr:to>
      <xdr:col>9</xdr:col>
      <xdr:colOff>723960</xdr:colOff>
      <xdr:row>36</xdr:row>
      <xdr:rowOff>29520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EDE88174-0586-70E7-CE28-4D8B97C9B16C}"/>
                </a:ext>
              </a:extLst>
            </xdr14:cNvPr>
            <xdr14:cNvContentPartPr/>
          </xdr14:nvContentPartPr>
          <xdr14:nvPr macro=""/>
          <xdr14:xfrm>
            <a:off x="1228320" y="6113160"/>
            <a:ext cx="6353640" cy="8856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EDE88174-0586-70E7-CE28-4D8B97C9B16C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1174320" y="6005520"/>
              <a:ext cx="6461280" cy="3042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419100</xdr:colOff>
      <xdr:row>17</xdr:row>
      <xdr:rowOff>161925</xdr:rowOff>
    </xdr:from>
    <xdr:to>
      <xdr:col>6</xdr:col>
      <xdr:colOff>714375</xdr:colOff>
      <xdr:row>19</xdr:row>
      <xdr:rowOff>133350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4F80C646-7485-4888-823F-39CAB20D6FE6}"/>
            </a:ext>
          </a:extLst>
        </xdr:cNvPr>
        <xdr:cNvSpPr/>
      </xdr:nvSpPr>
      <xdr:spPr>
        <a:xfrm>
          <a:off x="3467100" y="3076575"/>
          <a:ext cx="181927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/>
            <a:t>assumed</a:t>
          </a:r>
          <a:r>
            <a:rPr lang="en-US" sz="1200" baseline="0"/>
            <a:t> that cabinet #</a:t>
          </a:r>
          <a:endParaRPr lang="en-US" sz="1200"/>
        </a:p>
      </xdr:txBody>
    </xdr:sp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4-20T23:37:55.626"/>
    </inkml:context>
    <inkml:brush xml:id="br0">
      <inkml:brushProperty name="width" value="0.3" units="cm"/>
      <inkml:brushProperty name="height" value="0.6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1,'961'0,"-952"0,0 0,0 1,0 0,0 0,14 5,4 6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4-20T23:37:58.318"/>
    </inkml:context>
    <inkml:brush xml:id="br0">
      <inkml:brushProperty name="width" value="0.3" units="cm"/>
      <inkml:brushProperty name="height" value="0.6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1,'90'2,"113"17,-114-12,161-6,-107-3,278 2,-389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4-20T23:38:07.443"/>
    </inkml:context>
    <inkml:brush xml:id="br0">
      <inkml:brushProperty name="width" value="0.3" units="cm"/>
      <inkml:brushProperty name="height" value="0.6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1,'490'0,"-463"1,0 2,32 7,-31-5,57 4,-23-10,0 2,0 3,-1 3,110 27,-127-23,1-2,0-3,0-1,0-2,64-4,-81 1,0 1,0 2,32 6,-30-3,56 2,67-10,116 3,-166 12,-63-6,58 1,-48-6,1 1,-1 4,89 21,-112-22,1-2,-1-2,1 0,28-3,-25 1,1 0,53 9,-2 2,1-3,1-5,85-6,-19 0,130 4,308-3,-365-10,106-2,694 15,-1016-2,0 0,-1 0,1-1,0 0,0-1,-1 1,1-1,9-6,1 1,4-2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4-20T23:38:13.148"/>
    </inkml:context>
    <inkml:brush xml:id="br0">
      <inkml:brushProperty name="width" value="0.3" units="cm"/>
      <inkml:brushProperty name="height" value="0.6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51,'4644'0,"-4472"-14,6 1,-144 11,60-10,-56 6,-13 2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4-20T23:38:17.908"/>
    </inkml:context>
    <inkml:brush xml:id="br0">
      <inkml:brushProperty name="width" value="0.3" units="cm"/>
      <inkml:brushProperty name="height" value="0.6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1,'3448'0,"-3397"2,52 9,45 3,84 2,-110-6,-9 3,31 1,-104-11,0 2,48 14,-48-10,-1-2,54 4,468-10,-263-3,-130 4,182-5,-234-10,26-1,-9 1,-88 7,58-1,-87 6,-1 0,1 0,20-6,-14 1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4-20T23:38:33.231"/>
    </inkml:context>
    <inkml:brush xml:id="br0">
      <inkml:brushProperty name="width" value="0.3" units="cm"/>
      <inkml:brushProperty name="height" value="0.6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4551 1,'901'0,"-879"0</inkml:trace>
  <inkml:trace contextRef="#ctx0" brushRef="#br0" timeOffset="2353.9">0 1,'1066'0,"-1031"2,60 10,-58-6,56 2,-63-8,-2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4-20T23:29:17.339"/>
    </inkml:context>
    <inkml:brush xml:id="br0">
      <inkml:brushProperty name="width" value="0.3" units="cm"/>
      <inkml:brushProperty name="height" value="0.6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1,'7131'0,"-6921"13,-12 0,581-13,-751 1,0 2,-1 1,44 13,42 6,29-14,151-10,-100-2,2353 3,-2267-14,-4 0,1036 15,-1279 0,56 11,19 1,181-11,-161-3,-104 1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4-20T23:29:35.808"/>
    </inkml:context>
    <inkml:brush xml:id="br0">
      <inkml:brushProperty name="width" value="0.3" units="cm"/>
      <inkml:brushProperty name="height" value="0.6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2,'909'0,"-747"13,-5 1,240-14,-378 1,0 1,1 1,-1 1,-1 1,21 7,-19-5,1-2,0 0,0 0,22 0,-3-4,-2 0,76 12,17 3,-36-5,16-1,204-8,-150-4,1921 2,-1821-14,-17 0,155-13,-53 1,421 24,-381 5,-384-3,17 1,-1-1,0-2,1 0,-1-1,0-1,22-7,-17 2,-1 2,54-8,-55 12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4-20T23:30:08.266"/>
    </inkml:context>
    <inkml:brush xml:id="br0">
      <inkml:brushProperty name="width" value="0.3" units="cm"/>
      <inkml:brushProperty name="height" value="0.6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1,'694'0,"-666"0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4-20T23:30:09.870"/>
    </inkml:context>
    <inkml:brush xml:id="br0">
      <inkml:brushProperty name="width" value="0.3" units="cm"/>
      <inkml:brushProperty name="height" value="0.6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1,'741'0,"-717"0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4-20T23:30:12.068"/>
    </inkml:context>
    <inkml:brush xml:id="br0">
      <inkml:brushProperty name="width" value="0.3" units="cm"/>
      <inkml:brushProperty name="height" value="0.6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1,'1407'0,"-1383"1,0 2,1 1,-1 0,26 10,-20-6,59 9,-75-15,-1 1,0 1,0 0,20 9,-18-7,0 0,30 6,-18-8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4-20T23:30:14.536"/>
    </inkml:context>
    <inkml:brush xml:id="br0">
      <inkml:brushProperty name="width" value="0.3" units="cm"/>
      <inkml:brushProperty name="height" value="0.6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5,'92'-3,"-41"1,95 8,-122-1,0 0,25 10,-30-8,2-1,-1-1,41 5,334-8,-188-5,512 3,-695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4-20T23:40:17.212"/>
    </inkml:context>
    <inkml:brush xml:id="br0">
      <inkml:brushProperty name="width" value="0.3" units="cm"/>
      <inkml:brushProperty name="height" value="0.6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0 215,'786'0,"-737"-3,1-2,58-13,32-4,-102 17,65-19,-75 15,1 2,0 2,0 0,41-1,-40 7,5 0,0-1,0-1,0-2,56-13,-48 6,1 2,1 1,-1 2,79 3,-92 0,-1-1,1-1,50-14,-48 10,0 1,0 1,37 0,-27 4,69 2,-102 1,-1 0,1 1,-1-1,1 2,-1-1,0 2,1-1,14 9,0 4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4-20T23:32:31.470"/>
    </inkml:context>
    <inkml:brush xml:id="br0">
      <inkml:brushProperty name="width" value="0.3" units="cm"/>
      <inkml:brushProperty name="height" value="0.6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1,'425'0,"-412"1,-1 0,1 2,-1-1,1 2,-1-1,14 8,48 11,-31-17,-1-2,60-4,-51 0,-24 1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4-20T23:32:33.322"/>
    </inkml:context>
    <inkml:brush xml:id="br0">
      <inkml:brushProperty name="width" value="0.3" units="cm"/>
      <inkml:brushProperty name="height" value="0.6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1,'39'1,"54"11,13 0,-87-9,0 0,0 2,-1 0,0 1,19 9,21 6,-2-7,1-3,74 7,-117-17,271 20,174-10,-296-12,-148 0,-1-1,1 0,0-1,13-5,-27 8,17-5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4-20T23:32:46.591"/>
    </inkml:context>
    <inkml:brush xml:id="br0">
      <inkml:brushProperty name="width" value="0.3" units="cm"/>
      <inkml:brushProperty name="height" value="0.6" units="cm"/>
      <inkml:brushProperty name="color" value="#00F9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0 111,'181'2,"197"-5,-261-10,-70 7,48-1,501 8,-548 1,71 13,-58-6,129 19,-43-2,-104-17,0-1,64 2,173 17,-184-14,106 0,420-14,-579-2,0-1,71-16,-71 10,0 3,74-4,-77 10,70-13,-82 10,236-19,-162 8,-41 6,106-4,-101 13,5 2,1-4,93-13,-87 6,1 3,128 8,-68 1,-63-4,13 0,163 19,-95 9,-123-22,0-2,63-2,14 1,31 22,367-21,-261-5,-196-1,-1-2,64-14,-61 8,99-6,-141 16,1-1,-1 0,0-1,0 0,0-1,13-6,-12 4,2 1,-1 0,29-4,6 4,-14 2,55-13,-35 5,1 1,98-3,116 14,-100 2,1075-3,-1205 2,58 10,-57-6,54 2,198 11,-165-10,145-10,-105-1,-87 0,-39 0,0 1,50 7,-78-3,0 1,0 0,21 10,-23-9,1 0,0 0,1-1,20 3,60-1,118-8,-64-1,1856 3,-1960 2,0 2,72 17,-71-11,1-2,61 2,797-10,-397-2,1234 2,-1702-1,66-8,-74 3</inkml:trace>
</inkml:ink>
</file>

<file path=xl/persons/person.xml><?xml version="1.0" encoding="utf-8"?>
<personList xmlns="http://schemas.microsoft.com/office/spreadsheetml/2018/threadedcomments" xmlns:x="http://schemas.openxmlformats.org/spreadsheetml/2006/main">
  <person displayName="Ikjun Byun" id="{BD6AF04C-4C54-41E0-9F68-7B757F407100}" userId="S::ikjun.byon@digitaledgedc.com::9cf53c31-c87e-4157-953d-4991d0bb719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kjun Byon" refreshedDate="45324.780831597222" createdVersion="8" refreshedVersion="8" minRefreshableVersion="3" recordCount="1196" xr:uid="{27AB7FAA-BDFC-4159-84B0-87EC8CF53672}">
  <cacheSource type="worksheet">
    <worksheetSource ref="A2:AX1198" sheet="SEL1_CAB"/>
  </cacheSource>
  <cacheFields count="50">
    <cacheField name="Sold" numFmtId="0">
      <sharedItems containsBlank="1" count="5">
        <s v="Sold"/>
        <s v="Available"/>
        <s v="Reserved"/>
        <s v="Stranded"/>
        <m/>
      </sharedItems>
    </cacheField>
    <cacheField name="Customer" numFmtId="0">
      <sharedItems containsBlank="1"/>
    </cacheField>
    <cacheField name="Customer(English)" numFmtId="0">
      <sharedItems containsBlank="1"/>
    </cacheField>
    <cacheField name="Company Code" numFmtId="0">
      <sharedItems containsBlank="1"/>
    </cacheField>
    <cacheField name="Customer#2" numFmtId="0">
      <sharedItems containsBlank="1"/>
    </cacheField>
    <cacheField name="Customer#2(Eng)" numFmtId="0">
      <sharedItems containsBlank="1"/>
    </cacheField>
    <cacheField name="Company Code#2" numFmtId="0">
      <sharedItems containsBlank="1"/>
    </cacheField>
    <cacheField name="Customer(SJT DD)" numFmtId="0">
      <sharedItems containsBlank="1"/>
    </cacheField>
    <cacheField name="Service ID" numFmtId="0">
      <sharedItems containsBlank="1"/>
    </cacheField>
    <cacheField name="Space Type" numFmtId="0">
      <sharedItems containsBlank="1"/>
    </cacheField>
    <cacheField name="Cabinet ID" numFmtId="0">
      <sharedItems containsBlank="1"/>
    </cacheField>
    <cacheField name="PDU ID1" numFmtId="0">
      <sharedItems containsBlank="1"/>
    </cacheField>
    <cacheField name="PDU ID2" numFmtId="0">
      <sharedItems containsBlank="1"/>
    </cacheField>
    <cacheField name="Breaker ID1" numFmtId="0">
      <sharedItems containsBlank="1"/>
    </cacheField>
    <cacheField name="Breaker ID2" numFmtId="0">
      <sharedItems containsBlank="1"/>
    </cacheField>
    <cacheField name="Breaker ID3" numFmtId="0">
      <sharedItems containsBlank="1"/>
    </cacheField>
    <cacheField name="Breaker ID4" numFmtId="0">
      <sharedItems containsBlank="1"/>
    </cacheField>
    <cacheField name="Breaker ID5" numFmtId="0">
      <sharedItems containsBlank="1"/>
    </cacheField>
    <cacheField name="Breaker ID6" numFmtId="0">
      <sharedItems containsBlank="1"/>
    </cacheField>
    <cacheField name="Fuse ID7" numFmtId="0">
      <sharedItems containsBlank="1"/>
    </cacheField>
    <cacheField name="Fuse ID8" numFmtId="0">
      <sharedItems containsBlank="1"/>
    </cacheField>
    <cacheField name="Fuse ID9" numFmtId="0">
      <sharedItems containsBlank="1"/>
    </cacheField>
    <cacheField name="Fuse ID10" numFmtId="0">
      <sharedItems containsBlank="1"/>
    </cacheField>
    <cacheField name="Fuse ID11" numFmtId="0">
      <sharedItems containsBlank="1"/>
    </cacheField>
    <cacheField name="Fuse ID12" numFmtId="0">
      <sharedItems containsBlank="1"/>
    </cacheField>
    <cacheField name="Main PDU" numFmtId="0">
      <sharedItems containsNonDate="0" containsString="0" containsBlank="1"/>
    </cacheField>
    <cacheField name="Cabinet Old ID" numFmtId="0">
      <sharedItems containsBlank="1"/>
    </cacheField>
    <cacheField name="hidden cabname" numFmtId="0">
      <sharedItems containsBlank="1"/>
    </cacheField>
    <cacheField name="Std. cab#" numFmtId="0">
      <sharedItems containsBlank="1"/>
    </cacheField>
    <cacheField name="Std. Usage &amp; Unit" numFmtId="0">
      <sharedItems containsBlank="1"/>
    </cacheField>
    <cacheField name="Std. Hall" numFmtId="0">
      <sharedItems containsString="0" containsBlank="1" containsNumber="1" containsInteger="1" minValue="1" maxValue="1"/>
    </cacheField>
    <cacheField name="Std. Floor" numFmtId="0">
      <sharedItems containsString="0" containsBlank="1" containsNumber="1" containsInteger="1" minValue="4" maxValue="7" count="5">
        <n v="4"/>
        <n v="5"/>
        <n v="6"/>
        <n v="7"/>
        <m/>
      </sharedItems>
    </cacheField>
    <cacheField name="Operation Site" numFmtId="0">
      <sharedItems containsBlank="1"/>
    </cacheField>
    <cacheField name="Power Usage(KVA)" numFmtId="0">
      <sharedItems containsBlank="1"/>
    </cacheField>
    <cacheField name="Billed Power(KVA)" numFmtId="0">
      <sharedItems containsNonDate="0" containsString="0" containsBlank="1"/>
    </cacheField>
    <cacheField name="Device#" numFmtId="0">
      <sharedItems containsString="0" containsBlank="1" containsNumber="1" containsInteger="1" minValue="0" maxValue="29"/>
    </cacheField>
    <cacheField name="Single Power" numFmtId="0">
      <sharedItems containsString="0" containsBlank="1" containsNumber="1" containsInteger="1" minValue="1" maxValue="27"/>
    </cacheField>
    <cacheField name="Single Unknown" numFmtId="0">
      <sharedItems containsString="0" containsBlank="1" containsNumber="1" containsInteger="1" minValue="1" maxValue="12"/>
    </cacheField>
    <cacheField name="Dual Power" numFmtId="0">
      <sharedItems containsString="0" containsBlank="1" containsNumber="1" containsInteger="1" minValue="1" maxValue="17"/>
    </cacheField>
    <cacheField name="Dual Unknown" numFmtId="0">
      <sharedItems containsString="0" containsBlank="1" containsNumber="1" containsInteger="1" minValue="1" maxValue="13"/>
    </cacheField>
    <cacheField name="Unknown" numFmtId="0">
      <sharedItems containsString="0" containsBlank="1" containsNumber="1" containsInteger="1" minValue="1" maxValue="13"/>
    </cacheField>
    <cacheField name="Remark (고객별 요구사항)" numFmtId="0">
      <sharedItems containsBlank="1"/>
    </cacheField>
    <cacheField name="OR" numFmtId="0">
      <sharedItems containsBlank="1"/>
    </cacheField>
    <cacheField name="IB" numFmtId="0">
      <sharedItems containsBlank="1"/>
    </cacheField>
    <cacheField name="additional info" numFmtId="0">
      <sharedItems containsNonDate="0" containsString="0" containsBlank="1"/>
    </cacheField>
    <cacheField name="2차 고객" numFmtId="0">
      <sharedItems containsBlank="1"/>
    </cacheField>
    <cacheField name="세종별도계약랙" numFmtId="0">
      <sharedItems containsBlank="1"/>
    </cacheField>
    <cacheField name="contract power" numFmtId="0">
      <sharedItems containsBlank="1" containsMixedTypes="1" containsNumber="1" minValue="0" maxValue="13"/>
    </cacheField>
    <cacheField name="physical power" numFmtId="0">
      <sharedItems containsString="0" containsBlank="1" containsNumber="1" minValue="0" maxValue="6.3360000000000003"/>
    </cacheField>
    <cacheField name="Remark" numFmtId="0">
      <sharedItems containsBlank="1" containsMixedTypes="1" containsNumber="1" minValue="1.276" maxValue="1.27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6">
  <r>
    <x v="0"/>
    <s v="(주)미디어꾼"/>
    <s v="Media Player"/>
    <s v="MDGKR"/>
    <m/>
    <m/>
    <m/>
    <m/>
    <m/>
    <s v="Cabinet"/>
    <s v="SEL1-4-1-C-001-G1101"/>
    <s v="KEN6"/>
    <s v="KEN13"/>
    <s v="KEN 6 #02"/>
    <s v="KEN 13 #02"/>
    <m/>
    <m/>
    <m/>
    <m/>
    <m/>
    <m/>
    <m/>
    <m/>
    <m/>
    <m/>
    <m/>
    <s v="Cage2-R01"/>
    <s v="4-G1101"/>
    <s v="G1101"/>
    <s v="C-001"/>
    <n v="1"/>
    <x v="0"/>
    <s v="SEL1"/>
    <m/>
    <m/>
    <n v="15"/>
    <n v="2"/>
    <m/>
    <n v="13"/>
    <m/>
    <m/>
    <m/>
    <s v="MDGKR-OR-003430"/>
    <s v="MDGKR-IB-00035419"/>
    <m/>
    <m/>
    <m/>
    <n v="2.2000000000000002"/>
    <n v="2.387"/>
    <m/>
  </r>
  <r>
    <x v="0"/>
    <s v="(주)미디어꾼"/>
    <s v="Media Player"/>
    <s v="MDGKR"/>
    <m/>
    <m/>
    <m/>
    <m/>
    <m/>
    <s v="Cabinet"/>
    <s v="SEL1-4-1-C-001-G1102"/>
    <m/>
    <m/>
    <s v="KEN 6 #02"/>
    <s v="KEN 13 #02"/>
    <m/>
    <m/>
    <m/>
    <m/>
    <m/>
    <m/>
    <m/>
    <m/>
    <m/>
    <m/>
    <m/>
    <s v="Cage2-R02"/>
    <s v="4-G1102"/>
    <s v="G1102"/>
    <s v="C-001"/>
    <n v="1"/>
    <x v="0"/>
    <s v="SEL1"/>
    <m/>
    <m/>
    <n v="11"/>
    <m/>
    <m/>
    <n v="11"/>
    <m/>
    <m/>
    <m/>
    <s v="MDGKR-OR-003430"/>
    <s v="MDGKR-IB-00035420"/>
    <m/>
    <m/>
    <m/>
    <n v="2.2000000000000002"/>
    <n v="2.387"/>
    <m/>
  </r>
  <r>
    <x v="0"/>
    <s v="(주)미디어꾼"/>
    <s v="Media Player"/>
    <s v="MDGKR"/>
    <m/>
    <m/>
    <m/>
    <m/>
    <m/>
    <s v="Cabinet"/>
    <s v="SEL1-4-1-C-001-G1103"/>
    <m/>
    <m/>
    <s v="KEN 6 #02"/>
    <s v="KEN 13 #02"/>
    <m/>
    <m/>
    <m/>
    <m/>
    <m/>
    <m/>
    <m/>
    <m/>
    <m/>
    <m/>
    <m/>
    <s v="Cage2-R03"/>
    <s v="4-G1103"/>
    <s v="G1103"/>
    <s v="C-001"/>
    <n v="1"/>
    <x v="0"/>
    <s v="SEL1"/>
    <m/>
    <m/>
    <n v="8"/>
    <m/>
    <m/>
    <n v="8"/>
    <m/>
    <m/>
    <m/>
    <s v="MDGKR-OR-003430"/>
    <s v="MDGKR-IB-00035421"/>
    <m/>
    <m/>
    <m/>
    <n v="2.2000000000000002"/>
    <n v="2.387"/>
    <m/>
  </r>
  <r>
    <x v="0"/>
    <s v="(주)미디어꾼"/>
    <s v="Media Player"/>
    <s v="MDGKR"/>
    <m/>
    <m/>
    <m/>
    <m/>
    <m/>
    <s v="Cabinet"/>
    <s v="SEL1-4-1-C-001-G1104"/>
    <m/>
    <m/>
    <s v="KEN 6 #02"/>
    <s v="KEN 13 #02"/>
    <m/>
    <m/>
    <m/>
    <m/>
    <m/>
    <m/>
    <m/>
    <m/>
    <m/>
    <m/>
    <m/>
    <s v="Cage2-R04"/>
    <s v="4-G1104"/>
    <s v="G1104"/>
    <s v="C-001"/>
    <n v="1"/>
    <x v="0"/>
    <s v="SEL1"/>
    <m/>
    <m/>
    <n v="12"/>
    <n v="2"/>
    <m/>
    <n v="10"/>
    <m/>
    <m/>
    <m/>
    <s v="MDGKR-OR-003430"/>
    <s v="MDGKR-IB-00035422"/>
    <m/>
    <m/>
    <m/>
    <n v="2.2000000000000002"/>
    <n v="2.387"/>
    <m/>
  </r>
  <r>
    <x v="0"/>
    <s v="(주)미디어꾼"/>
    <s v="Media Player"/>
    <s v="MDGKR"/>
    <m/>
    <m/>
    <m/>
    <m/>
    <m/>
    <s v="Cabinet"/>
    <s v="SEL1-4-1-C-001-G1105"/>
    <m/>
    <m/>
    <s v="KEN 6 #02"/>
    <s v="KEN 13 #02"/>
    <m/>
    <m/>
    <m/>
    <m/>
    <m/>
    <m/>
    <m/>
    <m/>
    <m/>
    <m/>
    <m/>
    <s v="Cage2-R05"/>
    <s v="4-G1105"/>
    <s v="G1105"/>
    <s v="C-001"/>
    <n v="1"/>
    <x v="0"/>
    <s v="SEL1"/>
    <m/>
    <m/>
    <n v="9"/>
    <m/>
    <m/>
    <n v="9"/>
    <m/>
    <m/>
    <m/>
    <s v="MDGKR-OR-003430"/>
    <s v="MDGKR-IB-00035423"/>
    <m/>
    <m/>
    <m/>
    <n v="2.2000000000000002"/>
    <n v="2.387"/>
    <m/>
  </r>
  <r>
    <x v="0"/>
    <s v="(주)미디어꾼"/>
    <s v="Media Player"/>
    <s v="MDGKR"/>
    <m/>
    <m/>
    <m/>
    <m/>
    <m/>
    <s v="Cabinet"/>
    <s v="SEL1-4-1-C-001-G1106"/>
    <m/>
    <m/>
    <s v="KEN 6 #02"/>
    <s v="KEN 13 #02"/>
    <m/>
    <m/>
    <m/>
    <m/>
    <m/>
    <m/>
    <m/>
    <m/>
    <m/>
    <m/>
    <m/>
    <s v="Cage2-R06"/>
    <s v="4-G1106"/>
    <s v="G1106"/>
    <s v="C-001"/>
    <n v="1"/>
    <x v="0"/>
    <s v="SEL1"/>
    <m/>
    <m/>
    <n v="8"/>
    <m/>
    <m/>
    <n v="8"/>
    <m/>
    <m/>
    <m/>
    <s v="MDGKR-OR-003430"/>
    <s v="MDGKR-IB-00035424"/>
    <m/>
    <m/>
    <m/>
    <n v="2.2000000000000002"/>
    <n v="2.387"/>
    <m/>
  </r>
  <r>
    <x v="0"/>
    <s v="(주)미디어꾼"/>
    <s v="Media Player"/>
    <s v="MDGKR"/>
    <m/>
    <m/>
    <m/>
    <m/>
    <m/>
    <s v="Cabinet"/>
    <s v="SEL1-4-1-C-001-G1201"/>
    <s v="KEN6"/>
    <s v="KEN13"/>
    <s v="KEN 6 #06"/>
    <s v="KEN 13 #06"/>
    <m/>
    <m/>
    <m/>
    <m/>
    <m/>
    <m/>
    <m/>
    <m/>
    <m/>
    <m/>
    <m/>
    <s v="Cage2-R07"/>
    <s v="4-G1201"/>
    <s v="G1201"/>
    <s v="C-001"/>
    <n v="1"/>
    <x v="0"/>
    <s v="SEL1"/>
    <m/>
    <m/>
    <n v="8"/>
    <m/>
    <m/>
    <n v="8"/>
    <m/>
    <m/>
    <m/>
    <s v="MDGKR-OR-003430"/>
    <s v="MDGKR-IB-00035425"/>
    <m/>
    <m/>
    <m/>
    <n v="2.2000000000000002"/>
    <n v="1.972"/>
    <m/>
  </r>
  <r>
    <x v="0"/>
    <s v="(주)미디어꾼"/>
    <s v="Media Player"/>
    <s v="MDGKR"/>
    <m/>
    <m/>
    <m/>
    <m/>
    <m/>
    <s v="Cabinet"/>
    <s v="SEL1-4-1-C-001-G1202"/>
    <m/>
    <m/>
    <m/>
    <m/>
    <m/>
    <m/>
    <m/>
    <m/>
    <m/>
    <m/>
    <m/>
    <m/>
    <m/>
    <m/>
    <m/>
    <s v="Cage2-R08"/>
    <s v="4-G1202"/>
    <s v="G1202"/>
    <s v="C-001"/>
    <n v="1"/>
    <x v="0"/>
    <s v="SEL1"/>
    <m/>
    <m/>
    <n v="2"/>
    <n v="1"/>
    <m/>
    <m/>
    <m/>
    <n v="1"/>
    <m/>
    <s v="MDGKR-OR-003430"/>
    <s v="MDGKR-IB-00035426"/>
    <m/>
    <m/>
    <m/>
    <n v="2.2000000000000002"/>
    <n v="1.972"/>
    <m/>
  </r>
  <r>
    <x v="0"/>
    <s v="(주)미디어꾼"/>
    <s v="Media Player"/>
    <s v="MDGKR"/>
    <m/>
    <m/>
    <m/>
    <m/>
    <m/>
    <s v="Cabinet"/>
    <s v="SEL1-4-1-C-001-G1203"/>
    <s v="KEN6"/>
    <s v="KEN13"/>
    <s v="KEN 6 #04"/>
    <s v="KEN 13 #04"/>
    <m/>
    <m/>
    <m/>
    <m/>
    <m/>
    <m/>
    <m/>
    <m/>
    <m/>
    <m/>
    <m/>
    <s v="Cage2-R09"/>
    <s v="4-G1203"/>
    <s v="G1203"/>
    <s v="C-001"/>
    <n v="1"/>
    <x v="0"/>
    <s v="SEL1"/>
    <m/>
    <m/>
    <n v="10"/>
    <n v="7"/>
    <m/>
    <n v="2"/>
    <m/>
    <n v="1"/>
    <m/>
    <s v="MDGKR-OR-003430"/>
    <s v="MDGKR-IB-00035427"/>
    <m/>
    <m/>
    <m/>
    <n v="2.2000000000000002"/>
    <n v="0.81799999999999995"/>
    <m/>
  </r>
  <r>
    <x v="0"/>
    <s v="(주)미디어꾼"/>
    <s v="Media Player"/>
    <s v="MDGKR"/>
    <m/>
    <m/>
    <m/>
    <m/>
    <m/>
    <s v="Cabinet"/>
    <s v="SEL1-4-1-C-001-G1204"/>
    <m/>
    <m/>
    <m/>
    <m/>
    <m/>
    <m/>
    <m/>
    <m/>
    <m/>
    <m/>
    <m/>
    <m/>
    <m/>
    <m/>
    <m/>
    <s v="Cage2-R10"/>
    <s v="4-G1204"/>
    <s v="G1204"/>
    <s v="C-001"/>
    <n v="1"/>
    <x v="0"/>
    <s v="SEL1"/>
    <m/>
    <m/>
    <n v="11"/>
    <n v="8"/>
    <m/>
    <n v="1"/>
    <m/>
    <n v="2"/>
    <m/>
    <s v="MDGKR-OR-003430"/>
    <s v="MDGKR-IB-00035428"/>
    <m/>
    <m/>
    <m/>
    <n v="2.2000000000000002"/>
    <n v="0.81799999999999995"/>
    <m/>
  </r>
  <r>
    <x v="0"/>
    <s v="(주)미디어꾼"/>
    <s v="Media Player"/>
    <s v="MDGKR"/>
    <m/>
    <m/>
    <m/>
    <m/>
    <m/>
    <s v="Cabinet"/>
    <s v="SEL1-4-1-C-001-G1205"/>
    <m/>
    <m/>
    <m/>
    <m/>
    <m/>
    <m/>
    <m/>
    <m/>
    <m/>
    <m/>
    <m/>
    <m/>
    <m/>
    <m/>
    <m/>
    <s v="Cage2-R11"/>
    <s v="4-G1205"/>
    <s v="G1205"/>
    <s v="C-001"/>
    <n v="1"/>
    <x v="0"/>
    <s v="SEL1"/>
    <m/>
    <m/>
    <n v="13"/>
    <m/>
    <m/>
    <n v="12"/>
    <n v="1"/>
    <m/>
    <m/>
    <s v="MDGKR-OR-003430"/>
    <s v="MDGKR-IB-00035429"/>
    <m/>
    <m/>
    <m/>
    <n v="2.2000000000000002"/>
    <n v="0.81799999999999995"/>
    <m/>
  </r>
  <r>
    <x v="0"/>
    <s v="(주)미디어꾼"/>
    <s v="Media Player"/>
    <s v="MDGKR"/>
    <m/>
    <m/>
    <m/>
    <m/>
    <m/>
    <s v="Cabinet"/>
    <s v="SEL1-4-1-C-001-G1206"/>
    <m/>
    <m/>
    <m/>
    <m/>
    <m/>
    <m/>
    <m/>
    <m/>
    <m/>
    <m/>
    <m/>
    <m/>
    <m/>
    <m/>
    <m/>
    <s v="Cage2-R12"/>
    <s v="4-G1206"/>
    <s v="G1206"/>
    <s v="C-001"/>
    <n v="1"/>
    <x v="0"/>
    <s v="SEL1"/>
    <m/>
    <m/>
    <n v="14"/>
    <n v="3"/>
    <m/>
    <n v="10"/>
    <n v="1"/>
    <m/>
    <m/>
    <s v="MDGKR-OR-003430"/>
    <s v="MDGKR-IB-00035430"/>
    <m/>
    <m/>
    <m/>
    <n v="2.2000000000000002"/>
    <n v="0.81799999999999995"/>
    <m/>
  </r>
  <r>
    <x v="0"/>
    <s v="(주)미디어꾼"/>
    <s v="Media Player"/>
    <s v="MDGKR"/>
    <m/>
    <m/>
    <m/>
    <m/>
    <m/>
    <s v="Cabinet"/>
    <s v="SEL1-4-1-C-001-G1207"/>
    <m/>
    <m/>
    <m/>
    <m/>
    <m/>
    <m/>
    <m/>
    <m/>
    <m/>
    <m/>
    <m/>
    <m/>
    <m/>
    <m/>
    <m/>
    <s v="Cage2-R13"/>
    <s v="4-G1207"/>
    <s v="G1207"/>
    <s v="C-001"/>
    <n v="1"/>
    <x v="0"/>
    <s v="SEL1"/>
    <m/>
    <m/>
    <n v="0"/>
    <m/>
    <m/>
    <m/>
    <m/>
    <m/>
    <m/>
    <s v="MDGKR-OR-003430"/>
    <s v="MDGKR-IB-00035431"/>
    <m/>
    <m/>
    <m/>
    <n v="2.2000000000000002"/>
    <n v="0.81799999999999995"/>
    <m/>
  </r>
  <r>
    <x v="0"/>
    <s v="(주)미디어꾼"/>
    <s v="Media Player"/>
    <s v="MDGKR"/>
    <m/>
    <m/>
    <m/>
    <m/>
    <m/>
    <s v="Cabinet"/>
    <s v="SEL1-4-1-C-001-G1301"/>
    <s v="KEN6"/>
    <s v="KEN13"/>
    <s v="KEN 6 #08"/>
    <s v="KEN 13 #08"/>
    <m/>
    <m/>
    <m/>
    <m/>
    <m/>
    <m/>
    <m/>
    <m/>
    <m/>
    <m/>
    <m/>
    <s v="Cage2-R14"/>
    <s v="4-G1301"/>
    <s v="G1301"/>
    <s v="C-001"/>
    <n v="1"/>
    <x v="0"/>
    <s v="SEL1"/>
    <m/>
    <m/>
    <n v="0"/>
    <m/>
    <m/>
    <m/>
    <m/>
    <m/>
    <m/>
    <s v="MDGKR-OR-003430"/>
    <s v="MDGKR-IB-00035432"/>
    <m/>
    <m/>
    <m/>
    <n v="2.2000000000000002"/>
    <n v="2.2000000000000002"/>
    <m/>
  </r>
  <r>
    <x v="0"/>
    <s v="(주)미디어꾼"/>
    <s v="Media Player"/>
    <s v="MDGKR"/>
    <m/>
    <m/>
    <m/>
    <m/>
    <m/>
    <s v="Cabinet"/>
    <s v="SEL1-4-1-C-001-G1302"/>
    <m/>
    <m/>
    <m/>
    <m/>
    <m/>
    <m/>
    <m/>
    <m/>
    <m/>
    <m/>
    <m/>
    <m/>
    <m/>
    <m/>
    <m/>
    <s v="Cage2-R15"/>
    <s v="4-G1302"/>
    <s v="G1302"/>
    <s v="C-001"/>
    <n v="1"/>
    <x v="0"/>
    <s v="SEL1"/>
    <m/>
    <m/>
    <n v="14"/>
    <n v="8"/>
    <m/>
    <n v="6"/>
    <m/>
    <m/>
    <m/>
    <s v="MDGKR-OR-003430"/>
    <s v="MDGKR-IB-00035433"/>
    <m/>
    <m/>
    <m/>
    <n v="2.2000000000000002"/>
    <n v="1.972"/>
    <m/>
  </r>
  <r>
    <x v="0"/>
    <s v="(주)미디어꾼"/>
    <s v="Media Player"/>
    <s v="MDGKR"/>
    <m/>
    <m/>
    <m/>
    <m/>
    <m/>
    <s v="Cabinet"/>
    <s v="SEL1-4-1-C-001-G1303"/>
    <m/>
    <m/>
    <m/>
    <m/>
    <m/>
    <m/>
    <m/>
    <m/>
    <m/>
    <m/>
    <m/>
    <m/>
    <m/>
    <m/>
    <m/>
    <s v="Cage2-R16"/>
    <s v="4-G1303"/>
    <s v="G1303"/>
    <s v="C-001"/>
    <n v="1"/>
    <x v="0"/>
    <s v="SEL1"/>
    <m/>
    <m/>
    <n v="14"/>
    <n v="3"/>
    <m/>
    <n v="10"/>
    <n v="1"/>
    <m/>
    <m/>
    <s v="MDGKR-OR-003430"/>
    <s v="MDGKR-IB-00035434"/>
    <m/>
    <m/>
    <m/>
    <n v="2.2000000000000002"/>
    <n v="2.2000000000000002"/>
    <m/>
  </r>
  <r>
    <x v="0"/>
    <s v="(주)미디어꾼"/>
    <s v="Media Player"/>
    <s v="MDGKR"/>
    <m/>
    <m/>
    <m/>
    <m/>
    <m/>
    <s v="Cabinet"/>
    <s v="SEL1-4-1-C-001-G1304"/>
    <m/>
    <m/>
    <m/>
    <m/>
    <m/>
    <m/>
    <m/>
    <m/>
    <m/>
    <m/>
    <m/>
    <m/>
    <m/>
    <m/>
    <m/>
    <s v="Cage2-R17"/>
    <s v="4-G1304"/>
    <s v="G1304"/>
    <s v="C-001"/>
    <n v="1"/>
    <x v="0"/>
    <s v="SEL1"/>
    <m/>
    <m/>
    <n v="12"/>
    <n v="1"/>
    <m/>
    <n v="8"/>
    <n v="3"/>
    <m/>
    <m/>
    <s v="MDGKR-OR-003430"/>
    <s v="MDGKR-IB-00035435"/>
    <m/>
    <m/>
    <m/>
    <n v="2.2000000000000002"/>
    <n v="2.2000000000000002"/>
    <m/>
  </r>
  <r>
    <x v="0"/>
    <s v="(주)미디어꾼"/>
    <s v="Media Player"/>
    <s v="MDGKR"/>
    <m/>
    <m/>
    <m/>
    <m/>
    <m/>
    <s v="Cabinet"/>
    <s v="SEL1-4-1-C-001-G1305"/>
    <m/>
    <m/>
    <m/>
    <m/>
    <m/>
    <m/>
    <m/>
    <m/>
    <m/>
    <m/>
    <m/>
    <m/>
    <m/>
    <m/>
    <m/>
    <s v="Cage2-R18"/>
    <s v="4-G1305"/>
    <s v="G1305"/>
    <s v="C-001"/>
    <n v="1"/>
    <x v="0"/>
    <s v="SEL1"/>
    <m/>
    <m/>
    <n v="12"/>
    <n v="1"/>
    <m/>
    <n v="11"/>
    <m/>
    <m/>
    <m/>
    <s v="MDGKR-OR-003430"/>
    <s v="MDGKR-IB-00035436"/>
    <m/>
    <m/>
    <m/>
    <n v="2.2000000000000002"/>
    <n v="2.2000000000000002"/>
    <m/>
  </r>
  <r>
    <x v="0"/>
    <s v="(주)미디어꾼"/>
    <s v="Media Player"/>
    <s v="MDGKR"/>
    <m/>
    <m/>
    <m/>
    <m/>
    <m/>
    <s v="Cabinet"/>
    <s v="SEL1-4-1-C-001-G1306"/>
    <m/>
    <m/>
    <m/>
    <m/>
    <m/>
    <m/>
    <m/>
    <m/>
    <m/>
    <m/>
    <m/>
    <m/>
    <m/>
    <m/>
    <m/>
    <s v="Cage2-R19"/>
    <s v="4-G1306"/>
    <s v="G1306"/>
    <s v="C-001"/>
    <n v="1"/>
    <x v="0"/>
    <s v="SEL1"/>
    <m/>
    <m/>
    <n v="12"/>
    <m/>
    <m/>
    <n v="12"/>
    <m/>
    <m/>
    <m/>
    <s v="MDGKR-OR-003430"/>
    <s v="MDGKR-IB-00035437"/>
    <m/>
    <m/>
    <m/>
    <n v="2.2000000000000002"/>
    <n v="2.2000000000000002"/>
    <m/>
  </r>
  <r>
    <x v="0"/>
    <s v="(주)미디어꾼"/>
    <s v="Media Player"/>
    <s v="MDGKR"/>
    <m/>
    <m/>
    <m/>
    <m/>
    <m/>
    <s v="Cabinet"/>
    <s v="SEL1-4-1-C-001-G1307"/>
    <m/>
    <m/>
    <m/>
    <m/>
    <m/>
    <m/>
    <m/>
    <m/>
    <m/>
    <m/>
    <m/>
    <m/>
    <m/>
    <m/>
    <m/>
    <s v="Cage2-R20"/>
    <s v="4-G1307"/>
    <s v="G1307"/>
    <s v="C-001"/>
    <n v="1"/>
    <x v="0"/>
    <s v="SEL1"/>
    <m/>
    <m/>
    <n v="10"/>
    <m/>
    <m/>
    <n v="10"/>
    <m/>
    <m/>
    <m/>
    <s v="MDGKR-OR-003430"/>
    <s v="MDGKR-IB-00035438"/>
    <m/>
    <m/>
    <m/>
    <n v="2.2000000000000002"/>
    <n v="2.2000000000000002"/>
    <m/>
  </r>
  <r>
    <x v="0"/>
    <s v="헥토파이넨셜"/>
    <s v="Settle Bank Co., Ltd."/>
    <s v="STBKR"/>
    <m/>
    <m/>
    <m/>
    <m/>
    <m/>
    <s v="Cabinet"/>
    <s v="SEL1-4-1-C-002-G2103"/>
    <m/>
    <m/>
    <m/>
    <m/>
    <m/>
    <m/>
    <m/>
    <m/>
    <m/>
    <m/>
    <m/>
    <m/>
    <m/>
    <m/>
    <m/>
    <s v="4F-Cage3-R016"/>
    <s v="4-G2103"/>
    <s v="G2103"/>
    <s v="C-002"/>
    <n v="1"/>
    <x v="0"/>
    <s v="SEL1"/>
    <m/>
    <m/>
    <n v="8"/>
    <n v="1"/>
    <m/>
    <n v="7"/>
    <m/>
    <m/>
    <m/>
    <s v="STBKR-OR-005078"/>
    <s v="STBKR-IB-00035541"/>
    <m/>
    <m/>
    <m/>
    <n v="2.2000000000000002"/>
    <n v="1.391"/>
    <m/>
  </r>
  <r>
    <x v="0"/>
    <s v="헥토파이넨셜"/>
    <s v="Settle Bank Co., Ltd."/>
    <s v="STBKR"/>
    <m/>
    <m/>
    <m/>
    <m/>
    <m/>
    <s v="Cabinet"/>
    <s v="SEL1-4-1-C-002-G2104"/>
    <m/>
    <m/>
    <m/>
    <m/>
    <m/>
    <m/>
    <m/>
    <m/>
    <m/>
    <m/>
    <m/>
    <m/>
    <m/>
    <m/>
    <m/>
    <s v="4F-Cage3-R015"/>
    <s v="4-G2104"/>
    <s v="G2104"/>
    <s v="C-002"/>
    <n v="1"/>
    <x v="0"/>
    <s v="SEL1"/>
    <m/>
    <m/>
    <n v="9"/>
    <n v="1"/>
    <m/>
    <n v="8"/>
    <m/>
    <m/>
    <m/>
    <s v="STBKR-OR-005078"/>
    <s v="STBKR-IB-00035542"/>
    <m/>
    <m/>
    <m/>
    <n v="2.2000000000000002"/>
    <n v="1.391"/>
    <m/>
  </r>
  <r>
    <x v="0"/>
    <s v="헥토파이넨셜"/>
    <s v="Settle Bank Co., Ltd."/>
    <s v="STBKR"/>
    <m/>
    <m/>
    <m/>
    <m/>
    <m/>
    <s v="Cabinet"/>
    <s v="SEL1-4-1-C-002-G2105"/>
    <m/>
    <m/>
    <m/>
    <m/>
    <m/>
    <m/>
    <m/>
    <m/>
    <m/>
    <m/>
    <m/>
    <m/>
    <m/>
    <m/>
    <m/>
    <s v="4F-Cage3-R014"/>
    <s v="4-G2105"/>
    <s v="G2105"/>
    <s v="C-002"/>
    <n v="1"/>
    <x v="0"/>
    <s v="SEL1"/>
    <m/>
    <m/>
    <n v="12"/>
    <n v="1"/>
    <m/>
    <n v="11"/>
    <m/>
    <m/>
    <m/>
    <s v="STBKR-OR-005078"/>
    <s v="STBKR-IB-00035543"/>
    <m/>
    <m/>
    <m/>
    <n v="2.2000000000000002"/>
    <n v="1.391"/>
    <m/>
  </r>
  <r>
    <x v="0"/>
    <s v="헥토파이넨셜"/>
    <s v="Settle Bank Co., Ltd."/>
    <s v="STBKR"/>
    <m/>
    <m/>
    <m/>
    <m/>
    <m/>
    <s v="Cabinet"/>
    <s v="SEL1-4-1-C-002-G2106"/>
    <s v="KEN6"/>
    <s v="KEN13"/>
    <s v="KEN 6 #07"/>
    <s v="KEN 13 #07"/>
    <m/>
    <m/>
    <m/>
    <m/>
    <m/>
    <m/>
    <m/>
    <m/>
    <m/>
    <m/>
    <m/>
    <s v="4F-Cage3-R013"/>
    <s v="4-G2106"/>
    <s v="G2106"/>
    <s v="C-002"/>
    <n v="1"/>
    <x v="0"/>
    <s v="SEL1"/>
    <m/>
    <m/>
    <n v="14"/>
    <n v="1"/>
    <m/>
    <n v="13"/>
    <m/>
    <m/>
    <m/>
    <s v="STBKR-OR-005078"/>
    <s v="STBKR-IB-00035544"/>
    <m/>
    <m/>
    <m/>
    <n v="2.2000000000000002"/>
    <n v="1.391"/>
    <m/>
  </r>
  <r>
    <x v="0"/>
    <s v="헥토파이넨셜"/>
    <s v="Settle Bank Co., Ltd."/>
    <s v="STBKR"/>
    <m/>
    <m/>
    <m/>
    <m/>
    <m/>
    <s v="Cabinet"/>
    <s v="SEL1-4-1-C-002-G2201"/>
    <m/>
    <m/>
    <m/>
    <m/>
    <m/>
    <m/>
    <m/>
    <m/>
    <m/>
    <m/>
    <m/>
    <m/>
    <m/>
    <m/>
    <m/>
    <s v="4F-Cage3-R12"/>
    <s v="4-G2201"/>
    <s v="G2201"/>
    <s v="C-002"/>
    <n v="1"/>
    <x v="0"/>
    <s v="SEL1"/>
    <m/>
    <m/>
    <n v="14"/>
    <m/>
    <m/>
    <n v="1"/>
    <m/>
    <n v="13"/>
    <m/>
    <s v="STBKR-OR-005078"/>
    <s v="STBKR-IB-00035545"/>
    <m/>
    <m/>
    <m/>
    <n v="2.2000000000000002"/>
    <n v="0.73299999999999998"/>
    <m/>
  </r>
  <r>
    <x v="0"/>
    <s v="헥토파이넨셜"/>
    <s v="Settle Bank Co., Ltd."/>
    <s v="STBKR"/>
    <m/>
    <m/>
    <m/>
    <m/>
    <m/>
    <s v="Cabinet"/>
    <s v="SEL1-4-1-C-002-G2202"/>
    <m/>
    <m/>
    <m/>
    <m/>
    <m/>
    <m/>
    <m/>
    <m/>
    <m/>
    <m/>
    <m/>
    <m/>
    <m/>
    <m/>
    <m/>
    <s v="4F-Cage3-R11"/>
    <s v="4-G2202"/>
    <s v="G2202"/>
    <s v="C-002"/>
    <n v="1"/>
    <x v="0"/>
    <s v="SEL1"/>
    <m/>
    <m/>
    <n v="9"/>
    <m/>
    <m/>
    <n v="9"/>
    <m/>
    <m/>
    <m/>
    <s v="STBKR-OR-005078"/>
    <s v="STBKR-IB-00035546"/>
    <m/>
    <m/>
    <m/>
    <n v="2.2000000000000002"/>
    <n v="0.83599999999999997"/>
    <m/>
  </r>
  <r>
    <x v="0"/>
    <s v="헥토파이넨셜"/>
    <s v="Settle Bank Co., Ltd."/>
    <s v="STBKR"/>
    <m/>
    <m/>
    <m/>
    <m/>
    <m/>
    <s v="Cabinet"/>
    <s v="SEL1-4-1-C-002-G2203"/>
    <m/>
    <m/>
    <m/>
    <m/>
    <m/>
    <m/>
    <m/>
    <m/>
    <m/>
    <m/>
    <m/>
    <m/>
    <m/>
    <m/>
    <m/>
    <s v="4F-Cage3-R10"/>
    <s v="4-G2203"/>
    <s v="G2203"/>
    <s v="C-002"/>
    <n v="1"/>
    <x v="0"/>
    <s v="SEL1"/>
    <m/>
    <m/>
    <n v="11"/>
    <m/>
    <m/>
    <n v="2"/>
    <m/>
    <n v="9"/>
    <m/>
    <s v="STBKR-OR-005078"/>
    <s v="STBKR-IB-00035547"/>
    <m/>
    <m/>
    <m/>
    <n v="2.2000000000000002"/>
    <n v="0.73299999999999998"/>
    <m/>
  </r>
  <r>
    <x v="0"/>
    <s v="헥토파이넨셜"/>
    <s v="Settle Bank Co., Ltd."/>
    <s v="STBKR"/>
    <m/>
    <m/>
    <m/>
    <m/>
    <m/>
    <s v="Cabinet"/>
    <s v="SEL1-4-1-C-002-G2204"/>
    <m/>
    <m/>
    <m/>
    <m/>
    <m/>
    <m/>
    <m/>
    <m/>
    <m/>
    <m/>
    <m/>
    <m/>
    <m/>
    <m/>
    <m/>
    <s v="4F-Cage3-R09"/>
    <s v="4-G2204"/>
    <s v="G2204"/>
    <s v="C-002"/>
    <n v="1"/>
    <x v="0"/>
    <s v="SEL1"/>
    <m/>
    <m/>
    <n v="4"/>
    <m/>
    <m/>
    <n v="4"/>
    <m/>
    <m/>
    <m/>
    <s v="STBKR-OR-005078"/>
    <s v="STBKR-IB-00035548"/>
    <m/>
    <m/>
    <m/>
    <n v="2.2000000000000002"/>
    <n v="0.83599999999999997"/>
    <m/>
  </r>
  <r>
    <x v="0"/>
    <s v="헥토파이넨셜"/>
    <s v="Settle Bank Co., Ltd."/>
    <s v="STBKR"/>
    <m/>
    <m/>
    <m/>
    <m/>
    <m/>
    <s v="Cabinet"/>
    <s v="SEL1-4-1-C-002-G2205"/>
    <s v="KEN6"/>
    <s v="KEN13"/>
    <s v="KEN 6 #03"/>
    <s v="KEN 13 #03"/>
    <m/>
    <m/>
    <m/>
    <m/>
    <m/>
    <m/>
    <m/>
    <m/>
    <m/>
    <m/>
    <m/>
    <s v="4F-Cage3-R08"/>
    <s v="4-G2205"/>
    <s v="G2205"/>
    <s v="C-002"/>
    <n v="1"/>
    <x v="0"/>
    <s v="SEL1"/>
    <m/>
    <m/>
    <n v="0"/>
    <m/>
    <m/>
    <m/>
    <m/>
    <m/>
    <m/>
    <s v="STBKR-OR-005078"/>
    <s v="STBKR-IB-00035549"/>
    <m/>
    <m/>
    <m/>
    <n v="2.2000000000000002"/>
    <n v="0.73299999999999998"/>
    <m/>
  </r>
  <r>
    <x v="0"/>
    <s v="헥토파이넨셜"/>
    <s v="Settle Bank Co., Ltd."/>
    <s v="STBKR"/>
    <m/>
    <m/>
    <m/>
    <m/>
    <m/>
    <s v="Cabinet"/>
    <s v="SEL1-4-1-C-002-G2206"/>
    <s v="KEN6"/>
    <s v="KEN13"/>
    <s v="KEN 6 #05"/>
    <s v="KEN 13 #05"/>
    <m/>
    <m/>
    <m/>
    <m/>
    <m/>
    <m/>
    <m/>
    <m/>
    <m/>
    <m/>
    <m/>
    <s v="4F-Cage3-R07"/>
    <s v="4-G2206"/>
    <s v="G2206"/>
    <s v="C-002"/>
    <n v="1"/>
    <x v="0"/>
    <s v="SEL1"/>
    <m/>
    <m/>
    <n v="6"/>
    <n v="2"/>
    <m/>
    <n v="4"/>
    <m/>
    <m/>
    <m/>
    <s v="STBKR-OR-005078"/>
    <s v="STBKR-IB-00035550"/>
    <m/>
    <m/>
    <m/>
    <n v="2.2000000000000002"/>
    <n v="0.83599999999999997"/>
    <m/>
  </r>
  <r>
    <x v="0"/>
    <s v="헥토파이넨셜"/>
    <s v="Settle Bank Co., Ltd."/>
    <s v="STBKR"/>
    <m/>
    <m/>
    <m/>
    <m/>
    <m/>
    <s v="Cabinet"/>
    <s v="SEL1-4-1-C-002-G2301"/>
    <m/>
    <m/>
    <m/>
    <m/>
    <m/>
    <m/>
    <m/>
    <m/>
    <m/>
    <m/>
    <m/>
    <m/>
    <m/>
    <m/>
    <m/>
    <s v="4F-Cage3-R06"/>
    <s v="4-G2301"/>
    <s v="G2301"/>
    <s v="C-002"/>
    <n v="1"/>
    <x v="0"/>
    <s v="SEL1"/>
    <m/>
    <m/>
    <n v="10"/>
    <m/>
    <m/>
    <n v="10"/>
    <m/>
    <m/>
    <m/>
    <s v="STBKR-OR-005078"/>
    <s v="STBKR-IB-00035551"/>
    <m/>
    <m/>
    <m/>
    <n v="2.2000000000000002"/>
    <n v="1.653"/>
    <m/>
  </r>
  <r>
    <x v="0"/>
    <s v="헥토파이넨셜"/>
    <s v="Settle Bank Co., Ltd."/>
    <s v="STBKR"/>
    <m/>
    <m/>
    <m/>
    <m/>
    <m/>
    <s v="Cabinet"/>
    <s v="SEL1-4-1-C-002-G2302"/>
    <m/>
    <m/>
    <m/>
    <m/>
    <m/>
    <m/>
    <m/>
    <m/>
    <m/>
    <m/>
    <m/>
    <m/>
    <m/>
    <m/>
    <m/>
    <s v="4F-Cage3-R05"/>
    <s v="4-G2302"/>
    <s v="G2302"/>
    <s v="C-002"/>
    <n v="1"/>
    <x v="0"/>
    <s v="SEL1"/>
    <m/>
    <m/>
    <n v="10"/>
    <m/>
    <m/>
    <n v="10"/>
    <m/>
    <m/>
    <m/>
    <s v="STBKR-OR-005078"/>
    <s v="STBKR-IB-00035552"/>
    <m/>
    <m/>
    <m/>
    <n v="2.2000000000000002"/>
    <n v="1.653"/>
    <m/>
  </r>
  <r>
    <x v="0"/>
    <s v="헥토파이넨셜"/>
    <s v="Settle Bank Co., Ltd."/>
    <s v="STBKR"/>
    <m/>
    <m/>
    <m/>
    <m/>
    <m/>
    <s v="Cabinet"/>
    <s v="SEL1-4-1-C-002-G2303"/>
    <m/>
    <m/>
    <m/>
    <m/>
    <m/>
    <m/>
    <m/>
    <m/>
    <m/>
    <m/>
    <m/>
    <m/>
    <m/>
    <m/>
    <m/>
    <s v="4F-Cage3-R04"/>
    <s v="4-G2303"/>
    <s v="G2303"/>
    <s v="C-002"/>
    <n v="1"/>
    <x v="0"/>
    <s v="SEL1"/>
    <m/>
    <m/>
    <n v="12"/>
    <m/>
    <m/>
    <n v="12"/>
    <m/>
    <m/>
    <m/>
    <s v="STBKR-OR-005078"/>
    <s v="STBKR-IB-00035553"/>
    <m/>
    <m/>
    <m/>
    <n v="2.2000000000000002"/>
    <n v="1.653"/>
    <m/>
  </r>
  <r>
    <x v="0"/>
    <s v="헥토파이넨셜"/>
    <s v="Settle Bank Co., Ltd."/>
    <s v="STBKR"/>
    <m/>
    <m/>
    <m/>
    <m/>
    <m/>
    <s v="Cabinet"/>
    <s v="SEL1-4-1-C-002-G2304"/>
    <m/>
    <m/>
    <m/>
    <m/>
    <m/>
    <m/>
    <m/>
    <m/>
    <m/>
    <m/>
    <m/>
    <m/>
    <m/>
    <m/>
    <m/>
    <s v="4F-Cage3-R03"/>
    <s v="4-G2304"/>
    <s v="G2304"/>
    <s v="C-002"/>
    <n v="1"/>
    <x v="0"/>
    <s v="SEL1"/>
    <m/>
    <m/>
    <n v="13"/>
    <m/>
    <m/>
    <n v="12"/>
    <m/>
    <n v="1"/>
    <m/>
    <s v="STBKR-OR-003596"/>
    <s v="STBKR-IB-00035554"/>
    <m/>
    <m/>
    <m/>
    <n v="2.2000000000000002"/>
    <n v="1.653"/>
    <m/>
  </r>
  <r>
    <x v="0"/>
    <s v="헥토파이넨셜"/>
    <s v="Settle Bank Co., Ltd."/>
    <s v="STBKR"/>
    <m/>
    <m/>
    <m/>
    <m/>
    <m/>
    <s v="Cabinet"/>
    <s v="SEL1-4-1-C-002-G2305"/>
    <m/>
    <m/>
    <m/>
    <m/>
    <m/>
    <m/>
    <m/>
    <m/>
    <m/>
    <m/>
    <m/>
    <m/>
    <m/>
    <m/>
    <m/>
    <s v="4F-Cage3-R02"/>
    <s v="4-G2305"/>
    <s v="G2305"/>
    <s v="C-002"/>
    <n v="1"/>
    <x v="0"/>
    <s v="SEL1"/>
    <m/>
    <m/>
    <n v="11"/>
    <m/>
    <m/>
    <n v="11"/>
    <m/>
    <m/>
    <m/>
    <s v="STBKR-OR-003598"/>
    <s v="STBKR-IB-00035555"/>
    <m/>
    <m/>
    <m/>
    <n v="2.2000000000000002"/>
    <n v="1.653"/>
    <m/>
  </r>
  <r>
    <x v="0"/>
    <s v="헥토파이넨셜"/>
    <s v="Settle Bank Co., Ltd."/>
    <s v="STBKR"/>
    <m/>
    <m/>
    <m/>
    <m/>
    <m/>
    <s v="Cabinet"/>
    <s v="SEL1-4-1-C-002-G2306"/>
    <s v="KEN6"/>
    <s v="KEN13"/>
    <s v="KEN 6 #01"/>
    <s v="KEN 13 #01"/>
    <m/>
    <m/>
    <m/>
    <m/>
    <m/>
    <m/>
    <m/>
    <m/>
    <m/>
    <m/>
    <m/>
    <s v="4F-Cage3-R01"/>
    <s v="4-G2306"/>
    <s v="G2306"/>
    <s v="C-002"/>
    <n v="1"/>
    <x v="0"/>
    <s v="SEL1"/>
    <m/>
    <m/>
    <n v="12"/>
    <n v="1"/>
    <m/>
    <m/>
    <n v="11"/>
    <m/>
    <m/>
    <s v="STBKR-OR-003598"/>
    <s v="STBKR-IB-00035556"/>
    <m/>
    <m/>
    <m/>
    <n v="2.2000000000000002"/>
    <n v="1.653"/>
    <m/>
  </r>
  <r>
    <x v="1"/>
    <m/>
    <m/>
    <m/>
    <m/>
    <m/>
    <m/>
    <m/>
    <m/>
    <s v="Cabinet"/>
    <s v="SEL1-4-1-C-003-G3101"/>
    <m/>
    <m/>
    <m/>
    <m/>
    <m/>
    <m/>
    <m/>
    <m/>
    <m/>
    <m/>
    <m/>
    <m/>
    <m/>
    <m/>
    <m/>
    <s v="4F-Cage4-R04"/>
    <s v="4-G3101"/>
    <s v="G3101"/>
    <s v="C-003"/>
    <n v="1"/>
    <x v="0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4-1-C-003-G3102"/>
    <m/>
    <m/>
    <m/>
    <m/>
    <m/>
    <m/>
    <m/>
    <m/>
    <m/>
    <m/>
    <m/>
    <m/>
    <m/>
    <m/>
    <m/>
    <s v="4F-Cage4-R05"/>
    <s v="4-G3102"/>
    <s v="G3102"/>
    <s v="C-003"/>
    <n v="1"/>
    <x v="0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4-1-C-003-G3201"/>
    <s v="KEN6"/>
    <s v="KEN13"/>
    <s v="KEN 6 #09"/>
    <s v="KEN 13 #09"/>
    <m/>
    <m/>
    <m/>
    <m/>
    <m/>
    <m/>
    <m/>
    <m/>
    <m/>
    <m/>
    <m/>
    <s v="4F-Cage4-R01"/>
    <s v="4-G3201"/>
    <s v="G3201"/>
    <s v="C-003"/>
    <n v="1"/>
    <x v="0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4-1-C-003-G3202"/>
    <s v="KEN3"/>
    <s v="KEN10"/>
    <s v="KEN 3 #05"/>
    <s v="KEN 10 #05"/>
    <m/>
    <m/>
    <m/>
    <m/>
    <m/>
    <m/>
    <m/>
    <m/>
    <m/>
    <m/>
    <m/>
    <s v="4F-Cage4-R02"/>
    <s v="4-G3202"/>
    <s v="G3202"/>
    <s v="C-003"/>
    <n v="1"/>
    <x v="0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4-1-C-003-G3203"/>
    <m/>
    <m/>
    <m/>
    <m/>
    <m/>
    <m/>
    <m/>
    <m/>
    <m/>
    <m/>
    <m/>
    <m/>
    <m/>
    <m/>
    <m/>
    <s v="4F-Cage4-R03"/>
    <s v="4-G3203"/>
    <s v="G3203"/>
    <s v="C-003"/>
    <n v="1"/>
    <x v="0"/>
    <s v="SEL1"/>
    <m/>
    <m/>
    <m/>
    <m/>
    <m/>
    <m/>
    <m/>
    <m/>
    <m/>
    <m/>
    <m/>
    <m/>
    <m/>
    <m/>
    <m/>
    <m/>
    <m/>
  </r>
  <r>
    <x v="0"/>
    <s v="세종텔레콤"/>
    <s v="Sejong Telecom Inc."/>
    <s v="SJTKR"/>
    <m/>
    <m/>
    <m/>
    <m/>
    <m/>
    <s v="Cabinet"/>
    <s v="SEL1-4-1-C-004-G4101"/>
    <s v="KEN2"/>
    <s v="KEN9"/>
    <s v="KEN 2 #03"/>
    <s v="KEN 9 #03"/>
    <m/>
    <m/>
    <m/>
    <m/>
    <m/>
    <m/>
    <m/>
    <m/>
    <m/>
    <m/>
    <m/>
    <s v="601BAY"/>
    <s v="4-G4101"/>
    <s v="G4101"/>
    <s v="C-004"/>
    <n v="1"/>
    <x v="0"/>
    <s v="SEL1"/>
    <m/>
    <m/>
    <m/>
    <m/>
    <m/>
    <m/>
    <m/>
    <m/>
    <m/>
    <s v="SJTKR-OR-004030-CO1"/>
    <m/>
    <m/>
    <m/>
    <s v="O"/>
    <n v="1.6"/>
    <n v="1.0680000000000001"/>
    <m/>
  </r>
  <r>
    <x v="0"/>
    <s v="세종텔레콤"/>
    <s v="Sejong Telecom Inc."/>
    <s v="SJTKR"/>
    <m/>
    <m/>
    <m/>
    <m/>
    <m/>
    <s v="Cabinet"/>
    <s v="SEL1-4-1-C-004-G4102"/>
    <m/>
    <m/>
    <m/>
    <m/>
    <m/>
    <m/>
    <m/>
    <m/>
    <m/>
    <m/>
    <m/>
    <m/>
    <m/>
    <m/>
    <m/>
    <s v="602BAY"/>
    <s v="4-G4102"/>
    <s v="G4102"/>
    <s v="C-004"/>
    <n v="1"/>
    <x v="0"/>
    <s v="SEL1"/>
    <m/>
    <m/>
    <m/>
    <m/>
    <m/>
    <m/>
    <m/>
    <m/>
    <m/>
    <s v="SJTKR-OR-004030-CO1"/>
    <m/>
    <m/>
    <m/>
    <s v="O"/>
    <n v="1.6"/>
    <n v="1.0680000000000001"/>
    <m/>
  </r>
  <r>
    <x v="0"/>
    <s v="세종텔레콤"/>
    <s v="Sejong Telecom Inc."/>
    <s v="SJTKR"/>
    <m/>
    <m/>
    <m/>
    <m/>
    <m/>
    <s v="Cabinet"/>
    <s v="SEL1-4-1-C-004-G4103"/>
    <m/>
    <m/>
    <m/>
    <m/>
    <m/>
    <m/>
    <m/>
    <m/>
    <m/>
    <m/>
    <m/>
    <m/>
    <m/>
    <m/>
    <m/>
    <s v="603BAY"/>
    <s v="4-G4103"/>
    <s v="G4103"/>
    <s v="C-004"/>
    <n v="1"/>
    <x v="0"/>
    <s v="SEL1"/>
    <m/>
    <m/>
    <m/>
    <m/>
    <m/>
    <m/>
    <m/>
    <m/>
    <m/>
    <s v="SJTKR-OR-004030-CO1"/>
    <m/>
    <m/>
    <m/>
    <s v="O"/>
    <n v="1.6"/>
    <n v="1.0680000000000001"/>
    <m/>
  </r>
  <r>
    <x v="0"/>
    <s v="세종텔레콤"/>
    <s v="Sejong Telecom Inc."/>
    <s v="SJTKR"/>
    <m/>
    <m/>
    <m/>
    <m/>
    <m/>
    <s v="Cabinet"/>
    <s v="SEL1-4-1-C-004-G4104"/>
    <m/>
    <m/>
    <m/>
    <m/>
    <m/>
    <m/>
    <m/>
    <m/>
    <m/>
    <m/>
    <m/>
    <m/>
    <m/>
    <m/>
    <m/>
    <s v="604BAY"/>
    <s v="4-G4104"/>
    <s v="G4104"/>
    <s v="C-004"/>
    <n v="1"/>
    <x v="0"/>
    <s v="SEL1"/>
    <m/>
    <m/>
    <m/>
    <m/>
    <m/>
    <m/>
    <m/>
    <m/>
    <m/>
    <s v="SJTKR-OR-004030-CO1"/>
    <m/>
    <m/>
    <m/>
    <s v="O"/>
    <n v="1.6"/>
    <n v="1.0680000000000001"/>
    <m/>
  </r>
  <r>
    <x v="0"/>
    <s v="세종텔레콤"/>
    <s v="Sejong Telecom Inc."/>
    <s v="SJTKR"/>
    <m/>
    <m/>
    <m/>
    <m/>
    <m/>
    <s v="Cabinet"/>
    <s v="SEL1-4-1-C-004-G4105"/>
    <m/>
    <m/>
    <m/>
    <m/>
    <m/>
    <m/>
    <m/>
    <m/>
    <m/>
    <m/>
    <m/>
    <m/>
    <m/>
    <m/>
    <m/>
    <s v="605BAY"/>
    <s v="4-G4105"/>
    <s v="G4105"/>
    <s v="C-004"/>
    <n v="1"/>
    <x v="0"/>
    <s v="SEL1"/>
    <m/>
    <m/>
    <m/>
    <m/>
    <m/>
    <m/>
    <m/>
    <m/>
    <m/>
    <s v="SJTKR-OR-004030-CO1"/>
    <m/>
    <m/>
    <m/>
    <s v="O"/>
    <n v="1.6"/>
    <n v="1.0680000000000001"/>
    <m/>
  </r>
  <r>
    <x v="0"/>
    <s v="세종텔레콤"/>
    <s v="Sejong Telecom Inc."/>
    <s v="SJTKR"/>
    <m/>
    <m/>
    <m/>
    <m/>
    <m/>
    <s v="Cabinet"/>
    <s v="SEL1-4-1-C-004-G4106"/>
    <m/>
    <m/>
    <m/>
    <m/>
    <m/>
    <m/>
    <m/>
    <m/>
    <m/>
    <m/>
    <m/>
    <m/>
    <m/>
    <m/>
    <m/>
    <s v="606BAY"/>
    <s v="4-G4106"/>
    <s v="G4106"/>
    <s v="C-004"/>
    <n v="1"/>
    <x v="0"/>
    <s v="SEL1"/>
    <m/>
    <m/>
    <m/>
    <m/>
    <m/>
    <m/>
    <m/>
    <m/>
    <m/>
    <s v="SJTKR-OR-004030-CO1"/>
    <m/>
    <m/>
    <m/>
    <s v="O"/>
    <n v="1.6"/>
    <n v="1.0680000000000001"/>
    <m/>
  </r>
  <r>
    <x v="0"/>
    <s v="세종텔레콤"/>
    <s v="Sejong Telecom Inc."/>
    <s v="SJTKR"/>
    <m/>
    <m/>
    <m/>
    <m/>
    <m/>
    <s v="Cabinet"/>
    <s v="SEL1-4-1-C-004-G4107"/>
    <m/>
    <m/>
    <m/>
    <m/>
    <m/>
    <m/>
    <m/>
    <m/>
    <m/>
    <m/>
    <m/>
    <m/>
    <m/>
    <m/>
    <m/>
    <s v="607BAY"/>
    <s v="4-G4107"/>
    <s v="G4107"/>
    <s v="C-004"/>
    <n v="1"/>
    <x v="0"/>
    <s v="SEL1"/>
    <m/>
    <m/>
    <m/>
    <m/>
    <m/>
    <m/>
    <m/>
    <m/>
    <m/>
    <s v="SJTKR-OR-004030-CO1"/>
    <m/>
    <m/>
    <m/>
    <s v="O"/>
    <n v="1.6"/>
    <n v="1.0680000000000001"/>
    <m/>
  </r>
  <r>
    <x v="0"/>
    <s v="세종텔레콤"/>
    <s v="Sejong Telecom Inc."/>
    <s v="SJTKR"/>
    <m/>
    <m/>
    <m/>
    <m/>
    <m/>
    <s v="Cabinet"/>
    <s v="SEL1-4-1-C-004-G4108"/>
    <m/>
    <m/>
    <m/>
    <m/>
    <m/>
    <m/>
    <m/>
    <m/>
    <m/>
    <m/>
    <m/>
    <m/>
    <m/>
    <m/>
    <m/>
    <s v="608BAY"/>
    <s v="4-G4108"/>
    <s v="G4108"/>
    <s v="C-004"/>
    <n v="1"/>
    <x v="0"/>
    <s v="SEL1"/>
    <m/>
    <m/>
    <m/>
    <m/>
    <m/>
    <m/>
    <m/>
    <m/>
    <m/>
    <s v="SJTKR-OR-004030-CO1"/>
    <m/>
    <m/>
    <m/>
    <s v="O"/>
    <n v="1.6"/>
    <n v="1.0680000000000001"/>
    <m/>
  </r>
  <r>
    <x v="0"/>
    <s v="세종텔레콤"/>
    <s v="Sejong Telecom Inc."/>
    <s v="SJTKR"/>
    <m/>
    <m/>
    <m/>
    <m/>
    <m/>
    <s v="Cabinet"/>
    <s v="SEL1-4-1-C-004-G4109"/>
    <m/>
    <m/>
    <m/>
    <m/>
    <m/>
    <m/>
    <m/>
    <m/>
    <m/>
    <m/>
    <m/>
    <m/>
    <m/>
    <m/>
    <m/>
    <s v="609BAY"/>
    <s v="4-G4109"/>
    <s v="G4109"/>
    <s v="C-004"/>
    <n v="1"/>
    <x v="0"/>
    <s v="SEL1"/>
    <m/>
    <m/>
    <m/>
    <m/>
    <m/>
    <m/>
    <m/>
    <m/>
    <m/>
    <s v="SJTKR-OR-004030-CO1"/>
    <m/>
    <m/>
    <m/>
    <s v="O"/>
    <n v="1.6"/>
    <n v="1.0680000000000001"/>
    <m/>
  </r>
  <r>
    <x v="0"/>
    <s v="세종텔레콤"/>
    <s v="Sejong Telecom Inc."/>
    <s v="SJTKR"/>
    <m/>
    <m/>
    <m/>
    <m/>
    <m/>
    <s v="Cabinet"/>
    <s v="SEL1-4-1-C-004-G4110"/>
    <m/>
    <m/>
    <m/>
    <m/>
    <m/>
    <m/>
    <m/>
    <m/>
    <m/>
    <m/>
    <m/>
    <m/>
    <m/>
    <m/>
    <m/>
    <s v="610BAY"/>
    <s v="4-G4110"/>
    <s v="G4110"/>
    <s v="C-004"/>
    <n v="1"/>
    <x v="0"/>
    <s v="SEL1"/>
    <m/>
    <m/>
    <m/>
    <m/>
    <m/>
    <m/>
    <m/>
    <m/>
    <m/>
    <s v="SJTKR-OR-004030-CO1"/>
    <m/>
    <m/>
    <m/>
    <s v="O"/>
    <n v="1.6"/>
    <n v="1.0680000000000001"/>
    <m/>
  </r>
  <r>
    <x v="0"/>
    <s v="세종텔레콤"/>
    <s v="Sejong Telecom Inc."/>
    <s v="SJTKR"/>
    <m/>
    <m/>
    <m/>
    <m/>
    <m/>
    <s v="Cabinet"/>
    <s v="SEL1-4-1-C-004-G4111"/>
    <m/>
    <m/>
    <m/>
    <m/>
    <m/>
    <m/>
    <m/>
    <m/>
    <m/>
    <m/>
    <m/>
    <m/>
    <m/>
    <m/>
    <m/>
    <s v="611BAY"/>
    <s v="4-G4111"/>
    <s v="G4111"/>
    <s v="C-004"/>
    <n v="1"/>
    <x v="0"/>
    <s v="SEL1"/>
    <m/>
    <m/>
    <m/>
    <m/>
    <m/>
    <m/>
    <m/>
    <m/>
    <m/>
    <s v="SJTKR-OR-004030-CO1"/>
    <m/>
    <m/>
    <m/>
    <s v="O"/>
    <n v="1.6"/>
    <n v="1.0680000000000001"/>
    <m/>
  </r>
  <r>
    <x v="0"/>
    <s v="세종텔레콤"/>
    <s v="Sejong Telecom Inc."/>
    <s v="SJTKR"/>
    <m/>
    <m/>
    <m/>
    <m/>
    <m/>
    <s v="Cabinet"/>
    <s v="SEL1-4-1-C-004-G4201"/>
    <s v="KEN2"/>
    <s v="KEN9"/>
    <s v="KEN 2 #02"/>
    <s v="KEN 9 #02"/>
    <m/>
    <m/>
    <m/>
    <m/>
    <m/>
    <m/>
    <m/>
    <m/>
    <m/>
    <m/>
    <m/>
    <s v="501BAY"/>
    <s v="4-G4201"/>
    <s v="G4201"/>
    <s v="C-004"/>
    <n v="1"/>
    <x v="0"/>
    <s v="SEL1"/>
    <m/>
    <m/>
    <m/>
    <m/>
    <m/>
    <m/>
    <m/>
    <m/>
    <m/>
    <s v="SJTKR-OR-004030-CO1"/>
    <m/>
    <m/>
    <m/>
    <s v="O"/>
    <n v="1.6"/>
    <n v="1.234"/>
    <m/>
  </r>
  <r>
    <x v="0"/>
    <s v="세종텔레콤"/>
    <s v="Sejong Telecom Inc."/>
    <s v="SJTKR"/>
    <m/>
    <m/>
    <m/>
    <m/>
    <m/>
    <s v="Cabinet"/>
    <s v="SEL1-4-1-C-004-G4202"/>
    <m/>
    <m/>
    <m/>
    <m/>
    <m/>
    <m/>
    <m/>
    <m/>
    <m/>
    <m/>
    <m/>
    <m/>
    <m/>
    <m/>
    <m/>
    <s v="502BAY"/>
    <s v="4-G4202"/>
    <s v="G4202"/>
    <s v="C-004"/>
    <n v="1"/>
    <x v="0"/>
    <s v="SEL1"/>
    <m/>
    <m/>
    <m/>
    <m/>
    <m/>
    <m/>
    <m/>
    <m/>
    <m/>
    <s v="SJTKR-OR-004030-CO1"/>
    <m/>
    <m/>
    <m/>
    <s v="O"/>
    <n v="1.6"/>
    <n v="1.234"/>
    <m/>
  </r>
  <r>
    <x v="0"/>
    <s v="세종텔레콤"/>
    <s v="Sejong Telecom Inc."/>
    <s v="SJTKR"/>
    <m/>
    <m/>
    <m/>
    <m/>
    <m/>
    <s v="Cabinet"/>
    <s v="SEL1-4-1-C-004-G4203"/>
    <m/>
    <m/>
    <m/>
    <m/>
    <m/>
    <m/>
    <m/>
    <m/>
    <m/>
    <m/>
    <m/>
    <m/>
    <m/>
    <m/>
    <m/>
    <s v="503BAY"/>
    <s v="4-G4203"/>
    <s v="G4203"/>
    <s v="C-004"/>
    <n v="1"/>
    <x v="0"/>
    <s v="SEL1"/>
    <m/>
    <m/>
    <m/>
    <m/>
    <m/>
    <m/>
    <m/>
    <m/>
    <m/>
    <s v="SJTKR-OR-004030-CO1"/>
    <m/>
    <m/>
    <m/>
    <s v="O"/>
    <n v="1.6"/>
    <n v="1.234"/>
    <m/>
  </r>
  <r>
    <x v="0"/>
    <s v="세종텔레콤"/>
    <s v="Sejong Telecom Inc."/>
    <s v="SJTKR"/>
    <m/>
    <m/>
    <m/>
    <m/>
    <m/>
    <s v="Cabinet"/>
    <s v="SEL1-4-1-C-004-G4204"/>
    <m/>
    <m/>
    <m/>
    <m/>
    <m/>
    <m/>
    <m/>
    <m/>
    <m/>
    <m/>
    <m/>
    <m/>
    <m/>
    <m/>
    <m/>
    <s v="504BAY"/>
    <s v="4-G4204"/>
    <s v="G4204"/>
    <s v="C-004"/>
    <n v="1"/>
    <x v="0"/>
    <s v="SEL1"/>
    <m/>
    <m/>
    <m/>
    <m/>
    <m/>
    <m/>
    <m/>
    <m/>
    <m/>
    <s v="SJTKR-OR-004030-CO1"/>
    <m/>
    <m/>
    <m/>
    <s v="O"/>
    <n v="1.6"/>
    <n v="1.234"/>
    <m/>
  </r>
  <r>
    <x v="0"/>
    <s v="세종텔레콤"/>
    <s v="Sejong Telecom Inc."/>
    <s v="SJTKR"/>
    <m/>
    <m/>
    <m/>
    <m/>
    <m/>
    <s v="Cabinet"/>
    <s v="SEL1-4-1-C-004-G4205"/>
    <m/>
    <m/>
    <m/>
    <m/>
    <m/>
    <m/>
    <m/>
    <m/>
    <m/>
    <m/>
    <m/>
    <m/>
    <m/>
    <m/>
    <m/>
    <s v="505BAY"/>
    <s v="4-G4205"/>
    <s v="G4205"/>
    <s v="C-004"/>
    <n v="1"/>
    <x v="0"/>
    <s v="SEL1"/>
    <m/>
    <m/>
    <m/>
    <m/>
    <m/>
    <m/>
    <m/>
    <m/>
    <m/>
    <s v="SJTKR-OR-004030-CO1"/>
    <m/>
    <m/>
    <m/>
    <s v="O"/>
    <n v="1.6"/>
    <n v="1.234"/>
    <m/>
  </r>
  <r>
    <x v="0"/>
    <s v="세종텔레콤"/>
    <s v="Sejong Telecom Inc."/>
    <s v="SJTKR"/>
    <m/>
    <m/>
    <m/>
    <m/>
    <m/>
    <s v="Cabinet"/>
    <s v="SEL1-4-1-C-004-G4206"/>
    <m/>
    <m/>
    <m/>
    <m/>
    <m/>
    <m/>
    <m/>
    <m/>
    <m/>
    <m/>
    <m/>
    <m/>
    <m/>
    <m/>
    <m/>
    <s v="506BAY"/>
    <s v="4-G4206"/>
    <s v="G4206"/>
    <s v="C-004"/>
    <n v="1"/>
    <x v="0"/>
    <s v="SEL1"/>
    <m/>
    <m/>
    <m/>
    <m/>
    <m/>
    <m/>
    <m/>
    <m/>
    <m/>
    <s v="SJTKR-OR-004030-CO1"/>
    <m/>
    <m/>
    <m/>
    <s v="O"/>
    <n v="1.6"/>
    <n v="1.234"/>
    <m/>
  </r>
  <r>
    <x v="0"/>
    <s v="세종텔레콤"/>
    <s v="Sejong Telecom Inc."/>
    <s v="SJTKR"/>
    <m/>
    <m/>
    <m/>
    <m/>
    <m/>
    <s v="Cabinet"/>
    <s v="SEL1-4-1-C-004-G4207"/>
    <m/>
    <m/>
    <m/>
    <m/>
    <m/>
    <m/>
    <m/>
    <m/>
    <m/>
    <m/>
    <m/>
    <m/>
    <m/>
    <m/>
    <m/>
    <s v="507BAY"/>
    <s v="4-G4207"/>
    <s v="G4207"/>
    <s v="C-004"/>
    <n v="1"/>
    <x v="0"/>
    <s v="SEL1"/>
    <m/>
    <m/>
    <m/>
    <m/>
    <m/>
    <m/>
    <m/>
    <m/>
    <m/>
    <s v="SJTKR-OR-004030-CO1"/>
    <m/>
    <m/>
    <m/>
    <s v="O"/>
    <n v="1.6"/>
    <n v="1.234"/>
    <m/>
  </r>
  <r>
    <x v="0"/>
    <s v="세종텔레콤"/>
    <s v="Sejong Telecom Inc."/>
    <s v="SJTKR"/>
    <m/>
    <m/>
    <m/>
    <m/>
    <m/>
    <s v="Cabinet"/>
    <s v="SEL1-4-1-C-004-G4208"/>
    <m/>
    <m/>
    <m/>
    <m/>
    <m/>
    <m/>
    <m/>
    <m/>
    <m/>
    <m/>
    <m/>
    <m/>
    <m/>
    <m/>
    <m/>
    <s v="508BAY"/>
    <s v="4-G4208"/>
    <s v="G4208"/>
    <s v="C-004"/>
    <n v="1"/>
    <x v="0"/>
    <s v="SEL1"/>
    <m/>
    <m/>
    <m/>
    <m/>
    <m/>
    <m/>
    <m/>
    <m/>
    <m/>
    <s v="SJTKR-OR-004030-CO1"/>
    <m/>
    <m/>
    <m/>
    <s v="O"/>
    <n v="1.6"/>
    <n v="1.234"/>
    <m/>
  </r>
  <r>
    <x v="0"/>
    <s v="세종텔레콤"/>
    <s v="Sejong Telecom Inc."/>
    <s v="SJTKR"/>
    <m/>
    <m/>
    <m/>
    <m/>
    <m/>
    <s v="Cabinet"/>
    <s v="SEL1-4-1-C-004-G4209"/>
    <m/>
    <m/>
    <m/>
    <m/>
    <m/>
    <m/>
    <m/>
    <m/>
    <m/>
    <m/>
    <m/>
    <m/>
    <m/>
    <m/>
    <m/>
    <s v="509BAY"/>
    <s v="4-G4209"/>
    <s v="G4209"/>
    <s v="C-004"/>
    <n v="1"/>
    <x v="0"/>
    <s v="SEL1"/>
    <m/>
    <m/>
    <m/>
    <m/>
    <m/>
    <m/>
    <m/>
    <m/>
    <m/>
    <s v="SJTKR-OR-004030-CO1"/>
    <m/>
    <m/>
    <m/>
    <s v="O"/>
    <n v="1.6"/>
    <n v="1.234"/>
    <m/>
  </r>
  <r>
    <x v="0"/>
    <s v="세종텔레콤"/>
    <s v="Sejong Telecom Inc."/>
    <s v="SJTKR"/>
    <m/>
    <m/>
    <m/>
    <m/>
    <m/>
    <s v="Cabinet"/>
    <s v="SEL1-4-1-C-004-G4210"/>
    <m/>
    <m/>
    <m/>
    <m/>
    <m/>
    <m/>
    <m/>
    <m/>
    <m/>
    <m/>
    <m/>
    <m/>
    <m/>
    <m/>
    <m/>
    <s v="510BAY"/>
    <s v="4-G4210"/>
    <s v="G4210"/>
    <s v="C-004"/>
    <n v="1"/>
    <x v="0"/>
    <s v="SEL1"/>
    <m/>
    <m/>
    <m/>
    <m/>
    <m/>
    <m/>
    <m/>
    <m/>
    <m/>
    <s v="SJTKR-OR-004030-CO1"/>
    <m/>
    <m/>
    <m/>
    <s v="O"/>
    <n v="1.6"/>
    <n v="1.234"/>
    <m/>
  </r>
  <r>
    <x v="0"/>
    <s v="세종텔레콤"/>
    <s v="Sejong Telecom Inc."/>
    <s v="SJTKR"/>
    <m/>
    <m/>
    <m/>
    <m/>
    <m/>
    <s v="Cabinet"/>
    <s v="SEL1-4-1-C-004-G4211"/>
    <m/>
    <m/>
    <m/>
    <m/>
    <m/>
    <m/>
    <m/>
    <m/>
    <m/>
    <m/>
    <m/>
    <m/>
    <m/>
    <m/>
    <m/>
    <s v="511BAY"/>
    <s v="4-G4211"/>
    <s v="G4211"/>
    <s v="C-004"/>
    <n v="1"/>
    <x v="0"/>
    <s v="SEL1"/>
    <m/>
    <m/>
    <m/>
    <m/>
    <m/>
    <m/>
    <m/>
    <m/>
    <m/>
    <s v="SJTKR-OR-004030-CO1"/>
    <m/>
    <m/>
    <m/>
    <s v="O"/>
    <n v="1.6"/>
    <n v="1.234"/>
    <m/>
  </r>
  <r>
    <x v="0"/>
    <s v="세종텔레콤"/>
    <s v="Sejong Telecom Inc."/>
    <s v="SJTKR"/>
    <m/>
    <m/>
    <m/>
    <m/>
    <m/>
    <s v="Cabinet"/>
    <s v="SEL1-4-1-C-004-G4301"/>
    <s v="KEN1"/>
    <s v="KEN8"/>
    <s v="KEN 1 #02"/>
    <s v="KEN 8 #02"/>
    <m/>
    <m/>
    <m/>
    <m/>
    <m/>
    <m/>
    <m/>
    <m/>
    <m/>
    <m/>
    <m/>
    <s v="401BAY"/>
    <s v="4-G4301"/>
    <s v="G4301"/>
    <s v="C-004"/>
    <n v="1"/>
    <x v="0"/>
    <s v="SEL1"/>
    <m/>
    <m/>
    <m/>
    <m/>
    <m/>
    <m/>
    <m/>
    <m/>
    <m/>
    <s v="SJTKR-OR-004030-CO1"/>
    <m/>
    <m/>
    <m/>
    <s v="O"/>
    <n v="1.6"/>
    <n v="1.446"/>
    <m/>
  </r>
  <r>
    <x v="0"/>
    <s v="세종텔레콤"/>
    <s v="Sejong Telecom Inc."/>
    <s v="SJTKR"/>
    <m/>
    <m/>
    <m/>
    <m/>
    <m/>
    <s v="Cabinet"/>
    <s v="SEL1-4-1-C-004-G4302"/>
    <m/>
    <m/>
    <m/>
    <m/>
    <m/>
    <m/>
    <m/>
    <m/>
    <m/>
    <m/>
    <m/>
    <m/>
    <m/>
    <m/>
    <m/>
    <s v="402BAY"/>
    <s v="4-G4302"/>
    <s v="G4302"/>
    <s v="C-004"/>
    <n v="1"/>
    <x v="0"/>
    <s v="SEL1"/>
    <m/>
    <m/>
    <m/>
    <m/>
    <m/>
    <m/>
    <m/>
    <m/>
    <m/>
    <s v="SJTKR-OR-004030-CO1"/>
    <m/>
    <m/>
    <m/>
    <s v="O"/>
    <n v="1.6"/>
    <n v="1.446"/>
    <m/>
  </r>
  <r>
    <x v="0"/>
    <s v="세종텔레콤"/>
    <s v="Sejong Telecom Inc."/>
    <s v="SJTKR"/>
    <m/>
    <m/>
    <m/>
    <m/>
    <m/>
    <s v="Cabinet"/>
    <s v="SEL1-4-1-C-004-G4303"/>
    <m/>
    <m/>
    <m/>
    <m/>
    <m/>
    <m/>
    <m/>
    <m/>
    <m/>
    <m/>
    <m/>
    <m/>
    <m/>
    <m/>
    <m/>
    <s v="403BAY"/>
    <s v="4-G4303"/>
    <s v="G4303"/>
    <s v="C-004"/>
    <n v="1"/>
    <x v="0"/>
    <s v="SEL1"/>
    <m/>
    <m/>
    <m/>
    <m/>
    <m/>
    <m/>
    <m/>
    <m/>
    <m/>
    <s v="SJTKR-OR-004030-CO1"/>
    <m/>
    <m/>
    <m/>
    <s v="O"/>
    <n v="1.6"/>
    <n v="1.446"/>
    <m/>
  </r>
  <r>
    <x v="0"/>
    <s v="세종텔레콤"/>
    <s v="Sejong Telecom Inc."/>
    <s v="SJTKR"/>
    <m/>
    <m/>
    <m/>
    <m/>
    <m/>
    <s v="Cabinet"/>
    <s v="SEL1-4-1-C-004-G4304"/>
    <m/>
    <m/>
    <m/>
    <m/>
    <m/>
    <m/>
    <m/>
    <m/>
    <m/>
    <m/>
    <m/>
    <m/>
    <m/>
    <m/>
    <m/>
    <s v="404BAY"/>
    <s v="4-G4304"/>
    <s v="G4304"/>
    <s v="C-004"/>
    <n v="1"/>
    <x v="0"/>
    <s v="SEL1"/>
    <m/>
    <m/>
    <m/>
    <m/>
    <m/>
    <m/>
    <m/>
    <m/>
    <m/>
    <s v="SJTKR-OR-004030-CO1"/>
    <m/>
    <m/>
    <m/>
    <s v="O"/>
    <n v="1.6"/>
    <n v="1.446"/>
    <m/>
  </r>
  <r>
    <x v="0"/>
    <s v="세종텔레콤"/>
    <s v="Sejong Telecom Inc."/>
    <s v="SJTKR"/>
    <m/>
    <m/>
    <m/>
    <m/>
    <m/>
    <s v="Cabinet"/>
    <s v="SEL1-4-1-C-004-G4305"/>
    <m/>
    <m/>
    <m/>
    <m/>
    <m/>
    <m/>
    <m/>
    <m/>
    <m/>
    <m/>
    <m/>
    <m/>
    <m/>
    <m/>
    <m/>
    <s v="405BAY"/>
    <s v="4-G4305"/>
    <s v="G4305"/>
    <s v="C-004"/>
    <n v="1"/>
    <x v="0"/>
    <s v="SEL1"/>
    <m/>
    <m/>
    <m/>
    <m/>
    <m/>
    <m/>
    <m/>
    <m/>
    <m/>
    <s v="SJTKR-OR-004030-CO1"/>
    <m/>
    <m/>
    <m/>
    <s v="O"/>
    <n v="1.6"/>
    <n v="1.446"/>
    <m/>
  </r>
  <r>
    <x v="0"/>
    <s v="세종텔레콤"/>
    <s v="Sejong Telecom Inc."/>
    <s v="SJTKR"/>
    <m/>
    <m/>
    <m/>
    <m/>
    <m/>
    <s v="Cabinet"/>
    <s v="SEL1-4-1-C-004-G4306"/>
    <m/>
    <m/>
    <m/>
    <m/>
    <m/>
    <m/>
    <m/>
    <m/>
    <m/>
    <m/>
    <m/>
    <m/>
    <m/>
    <m/>
    <m/>
    <s v="406BAY"/>
    <s v="4-G4306"/>
    <s v="G4306"/>
    <s v="C-004"/>
    <n v="1"/>
    <x v="0"/>
    <s v="SEL1"/>
    <m/>
    <m/>
    <m/>
    <m/>
    <m/>
    <m/>
    <m/>
    <m/>
    <m/>
    <s v="SJTKR-OR-004030-CO1"/>
    <m/>
    <m/>
    <m/>
    <s v="O"/>
    <n v="1.6"/>
    <n v="1.446"/>
    <m/>
  </r>
  <r>
    <x v="0"/>
    <s v="세종텔레콤"/>
    <s v="Sejong Telecom Inc."/>
    <s v="SJTKR"/>
    <m/>
    <m/>
    <m/>
    <m/>
    <m/>
    <s v="Cabinet"/>
    <s v="SEL1-4-1-C-004-G4307"/>
    <m/>
    <m/>
    <m/>
    <m/>
    <m/>
    <m/>
    <m/>
    <m/>
    <m/>
    <m/>
    <m/>
    <m/>
    <m/>
    <m/>
    <m/>
    <s v="407BAY"/>
    <s v="4-G4307"/>
    <s v="G4307"/>
    <s v="C-004"/>
    <n v="1"/>
    <x v="0"/>
    <s v="SEL1"/>
    <m/>
    <m/>
    <m/>
    <m/>
    <m/>
    <m/>
    <m/>
    <m/>
    <m/>
    <s v="SJTKR-OR-004030-CO1"/>
    <m/>
    <m/>
    <m/>
    <s v="O"/>
    <n v="1.6"/>
    <n v="1.446"/>
    <m/>
  </r>
  <r>
    <x v="0"/>
    <s v="세종텔레콤"/>
    <s v="Sejong Telecom Inc."/>
    <s v="SJTKR"/>
    <m/>
    <m/>
    <m/>
    <m/>
    <m/>
    <s v="Cabinet"/>
    <s v="SEL1-4-1-C-004-G4308"/>
    <m/>
    <m/>
    <m/>
    <m/>
    <m/>
    <m/>
    <m/>
    <m/>
    <m/>
    <m/>
    <m/>
    <m/>
    <m/>
    <m/>
    <m/>
    <s v="408BAY"/>
    <s v="4-G4308"/>
    <s v="G4308"/>
    <s v="C-004"/>
    <n v="1"/>
    <x v="0"/>
    <s v="SEL1"/>
    <m/>
    <m/>
    <m/>
    <m/>
    <m/>
    <m/>
    <m/>
    <m/>
    <m/>
    <s v="SJTKR-OR-004030-CO1"/>
    <m/>
    <m/>
    <m/>
    <s v="O"/>
    <n v="1.6"/>
    <n v="1.446"/>
    <m/>
  </r>
  <r>
    <x v="0"/>
    <s v="세종텔레콤"/>
    <s v="Sejong Telecom Inc."/>
    <s v="SJTKR"/>
    <m/>
    <m/>
    <m/>
    <m/>
    <m/>
    <s v="Cabinet"/>
    <s v="SEL1-4-1-C-004-G4309"/>
    <m/>
    <m/>
    <m/>
    <m/>
    <m/>
    <m/>
    <m/>
    <m/>
    <m/>
    <m/>
    <m/>
    <m/>
    <m/>
    <m/>
    <m/>
    <s v="409BAY"/>
    <s v="4-G4309"/>
    <s v="G4309"/>
    <s v="C-004"/>
    <n v="1"/>
    <x v="0"/>
    <s v="SEL1"/>
    <m/>
    <m/>
    <m/>
    <m/>
    <m/>
    <m/>
    <m/>
    <m/>
    <m/>
    <s v="SJTKR-OR-004030-CO1"/>
    <m/>
    <m/>
    <m/>
    <s v="O"/>
    <n v="1.6"/>
    <n v="1.446"/>
    <m/>
  </r>
  <r>
    <x v="0"/>
    <s v="세종텔레콤"/>
    <s v="Sejong Telecom Inc."/>
    <s v="SJTKR"/>
    <m/>
    <m/>
    <m/>
    <m/>
    <m/>
    <s v="Cabinet"/>
    <s v="SEL1-4-1-C-004-G4310"/>
    <m/>
    <m/>
    <m/>
    <m/>
    <m/>
    <m/>
    <m/>
    <m/>
    <m/>
    <m/>
    <m/>
    <m/>
    <m/>
    <m/>
    <m/>
    <s v="410BAY"/>
    <s v="4-G4310"/>
    <s v="G4310"/>
    <s v="C-004"/>
    <n v="1"/>
    <x v="0"/>
    <s v="SEL1"/>
    <m/>
    <m/>
    <m/>
    <m/>
    <m/>
    <m/>
    <m/>
    <m/>
    <m/>
    <s v="SJTKR-OR-004030-CO1"/>
    <m/>
    <m/>
    <m/>
    <s v="O"/>
    <n v="1.6"/>
    <n v="1.446"/>
    <m/>
  </r>
  <r>
    <x v="0"/>
    <s v="세종텔레콤"/>
    <s v="Sejong Telecom Inc."/>
    <s v="SJTKR"/>
    <m/>
    <m/>
    <m/>
    <m/>
    <m/>
    <s v="Cabinet"/>
    <s v="SEL1-4-1-C-004-G4311"/>
    <m/>
    <m/>
    <m/>
    <m/>
    <m/>
    <m/>
    <m/>
    <m/>
    <m/>
    <m/>
    <m/>
    <m/>
    <m/>
    <m/>
    <m/>
    <s v="411BAY"/>
    <s v="4-G4311"/>
    <s v="G4311"/>
    <s v="C-004"/>
    <n v="1"/>
    <x v="0"/>
    <s v="SEL1"/>
    <m/>
    <m/>
    <m/>
    <m/>
    <m/>
    <m/>
    <m/>
    <m/>
    <m/>
    <s v="SJTKR-OR-004030-CO1"/>
    <m/>
    <m/>
    <m/>
    <s v="O"/>
    <n v="1.6"/>
    <n v="1.446"/>
    <m/>
  </r>
  <r>
    <x v="0"/>
    <s v="세종텔레콤"/>
    <s v="Sejong Telecom Inc."/>
    <s v="SJTKR"/>
    <m/>
    <m/>
    <m/>
    <m/>
    <m/>
    <s v="Cabinet"/>
    <s v="SEL1-4-1-C-004-G4401"/>
    <s v="KEN1"/>
    <s v="KEN8"/>
    <s v="KEN 1 #05"/>
    <s v="KEN 8 #05"/>
    <m/>
    <m/>
    <m/>
    <m/>
    <m/>
    <m/>
    <m/>
    <m/>
    <m/>
    <m/>
    <m/>
    <s v="301BAY"/>
    <s v="4-G4401"/>
    <s v="G4401"/>
    <s v="C-004"/>
    <n v="1"/>
    <x v="0"/>
    <s v="SEL1"/>
    <m/>
    <m/>
    <m/>
    <m/>
    <m/>
    <m/>
    <m/>
    <m/>
    <m/>
    <s v="SJTKR-OR-004030-CO1"/>
    <m/>
    <m/>
    <m/>
    <s v="O"/>
    <n v="1.6"/>
    <n v="1.26"/>
    <m/>
  </r>
  <r>
    <x v="0"/>
    <s v="세종텔레콤"/>
    <s v="Sejong Telecom Inc."/>
    <s v="SJTKR"/>
    <m/>
    <m/>
    <m/>
    <m/>
    <m/>
    <s v="Cabinet"/>
    <s v="SEL1-4-1-C-004-G4402"/>
    <m/>
    <m/>
    <m/>
    <m/>
    <m/>
    <m/>
    <m/>
    <m/>
    <m/>
    <m/>
    <m/>
    <m/>
    <m/>
    <m/>
    <m/>
    <s v="302BAY"/>
    <s v="4-G4402"/>
    <s v="G4402"/>
    <s v="C-004"/>
    <n v="1"/>
    <x v="0"/>
    <s v="SEL1"/>
    <m/>
    <m/>
    <m/>
    <m/>
    <m/>
    <m/>
    <m/>
    <m/>
    <m/>
    <s v="SJTKR-OR-004030-CO1"/>
    <m/>
    <m/>
    <m/>
    <s v="O"/>
    <n v="1.6"/>
    <n v="1.26"/>
    <m/>
  </r>
  <r>
    <x v="0"/>
    <s v="세종텔레콤"/>
    <s v="Sejong Telecom Inc."/>
    <s v="SJTKR"/>
    <m/>
    <m/>
    <m/>
    <m/>
    <m/>
    <s v="Cabinet"/>
    <s v="SEL1-4-1-C-004-G4403"/>
    <m/>
    <m/>
    <m/>
    <m/>
    <m/>
    <m/>
    <m/>
    <m/>
    <m/>
    <m/>
    <m/>
    <m/>
    <m/>
    <m/>
    <m/>
    <s v="303BAY"/>
    <s v="4-G4403"/>
    <s v="G4403"/>
    <s v="C-004"/>
    <n v="1"/>
    <x v="0"/>
    <s v="SEL1"/>
    <m/>
    <m/>
    <m/>
    <m/>
    <m/>
    <m/>
    <m/>
    <m/>
    <m/>
    <s v="SJTKR-OR-004030-CO1"/>
    <m/>
    <m/>
    <m/>
    <s v="O"/>
    <n v="1.6"/>
    <n v="1.26"/>
    <m/>
  </r>
  <r>
    <x v="0"/>
    <s v="세종텔레콤"/>
    <s v="Sejong Telecom Inc."/>
    <s v="SJTKR"/>
    <m/>
    <m/>
    <m/>
    <m/>
    <m/>
    <s v="Cabinet"/>
    <s v="SEL1-4-1-C-004-G4404"/>
    <m/>
    <m/>
    <m/>
    <m/>
    <m/>
    <m/>
    <m/>
    <m/>
    <m/>
    <m/>
    <m/>
    <m/>
    <m/>
    <m/>
    <m/>
    <s v="304BAY"/>
    <s v="4-G4404"/>
    <s v="G4404"/>
    <s v="C-004"/>
    <n v="1"/>
    <x v="0"/>
    <s v="SEL1"/>
    <m/>
    <m/>
    <m/>
    <m/>
    <m/>
    <m/>
    <m/>
    <m/>
    <m/>
    <s v="SJTKR-OR-004030-CO1"/>
    <m/>
    <m/>
    <m/>
    <s v="O"/>
    <n v="1.6"/>
    <n v="1.26"/>
    <m/>
  </r>
  <r>
    <x v="0"/>
    <s v="세종텔레콤"/>
    <s v="Sejong Telecom Inc."/>
    <s v="SJTKR"/>
    <m/>
    <m/>
    <m/>
    <m/>
    <m/>
    <s v="Cabinet"/>
    <s v="SEL1-4-1-C-004-G4405"/>
    <m/>
    <m/>
    <m/>
    <m/>
    <m/>
    <m/>
    <m/>
    <m/>
    <m/>
    <m/>
    <m/>
    <m/>
    <m/>
    <m/>
    <m/>
    <s v="305BAY"/>
    <s v="4-G4405"/>
    <s v="G4405"/>
    <s v="C-004"/>
    <n v="1"/>
    <x v="0"/>
    <s v="SEL1"/>
    <m/>
    <m/>
    <m/>
    <m/>
    <m/>
    <m/>
    <m/>
    <m/>
    <m/>
    <s v="SJTKR-OR-004030-CO1"/>
    <m/>
    <m/>
    <m/>
    <s v="O"/>
    <n v="1.6"/>
    <n v="1.26"/>
    <m/>
  </r>
  <r>
    <x v="0"/>
    <s v="세종텔레콤"/>
    <s v="Sejong Telecom Inc."/>
    <s v="SJTKR"/>
    <m/>
    <m/>
    <m/>
    <m/>
    <m/>
    <s v="Cabinet"/>
    <s v="SEL1-4-1-C-004-G4406"/>
    <m/>
    <m/>
    <m/>
    <m/>
    <m/>
    <m/>
    <m/>
    <m/>
    <m/>
    <m/>
    <m/>
    <m/>
    <m/>
    <m/>
    <m/>
    <s v="306BAY"/>
    <s v="4-G4406"/>
    <s v="G4406"/>
    <s v="C-004"/>
    <n v="1"/>
    <x v="0"/>
    <s v="SEL1"/>
    <m/>
    <m/>
    <m/>
    <m/>
    <m/>
    <m/>
    <m/>
    <m/>
    <m/>
    <s v="SJTKR-OR-004030-CO1"/>
    <m/>
    <m/>
    <m/>
    <s v="O"/>
    <n v="1.6"/>
    <n v="1.26"/>
    <m/>
  </r>
  <r>
    <x v="0"/>
    <s v="세종텔레콤"/>
    <s v="Sejong Telecom Inc."/>
    <s v="SJTKR"/>
    <m/>
    <m/>
    <m/>
    <m/>
    <m/>
    <s v="Cabinet"/>
    <s v="SEL1-4-1-C-004-G4407"/>
    <m/>
    <m/>
    <m/>
    <m/>
    <m/>
    <m/>
    <m/>
    <m/>
    <m/>
    <m/>
    <m/>
    <m/>
    <m/>
    <m/>
    <m/>
    <s v="307BAY"/>
    <s v="4-G4407"/>
    <s v="G4407"/>
    <s v="C-004"/>
    <n v="1"/>
    <x v="0"/>
    <s v="SEL1"/>
    <m/>
    <m/>
    <m/>
    <m/>
    <m/>
    <m/>
    <m/>
    <m/>
    <m/>
    <s v="SJTKR-OR-004030-CO1"/>
    <m/>
    <m/>
    <m/>
    <s v="O"/>
    <n v="1.6"/>
    <n v="1.26"/>
    <m/>
  </r>
  <r>
    <x v="0"/>
    <s v="세종텔레콤"/>
    <s v="Sejong Telecom Inc."/>
    <s v="SJTKR"/>
    <m/>
    <m/>
    <m/>
    <m/>
    <m/>
    <s v="Cabinet"/>
    <s v="SEL1-4-1-C-004-G4408"/>
    <m/>
    <m/>
    <m/>
    <m/>
    <m/>
    <m/>
    <m/>
    <m/>
    <m/>
    <m/>
    <m/>
    <m/>
    <m/>
    <m/>
    <m/>
    <s v="308BAY"/>
    <s v="4-G4408"/>
    <s v="G4408"/>
    <s v="C-004"/>
    <n v="1"/>
    <x v="0"/>
    <s v="SEL1"/>
    <m/>
    <m/>
    <m/>
    <m/>
    <m/>
    <m/>
    <m/>
    <m/>
    <m/>
    <s v="SJTKR-OR-004030-CO1"/>
    <m/>
    <m/>
    <m/>
    <s v="O"/>
    <n v="1.6"/>
    <n v="1.26"/>
    <m/>
  </r>
  <r>
    <x v="0"/>
    <s v="세종텔레콤"/>
    <s v="Sejong Telecom Inc."/>
    <s v="SJTKR"/>
    <m/>
    <m/>
    <m/>
    <m/>
    <m/>
    <s v="Cabinet"/>
    <s v="SEL1-4-1-C-004-G4409"/>
    <m/>
    <m/>
    <m/>
    <m/>
    <m/>
    <m/>
    <m/>
    <m/>
    <m/>
    <m/>
    <m/>
    <m/>
    <m/>
    <m/>
    <m/>
    <s v="309BAY"/>
    <s v="4-G4409"/>
    <s v="G4409"/>
    <s v="C-004"/>
    <n v="1"/>
    <x v="0"/>
    <s v="SEL1"/>
    <m/>
    <m/>
    <m/>
    <m/>
    <m/>
    <m/>
    <m/>
    <m/>
    <m/>
    <s v="SJTKR-OR-004030-CO1"/>
    <m/>
    <m/>
    <m/>
    <s v="O"/>
    <n v="1.6"/>
    <n v="1.26"/>
    <m/>
  </r>
  <r>
    <x v="0"/>
    <s v="세종텔레콤"/>
    <s v="Sejong Telecom Inc."/>
    <s v="SJTKR"/>
    <m/>
    <m/>
    <m/>
    <m/>
    <m/>
    <s v="Cabinet"/>
    <s v="SEL1-4-1-C-004-G4410"/>
    <m/>
    <m/>
    <m/>
    <m/>
    <m/>
    <m/>
    <m/>
    <m/>
    <m/>
    <m/>
    <m/>
    <m/>
    <m/>
    <m/>
    <m/>
    <s v="310BAY"/>
    <s v="4-G4410"/>
    <s v="G4410"/>
    <s v="C-004"/>
    <n v="1"/>
    <x v="0"/>
    <s v="SEL1"/>
    <m/>
    <m/>
    <m/>
    <m/>
    <m/>
    <m/>
    <m/>
    <m/>
    <m/>
    <s v="SJTKR-OR-004030-CO1"/>
    <m/>
    <m/>
    <m/>
    <s v="O"/>
    <n v="1.6"/>
    <n v="1.26"/>
    <m/>
  </r>
  <r>
    <x v="0"/>
    <s v="세종텔레콤"/>
    <s v="Sejong Telecom Inc."/>
    <s v="SJTKR"/>
    <m/>
    <m/>
    <m/>
    <m/>
    <m/>
    <s v="Cabinet"/>
    <s v="SEL1-4-1-C-004-G4411"/>
    <m/>
    <m/>
    <m/>
    <m/>
    <m/>
    <m/>
    <m/>
    <m/>
    <m/>
    <m/>
    <m/>
    <m/>
    <m/>
    <m/>
    <m/>
    <s v="311BAY"/>
    <s v="4-G4411"/>
    <s v="G4411"/>
    <s v="C-004"/>
    <n v="1"/>
    <x v="0"/>
    <s v="SEL1"/>
    <m/>
    <m/>
    <m/>
    <m/>
    <m/>
    <m/>
    <m/>
    <m/>
    <m/>
    <s v="SJTKR-OR-004030-CO1"/>
    <m/>
    <m/>
    <m/>
    <s v="O"/>
    <n v="1.6"/>
    <n v="1.26"/>
    <m/>
  </r>
  <r>
    <x v="0"/>
    <s v="세종텔레콤"/>
    <s v="Sejong Telecom Inc."/>
    <s v="SJTKR"/>
    <m/>
    <m/>
    <m/>
    <m/>
    <m/>
    <s v="Cabinet"/>
    <s v="SEL1-4-1-C-004-G4501"/>
    <s v="KEN1"/>
    <s v="KEN8"/>
    <s v="KEN 1 #04"/>
    <s v="KEN 8 #04"/>
    <m/>
    <m/>
    <m/>
    <m/>
    <m/>
    <m/>
    <m/>
    <m/>
    <m/>
    <m/>
    <m/>
    <s v="201BAY"/>
    <s v="4-G4501"/>
    <s v="G4501"/>
    <s v="C-004"/>
    <n v="1"/>
    <x v="0"/>
    <s v="SEL1"/>
    <m/>
    <m/>
    <m/>
    <m/>
    <m/>
    <m/>
    <m/>
    <m/>
    <m/>
    <s v="SJTKR-OR-004030-CO1"/>
    <m/>
    <m/>
    <m/>
    <s v="O"/>
    <n v="1.6"/>
    <n v="1.292"/>
    <m/>
  </r>
  <r>
    <x v="0"/>
    <s v="세종텔레콤"/>
    <s v="Sejong Telecom Inc."/>
    <s v="SJTKR"/>
    <m/>
    <m/>
    <m/>
    <m/>
    <m/>
    <s v="Cabinet"/>
    <s v="SEL1-4-1-C-004-G4502"/>
    <m/>
    <m/>
    <m/>
    <m/>
    <m/>
    <m/>
    <m/>
    <m/>
    <m/>
    <m/>
    <m/>
    <m/>
    <m/>
    <m/>
    <m/>
    <s v="202BAY"/>
    <s v="4-G4502"/>
    <s v="G4502"/>
    <s v="C-004"/>
    <n v="1"/>
    <x v="0"/>
    <s v="SEL1"/>
    <m/>
    <m/>
    <m/>
    <m/>
    <m/>
    <m/>
    <m/>
    <m/>
    <m/>
    <s v="SJTKR-OR-004030-CO1"/>
    <m/>
    <m/>
    <m/>
    <s v="O"/>
    <n v="1.6"/>
    <n v="1.292"/>
    <m/>
  </r>
  <r>
    <x v="0"/>
    <s v="세종텔레콤"/>
    <s v="Sejong Telecom Inc."/>
    <s v="SJTKR"/>
    <m/>
    <m/>
    <m/>
    <m/>
    <m/>
    <s v="Cabinet"/>
    <s v="SEL1-4-1-C-004-G4503"/>
    <m/>
    <m/>
    <m/>
    <m/>
    <m/>
    <m/>
    <m/>
    <m/>
    <m/>
    <m/>
    <m/>
    <m/>
    <m/>
    <m/>
    <m/>
    <s v="203BAY"/>
    <s v="4-G4503"/>
    <s v="G4503"/>
    <s v="C-004"/>
    <n v="1"/>
    <x v="0"/>
    <s v="SEL1"/>
    <m/>
    <m/>
    <m/>
    <m/>
    <m/>
    <m/>
    <m/>
    <m/>
    <m/>
    <s v="SJTKR-OR-004030-CO1"/>
    <m/>
    <m/>
    <m/>
    <s v="O"/>
    <n v="1.6"/>
    <n v="1.292"/>
    <m/>
  </r>
  <r>
    <x v="0"/>
    <s v="세종텔레콤"/>
    <s v="Sejong Telecom Inc."/>
    <s v="SJTKR"/>
    <m/>
    <m/>
    <m/>
    <m/>
    <m/>
    <s v="Cabinet"/>
    <s v="SEL1-4-1-C-004-G4504"/>
    <m/>
    <m/>
    <m/>
    <m/>
    <m/>
    <m/>
    <m/>
    <m/>
    <m/>
    <m/>
    <m/>
    <m/>
    <m/>
    <m/>
    <m/>
    <s v="204BAY"/>
    <s v="4-G4504"/>
    <s v="G4504"/>
    <s v="C-004"/>
    <n v="1"/>
    <x v="0"/>
    <s v="SEL1"/>
    <m/>
    <m/>
    <m/>
    <m/>
    <m/>
    <m/>
    <m/>
    <m/>
    <m/>
    <s v="SJTKR-OR-004030-CO1"/>
    <m/>
    <m/>
    <m/>
    <s v="O"/>
    <n v="1.6"/>
    <n v="1.292"/>
    <m/>
  </r>
  <r>
    <x v="0"/>
    <s v="세종텔레콤"/>
    <s v="Sejong Telecom Inc."/>
    <s v="SJTKR"/>
    <m/>
    <m/>
    <m/>
    <m/>
    <m/>
    <s v="Cabinet"/>
    <s v="SEL1-4-1-C-004-G4505"/>
    <m/>
    <m/>
    <m/>
    <m/>
    <m/>
    <m/>
    <m/>
    <m/>
    <m/>
    <m/>
    <m/>
    <m/>
    <m/>
    <m/>
    <m/>
    <s v="205BAY"/>
    <s v="4-G4505"/>
    <s v="G4505"/>
    <s v="C-004"/>
    <n v="1"/>
    <x v="0"/>
    <s v="SEL1"/>
    <m/>
    <m/>
    <m/>
    <m/>
    <m/>
    <m/>
    <m/>
    <m/>
    <m/>
    <s v="SJTKR-OR-004030-CO1"/>
    <m/>
    <m/>
    <m/>
    <s v="O"/>
    <n v="1.6"/>
    <n v="1.292"/>
    <m/>
  </r>
  <r>
    <x v="0"/>
    <s v="세종텔레콤"/>
    <s v="Sejong Telecom Inc."/>
    <s v="SJTKR"/>
    <m/>
    <m/>
    <m/>
    <m/>
    <m/>
    <s v="Cabinet"/>
    <s v="SEL1-4-1-C-004-G4506"/>
    <m/>
    <m/>
    <m/>
    <m/>
    <m/>
    <m/>
    <m/>
    <m/>
    <m/>
    <m/>
    <m/>
    <m/>
    <m/>
    <m/>
    <m/>
    <s v="206BAY"/>
    <s v="4-G4506"/>
    <s v="G4506"/>
    <s v="C-004"/>
    <n v="1"/>
    <x v="0"/>
    <s v="SEL1"/>
    <m/>
    <m/>
    <m/>
    <m/>
    <m/>
    <m/>
    <m/>
    <m/>
    <m/>
    <s v="SJTKR-OR-004030-CO1"/>
    <m/>
    <m/>
    <m/>
    <s v="O"/>
    <n v="1.6"/>
    <n v="1.292"/>
    <m/>
  </r>
  <r>
    <x v="0"/>
    <s v="세종텔레콤"/>
    <s v="Sejong Telecom Inc."/>
    <s v="SJTKR"/>
    <m/>
    <m/>
    <m/>
    <m/>
    <m/>
    <s v="Cabinet"/>
    <s v="SEL1-4-1-C-004-G4507"/>
    <m/>
    <m/>
    <m/>
    <m/>
    <m/>
    <m/>
    <m/>
    <m/>
    <m/>
    <m/>
    <m/>
    <m/>
    <m/>
    <m/>
    <m/>
    <s v="207BAY"/>
    <s v="4-G4507"/>
    <s v="G4507"/>
    <s v="C-004"/>
    <n v="1"/>
    <x v="0"/>
    <s v="SEL1"/>
    <m/>
    <m/>
    <m/>
    <m/>
    <m/>
    <m/>
    <m/>
    <m/>
    <m/>
    <s v="SJTKR-OR-004030-CO1"/>
    <m/>
    <m/>
    <m/>
    <s v="O"/>
    <n v="1.6"/>
    <n v="1.292"/>
    <m/>
  </r>
  <r>
    <x v="0"/>
    <s v="세종텔레콤"/>
    <s v="Sejong Telecom Inc."/>
    <s v="SJTKR"/>
    <m/>
    <m/>
    <m/>
    <m/>
    <m/>
    <s v="Cabinet"/>
    <s v="SEL1-4-1-C-004-G4508"/>
    <m/>
    <m/>
    <m/>
    <m/>
    <m/>
    <m/>
    <m/>
    <m/>
    <m/>
    <m/>
    <m/>
    <m/>
    <m/>
    <m/>
    <m/>
    <s v="208BAY"/>
    <s v="4-G4508"/>
    <s v="G4508"/>
    <s v="C-004"/>
    <n v="1"/>
    <x v="0"/>
    <s v="SEL1"/>
    <m/>
    <m/>
    <m/>
    <m/>
    <m/>
    <m/>
    <m/>
    <m/>
    <m/>
    <s v="SJTKR-OR-004030-CO1"/>
    <m/>
    <m/>
    <m/>
    <s v="O"/>
    <n v="1.6"/>
    <n v="1.292"/>
    <m/>
  </r>
  <r>
    <x v="0"/>
    <s v="세종텔레콤"/>
    <s v="Sejong Telecom Inc."/>
    <s v="SJTKR"/>
    <m/>
    <m/>
    <m/>
    <m/>
    <m/>
    <s v="Cabinet"/>
    <s v="SEL1-4-1-C-004-G4509"/>
    <m/>
    <m/>
    <m/>
    <m/>
    <m/>
    <m/>
    <m/>
    <m/>
    <m/>
    <m/>
    <m/>
    <m/>
    <m/>
    <m/>
    <m/>
    <s v="209BAY"/>
    <s v="4-G4509"/>
    <s v="G4509"/>
    <s v="C-004"/>
    <n v="1"/>
    <x v="0"/>
    <s v="SEL1"/>
    <m/>
    <m/>
    <m/>
    <m/>
    <m/>
    <m/>
    <m/>
    <m/>
    <m/>
    <s v="SJTKR-OR-004030-CO1"/>
    <m/>
    <m/>
    <m/>
    <s v="O"/>
    <n v="1.6"/>
    <n v="1.292"/>
    <m/>
  </r>
  <r>
    <x v="0"/>
    <s v="세종텔레콤"/>
    <s v="Sejong Telecom Inc."/>
    <s v="SJTKR"/>
    <m/>
    <m/>
    <m/>
    <m/>
    <m/>
    <s v="Cabinet"/>
    <s v="SEL1-4-1-C-004-G4510"/>
    <m/>
    <m/>
    <m/>
    <m/>
    <m/>
    <m/>
    <m/>
    <m/>
    <m/>
    <m/>
    <m/>
    <m/>
    <m/>
    <m/>
    <m/>
    <s v="210BAY"/>
    <s v="4-G4510"/>
    <s v="G4510"/>
    <s v="C-004"/>
    <n v="1"/>
    <x v="0"/>
    <s v="SEL1"/>
    <m/>
    <m/>
    <m/>
    <m/>
    <m/>
    <m/>
    <m/>
    <m/>
    <m/>
    <s v="SJTKR-OR-004030-CO1"/>
    <m/>
    <m/>
    <m/>
    <s v="O"/>
    <n v="1.6"/>
    <n v="1.292"/>
    <m/>
  </r>
  <r>
    <x v="0"/>
    <s v="세종텔레콤"/>
    <s v="Sejong Telecom Inc."/>
    <s v="SJTKR"/>
    <m/>
    <m/>
    <m/>
    <m/>
    <m/>
    <s v="Cabinet"/>
    <s v="SEL1-4-1-C-004-G4511"/>
    <m/>
    <m/>
    <m/>
    <m/>
    <m/>
    <m/>
    <m/>
    <m/>
    <m/>
    <m/>
    <m/>
    <m/>
    <m/>
    <m/>
    <m/>
    <s v="211BAY"/>
    <s v="4-G4511"/>
    <s v="G4511"/>
    <s v="C-004"/>
    <n v="1"/>
    <x v="0"/>
    <s v="SEL1"/>
    <m/>
    <m/>
    <m/>
    <m/>
    <m/>
    <m/>
    <m/>
    <m/>
    <m/>
    <s v="SJTKR-OR-004030-CO1"/>
    <m/>
    <m/>
    <m/>
    <s v="O"/>
    <n v="1.6"/>
    <n v="1.292"/>
    <m/>
  </r>
  <r>
    <x v="0"/>
    <s v="세종텔레콤"/>
    <s v="Sejong Telecom Inc."/>
    <s v="SJTKR"/>
    <m/>
    <m/>
    <m/>
    <m/>
    <m/>
    <s v="Cabinet"/>
    <s v="SEL1-4-1-C-004-G4601"/>
    <s v="KEN1"/>
    <s v="KEN8"/>
    <s v="KEN 1 #03"/>
    <s v="KEN 8 #03"/>
    <m/>
    <m/>
    <m/>
    <m/>
    <m/>
    <m/>
    <m/>
    <m/>
    <m/>
    <m/>
    <m/>
    <s v="101BAY"/>
    <s v="4-G4601"/>
    <s v="G4601"/>
    <s v="C-004"/>
    <n v="1"/>
    <x v="0"/>
    <s v="SEL1"/>
    <m/>
    <m/>
    <m/>
    <m/>
    <m/>
    <m/>
    <m/>
    <m/>
    <m/>
    <s v="SJTKR-OR-004030-CO1"/>
    <m/>
    <m/>
    <m/>
    <s v="O"/>
    <n v="1.6"/>
    <n v="1.462"/>
    <m/>
  </r>
  <r>
    <x v="0"/>
    <s v="세종텔레콤"/>
    <s v="Sejong Telecom Inc."/>
    <s v="SJTKR"/>
    <m/>
    <m/>
    <m/>
    <m/>
    <m/>
    <s v="Cabinet"/>
    <s v="SEL1-4-1-C-004-G4602"/>
    <m/>
    <m/>
    <m/>
    <m/>
    <m/>
    <m/>
    <m/>
    <m/>
    <m/>
    <m/>
    <m/>
    <m/>
    <m/>
    <m/>
    <m/>
    <s v="102BAY"/>
    <s v="4-G4602"/>
    <s v="G4602"/>
    <s v="C-004"/>
    <n v="1"/>
    <x v="0"/>
    <s v="SEL1"/>
    <m/>
    <m/>
    <m/>
    <m/>
    <m/>
    <m/>
    <m/>
    <m/>
    <m/>
    <s v="SJTKR-OR-004030-CO1"/>
    <m/>
    <m/>
    <m/>
    <s v="O"/>
    <n v="1.6"/>
    <n v="1.462"/>
    <m/>
  </r>
  <r>
    <x v="0"/>
    <s v="세종텔레콤"/>
    <s v="Sejong Telecom Inc."/>
    <s v="SJTKR"/>
    <m/>
    <m/>
    <m/>
    <m/>
    <m/>
    <s v="Cabinet"/>
    <s v="SEL1-4-1-C-004-G4603"/>
    <m/>
    <m/>
    <m/>
    <m/>
    <m/>
    <m/>
    <m/>
    <m/>
    <m/>
    <m/>
    <m/>
    <m/>
    <m/>
    <m/>
    <m/>
    <s v="103BAY"/>
    <s v="4-G4603"/>
    <s v="G4603"/>
    <s v="C-004"/>
    <n v="1"/>
    <x v="0"/>
    <s v="SEL1"/>
    <m/>
    <m/>
    <m/>
    <m/>
    <m/>
    <m/>
    <m/>
    <m/>
    <m/>
    <s v="SJTKR-OR-004030-CO1"/>
    <m/>
    <m/>
    <m/>
    <s v="O"/>
    <n v="1.6"/>
    <n v="1.462"/>
    <m/>
  </r>
  <r>
    <x v="0"/>
    <s v="세종텔레콤"/>
    <s v="Sejong Telecom Inc."/>
    <s v="SJTKR"/>
    <m/>
    <m/>
    <m/>
    <m/>
    <m/>
    <s v="Cabinet"/>
    <s v="SEL1-4-1-C-004-G4604"/>
    <m/>
    <m/>
    <m/>
    <m/>
    <m/>
    <m/>
    <m/>
    <m/>
    <m/>
    <m/>
    <m/>
    <m/>
    <m/>
    <m/>
    <m/>
    <s v="104BAY"/>
    <s v="4-G4604"/>
    <s v="G4604"/>
    <s v="C-004"/>
    <n v="1"/>
    <x v="0"/>
    <s v="SEL1"/>
    <m/>
    <m/>
    <m/>
    <m/>
    <m/>
    <m/>
    <m/>
    <m/>
    <m/>
    <s v="SJTKR-OR-004030-CO1"/>
    <m/>
    <m/>
    <m/>
    <s v="O"/>
    <n v="1.6"/>
    <n v="1.462"/>
    <m/>
  </r>
  <r>
    <x v="0"/>
    <s v="세종텔레콤"/>
    <s v="Sejong Telecom Inc."/>
    <s v="SJTKR"/>
    <m/>
    <m/>
    <m/>
    <m/>
    <m/>
    <s v="Cabinet"/>
    <s v="SEL1-4-1-C-004-G4605"/>
    <m/>
    <m/>
    <m/>
    <m/>
    <m/>
    <m/>
    <m/>
    <m/>
    <m/>
    <m/>
    <m/>
    <m/>
    <m/>
    <m/>
    <m/>
    <s v="105BAY"/>
    <s v="4-G4605"/>
    <s v="G4605"/>
    <s v="C-004"/>
    <n v="1"/>
    <x v="0"/>
    <s v="SEL1"/>
    <m/>
    <m/>
    <m/>
    <m/>
    <m/>
    <m/>
    <m/>
    <m/>
    <m/>
    <s v="SJTKR-OR-004030-CO1"/>
    <m/>
    <m/>
    <m/>
    <s v="O"/>
    <n v="1.6"/>
    <n v="1.462"/>
    <m/>
  </r>
  <r>
    <x v="0"/>
    <s v="세종텔레콤"/>
    <s v="Sejong Telecom Inc."/>
    <s v="SJTKR"/>
    <m/>
    <m/>
    <m/>
    <m/>
    <m/>
    <s v="Cabinet"/>
    <s v="SEL1-4-1-C-004-G4606"/>
    <m/>
    <m/>
    <m/>
    <m/>
    <m/>
    <m/>
    <m/>
    <m/>
    <m/>
    <m/>
    <m/>
    <m/>
    <m/>
    <m/>
    <m/>
    <s v="106BAY"/>
    <s v="4-G4606"/>
    <s v="G4606"/>
    <s v="C-004"/>
    <n v="1"/>
    <x v="0"/>
    <s v="SEL1"/>
    <m/>
    <m/>
    <m/>
    <m/>
    <m/>
    <m/>
    <m/>
    <m/>
    <m/>
    <s v="SJTKR-OR-004030-CO1"/>
    <m/>
    <m/>
    <m/>
    <s v="O"/>
    <n v="1.6"/>
    <n v="1.462"/>
    <m/>
  </r>
  <r>
    <x v="0"/>
    <s v="세종텔레콤"/>
    <s v="Sejong Telecom Inc."/>
    <s v="SJTKR"/>
    <m/>
    <m/>
    <m/>
    <m/>
    <m/>
    <s v="Cabinet"/>
    <s v="SEL1-4-1-C-004-G4607"/>
    <m/>
    <m/>
    <m/>
    <m/>
    <m/>
    <m/>
    <m/>
    <m/>
    <m/>
    <m/>
    <m/>
    <m/>
    <m/>
    <m/>
    <m/>
    <s v="107BAY"/>
    <s v="4-G4607"/>
    <s v="G4607"/>
    <s v="C-004"/>
    <n v="1"/>
    <x v="0"/>
    <s v="SEL1"/>
    <m/>
    <m/>
    <m/>
    <m/>
    <m/>
    <m/>
    <m/>
    <m/>
    <m/>
    <s v="SJTKR-OR-004030-CO1"/>
    <m/>
    <m/>
    <m/>
    <s v="O"/>
    <n v="1.6"/>
    <n v="1.462"/>
    <m/>
  </r>
  <r>
    <x v="0"/>
    <s v="세종텔레콤"/>
    <s v="Sejong Telecom Inc."/>
    <s v="SJTKR"/>
    <m/>
    <m/>
    <m/>
    <m/>
    <m/>
    <s v="Cabinet"/>
    <s v="SEL1-4-1-C-004-G4608"/>
    <m/>
    <m/>
    <m/>
    <m/>
    <m/>
    <m/>
    <m/>
    <m/>
    <m/>
    <m/>
    <m/>
    <m/>
    <m/>
    <m/>
    <m/>
    <s v="108BAY"/>
    <s v="4-G4608"/>
    <s v="G4608"/>
    <s v="C-004"/>
    <n v="1"/>
    <x v="0"/>
    <s v="SEL1"/>
    <m/>
    <m/>
    <m/>
    <m/>
    <m/>
    <m/>
    <m/>
    <m/>
    <m/>
    <s v="SJTKR-OR-004030-CO1"/>
    <m/>
    <m/>
    <m/>
    <s v="O"/>
    <n v="1.6"/>
    <n v="1.462"/>
    <m/>
  </r>
  <r>
    <x v="0"/>
    <s v="세종텔레콤"/>
    <s v="Sejong Telecom Inc."/>
    <s v="SJTKR"/>
    <m/>
    <m/>
    <m/>
    <m/>
    <m/>
    <s v="Cabinet"/>
    <s v="SEL1-4-1-C-004-G4609"/>
    <m/>
    <m/>
    <m/>
    <m/>
    <m/>
    <m/>
    <m/>
    <m/>
    <m/>
    <m/>
    <m/>
    <m/>
    <m/>
    <m/>
    <m/>
    <s v="109BAY"/>
    <s v="4-G4609"/>
    <s v="G4609"/>
    <s v="C-004"/>
    <n v="1"/>
    <x v="0"/>
    <s v="SEL1"/>
    <m/>
    <m/>
    <m/>
    <m/>
    <m/>
    <m/>
    <m/>
    <m/>
    <m/>
    <s v="SJTKR-OR-004030-CO1"/>
    <m/>
    <m/>
    <m/>
    <s v="O"/>
    <n v="1.6"/>
    <n v="1.462"/>
    <m/>
  </r>
  <r>
    <x v="0"/>
    <s v="세종텔레콤"/>
    <s v="Sejong Telecom Inc."/>
    <s v="SJTKR"/>
    <m/>
    <m/>
    <m/>
    <m/>
    <m/>
    <s v="Cabinet"/>
    <s v="SEL1-4-1-C-004-G4610"/>
    <m/>
    <m/>
    <m/>
    <m/>
    <m/>
    <m/>
    <m/>
    <m/>
    <m/>
    <m/>
    <m/>
    <m/>
    <m/>
    <m/>
    <m/>
    <s v="110BAY"/>
    <s v="4-G4610"/>
    <s v="G4610"/>
    <s v="C-004"/>
    <n v="1"/>
    <x v="0"/>
    <s v="SEL1"/>
    <m/>
    <m/>
    <m/>
    <m/>
    <m/>
    <m/>
    <m/>
    <m/>
    <m/>
    <s v="SJTKR-OR-004030-CO1"/>
    <m/>
    <m/>
    <m/>
    <s v="O"/>
    <n v="1.6"/>
    <n v="1.462"/>
    <m/>
  </r>
  <r>
    <x v="0"/>
    <s v="세종텔레콤"/>
    <s v="Sejong Telecom Inc."/>
    <s v="SJTKR"/>
    <m/>
    <m/>
    <m/>
    <m/>
    <m/>
    <s v="Cabinet"/>
    <s v="SEL1-4-1-C-004-G4611"/>
    <m/>
    <m/>
    <m/>
    <m/>
    <m/>
    <m/>
    <m/>
    <m/>
    <m/>
    <m/>
    <m/>
    <m/>
    <m/>
    <m/>
    <m/>
    <s v="111BAY"/>
    <s v="4-G4611"/>
    <s v="G4611"/>
    <s v="C-004"/>
    <n v="1"/>
    <x v="0"/>
    <s v="SEL1"/>
    <m/>
    <m/>
    <m/>
    <m/>
    <m/>
    <m/>
    <m/>
    <m/>
    <m/>
    <s v="SJTKR-OR-004030-CO1"/>
    <m/>
    <m/>
    <m/>
    <s v="O"/>
    <n v="1.6"/>
    <n v="1.462"/>
    <m/>
  </r>
  <r>
    <x v="0"/>
    <s v="세종텔레콤"/>
    <s v="Sejong Telecom Inc."/>
    <s v="SJTKR"/>
    <m/>
    <m/>
    <m/>
    <m/>
    <m/>
    <s v="Cabinet"/>
    <s v="SEL1-4-1-C-004-G4707"/>
    <m/>
    <m/>
    <s v="-"/>
    <m/>
    <m/>
    <m/>
    <m/>
    <m/>
    <m/>
    <m/>
    <m/>
    <m/>
    <m/>
    <m/>
    <m/>
    <s v="007BAY"/>
    <s v="4-G4707"/>
    <s v="G4707"/>
    <s v="C-004"/>
    <n v="1"/>
    <x v="0"/>
    <s v="SEL1"/>
    <m/>
    <m/>
    <m/>
    <m/>
    <m/>
    <m/>
    <m/>
    <m/>
    <m/>
    <s v="SJTKR-OR-004030-CO1"/>
    <m/>
    <m/>
    <m/>
    <s v="O"/>
    <n v="1.6"/>
    <n v="1.54"/>
    <m/>
  </r>
  <r>
    <x v="0"/>
    <s v="세종텔레콤"/>
    <s v="Sejong Telecom Inc."/>
    <s v="SJTKR"/>
    <m/>
    <m/>
    <m/>
    <m/>
    <m/>
    <s v="Cabinet"/>
    <s v="SEL1-4-1-C-004-G4708"/>
    <m/>
    <m/>
    <s v="-"/>
    <m/>
    <m/>
    <m/>
    <m/>
    <m/>
    <m/>
    <m/>
    <m/>
    <m/>
    <m/>
    <m/>
    <m/>
    <s v="008BAY"/>
    <s v="4-G4708"/>
    <s v="G4708"/>
    <s v="C-004"/>
    <n v="1"/>
    <x v="0"/>
    <s v="SEL1"/>
    <m/>
    <m/>
    <m/>
    <m/>
    <m/>
    <m/>
    <m/>
    <m/>
    <m/>
    <s v="SJTKR-OR-004030-CO1"/>
    <m/>
    <m/>
    <m/>
    <s v="O"/>
    <n v="1.6"/>
    <n v="1.54"/>
    <m/>
  </r>
  <r>
    <x v="0"/>
    <s v="세종텔레콤"/>
    <s v="Sejong Telecom Inc."/>
    <s v="SJTKR"/>
    <m/>
    <m/>
    <m/>
    <m/>
    <m/>
    <s v="Cabinet"/>
    <s v="SEL1-4-1-C-004-G4709"/>
    <m/>
    <m/>
    <s v="-"/>
    <m/>
    <m/>
    <m/>
    <m/>
    <m/>
    <m/>
    <m/>
    <m/>
    <m/>
    <m/>
    <m/>
    <m/>
    <s v="009BAY"/>
    <s v="4-G4709"/>
    <s v="G4709"/>
    <s v="C-004"/>
    <n v="1"/>
    <x v="0"/>
    <s v="SEL1"/>
    <m/>
    <m/>
    <m/>
    <m/>
    <m/>
    <m/>
    <m/>
    <m/>
    <m/>
    <s v="SJTKR-OR-004030-CO1"/>
    <m/>
    <m/>
    <m/>
    <s v="O"/>
    <n v="1.6"/>
    <n v="1.54"/>
    <m/>
  </r>
  <r>
    <x v="0"/>
    <s v="세종텔레콤"/>
    <s v="Sejong Telecom Inc."/>
    <s v="SJTKR"/>
    <m/>
    <m/>
    <m/>
    <m/>
    <m/>
    <s v="Cabinet"/>
    <s v="SEL1-4-1-C-004-G4710"/>
    <s v="KEN8"/>
    <m/>
    <s v="KEN 8 #01"/>
    <m/>
    <m/>
    <m/>
    <m/>
    <m/>
    <m/>
    <m/>
    <m/>
    <m/>
    <m/>
    <m/>
    <m/>
    <s v="010BAY"/>
    <s v="4-G4710"/>
    <s v="G4710"/>
    <s v="C-004"/>
    <n v="1"/>
    <x v="0"/>
    <s v="SEL1"/>
    <m/>
    <m/>
    <m/>
    <m/>
    <m/>
    <m/>
    <m/>
    <m/>
    <m/>
    <s v="SJTKR-OR-004030-CO1"/>
    <m/>
    <m/>
    <m/>
    <s v="O"/>
    <n v="1.6"/>
    <n v="1.54"/>
    <m/>
  </r>
  <r>
    <x v="0"/>
    <s v="세종텔레콤"/>
    <s v="Sejong Telecom Inc."/>
    <s v="SJTKR"/>
    <m/>
    <m/>
    <m/>
    <m/>
    <m/>
    <s v="Cabinet"/>
    <s v="SEL1-4-1-C-004-G4711"/>
    <s v="KEN1"/>
    <m/>
    <s v="KEN 1 #01"/>
    <m/>
    <m/>
    <m/>
    <m/>
    <m/>
    <m/>
    <m/>
    <m/>
    <m/>
    <m/>
    <m/>
    <m/>
    <s v="011BAY"/>
    <s v="4-G4711"/>
    <s v="G4711"/>
    <s v="C-004"/>
    <n v="1"/>
    <x v="0"/>
    <s v="SEL1"/>
    <m/>
    <m/>
    <m/>
    <m/>
    <m/>
    <m/>
    <m/>
    <m/>
    <m/>
    <s v="SJTKR-OR-004030-CO1"/>
    <m/>
    <m/>
    <m/>
    <s v="O"/>
    <n v="1.6"/>
    <n v="1.54"/>
    <m/>
  </r>
  <r>
    <x v="1"/>
    <m/>
    <m/>
    <m/>
    <m/>
    <m/>
    <m/>
    <m/>
    <m/>
    <s v="Cabinet"/>
    <s v="SEL1-4-1-S-010-A101"/>
    <m/>
    <m/>
    <m/>
    <m/>
    <m/>
    <m/>
    <m/>
    <m/>
    <m/>
    <m/>
    <m/>
    <m/>
    <m/>
    <m/>
    <m/>
    <s v="AA01"/>
    <s v="4-A101"/>
    <s v="A101"/>
    <s v="S-010"/>
    <n v="1"/>
    <x v="0"/>
    <s v="SEL1"/>
    <m/>
    <m/>
    <m/>
    <m/>
    <m/>
    <m/>
    <m/>
    <m/>
    <m/>
    <m/>
    <m/>
    <m/>
    <m/>
    <m/>
    <m/>
    <n v="1.1919999999999999"/>
    <m/>
  </r>
  <r>
    <x v="1"/>
    <m/>
    <m/>
    <m/>
    <m/>
    <m/>
    <m/>
    <m/>
    <m/>
    <s v="Cabinet"/>
    <s v="SEL1-4-1-S-010-A102"/>
    <m/>
    <m/>
    <m/>
    <m/>
    <m/>
    <m/>
    <m/>
    <m/>
    <m/>
    <m/>
    <m/>
    <m/>
    <m/>
    <m/>
    <m/>
    <s v="AA02"/>
    <s v="4-A102"/>
    <s v="A102"/>
    <s v="S-010"/>
    <n v="1"/>
    <x v="0"/>
    <s v="SEL1"/>
    <m/>
    <m/>
    <m/>
    <m/>
    <m/>
    <m/>
    <m/>
    <m/>
    <m/>
    <m/>
    <m/>
    <m/>
    <m/>
    <m/>
    <m/>
    <n v="1.1919999999999999"/>
    <m/>
  </r>
  <r>
    <x v="1"/>
    <m/>
    <m/>
    <m/>
    <m/>
    <m/>
    <m/>
    <m/>
    <m/>
    <s v="Cabinet"/>
    <s v="SEL1-4-1-S-010-A103"/>
    <m/>
    <m/>
    <m/>
    <m/>
    <m/>
    <m/>
    <m/>
    <m/>
    <m/>
    <m/>
    <m/>
    <m/>
    <m/>
    <m/>
    <m/>
    <s v="AA03"/>
    <s v="4-A103"/>
    <s v="A103"/>
    <s v="S-010"/>
    <n v="1"/>
    <x v="0"/>
    <s v="SEL1"/>
    <m/>
    <m/>
    <m/>
    <m/>
    <m/>
    <m/>
    <m/>
    <m/>
    <m/>
    <m/>
    <m/>
    <m/>
    <m/>
    <m/>
    <m/>
    <n v="1.1919999999999999"/>
    <m/>
  </r>
  <r>
    <x v="1"/>
    <m/>
    <m/>
    <m/>
    <m/>
    <m/>
    <m/>
    <m/>
    <m/>
    <s v="Cabinet"/>
    <s v="SEL1-4-1-S-010-A104"/>
    <m/>
    <m/>
    <m/>
    <m/>
    <m/>
    <m/>
    <m/>
    <m/>
    <m/>
    <m/>
    <m/>
    <m/>
    <m/>
    <m/>
    <m/>
    <s v="AA04"/>
    <s v="4-A104"/>
    <s v="A104"/>
    <s v="S-010"/>
    <n v="1"/>
    <x v="0"/>
    <s v="SEL1"/>
    <m/>
    <m/>
    <m/>
    <m/>
    <m/>
    <m/>
    <m/>
    <m/>
    <m/>
    <m/>
    <m/>
    <m/>
    <m/>
    <m/>
    <m/>
    <n v="1.1919999999999999"/>
    <m/>
  </r>
  <r>
    <x v="1"/>
    <m/>
    <m/>
    <m/>
    <m/>
    <m/>
    <m/>
    <m/>
    <m/>
    <s v="Cabinet"/>
    <s v="SEL1-4-1-S-010-A105"/>
    <m/>
    <m/>
    <m/>
    <m/>
    <m/>
    <m/>
    <m/>
    <m/>
    <m/>
    <m/>
    <m/>
    <m/>
    <m/>
    <m/>
    <m/>
    <s v="AA05"/>
    <s v="4-A105"/>
    <s v="A105"/>
    <s v="S-010"/>
    <n v="1"/>
    <x v="0"/>
    <s v="SEL1"/>
    <m/>
    <m/>
    <m/>
    <m/>
    <m/>
    <m/>
    <m/>
    <m/>
    <m/>
    <m/>
    <m/>
    <m/>
    <m/>
    <m/>
    <m/>
    <n v="1.1919999999999999"/>
    <m/>
  </r>
  <r>
    <x v="1"/>
    <m/>
    <m/>
    <m/>
    <m/>
    <m/>
    <m/>
    <m/>
    <m/>
    <s v="Cabinet"/>
    <s v="SEL1-4-1-S-010-A201"/>
    <m/>
    <m/>
    <m/>
    <m/>
    <m/>
    <m/>
    <m/>
    <m/>
    <m/>
    <m/>
    <m/>
    <m/>
    <m/>
    <m/>
    <m/>
    <s v="AB01"/>
    <s v="4-A201"/>
    <s v="A201"/>
    <s v="S-010"/>
    <n v="1"/>
    <x v="0"/>
    <s v="SEL1"/>
    <m/>
    <m/>
    <m/>
    <m/>
    <m/>
    <m/>
    <m/>
    <m/>
    <m/>
    <m/>
    <m/>
    <m/>
    <m/>
    <m/>
    <m/>
    <n v="1.1919999999999999"/>
    <m/>
  </r>
  <r>
    <x v="1"/>
    <m/>
    <m/>
    <m/>
    <m/>
    <m/>
    <m/>
    <m/>
    <m/>
    <s v="Cabinet"/>
    <s v="SEL1-4-1-S-010-A202"/>
    <m/>
    <m/>
    <m/>
    <m/>
    <m/>
    <m/>
    <m/>
    <m/>
    <m/>
    <m/>
    <m/>
    <m/>
    <m/>
    <m/>
    <m/>
    <s v="AB02"/>
    <s v="4-A202"/>
    <s v="A202"/>
    <s v="S-010"/>
    <n v="1"/>
    <x v="0"/>
    <s v="SEL1"/>
    <m/>
    <m/>
    <m/>
    <m/>
    <m/>
    <m/>
    <m/>
    <m/>
    <m/>
    <m/>
    <m/>
    <m/>
    <m/>
    <m/>
    <m/>
    <n v="1.1919999999999999"/>
    <m/>
  </r>
  <r>
    <x v="1"/>
    <m/>
    <m/>
    <m/>
    <m/>
    <m/>
    <m/>
    <m/>
    <m/>
    <s v="Cabinet"/>
    <s v="SEL1-4-1-S-010-A203"/>
    <m/>
    <m/>
    <m/>
    <m/>
    <m/>
    <m/>
    <m/>
    <m/>
    <m/>
    <m/>
    <m/>
    <m/>
    <m/>
    <m/>
    <m/>
    <s v="AB03"/>
    <s v="4-A203"/>
    <s v="A203"/>
    <s v="S-010"/>
    <n v="1"/>
    <x v="0"/>
    <s v="SEL1"/>
    <m/>
    <m/>
    <m/>
    <m/>
    <m/>
    <m/>
    <m/>
    <m/>
    <m/>
    <m/>
    <m/>
    <m/>
    <m/>
    <m/>
    <m/>
    <n v="1.1919999999999999"/>
    <m/>
  </r>
  <r>
    <x v="1"/>
    <m/>
    <m/>
    <m/>
    <m/>
    <m/>
    <m/>
    <m/>
    <m/>
    <s v="Cabinet"/>
    <s v="SEL1-4-1-S-010-A204"/>
    <m/>
    <m/>
    <m/>
    <m/>
    <m/>
    <m/>
    <m/>
    <m/>
    <m/>
    <m/>
    <m/>
    <m/>
    <m/>
    <m/>
    <m/>
    <s v="AB04"/>
    <s v="4-A204"/>
    <s v="A204"/>
    <s v="S-010"/>
    <n v="1"/>
    <x v="0"/>
    <s v="SEL1"/>
    <m/>
    <m/>
    <m/>
    <m/>
    <m/>
    <m/>
    <m/>
    <m/>
    <m/>
    <m/>
    <m/>
    <m/>
    <m/>
    <m/>
    <m/>
    <n v="0.79900000000000004"/>
    <m/>
  </r>
  <r>
    <x v="1"/>
    <m/>
    <m/>
    <m/>
    <m/>
    <m/>
    <m/>
    <m/>
    <m/>
    <s v="Cabinet"/>
    <s v="SEL1-4-1-S-010-A205"/>
    <m/>
    <m/>
    <m/>
    <m/>
    <m/>
    <m/>
    <m/>
    <m/>
    <m/>
    <m/>
    <m/>
    <m/>
    <m/>
    <m/>
    <m/>
    <s v="AB05"/>
    <s v="4-A205"/>
    <s v="A205"/>
    <s v="S-010"/>
    <n v="1"/>
    <x v="0"/>
    <s v="SEL1"/>
    <m/>
    <m/>
    <m/>
    <m/>
    <m/>
    <m/>
    <m/>
    <m/>
    <m/>
    <m/>
    <m/>
    <m/>
    <m/>
    <m/>
    <m/>
    <n v="0.79900000000000004"/>
    <m/>
  </r>
  <r>
    <x v="1"/>
    <m/>
    <m/>
    <m/>
    <m/>
    <m/>
    <m/>
    <s v="Block for retrofit "/>
    <m/>
    <s v="Cabinet"/>
    <s v="SEL1-4-1-S-010-A301"/>
    <m/>
    <m/>
    <m/>
    <m/>
    <m/>
    <m/>
    <m/>
    <m/>
    <m/>
    <m/>
    <m/>
    <m/>
    <m/>
    <m/>
    <m/>
    <s v="AC01"/>
    <s v="4-A301"/>
    <s v="A301"/>
    <s v="S-010"/>
    <n v="1"/>
    <x v="0"/>
    <s v="SEL1"/>
    <m/>
    <m/>
    <m/>
    <m/>
    <m/>
    <m/>
    <m/>
    <m/>
    <m/>
    <m/>
    <m/>
    <m/>
    <m/>
    <m/>
    <m/>
    <n v="0.79900000000000004"/>
    <m/>
  </r>
  <r>
    <x v="1"/>
    <m/>
    <m/>
    <m/>
    <m/>
    <m/>
    <m/>
    <s v="Block for retrofit "/>
    <m/>
    <s v="Cabinet"/>
    <s v="SEL1-4-1-S-010-A302"/>
    <m/>
    <m/>
    <m/>
    <m/>
    <m/>
    <m/>
    <m/>
    <m/>
    <m/>
    <m/>
    <m/>
    <m/>
    <m/>
    <m/>
    <m/>
    <s v="AC02"/>
    <s v="4-A302"/>
    <s v="A302"/>
    <s v="S-010"/>
    <n v="1"/>
    <x v="0"/>
    <s v="SEL1"/>
    <m/>
    <m/>
    <m/>
    <m/>
    <m/>
    <m/>
    <m/>
    <m/>
    <m/>
    <m/>
    <m/>
    <m/>
    <m/>
    <m/>
    <m/>
    <n v="0.79900000000000004"/>
    <m/>
  </r>
  <r>
    <x v="1"/>
    <m/>
    <m/>
    <m/>
    <m/>
    <m/>
    <m/>
    <s v="Block for retrofit "/>
    <m/>
    <s v="Cabinet"/>
    <s v="SEL1-4-1-S-010-A303"/>
    <m/>
    <m/>
    <m/>
    <m/>
    <m/>
    <m/>
    <m/>
    <m/>
    <m/>
    <m/>
    <m/>
    <m/>
    <m/>
    <m/>
    <m/>
    <s v="AC03"/>
    <s v="4-A303"/>
    <s v="A303"/>
    <s v="S-010"/>
    <n v="1"/>
    <x v="0"/>
    <s v="SEL1"/>
    <m/>
    <m/>
    <m/>
    <m/>
    <m/>
    <m/>
    <m/>
    <m/>
    <m/>
    <m/>
    <m/>
    <m/>
    <m/>
    <m/>
    <m/>
    <n v="0.79900000000000004"/>
    <m/>
  </r>
  <r>
    <x v="1"/>
    <m/>
    <m/>
    <m/>
    <m/>
    <m/>
    <m/>
    <s v="Block for retrofit "/>
    <m/>
    <s v="Cabinet"/>
    <s v="SEL1-4-1-S-010-A304"/>
    <m/>
    <m/>
    <m/>
    <m/>
    <m/>
    <m/>
    <m/>
    <m/>
    <m/>
    <m/>
    <m/>
    <m/>
    <m/>
    <m/>
    <m/>
    <s v="AC04"/>
    <s v="4-A304"/>
    <s v="A304"/>
    <s v="S-010"/>
    <n v="1"/>
    <x v="0"/>
    <s v="SEL1"/>
    <m/>
    <m/>
    <m/>
    <m/>
    <m/>
    <m/>
    <m/>
    <m/>
    <m/>
    <m/>
    <m/>
    <m/>
    <m/>
    <m/>
    <m/>
    <n v="0.79900000000000004"/>
    <m/>
  </r>
  <r>
    <x v="1"/>
    <m/>
    <m/>
    <m/>
    <m/>
    <m/>
    <m/>
    <s v="Block for retrofit "/>
    <m/>
    <s v="Cabinet"/>
    <s v="SEL1-4-1-S-010-A305"/>
    <m/>
    <m/>
    <m/>
    <m/>
    <m/>
    <m/>
    <m/>
    <m/>
    <m/>
    <m/>
    <m/>
    <m/>
    <m/>
    <m/>
    <m/>
    <s v="AC05"/>
    <s v="4-A305"/>
    <s v="A305"/>
    <s v="S-010"/>
    <n v="1"/>
    <x v="0"/>
    <s v="SEL1"/>
    <m/>
    <m/>
    <m/>
    <m/>
    <m/>
    <m/>
    <m/>
    <m/>
    <m/>
    <m/>
    <m/>
    <m/>
    <m/>
    <m/>
    <m/>
    <n v="0.71499999999999997"/>
    <m/>
  </r>
  <r>
    <x v="1"/>
    <m/>
    <m/>
    <m/>
    <m/>
    <m/>
    <m/>
    <s v="Block for retrofit "/>
    <m/>
    <s v="Cabinet"/>
    <s v="SEL1-4-1-S-010-A306"/>
    <m/>
    <m/>
    <m/>
    <m/>
    <m/>
    <m/>
    <m/>
    <m/>
    <m/>
    <m/>
    <m/>
    <m/>
    <m/>
    <m/>
    <m/>
    <s v="AC06"/>
    <s v="4-A306"/>
    <s v="A306"/>
    <s v="S-010"/>
    <n v="1"/>
    <x v="0"/>
    <s v="SEL1"/>
    <m/>
    <m/>
    <m/>
    <m/>
    <m/>
    <m/>
    <m/>
    <m/>
    <m/>
    <m/>
    <m/>
    <m/>
    <m/>
    <m/>
    <m/>
    <n v="0.71499999999999997"/>
    <m/>
  </r>
  <r>
    <x v="1"/>
    <m/>
    <m/>
    <m/>
    <m/>
    <m/>
    <m/>
    <s v="Block for retrofit "/>
    <m/>
    <s v="Cabinet"/>
    <s v="SEL1-4-1-S-010-A307"/>
    <m/>
    <m/>
    <m/>
    <m/>
    <m/>
    <m/>
    <m/>
    <m/>
    <m/>
    <m/>
    <m/>
    <m/>
    <m/>
    <m/>
    <m/>
    <s v="AC07"/>
    <s v="4-A307"/>
    <s v="A307"/>
    <s v="S-010"/>
    <n v="1"/>
    <x v="0"/>
    <s v="SEL1"/>
    <m/>
    <m/>
    <m/>
    <m/>
    <m/>
    <m/>
    <m/>
    <m/>
    <m/>
    <m/>
    <m/>
    <m/>
    <m/>
    <m/>
    <m/>
    <n v="0.71499999999999997"/>
    <m/>
  </r>
  <r>
    <x v="1"/>
    <m/>
    <m/>
    <m/>
    <m/>
    <m/>
    <m/>
    <s v="Block for retrofit "/>
    <m/>
    <s v="Cabinet"/>
    <s v="SEL1-4-1-S-010-A308"/>
    <m/>
    <m/>
    <m/>
    <m/>
    <m/>
    <m/>
    <m/>
    <m/>
    <m/>
    <m/>
    <m/>
    <m/>
    <m/>
    <m/>
    <m/>
    <s v="AC08"/>
    <s v="4-A308"/>
    <s v="A308"/>
    <s v="S-010"/>
    <n v="1"/>
    <x v="0"/>
    <s v="SEL1"/>
    <m/>
    <m/>
    <m/>
    <m/>
    <m/>
    <m/>
    <m/>
    <m/>
    <m/>
    <m/>
    <m/>
    <m/>
    <m/>
    <m/>
    <m/>
    <n v="0.71499999999999997"/>
    <m/>
  </r>
  <r>
    <x v="1"/>
    <m/>
    <m/>
    <m/>
    <m/>
    <m/>
    <m/>
    <s v="Block for retrofit "/>
    <m/>
    <s v="Cabinet"/>
    <s v="SEL1-4-1-S-010-A309"/>
    <m/>
    <m/>
    <m/>
    <m/>
    <m/>
    <m/>
    <m/>
    <m/>
    <m/>
    <m/>
    <m/>
    <m/>
    <m/>
    <m/>
    <m/>
    <s v="AC09"/>
    <s v="4-A309"/>
    <s v="A309"/>
    <s v="S-010"/>
    <n v="1"/>
    <x v="0"/>
    <s v="SEL1"/>
    <m/>
    <m/>
    <m/>
    <m/>
    <m/>
    <m/>
    <m/>
    <m/>
    <m/>
    <m/>
    <m/>
    <m/>
    <m/>
    <m/>
    <m/>
    <n v="0.70399999999999996"/>
    <m/>
  </r>
  <r>
    <x v="1"/>
    <m/>
    <m/>
    <m/>
    <m/>
    <m/>
    <m/>
    <s v="Block for retrofit "/>
    <m/>
    <s v="Cabinet"/>
    <s v="SEL1-4-1-S-010-A310"/>
    <m/>
    <m/>
    <m/>
    <m/>
    <m/>
    <m/>
    <m/>
    <m/>
    <m/>
    <m/>
    <m/>
    <m/>
    <m/>
    <m/>
    <m/>
    <s v="AC10"/>
    <s v="4-A310"/>
    <s v="A310"/>
    <s v="S-010"/>
    <n v="1"/>
    <x v="0"/>
    <s v="SEL1"/>
    <m/>
    <m/>
    <m/>
    <m/>
    <m/>
    <m/>
    <m/>
    <m/>
    <m/>
    <m/>
    <m/>
    <m/>
    <m/>
    <m/>
    <m/>
    <n v="0.70399999999999996"/>
    <m/>
  </r>
  <r>
    <x v="2"/>
    <s v="GS ITM"/>
    <s v="GS ITM"/>
    <m/>
    <m/>
    <m/>
    <m/>
    <s v="Block for retrofit "/>
    <m/>
    <s v="Cabinet"/>
    <s v="SEL1-4-1-S-010-A401"/>
    <m/>
    <m/>
    <m/>
    <m/>
    <m/>
    <m/>
    <m/>
    <m/>
    <m/>
    <m/>
    <m/>
    <m/>
    <m/>
    <m/>
    <m/>
    <s v="AC15"/>
    <s v="4-A401"/>
    <s v="A401"/>
    <s v="S-010"/>
    <n v="1"/>
    <x v="0"/>
    <s v="SEL1"/>
    <m/>
    <m/>
    <m/>
    <m/>
    <m/>
    <m/>
    <m/>
    <m/>
    <m/>
    <m/>
    <m/>
    <m/>
    <m/>
    <m/>
    <n v="2"/>
    <n v="0.70399999999999996"/>
    <m/>
  </r>
  <r>
    <x v="2"/>
    <s v="GS ITM"/>
    <s v="GS ITM"/>
    <m/>
    <m/>
    <m/>
    <m/>
    <s v="Block for retrofit "/>
    <m/>
    <s v="Cabinet"/>
    <s v="SEL1-4-1-S-010-A402"/>
    <m/>
    <m/>
    <m/>
    <m/>
    <m/>
    <m/>
    <m/>
    <m/>
    <m/>
    <m/>
    <m/>
    <m/>
    <m/>
    <m/>
    <m/>
    <s v="AC16"/>
    <s v="4-A402"/>
    <s v="A402"/>
    <s v="S-010"/>
    <n v="1"/>
    <x v="0"/>
    <s v="SEL1"/>
    <m/>
    <m/>
    <m/>
    <m/>
    <m/>
    <m/>
    <m/>
    <m/>
    <m/>
    <m/>
    <m/>
    <m/>
    <m/>
    <m/>
    <n v="2"/>
    <n v="0.70399999999999996"/>
    <m/>
  </r>
  <r>
    <x v="2"/>
    <s v="GS ITM"/>
    <s v="GS ITM"/>
    <m/>
    <m/>
    <m/>
    <m/>
    <s v="Block for retrofit "/>
    <m/>
    <s v="Cabinet"/>
    <s v="SEL1-4-1-S-010-A403"/>
    <m/>
    <m/>
    <m/>
    <m/>
    <m/>
    <m/>
    <m/>
    <m/>
    <m/>
    <m/>
    <m/>
    <m/>
    <m/>
    <m/>
    <m/>
    <s v="AC17"/>
    <s v="4-A403"/>
    <s v="A403"/>
    <s v="S-010"/>
    <n v="1"/>
    <x v="0"/>
    <s v="SEL1"/>
    <m/>
    <m/>
    <m/>
    <m/>
    <m/>
    <m/>
    <m/>
    <m/>
    <m/>
    <m/>
    <m/>
    <m/>
    <m/>
    <m/>
    <m/>
    <n v="0.70399999999999996"/>
    <m/>
  </r>
  <r>
    <x v="2"/>
    <s v="GS ITM"/>
    <s v="GS ITM"/>
    <m/>
    <m/>
    <m/>
    <m/>
    <s v="Block for retrofit "/>
    <m/>
    <s v="Cabinet"/>
    <s v="SEL1-4-1-S-010-A404"/>
    <m/>
    <m/>
    <m/>
    <m/>
    <m/>
    <m/>
    <m/>
    <m/>
    <m/>
    <m/>
    <m/>
    <m/>
    <m/>
    <m/>
    <m/>
    <s v="AC18"/>
    <s v="4-A404"/>
    <s v="A404"/>
    <s v="S-010"/>
    <n v="1"/>
    <x v="0"/>
    <s v="SEL1"/>
    <m/>
    <m/>
    <m/>
    <m/>
    <m/>
    <m/>
    <m/>
    <m/>
    <m/>
    <m/>
    <m/>
    <m/>
    <m/>
    <m/>
    <n v="4"/>
    <n v="0.70399999999999996"/>
    <m/>
  </r>
  <r>
    <x v="2"/>
    <s v="GS ITM"/>
    <s v="GS ITM"/>
    <m/>
    <m/>
    <m/>
    <m/>
    <s v="Block for retrofit "/>
    <m/>
    <s v="Cabinet"/>
    <s v="SEL1-4-1-S-010-A405"/>
    <m/>
    <m/>
    <m/>
    <m/>
    <m/>
    <m/>
    <m/>
    <m/>
    <m/>
    <m/>
    <m/>
    <m/>
    <m/>
    <m/>
    <m/>
    <s v="AC19"/>
    <s v="4-A405"/>
    <s v="A405"/>
    <s v="S-010"/>
    <n v="1"/>
    <x v="0"/>
    <s v="SEL1"/>
    <m/>
    <m/>
    <m/>
    <m/>
    <m/>
    <m/>
    <m/>
    <m/>
    <m/>
    <m/>
    <m/>
    <m/>
    <m/>
    <m/>
    <m/>
    <n v="0.70399999999999996"/>
    <m/>
  </r>
  <r>
    <x v="2"/>
    <s v="GS ITM"/>
    <s v="GS ITM"/>
    <m/>
    <m/>
    <m/>
    <m/>
    <s v="Block for retrofit "/>
    <m/>
    <s v="Cabinet"/>
    <s v="SEL1-4-1-S-010-A406"/>
    <m/>
    <m/>
    <m/>
    <m/>
    <m/>
    <m/>
    <m/>
    <m/>
    <m/>
    <m/>
    <m/>
    <m/>
    <m/>
    <m/>
    <m/>
    <s v="AD01"/>
    <s v="4-A406"/>
    <s v="A406"/>
    <s v="S-010"/>
    <n v="1"/>
    <x v="0"/>
    <s v="SEL1"/>
    <m/>
    <m/>
    <m/>
    <m/>
    <m/>
    <m/>
    <m/>
    <m/>
    <m/>
    <m/>
    <m/>
    <m/>
    <m/>
    <m/>
    <n v="4"/>
    <n v="0.70399999999999996"/>
    <m/>
  </r>
  <r>
    <x v="2"/>
    <s v="GS ITM"/>
    <s v="GS ITM"/>
    <m/>
    <m/>
    <m/>
    <m/>
    <s v="Block for retrofit "/>
    <m/>
    <s v="Cabinet"/>
    <s v="SEL1-4-1-S-010-A407"/>
    <m/>
    <m/>
    <m/>
    <m/>
    <m/>
    <m/>
    <m/>
    <m/>
    <m/>
    <m/>
    <m/>
    <m/>
    <m/>
    <m/>
    <m/>
    <s v="AD02"/>
    <s v="4-A407"/>
    <s v="A407"/>
    <s v="S-010"/>
    <n v="1"/>
    <x v="0"/>
    <s v="SEL1"/>
    <m/>
    <m/>
    <m/>
    <m/>
    <m/>
    <m/>
    <m/>
    <m/>
    <m/>
    <m/>
    <m/>
    <m/>
    <m/>
    <m/>
    <m/>
    <n v="1.518"/>
    <m/>
  </r>
  <r>
    <x v="2"/>
    <s v="GS ITM"/>
    <s v="GS ITM"/>
    <m/>
    <m/>
    <m/>
    <m/>
    <s v="Block for retrofit "/>
    <m/>
    <s v="Cabinet"/>
    <s v="SEL1-4-1-S-010-A408"/>
    <m/>
    <m/>
    <m/>
    <m/>
    <m/>
    <m/>
    <m/>
    <m/>
    <m/>
    <m/>
    <m/>
    <m/>
    <m/>
    <m/>
    <m/>
    <s v="AD03"/>
    <s v="4-A408"/>
    <s v="A408"/>
    <s v="S-010"/>
    <n v="1"/>
    <x v="0"/>
    <s v="SEL1"/>
    <m/>
    <m/>
    <m/>
    <m/>
    <m/>
    <m/>
    <m/>
    <m/>
    <m/>
    <m/>
    <m/>
    <m/>
    <m/>
    <m/>
    <n v="4"/>
    <n v="1.518"/>
    <m/>
  </r>
  <r>
    <x v="2"/>
    <s v="GS ITM"/>
    <s v="GS ITM"/>
    <m/>
    <m/>
    <m/>
    <m/>
    <s v="Block for retrofit "/>
    <m/>
    <s v="Cabinet"/>
    <s v="SEL1-4-1-S-010-A409"/>
    <m/>
    <m/>
    <m/>
    <m/>
    <m/>
    <m/>
    <m/>
    <m/>
    <m/>
    <m/>
    <m/>
    <m/>
    <m/>
    <m/>
    <m/>
    <s v="AD04"/>
    <s v="4-A409"/>
    <s v="A409"/>
    <s v="S-010"/>
    <n v="1"/>
    <x v="0"/>
    <s v="SEL1"/>
    <m/>
    <m/>
    <m/>
    <m/>
    <m/>
    <m/>
    <m/>
    <m/>
    <m/>
    <m/>
    <m/>
    <m/>
    <m/>
    <m/>
    <m/>
    <n v="0.95299999999999996"/>
    <m/>
  </r>
  <r>
    <x v="2"/>
    <s v="GS ITM"/>
    <s v="GS ITM"/>
    <m/>
    <m/>
    <m/>
    <m/>
    <s v="Block for retrofit "/>
    <m/>
    <s v="Cabinet"/>
    <s v="SEL1-4-1-S-010-A410"/>
    <m/>
    <m/>
    <m/>
    <m/>
    <m/>
    <m/>
    <m/>
    <m/>
    <m/>
    <m/>
    <m/>
    <m/>
    <m/>
    <m/>
    <m/>
    <s v="AD05"/>
    <s v="4-A410"/>
    <s v="A410"/>
    <s v="S-010"/>
    <n v="1"/>
    <x v="0"/>
    <s v="SEL1"/>
    <m/>
    <m/>
    <m/>
    <m/>
    <m/>
    <m/>
    <m/>
    <m/>
    <m/>
    <m/>
    <m/>
    <m/>
    <m/>
    <m/>
    <m/>
    <n v="0.95299999999999996"/>
    <m/>
  </r>
  <r>
    <x v="2"/>
    <s v="GS ITM"/>
    <s v="GS ITM"/>
    <m/>
    <m/>
    <m/>
    <m/>
    <s v="Block for retrofit "/>
    <m/>
    <s v="Cabinet"/>
    <s v="SEL1-4-1-S-010-A501"/>
    <m/>
    <m/>
    <m/>
    <m/>
    <m/>
    <m/>
    <m/>
    <m/>
    <m/>
    <m/>
    <m/>
    <m/>
    <m/>
    <m/>
    <m/>
    <s v="AD06"/>
    <s v="4-A501"/>
    <s v="A501"/>
    <s v="S-010"/>
    <n v="1"/>
    <x v="0"/>
    <s v="SEL1"/>
    <m/>
    <m/>
    <m/>
    <m/>
    <m/>
    <m/>
    <m/>
    <m/>
    <m/>
    <m/>
    <m/>
    <m/>
    <m/>
    <m/>
    <n v="2"/>
    <n v="0.95299999999999996"/>
    <m/>
  </r>
  <r>
    <x v="2"/>
    <s v="GS ITM"/>
    <s v="GS ITM"/>
    <m/>
    <m/>
    <m/>
    <m/>
    <s v="Block for retrofit "/>
    <m/>
    <s v="Cabinet"/>
    <s v="SEL1-4-1-S-010-A502"/>
    <m/>
    <m/>
    <m/>
    <m/>
    <m/>
    <m/>
    <m/>
    <m/>
    <m/>
    <m/>
    <m/>
    <m/>
    <m/>
    <m/>
    <m/>
    <s v="AD07"/>
    <s v="4-A502"/>
    <s v="A502"/>
    <s v="S-010"/>
    <n v="1"/>
    <x v="0"/>
    <s v="SEL1"/>
    <m/>
    <m/>
    <m/>
    <m/>
    <m/>
    <m/>
    <m/>
    <m/>
    <m/>
    <m/>
    <m/>
    <m/>
    <m/>
    <m/>
    <n v="2"/>
    <n v="0.73099999999999998"/>
    <m/>
  </r>
  <r>
    <x v="2"/>
    <s v="GS ITM"/>
    <s v="GS ITM"/>
    <m/>
    <m/>
    <m/>
    <m/>
    <s v="Block for retrofit "/>
    <m/>
    <s v="Cabinet"/>
    <s v="SEL1-4-1-S-010-A503"/>
    <m/>
    <m/>
    <m/>
    <m/>
    <m/>
    <m/>
    <m/>
    <m/>
    <m/>
    <m/>
    <m/>
    <m/>
    <m/>
    <m/>
    <m/>
    <s v="AD08"/>
    <s v="4-A503"/>
    <s v="A503"/>
    <s v="S-010"/>
    <n v="1"/>
    <x v="0"/>
    <s v="SEL1"/>
    <m/>
    <m/>
    <m/>
    <m/>
    <m/>
    <m/>
    <m/>
    <m/>
    <m/>
    <m/>
    <m/>
    <m/>
    <m/>
    <m/>
    <n v="2"/>
    <n v="0.73099999999999998"/>
    <m/>
  </r>
  <r>
    <x v="2"/>
    <s v="GS ITM"/>
    <s v="GS ITM"/>
    <m/>
    <m/>
    <m/>
    <m/>
    <s v="Block for retrofit "/>
    <m/>
    <s v="Cabinet"/>
    <s v="SEL1-4-1-S-010-A504"/>
    <m/>
    <m/>
    <m/>
    <m/>
    <m/>
    <m/>
    <m/>
    <m/>
    <m/>
    <m/>
    <m/>
    <m/>
    <m/>
    <m/>
    <m/>
    <s v="AD09"/>
    <s v="4-A504"/>
    <s v="A504"/>
    <s v="S-010"/>
    <n v="1"/>
    <x v="0"/>
    <s v="SEL1"/>
    <m/>
    <m/>
    <m/>
    <m/>
    <m/>
    <m/>
    <m/>
    <m/>
    <m/>
    <m/>
    <m/>
    <m/>
    <m/>
    <m/>
    <n v="2"/>
    <n v="0.73099999999999998"/>
    <m/>
  </r>
  <r>
    <x v="2"/>
    <s v="GS ITM"/>
    <s v="GS ITM"/>
    <m/>
    <m/>
    <m/>
    <m/>
    <s v="Block for retrofit "/>
    <m/>
    <s v="Cabinet"/>
    <s v="SEL1-4-1-S-010-A505"/>
    <m/>
    <m/>
    <m/>
    <m/>
    <m/>
    <m/>
    <m/>
    <m/>
    <m/>
    <m/>
    <m/>
    <m/>
    <m/>
    <m/>
    <m/>
    <s v="AD10"/>
    <s v="4-A505"/>
    <s v="A505"/>
    <s v="S-010"/>
    <n v="1"/>
    <x v="0"/>
    <s v="SEL1"/>
    <m/>
    <m/>
    <m/>
    <m/>
    <m/>
    <m/>
    <m/>
    <m/>
    <m/>
    <m/>
    <m/>
    <m/>
    <m/>
    <m/>
    <n v="4"/>
    <n v="0.73099999999999998"/>
    <m/>
  </r>
  <r>
    <x v="2"/>
    <s v="GS ITM"/>
    <s v="GS ITM"/>
    <m/>
    <m/>
    <m/>
    <m/>
    <s v="Block for retrofit "/>
    <m/>
    <s v="Cabinet"/>
    <s v="SEL1-4-1-S-010-A506"/>
    <m/>
    <m/>
    <m/>
    <m/>
    <m/>
    <m/>
    <m/>
    <m/>
    <m/>
    <m/>
    <m/>
    <m/>
    <m/>
    <m/>
    <m/>
    <s v="AD15"/>
    <s v="4-A506"/>
    <s v="A506"/>
    <s v="S-010"/>
    <n v="1"/>
    <x v="0"/>
    <s v="SEL1"/>
    <m/>
    <m/>
    <m/>
    <m/>
    <m/>
    <m/>
    <m/>
    <m/>
    <m/>
    <m/>
    <m/>
    <m/>
    <m/>
    <m/>
    <n v="4"/>
    <n v="1.633"/>
    <m/>
  </r>
  <r>
    <x v="2"/>
    <s v="GS ITM"/>
    <s v="GS ITM"/>
    <m/>
    <m/>
    <m/>
    <m/>
    <s v="Block for retrofit "/>
    <m/>
    <s v="Cabinet"/>
    <s v="SEL1-4-1-S-010-A507"/>
    <m/>
    <m/>
    <m/>
    <m/>
    <m/>
    <m/>
    <m/>
    <m/>
    <m/>
    <m/>
    <m/>
    <m/>
    <m/>
    <m/>
    <m/>
    <s v="AD16"/>
    <s v="4-A507"/>
    <s v="A507"/>
    <s v="S-010"/>
    <n v="1"/>
    <x v="0"/>
    <s v="SEL1"/>
    <m/>
    <m/>
    <m/>
    <m/>
    <m/>
    <m/>
    <m/>
    <m/>
    <m/>
    <m/>
    <m/>
    <m/>
    <m/>
    <m/>
    <n v="2"/>
    <n v="1.633"/>
    <m/>
  </r>
  <r>
    <x v="2"/>
    <s v="GS ITM"/>
    <s v="GS ITM"/>
    <m/>
    <m/>
    <m/>
    <m/>
    <s v="Block for retrofit "/>
    <m/>
    <s v="Cabinet"/>
    <s v="SEL1-4-1-S-010-A508"/>
    <m/>
    <m/>
    <m/>
    <m/>
    <m/>
    <m/>
    <m/>
    <m/>
    <m/>
    <m/>
    <m/>
    <m/>
    <m/>
    <m/>
    <m/>
    <s v="AD17"/>
    <s v="4-A508"/>
    <s v="A508"/>
    <s v="S-010"/>
    <n v="1"/>
    <x v="0"/>
    <s v="SEL1"/>
    <m/>
    <m/>
    <m/>
    <m/>
    <m/>
    <m/>
    <m/>
    <m/>
    <m/>
    <m/>
    <m/>
    <m/>
    <m/>
    <m/>
    <n v="2"/>
    <n v="1.633"/>
    <m/>
  </r>
  <r>
    <x v="2"/>
    <s v="GS ITM"/>
    <s v="GS ITM"/>
    <m/>
    <m/>
    <m/>
    <m/>
    <s v="Block for retrofit "/>
    <m/>
    <s v="Cabinet"/>
    <s v="SEL1-4-1-S-010-A509"/>
    <m/>
    <m/>
    <m/>
    <m/>
    <m/>
    <m/>
    <m/>
    <m/>
    <m/>
    <m/>
    <m/>
    <m/>
    <m/>
    <m/>
    <m/>
    <s v="AD18"/>
    <s v="4-A509"/>
    <s v="A509"/>
    <s v="S-010"/>
    <n v="1"/>
    <x v="0"/>
    <s v="SEL1"/>
    <m/>
    <m/>
    <m/>
    <m/>
    <m/>
    <m/>
    <m/>
    <m/>
    <m/>
    <m/>
    <m/>
    <m/>
    <m/>
    <m/>
    <n v="2"/>
    <n v="1.633"/>
    <m/>
  </r>
  <r>
    <x v="2"/>
    <s v="GS ITM"/>
    <s v="GS ITM"/>
    <m/>
    <m/>
    <m/>
    <m/>
    <s v="Block for retrofit "/>
    <m/>
    <s v="Cabinet"/>
    <s v="SEL1-4-1-S-010-A510"/>
    <m/>
    <m/>
    <m/>
    <m/>
    <m/>
    <m/>
    <m/>
    <m/>
    <m/>
    <m/>
    <m/>
    <m/>
    <m/>
    <m/>
    <m/>
    <s v="AD19"/>
    <s v="4-A510"/>
    <s v="A510"/>
    <s v="S-010"/>
    <n v="1"/>
    <x v="0"/>
    <s v="SEL1"/>
    <m/>
    <m/>
    <m/>
    <m/>
    <m/>
    <m/>
    <m/>
    <m/>
    <m/>
    <m/>
    <m/>
    <m/>
    <m/>
    <m/>
    <n v="2"/>
    <n v="1.5309999999999999"/>
    <m/>
  </r>
  <r>
    <x v="2"/>
    <s v="GS ITM"/>
    <s v="GS ITM"/>
    <m/>
    <m/>
    <m/>
    <m/>
    <s v="Block for retrofit "/>
    <m/>
    <s v="Cabinet"/>
    <s v="SEL1-4-1-S-010-A601"/>
    <m/>
    <m/>
    <m/>
    <m/>
    <m/>
    <m/>
    <m/>
    <m/>
    <m/>
    <m/>
    <m/>
    <m/>
    <m/>
    <m/>
    <m/>
    <s v="AE01"/>
    <s v="4-A601"/>
    <s v="A601"/>
    <s v="S-010"/>
    <n v="1"/>
    <x v="0"/>
    <s v="SEL1"/>
    <m/>
    <m/>
    <m/>
    <m/>
    <m/>
    <m/>
    <m/>
    <m/>
    <m/>
    <m/>
    <m/>
    <m/>
    <m/>
    <m/>
    <n v="2"/>
    <n v="1.5309999999999999"/>
    <m/>
  </r>
  <r>
    <x v="2"/>
    <s v="GS ITM"/>
    <s v="GS ITM"/>
    <m/>
    <m/>
    <m/>
    <m/>
    <s v="Block for retrofit "/>
    <m/>
    <s v="Cabinet"/>
    <s v="SEL1-4-1-S-010-A602"/>
    <m/>
    <m/>
    <m/>
    <m/>
    <m/>
    <m/>
    <m/>
    <m/>
    <m/>
    <m/>
    <m/>
    <m/>
    <m/>
    <m/>
    <m/>
    <s v="AE02"/>
    <s v="4-A602"/>
    <s v="A602"/>
    <s v="S-010"/>
    <n v="1"/>
    <x v="0"/>
    <s v="SEL1"/>
    <m/>
    <m/>
    <m/>
    <m/>
    <m/>
    <m/>
    <m/>
    <m/>
    <m/>
    <m/>
    <m/>
    <m/>
    <m/>
    <m/>
    <n v="2"/>
    <n v="1.5309999999999999"/>
    <m/>
  </r>
  <r>
    <x v="2"/>
    <s v="GS ITM"/>
    <s v="GS ITM"/>
    <m/>
    <m/>
    <m/>
    <m/>
    <s v="Block for retrofit "/>
    <m/>
    <s v="Cabinet"/>
    <s v="SEL1-4-1-S-010-A603"/>
    <m/>
    <m/>
    <m/>
    <m/>
    <m/>
    <m/>
    <m/>
    <m/>
    <m/>
    <m/>
    <m/>
    <m/>
    <m/>
    <m/>
    <m/>
    <s v="AE03"/>
    <s v="4-A603"/>
    <s v="A603"/>
    <s v="S-010"/>
    <n v="1"/>
    <x v="0"/>
    <s v="SEL1"/>
    <m/>
    <m/>
    <m/>
    <m/>
    <m/>
    <m/>
    <m/>
    <m/>
    <m/>
    <m/>
    <m/>
    <m/>
    <m/>
    <m/>
    <n v="2"/>
    <n v="1.5309999999999999"/>
    <m/>
  </r>
  <r>
    <x v="2"/>
    <s v="GS ITM"/>
    <s v="GS ITM"/>
    <m/>
    <m/>
    <m/>
    <m/>
    <s v="Block for retrofit "/>
    <m/>
    <s v="Cabinet"/>
    <s v="SEL1-4-1-S-010-A604"/>
    <m/>
    <m/>
    <m/>
    <m/>
    <m/>
    <m/>
    <m/>
    <m/>
    <m/>
    <m/>
    <m/>
    <m/>
    <m/>
    <m/>
    <m/>
    <s v="AE04"/>
    <s v="4-A604"/>
    <s v="A604"/>
    <s v="S-010"/>
    <n v="1"/>
    <x v="0"/>
    <s v="SEL1"/>
    <m/>
    <m/>
    <m/>
    <m/>
    <m/>
    <m/>
    <m/>
    <m/>
    <m/>
    <m/>
    <m/>
    <m/>
    <m/>
    <m/>
    <n v="2"/>
    <n v="1.5309999999999999"/>
    <m/>
  </r>
  <r>
    <x v="2"/>
    <s v="GS ITM"/>
    <s v="GS ITM"/>
    <m/>
    <m/>
    <m/>
    <m/>
    <s v="Block for retrofit "/>
    <m/>
    <s v="Cabinet"/>
    <s v="SEL1-4-1-S-010-A605"/>
    <m/>
    <m/>
    <m/>
    <m/>
    <m/>
    <m/>
    <m/>
    <m/>
    <m/>
    <m/>
    <m/>
    <m/>
    <m/>
    <m/>
    <m/>
    <s v="AE05"/>
    <s v="4-A605"/>
    <s v="A605"/>
    <s v="S-010"/>
    <n v="1"/>
    <x v="0"/>
    <s v="SEL1"/>
    <m/>
    <m/>
    <m/>
    <m/>
    <m/>
    <m/>
    <m/>
    <m/>
    <m/>
    <m/>
    <m/>
    <m/>
    <m/>
    <m/>
    <n v="2"/>
    <n v="0.71099999999999997"/>
    <m/>
  </r>
  <r>
    <x v="2"/>
    <s v="GS ITM"/>
    <s v="GS ITM"/>
    <m/>
    <m/>
    <m/>
    <m/>
    <s v="Block for retrofit "/>
    <m/>
    <s v="Cabinet"/>
    <s v="SEL1-4-1-S-010-A606"/>
    <m/>
    <m/>
    <m/>
    <m/>
    <m/>
    <m/>
    <m/>
    <m/>
    <m/>
    <m/>
    <m/>
    <m/>
    <m/>
    <m/>
    <m/>
    <s v="AE06"/>
    <s v="4-A606"/>
    <s v="A606"/>
    <s v="S-010"/>
    <n v="1"/>
    <x v="0"/>
    <s v="SEL1"/>
    <m/>
    <m/>
    <m/>
    <m/>
    <m/>
    <m/>
    <m/>
    <m/>
    <m/>
    <m/>
    <m/>
    <m/>
    <m/>
    <m/>
    <n v="2"/>
    <n v="0.71099999999999997"/>
    <m/>
  </r>
  <r>
    <x v="2"/>
    <s v="GS ITM"/>
    <s v="GS ITM"/>
    <m/>
    <m/>
    <m/>
    <m/>
    <s v="Block for retrofit "/>
    <m/>
    <s v="Cabinet"/>
    <s v="SEL1-4-1-S-010-A607"/>
    <m/>
    <m/>
    <m/>
    <m/>
    <m/>
    <m/>
    <m/>
    <m/>
    <m/>
    <m/>
    <m/>
    <m/>
    <m/>
    <m/>
    <m/>
    <s v="AE07"/>
    <s v="4-A607"/>
    <s v="A607"/>
    <s v="S-010"/>
    <n v="1"/>
    <x v="0"/>
    <s v="SEL1"/>
    <m/>
    <m/>
    <m/>
    <m/>
    <m/>
    <m/>
    <m/>
    <m/>
    <m/>
    <m/>
    <m/>
    <m/>
    <m/>
    <m/>
    <n v="2"/>
    <n v="0.71099999999999997"/>
    <m/>
  </r>
  <r>
    <x v="2"/>
    <s v="GS ITM"/>
    <s v="GS ITM"/>
    <m/>
    <m/>
    <m/>
    <m/>
    <s v="Block for retrofit "/>
    <m/>
    <s v="Cabinet"/>
    <s v="SEL1-4-1-S-010-A608"/>
    <m/>
    <m/>
    <m/>
    <m/>
    <m/>
    <m/>
    <m/>
    <m/>
    <m/>
    <m/>
    <m/>
    <m/>
    <m/>
    <m/>
    <m/>
    <s v="AE08"/>
    <s v="4-A608"/>
    <s v="A608"/>
    <s v="S-010"/>
    <n v="1"/>
    <x v="0"/>
    <s v="SEL1"/>
    <m/>
    <m/>
    <m/>
    <m/>
    <m/>
    <m/>
    <m/>
    <m/>
    <m/>
    <m/>
    <m/>
    <m/>
    <m/>
    <m/>
    <n v="2"/>
    <n v="0.71099999999999997"/>
    <m/>
  </r>
  <r>
    <x v="2"/>
    <s v="GS ITM"/>
    <s v="GS ITM"/>
    <m/>
    <m/>
    <m/>
    <m/>
    <s v="Block for retrofit "/>
    <m/>
    <s v="Cabinet"/>
    <s v="SEL1-4-1-S-010-A609"/>
    <m/>
    <m/>
    <m/>
    <m/>
    <m/>
    <m/>
    <m/>
    <m/>
    <m/>
    <m/>
    <m/>
    <m/>
    <m/>
    <m/>
    <m/>
    <s v="AE09"/>
    <s v="4-A609"/>
    <s v="A609"/>
    <s v="S-010"/>
    <n v="1"/>
    <x v="0"/>
    <s v="SEL1"/>
    <m/>
    <m/>
    <m/>
    <m/>
    <m/>
    <m/>
    <m/>
    <m/>
    <m/>
    <m/>
    <m/>
    <m/>
    <m/>
    <m/>
    <n v="2"/>
    <n v="0.71099999999999997"/>
    <m/>
  </r>
  <r>
    <x v="2"/>
    <s v="GS ITM"/>
    <s v="GS ITM"/>
    <m/>
    <m/>
    <m/>
    <m/>
    <s v="Block for retrofit "/>
    <m/>
    <s v="Cabinet"/>
    <s v="SEL1-4-1-S-010-A610"/>
    <m/>
    <m/>
    <m/>
    <m/>
    <m/>
    <m/>
    <m/>
    <m/>
    <m/>
    <m/>
    <m/>
    <m/>
    <m/>
    <m/>
    <m/>
    <s v="AE10"/>
    <s v="4-A610"/>
    <s v="A610"/>
    <s v="S-010"/>
    <n v="1"/>
    <x v="0"/>
    <s v="SEL1"/>
    <m/>
    <m/>
    <m/>
    <m/>
    <m/>
    <m/>
    <m/>
    <m/>
    <m/>
    <m/>
    <m/>
    <m/>
    <m/>
    <m/>
    <n v="2"/>
    <n v="0.71099999999999997"/>
    <m/>
  </r>
  <r>
    <x v="2"/>
    <s v="GS ITM"/>
    <s v="GS ITM"/>
    <m/>
    <m/>
    <m/>
    <m/>
    <s v="Block for retrofit "/>
    <m/>
    <s v="Cabinet"/>
    <s v="SEL1-4-1-S-010-A701"/>
    <m/>
    <m/>
    <m/>
    <m/>
    <m/>
    <m/>
    <m/>
    <m/>
    <m/>
    <m/>
    <m/>
    <m/>
    <m/>
    <m/>
    <m/>
    <s v="AF01"/>
    <s v="4-A701"/>
    <s v="A701"/>
    <s v="S-010"/>
    <n v="1"/>
    <x v="0"/>
    <s v="SEL1"/>
    <m/>
    <m/>
    <m/>
    <m/>
    <m/>
    <m/>
    <m/>
    <m/>
    <m/>
    <m/>
    <m/>
    <m/>
    <m/>
    <m/>
    <n v="4"/>
    <n v="0.71099999999999997"/>
    <m/>
  </r>
  <r>
    <x v="2"/>
    <s v="GS ITM"/>
    <s v="GS ITM"/>
    <m/>
    <m/>
    <m/>
    <m/>
    <s v="Block for retrofit "/>
    <m/>
    <s v="Cabinet"/>
    <s v="SEL1-4-1-S-010-A702"/>
    <m/>
    <m/>
    <m/>
    <m/>
    <m/>
    <m/>
    <m/>
    <m/>
    <m/>
    <m/>
    <m/>
    <m/>
    <m/>
    <m/>
    <m/>
    <s v="AF02"/>
    <s v="4-A702"/>
    <s v="A702"/>
    <s v="S-010"/>
    <n v="1"/>
    <x v="0"/>
    <s v="SEL1"/>
    <m/>
    <m/>
    <m/>
    <m/>
    <m/>
    <m/>
    <m/>
    <m/>
    <m/>
    <m/>
    <m/>
    <m/>
    <m/>
    <m/>
    <n v="4"/>
    <n v="0.71099999999999997"/>
    <m/>
  </r>
  <r>
    <x v="2"/>
    <s v="GS ITM"/>
    <s v="GS ITM"/>
    <m/>
    <m/>
    <m/>
    <m/>
    <s v="Block for retrofit "/>
    <m/>
    <s v="Cabinet"/>
    <s v="SEL1-4-1-S-010-A703"/>
    <m/>
    <m/>
    <m/>
    <m/>
    <m/>
    <m/>
    <m/>
    <m/>
    <m/>
    <m/>
    <m/>
    <m/>
    <m/>
    <m/>
    <m/>
    <s v="AF03"/>
    <s v="4-A703"/>
    <s v="A703"/>
    <s v="S-010"/>
    <n v="1"/>
    <x v="0"/>
    <s v="SEL1"/>
    <m/>
    <m/>
    <m/>
    <m/>
    <m/>
    <m/>
    <m/>
    <m/>
    <m/>
    <m/>
    <m/>
    <m/>
    <m/>
    <m/>
    <n v="2"/>
    <n v="0.71099999999999997"/>
    <m/>
  </r>
  <r>
    <x v="2"/>
    <s v="GS ITM"/>
    <s v="GS ITM"/>
    <m/>
    <m/>
    <m/>
    <m/>
    <s v="Block for retrofit "/>
    <m/>
    <s v="Cabinet"/>
    <s v="SEL1-4-1-S-010-A704"/>
    <m/>
    <m/>
    <m/>
    <m/>
    <m/>
    <m/>
    <m/>
    <m/>
    <m/>
    <m/>
    <m/>
    <m/>
    <m/>
    <m/>
    <m/>
    <s v="AF04"/>
    <s v="4-A704"/>
    <s v="A704"/>
    <s v="S-010"/>
    <n v="1"/>
    <x v="0"/>
    <s v="SEL1"/>
    <m/>
    <m/>
    <m/>
    <m/>
    <m/>
    <m/>
    <m/>
    <m/>
    <m/>
    <m/>
    <m/>
    <m/>
    <m/>
    <m/>
    <n v="2"/>
    <n v="0.97599999999999998"/>
    <m/>
  </r>
  <r>
    <x v="2"/>
    <s v="GS ITM"/>
    <s v="GS ITM"/>
    <m/>
    <m/>
    <m/>
    <m/>
    <s v="Block for retrofit "/>
    <m/>
    <s v="Cabinet"/>
    <s v="SEL1-4-1-S-010-A705"/>
    <m/>
    <m/>
    <m/>
    <m/>
    <m/>
    <m/>
    <m/>
    <m/>
    <m/>
    <m/>
    <m/>
    <m/>
    <m/>
    <m/>
    <m/>
    <s v="AF05"/>
    <s v="4-A705"/>
    <s v="A705"/>
    <s v="S-010"/>
    <n v="1"/>
    <x v="0"/>
    <s v="SEL1"/>
    <m/>
    <m/>
    <m/>
    <m/>
    <m/>
    <m/>
    <m/>
    <m/>
    <m/>
    <m/>
    <m/>
    <m/>
    <m/>
    <m/>
    <n v="2"/>
    <n v="0.97599999999999998"/>
    <m/>
  </r>
  <r>
    <x v="2"/>
    <s v="GS ITM"/>
    <s v="GS ITM"/>
    <m/>
    <m/>
    <m/>
    <m/>
    <s v="Block for retrofit "/>
    <m/>
    <s v="Cabinet"/>
    <s v="SEL1-4-1-S-010-A706"/>
    <m/>
    <m/>
    <m/>
    <m/>
    <m/>
    <m/>
    <m/>
    <m/>
    <m/>
    <m/>
    <m/>
    <m/>
    <m/>
    <m/>
    <m/>
    <s v="AF06"/>
    <s v="4-A706"/>
    <s v="A706"/>
    <s v="S-010"/>
    <n v="1"/>
    <x v="0"/>
    <s v="SEL1"/>
    <m/>
    <m/>
    <m/>
    <m/>
    <m/>
    <m/>
    <m/>
    <m/>
    <m/>
    <m/>
    <m/>
    <m/>
    <m/>
    <m/>
    <n v="2"/>
    <n v="0.97599999999999998"/>
    <m/>
  </r>
  <r>
    <x v="2"/>
    <s v="GS ITM"/>
    <s v="GS ITM"/>
    <m/>
    <m/>
    <m/>
    <m/>
    <s v="Block for retrofit "/>
    <m/>
    <s v="Cabinet"/>
    <s v="SEL1-4-1-S-010-A707"/>
    <m/>
    <m/>
    <m/>
    <m/>
    <m/>
    <m/>
    <m/>
    <m/>
    <m/>
    <m/>
    <m/>
    <m/>
    <m/>
    <m/>
    <m/>
    <s v="AF07"/>
    <s v="4-A707"/>
    <s v="A707"/>
    <s v="S-010"/>
    <n v="1"/>
    <x v="0"/>
    <s v="SEL1"/>
    <m/>
    <m/>
    <m/>
    <m/>
    <m/>
    <m/>
    <m/>
    <m/>
    <m/>
    <m/>
    <m/>
    <m/>
    <m/>
    <m/>
    <n v="2"/>
    <n v="0.97599999999999998"/>
    <m/>
  </r>
  <r>
    <x v="2"/>
    <s v="GS ITM"/>
    <s v="GS ITM"/>
    <m/>
    <m/>
    <m/>
    <m/>
    <s v="Block for retrofit "/>
    <m/>
    <s v="Cabinet"/>
    <s v="SEL1-4-1-S-010-A708"/>
    <m/>
    <m/>
    <m/>
    <m/>
    <m/>
    <m/>
    <m/>
    <m/>
    <m/>
    <m/>
    <m/>
    <m/>
    <m/>
    <m/>
    <m/>
    <s v="AF08"/>
    <s v="4-A708"/>
    <s v="A708"/>
    <s v="S-010"/>
    <n v="1"/>
    <x v="0"/>
    <s v="SEL1"/>
    <m/>
    <m/>
    <m/>
    <m/>
    <m/>
    <m/>
    <m/>
    <m/>
    <m/>
    <m/>
    <m/>
    <m/>
    <m/>
    <m/>
    <n v="2"/>
    <n v="0.97599999999999998"/>
    <m/>
  </r>
  <r>
    <x v="2"/>
    <s v="GS ITM"/>
    <s v="GS ITM"/>
    <m/>
    <m/>
    <m/>
    <m/>
    <s v="Block for retrofit "/>
    <m/>
    <s v="Cabinet"/>
    <s v="SEL1-4-1-S-010-A709"/>
    <m/>
    <m/>
    <m/>
    <m/>
    <m/>
    <m/>
    <m/>
    <m/>
    <m/>
    <m/>
    <m/>
    <m/>
    <m/>
    <m/>
    <m/>
    <s v="AF09"/>
    <s v="4-A709"/>
    <s v="A709"/>
    <s v="S-010"/>
    <n v="1"/>
    <x v="0"/>
    <s v="SEL1"/>
    <m/>
    <m/>
    <m/>
    <m/>
    <m/>
    <m/>
    <m/>
    <m/>
    <m/>
    <m/>
    <m/>
    <m/>
    <m/>
    <m/>
    <n v="2"/>
    <n v="0.97599999999999998"/>
    <m/>
  </r>
  <r>
    <x v="2"/>
    <s v="GS ITM"/>
    <s v="GS ITM"/>
    <m/>
    <m/>
    <m/>
    <m/>
    <s v="Block for retrofit "/>
    <m/>
    <s v="Cabinet"/>
    <s v="SEL1-4-1-S-010-A710"/>
    <m/>
    <m/>
    <m/>
    <m/>
    <m/>
    <m/>
    <m/>
    <m/>
    <m/>
    <m/>
    <m/>
    <m/>
    <m/>
    <m/>
    <m/>
    <s v="AF10"/>
    <s v="4-A710"/>
    <s v="A710"/>
    <s v="S-010"/>
    <n v="1"/>
    <x v="0"/>
    <s v="SEL1"/>
    <m/>
    <m/>
    <m/>
    <m/>
    <m/>
    <m/>
    <m/>
    <m/>
    <m/>
    <m/>
    <m/>
    <m/>
    <m/>
    <m/>
    <n v="2"/>
    <n v="0.97599999999999998"/>
    <m/>
  </r>
  <r>
    <x v="2"/>
    <s v="GS ITM"/>
    <s v="GS ITM"/>
    <m/>
    <m/>
    <m/>
    <m/>
    <s v="Block for retrofit "/>
    <m/>
    <s v="Cabinet"/>
    <s v="SEL1-4-1-S-010-A801"/>
    <m/>
    <m/>
    <m/>
    <m/>
    <m/>
    <m/>
    <m/>
    <m/>
    <m/>
    <m/>
    <m/>
    <m/>
    <m/>
    <m/>
    <m/>
    <s v="AG01"/>
    <s v="4-A801"/>
    <s v="A801"/>
    <s v="S-010"/>
    <n v="1"/>
    <x v="0"/>
    <s v="SEL1"/>
    <m/>
    <m/>
    <m/>
    <m/>
    <m/>
    <m/>
    <m/>
    <m/>
    <m/>
    <m/>
    <m/>
    <m/>
    <m/>
    <m/>
    <n v="2"/>
    <n v="0.97599999999999998"/>
    <m/>
  </r>
  <r>
    <x v="2"/>
    <s v="GS ITM"/>
    <s v="GS ITM"/>
    <m/>
    <m/>
    <m/>
    <m/>
    <s v="Block for retrofit "/>
    <m/>
    <s v="Cabinet"/>
    <s v="SEL1-4-1-S-010-A802"/>
    <m/>
    <m/>
    <m/>
    <m/>
    <m/>
    <m/>
    <m/>
    <m/>
    <m/>
    <m/>
    <m/>
    <m/>
    <m/>
    <m/>
    <m/>
    <s v="AG02"/>
    <s v="4-A802"/>
    <s v="A802"/>
    <s v="S-010"/>
    <n v="1"/>
    <x v="0"/>
    <s v="SEL1"/>
    <m/>
    <m/>
    <m/>
    <m/>
    <m/>
    <m/>
    <m/>
    <m/>
    <m/>
    <m/>
    <m/>
    <m/>
    <m/>
    <m/>
    <n v="2"/>
    <n v="1.256"/>
    <m/>
  </r>
  <r>
    <x v="2"/>
    <s v="GS ITM"/>
    <s v="GS ITM"/>
    <m/>
    <m/>
    <m/>
    <m/>
    <s v="Block for retrofit "/>
    <m/>
    <s v="Cabinet"/>
    <s v="SEL1-4-1-S-010-A803"/>
    <m/>
    <m/>
    <m/>
    <m/>
    <m/>
    <m/>
    <m/>
    <m/>
    <m/>
    <m/>
    <m/>
    <m/>
    <m/>
    <m/>
    <m/>
    <s v="AG03"/>
    <s v="4-A803"/>
    <s v="A803"/>
    <s v="S-010"/>
    <n v="1"/>
    <x v="0"/>
    <s v="SEL1"/>
    <m/>
    <m/>
    <m/>
    <m/>
    <m/>
    <m/>
    <m/>
    <m/>
    <m/>
    <m/>
    <m/>
    <m/>
    <m/>
    <m/>
    <n v="2"/>
    <n v="1.256"/>
    <m/>
  </r>
  <r>
    <x v="2"/>
    <s v="GS ITM"/>
    <s v="GS ITM"/>
    <m/>
    <m/>
    <m/>
    <m/>
    <s v="Block for retrofit "/>
    <m/>
    <s v="Cabinet"/>
    <s v="SEL1-4-1-S-010-A804"/>
    <m/>
    <m/>
    <m/>
    <m/>
    <m/>
    <m/>
    <m/>
    <m/>
    <m/>
    <m/>
    <m/>
    <m/>
    <m/>
    <m/>
    <m/>
    <s v="AG04"/>
    <s v="4-A804"/>
    <s v="A804"/>
    <s v="S-010"/>
    <n v="1"/>
    <x v="0"/>
    <s v="SEL1"/>
    <m/>
    <m/>
    <m/>
    <m/>
    <m/>
    <m/>
    <m/>
    <m/>
    <m/>
    <m/>
    <m/>
    <m/>
    <m/>
    <m/>
    <n v="4"/>
    <n v="1.256"/>
    <m/>
  </r>
  <r>
    <x v="2"/>
    <s v="GS ITM"/>
    <s v="GS ITM"/>
    <m/>
    <m/>
    <m/>
    <m/>
    <s v="Block for retrofit "/>
    <m/>
    <s v="Cabinet"/>
    <s v="SEL1-4-1-S-010-A805"/>
    <m/>
    <m/>
    <m/>
    <m/>
    <m/>
    <m/>
    <m/>
    <m/>
    <m/>
    <m/>
    <m/>
    <m/>
    <m/>
    <m/>
    <m/>
    <s v="AG05"/>
    <s v="4-A805"/>
    <s v="A805"/>
    <s v="S-010"/>
    <n v="1"/>
    <x v="0"/>
    <s v="SEL1"/>
    <m/>
    <m/>
    <m/>
    <m/>
    <m/>
    <m/>
    <m/>
    <m/>
    <m/>
    <m/>
    <m/>
    <m/>
    <m/>
    <m/>
    <n v="2"/>
    <n v="1.256"/>
    <m/>
  </r>
  <r>
    <x v="2"/>
    <s v="GS ITM"/>
    <s v="GS ITM"/>
    <m/>
    <m/>
    <m/>
    <m/>
    <s v="Block for retrofit "/>
    <m/>
    <s v="Cabinet"/>
    <s v="SEL1-4-1-S-010-A806"/>
    <m/>
    <m/>
    <m/>
    <m/>
    <m/>
    <m/>
    <m/>
    <m/>
    <m/>
    <m/>
    <m/>
    <m/>
    <m/>
    <m/>
    <m/>
    <s v="AG06"/>
    <s v="4-A806"/>
    <s v="A806"/>
    <s v="S-010"/>
    <n v="1"/>
    <x v="0"/>
    <s v="SEL1"/>
    <m/>
    <m/>
    <m/>
    <m/>
    <m/>
    <m/>
    <m/>
    <m/>
    <m/>
    <m/>
    <m/>
    <m/>
    <m/>
    <m/>
    <n v="2"/>
    <n v="1.256"/>
    <m/>
  </r>
  <r>
    <x v="2"/>
    <s v="GS ITM"/>
    <s v="GS ITM"/>
    <m/>
    <m/>
    <m/>
    <m/>
    <s v="Block for retrofit "/>
    <m/>
    <s v="Cabinet"/>
    <s v="SEL1-4-1-S-010-A807"/>
    <m/>
    <m/>
    <m/>
    <m/>
    <m/>
    <m/>
    <m/>
    <m/>
    <m/>
    <m/>
    <m/>
    <m/>
    <m/>
    <m/>
    <m/>
    <s v="AG07"/>
    <s v="4-A807"/>
    <s v="A807"/>
    <s v="S-010"/>
    <n v="1"/>
    <x v="0"/>
    <s v="SEL1"/>
    <m/>
    <m/>
    <m/>
    <m/>
    <m/>
    <m/>
    <m/>
    <m/>
    <m/>
    <m/>
    <m/>
    <m/>
    <m/>
    <m/>
    <n v="2"/>
    <n v="1.256"/>
    <m/>
  </r>
  <r>
    <x v="2"/>
    <s v="GS ITM"/>
    <s v="GS ITM"/>
    <m/>
    <m/>
    <m/>
    <m/>
    <s v="Block for retrofit "/>
    <m/>
    <s v="Cabinet"/>
    <s v="SEL1-4-1-S-010-A808"/>
    <m/>
    <m/>
    <m/>
    <m/>
    <m/>
    <m/>
    <m/>
    <m/>
    <m/>
    <m/>
    <m/>
    <m/>
    <m/>
    <m/>
    <m/>
    <s v="AG08"/>
    <s v="4-A808"/>
    <s v="A808"/>
    <s v="S-010"/>
    <n v="1"/>
    <x v="0"/>
    <s v="SEL1"/>
    <m/>
    <m/>
    <m/>
    <m/>
    <m/>
    <m/>
    <m/>
    <m/>
    <m/>
    <m/>
    <m/>
    <m/>
    <m/>
    <m/>
    <n v="2"/>
    <n v="1.256"/>
    <m/>
  </r>
  <r>
    <x v="2"/>
    <s v="GS ITM"/>
    <s v="GS ITM"/>
    <m/>
    <m/>
    <m/>
    <m/>
    <s v="Block for retrofit "/>
    <m/>
    <s v="Cabinet"/>
    <s v="SEL1-4-1-S-010-A809"/>
    <m/>
    <m/>
    <m/>
    <m/>
    <m/>
    <m/>
    <m/>
    <m/>
    <m/>
    <m/>
    <m/>
    <m/>
    <m/>
    <m/>
    <m/>
    <s v="AG09"/>
    <s v="4-A809"/>
    <s v="A809"/>
    <s v="S-010"/>
    <n v="1"/>
    <x v="0"/>
    <s v="SEL1"/>
    <m/>
    <m/>
    <m/>
    <m/>
    <m/>
    <m/>
    <m/>
    <m/>
    <m/>
    <m/>
    <m/>
    <m/>
    <m/>
    <m/>
    <n v="4"/>
    <n v="1.256"/>
    <m/>
  </r>
  <r>
    <x v="2"/>
    <s v="GS ITM"/>
    <s v="GS ITM"/>
    <m/>
    <m/>
    <m/>
    <m/>
    <s v="Block for retrofit "/>
    <m/>
    <s v="Cabinet"/>
    <s v="SEL1-4-1-S-010-A810"/>
    <m/>
    <m/>
    <m/>
    <m/>
    <m/>
    <m/>
    <m/>
    <m/>
    <m/>
    <m/>
    <m/>
    <m/>
    <m/>
    <m/>
    <m/>
    <s v="AG10"/>
    <s v="4-A810"/>
    <s v="A810"/>
    <s v="S-010"/>
    <n v="1"/>
    <x v="0"/>
    <s v="SEL1"/>
    <m/>
    <m/>
    <m/>
    <m/>
    <m/>
    <m/>
    <m/>
    <m/>
    <m/>
    <m/>
    <m/>
    <m/>
    <m/>
    <m/>
    <n v="2"/>
    <n v="1.512"/>
    <m/>
  </r>
  <r>
    <x v="2"/>
    <s v="GS ITM"/>
    <s v="GS ITM"/>
    <m/>
    <m/>
    <m/>
    <m/>
    <s v="Block for retrofit "/>
    <m/>
    <s v="Cabinet"/>
    <s v="SEL1-4-1-S-010-A901"/>
    <m/>
    <m/>
    <m/>
    <m/>
    <m/>
    <m/>
    <m/>
    <m/>
    <m/>
    <m/>
    <m/>
    <m/>
    <m/>
    <m/>
    <m/>
    <s v="AH01"/>
    <s v="4-A901"/>
    <s v="A901"/>
    <s v="S-010"/>
    <n v="1"/>
    <x v="0"/>
    <s v="SEL1"/>
    <m/>
    <m/>
    <m/>
    <m/>
    <m/>
    <m/>
    <m/>
    <m/>
    <m/>
    <m/>
    <m/>
    <m/>
    <m/>
    <m/>
    <n v="2"/>
    <n v="1.512"/>
    <m/>
  </r>
  <r>
    <x v="2"/>
    <s v="GS ITM"/>
    <s v="GS ITM"/>
    <m/>
    <m/>
    <m/>
    <m/>
    <s v="Block for retrofit "/>
    <m/>
    <s v="Cabinet"/>
    <s v="SEL1-4-1-S-010-A902"/>
    <m/>
    <m/>
    <m/>
    <m/>
    <m/>
    <m/>
    <m/>
    <m/>
    <m/>
    <m/>
    <m/>
    <m/>
    <m/>
    <m/>
    <m/>
    <s v="AH02"/>
    <s v="4-A902"/>
    <s v="A902"/>
    <s v="S-010"/>
    <n v="1"/>
    <x v="0"/>
    <s v="SEL1"/>
    <m/>
    <m/>
    <m/>
    <m/>
    <m/>
    <m/>
    <m/>
    <m/>
    <m/>
    <m/>
    <m/>
    <m/>
    <m/>
    <m/>
    <n v="4"/>
    <n v="1.512"/>
    <m/>
  </r>
  <r>
    <x v="2"/>
    <s v="GS ITM"/>
    <s v="GS ITM"/>
    <m/>
    <m/>
    <m/>
    <m/>
    <s v="Block for retrofit "/>
    <m/>
    <s v="Cabinet"/>
    <s v="SEL1-4-1-S-010-A903"/>
    <m/>
    <m/>
    <m/>
    <m/>
    <m/>
    <m/>
    <m/>
    <m/>
    <m/>
    <m/>
    <m/>
    <m/>
    <m/>
    <m/>
    <m/>
    <s v="AH03"/>
    <s v="4-A903"/>
    <s v="A903"/>
    <s v="S-010"/>
    <n v="1"/>
    <x v="0"/>
    <s v="SEL1"/>
    <m/>
    <m/>
    <m/>
    <m/>
    <m/>
    <m/>
    <m/>
    <m/>
    <m/>
    <m/>
    <m/>
    <m/>
    <m/>
    <m/>
    <n v="2"/>
    <n v="1.512"/>
    <m/>
  </r>
  <r>
    <x v="2"/>
    <s v="GS ITM"/>
    <s v="GS ITM"/>
    <m/>
    <m/>
    <m/>
    <m/>
    <s v="Block for retrofit "/>
    <m/>
    <s v="Cabinet"/>
    <s v="SEL1-4-1-S-010-A904"/>
    <m/>
    <m/>
    <m/>
    <m/>
    <m/>
    <m/>
    <m/>
    <m/>
    <m/>
    <m/>
    <m/>
    <m/>
    <m/>
    <m/>
    <m/>
    <s v="AH04"/>
    <s v="4-A904"/>
    <s v="A904"/>
    <s v="S-010"/>
    <n v="1"/>
    <x v="0"/>
    <s v="SEL1"/>
    <m/>
    <m/>
    <m/>
    <m/>
    <m/>
    <m/>
    <m/>
    <m/>
    <m/>
    <m/>
    <m/>
    <m/>
    <m/>
    <m/>
    <n v="2"/>
    <n v="2.3759999999999999"/>
    <m/>
  </r>
  <r>
    <x v="2"/>
    <s v="GS ITM"/>
    <s v="GS ITM"/>
    <m/>
    <m/>
    <m/>
    <m/>
    <s v="Block for retrofit "/>
    <m/>
    <s v="Cabinet"/>
    <s v="SEL1-4-1-S-010-A905"/>
    <m/>
    <m/>
    <m/>
    <m/>
    <m/>
    <m/>
    <m/>
    <m/>
    <m/>
    <m/>
    <m/>
    <m/>
    <m/>
    <m/>
    <m/>
    <s v="AH05"/>
    <s v="4-A905"/>
    <s v="A905"/>
    <s v="S-010"/>
    <n v="1"/>
    <x v="0"/>
    <s v="SEL1"/>
    <m/>
    <m/>
    <m/>
    <m/>
    <m/>
    <m/>
    <m/>
    <m/>
    <m/>
    <m/>
    <m/>
    <m/>
    <m/>
    <m/>
    <n v="2"/>
    <n v="1.496"/>
    <m/>
  </r>
  <r>
    <x v="2"/>
    <s v="GS ITM"/>
    <s v="GS ITM"/>
    <m/>
    <m/>
    <m/>
    <m/>
    <s v="Block for retrofit "/>
    <m/>
    <s v="Cabinet"/>
    <s v="SEL1-4-1-S-010-A906"/>
    <m/>
    <m/>
    <m/>
    <m/>
    <m/>
    <m/>
    <m/>
    <m/>
    <m/>
    <m/>
    <m/>
    <m/>
    <m/>
    <m/>
    <m/>
    <s v="AH06"/>
    <s v="4-A906"/>
    <s v="A906"/>
    <s v="S-010"/>
    <n v="1"/>
    <x v="0"/>
    <s v="SEL1"/>
    <m/>
    <m/>
    <m/>
    <m/>
    <m/>
    <m/>
    <m/>
    <m/>
    <m/>
    <m/>
    <m/>
    <m/>
    <m/>
    <m/>
    <n v="2"/>
    <n v="1.716"/>
    <m/>
  </r>
  <r>
    <x v="2"/>
    <s v="GS ITM"/>
    <s v="GS ITM"/>
    <m/>
    <m/>
    <m/>
    <m/>
    <s v="Block for retrofit "/>
    <m/>
    <s v="Cabinet"/>
    <s v="SEL1-4-1-S-010-A907"/>
    <m/>
    <m/>
    <m/>
    <m/>
    <m/>
    <m/>
    <m/>
    <m/>
    <m/>
    <m/>
    <m/>
    <m/>
    <m/>
    <m/>
    <m/>
    <s v="AH07"/>
    <s v="4-A907"/>
    <s v="A907"/>
    <s v="S-010"/>
    <n v="1"/>
    <x v="0"/>
    <s v="SEL1"/>
    <m/>
    <m/>
    <m/>
    <m/>
    <m/>
    <m/>
    <m/>
    <m/>
    <m/>
    <m/>
    <m/>
    <m/>
    <m/>
    <m/>
    <n v="2"/>
    <n v="0"/>
    <m/>
  </r>
  <r>
    <x v="2"/>
    <s v="GS ITM"/>
    <s v="GS ITM"/>
    <m/>
    <m/>
    <m/>
    <m/>
    <s v="Block for retrofit "/>
    <m/>
    <s v="Cabinet"/>
    <s v="SEL1-4-1-S-010-A908"/>
    <m/>
    <m/>
    <m/>
    <m/>
    <m/>
    <m/>
    <m/>
    <m/>
    <m/>
    <m/>
    <m/>
    <m/>
    <m/>
    <m/>
    <m/>
    <s v="AH08"/>
    <s v="4-A908"/>
    <s v="A908"/>
    <s v="S-010"/>
    <n v="1"/>
    <x v="0"/>
    <s v="SEL1"/>
    <m/>
    <m/>
    <m/>
    <m/>
    <m/>
    <m/>
    <m/>
    <m/>
    <m/>
    <m/>
    <m/>
    <m/>
    <m/>
    <m/>
    <n v="2"/>
    <n v="0"/>
    <m/>
  </r>
  <r>
    <x v="2"/>
    <s v="GS ITM"/>
    <s v="GS ITM"/>
    <m/>
    <m/>
    <m/>
    <m/>
    <s v="Block for retrofit "/>
    <m/>
    <s v="Cabinet"/>
    <s v="SEL1-4-1-S-010-A909"/>
    <m/>
    <m/>
    <m/>
    <m/>
    <m/>
    <m/>
    <m/>
    <m/>
    <m/>
    <m/>
    <m/>
    <m/>
    <m/>
    <m/>
    <m/>
    <s v="AH09"/>
    <s v="4-A909"/>
    <s v="A909"/>
    <s v="S-010"/>
    <n v="1"/>
    <x v="0"/>
    <s v="SEL1"/>
    <m/>
    <m/>
    <m/>
    <m/>
    <m/>
    <m/>
    <m/>
    <m/>
    <m/>
    <m/>
    <m/>
    <m/>
    <m/>
    <m/>
    <n v="2"/>
    <n v="0"/>
    <m/>
  </r>
  <r>
    <x v="2"/>
    <s v="GS ITM"/>
    <s v="GS ITM"/>
    <m/>
    <m/>
    <m/>
    <m/>
    <s v="Block for retrofit "/>
    <m/>
    <s v="Cabinet"/>
    <s v="SEL1-4-1-S-010-A910"/>
    <m/>
    <m/>
    <m/>
    <m/>
    <m/>
    <m/>
    <m/>
    <m/>
    <m/>
    <m/>
    <m/>
    <m/>
    <m/>
    <m/>
    <m/>
    <s v="AH10"/>
    <s v="4-A910"/>
    <s v="A910"/>
    <s v="S-010"/>
    <n v="1"/>
    <x v="0"/>
    <s v="SEL1"/>
    <m/>
    <m/>
    <m/>
    <m/>
    <m/>
    <m/>
    <m/>
    <m/>
    <m/>
    <m/>
    <m/>
    <m/>
    <m/>
    <m/>
    <n v="2"/>
    <n v="0"/>
    <m/>
  </r>
  <r>
    <x v="0"/>
    <s v="(주)미디어꾼"/>
    <s v="Media Player"/>
    <s v="MDGKR"/>
    <m/>
    <m/>
    <m/>
    <m/>
    <m/>
    <s v="Cabinet"/>
    <s v="SEL1-4-1-S-010-B115"/>
    <m/>
    <m/>
    <m/>
    <m/>
    <m/>
    <m/>
    <m/>
    <m/>
    <m/>
    <m/>
    <m/>
    <m/>
    <m/>
    <m/>
    <m/>
    <s v="S20"/>
    <s v="4-B115"/>
    <s v="B115"/>
    <s v="S-010"/>
    <n v="1"/>
    <x v="0"/>
    <s v="SEL1"/>
    <m/>
    <m/>
    <n v="17"/>
    <n v="6"/>
    <n v="1"/>
    <n v="2"/>
    <n v="4"/>
    <n v="4"/>
    <s v="Half -&gt; Full"/>
    <s v="MDGKR2-OR-003431"/>
    <s v="MDGKR2-IB-00035439 Half"/>
    <m/>
    <m/>
    <m/>
    <n v="1.1000000000000001"/>
    <n v="1.1919999999999999"/>
    <m/>
  </r>
  <r>
    <x v="1"/>
    <m/>
    <m/>
    <m/>
    <m/>
    <m/>
    <m/>
    <m/>
    <m/>
    <s v="Cabinet"/>
    <s v="SEL1-4-1-S-010-B116"/>
    <m/>
    <m/>
    <m/>
    <m/>
    <m/>
    <m/>
    <m/>
    <m/>
    <m/>
    <m/>
    <m/>
    <m/>
    <m/>
    <m/>
    <m/>
    <s v="S19"/>
    <s v="4-B116"/>
    <s v="B116"/>
    <s v="S-010"/>
    <n v="1"/>
    <x v="0"/>
    <s v="SEL1"/>
    <m/>
    <m/>
    <m/>
    <m/>
    <m/>
    <m/>
    <m/>
    <m/>
    <m/>
    <s v="STSKR-OR-005922"/>
    <s v="STSKR-IB-00035576"/>
    <m/>
    <m/>
    <m/>
    <n v="2.2000000000000002"/>
    <n v="1.1919999999999999"/>
    <m/>
  </r>
  <r>
    <x v="0"/>
    <s v="주식회사 순테크솔루션"/>
    <s v="Suntech Solution"/>
    <s v="STSKR"/>
    <m/>
    <m/>
    <m/>
    <m/>
    <m/>
    <s v="Cabinet"/>
    <s v="SEL1-4-1-S-010-B117"/>
    <m/>
    <m/>
    <m/>
    <m/>
    <m/>
    <m/>
    <m/>
    <m/>
    <m/>
    <m/>
    <m/>
    <m/>
    <m/>
    <m/>
    <m/>
    <s v="S18"/>
    <s v="4-B117"/>
    <s v="B117"/>
    <s v="S-010"/>
    <n v="1"/>
    <x v="0"/>
    <s v="SEL1"/>
    <m/>
    <m/>
    <m/>
    <m/>
    <m/>
    <m/>
    <m/>
    <m/>
    <m/>
    <s v="STSKR-OR-005922"/>
    <s v="STSKR-IB-00035577"/>
    <m/>
    <m/>
    <m/>
    <n v="2.2000000000000002"/>
    <n v="1.1919999999999999"/>
    <m/>
  </r>
  <r>
    <x v="0"/>
    <s v="주식회사 순테크솔루션"/>
    <s v="Suntech Solution"/>
    <s v="STSKR"/>
    <m/>
    <m/>
    <m/>
    <m/>
    <m/>
    <s v="Cabinet"/>
    <s v="SEL1-4-1-S-010-B118"/>
    <m/>
    <m/>
    <m/>
    <m/>
    <m/>
    <m/>
    <m/>
    <m/>
    <m/>
    <m/>
    <m/>
    <m/>
    <m/>
    <m/>
    <m/>
    <s v="S17"/>
    <s v="4-B118"/>
    <s v="B118"/>
    <s v="S-010"/>
    <n v="1"/>
    <x v="0"/>
    <s v="SEL1"/>
    <m/>
    <m/>
    <m/>
    <m/>
    <m/>
    <m/>
    <m/>
    <m/>
    <m/>
    <s v="STSKR-OR-005922"/>
    <s v="STSKR-IB-00035578"/>
    <m/>
    <m/>
    <m/>
    <n v="2.2000000000000002"/>
    <n v="1.1919999999999999"/>
    <m/>
  </r>
  <r>
    <x v="0"/>
    <s v="주식회사 순테크솔루션"/>
    <s v="Suntech Solution"/>
    <s v="STSKR"/>
    <m/>
    <m/>
    <m/>
    <m/>
    <m/>
    <s v="Cabinet"/>
    <s v="SEL1-4-1-S-010-B119"/>
    <m/>
    <m/>
    <m/>
    <m/>
    <m/>
    <m/>
    <m/>
    <m/>
    <m/>
    <m/>
    <m/>
    <m/>
    <m/>
    <m/>
    <m/>
    <s v="S16"/>
    <s v="4-B119"/>
    <s v="B119"/>
    <s v="S-010"/>
    <n v="1"/>
    <x v="0"/>
    <s v="SEL1"/>
    <m/>
    <m/>
    <m/>
    <m/>
    <m/>
    <m/>
    <m/>
    <m/>
    <m/>
    <s v="STSKR-OR-005922"/>
    <s v="STSKR-IB-00035579"/>
    <m/>
    <m/>
    <m/>
    <n v="2.2000000000000002"/>
    <n v="1.1919999999999999"/>
    <m/>
  </r>
  <r>
    <x v="0"/>
    <s v="주식회사 순테크솔루션"/>
    <s v="Suntech Solution"/>
    <s v="STSKR"/>
    <m/>
    <m/>
    <m/>
    <m/>
    <m/>
    <s v="Cabinet"/>
    <s v="SEL1-4-1-S-010-B120"/>
    <m/>
    <m/>
    <m/>
    <m/>
    <m/>
    <m/>
    <m/>
    <m/>
    <m/>
    <m/>
    <m/>
    <m/>
    <m/>
    <m/>
    <m/>
    <s v="S15"/>
    <s v="4-B120"/>
    <s v="B120"/>
    <s v="S-010"/>
    <n v="1"/>
    <x v="0"/>
    <s v="SEL1"/>
    <m/>
    <m/>
    <m/>
    <m/>
    <m/>
    <m/>
    <m/>
    <m/>
    <m/>
    <s v="STSKR-OR-005922"/>
    <s v="STSKR-IB-00035580"/>
    <m/>
    <m/>
    <m/>
    <n v="2.2000000000000002"/>
    <n v="1.1919999999999999"/>
    <m/>
  </r>
  <r>
    <x v="0"/>
    <s v="주식회사 순테크솔루션"/>
    <s v="Suntech Solution"/>
    <s v="STSKR"/>
    <m/>
    <m/>
    <m/>
    <m/>
    <m/>
    <s v="Cabinet"/>
    <s v="SEL1-4-1-S-010-B121"/>
    <m/>
    <m/>
    <m/>
    <m/>
    <m/>
    <m/>
    <m/>
    <m/>
    <m/>
    <m/>
    <m/>
    <m/>
    <m/>
    <m/>
    <m/>
    <s v="S14"/>
    <s v="4-B121"/>
    <s v="B121"/>
    <s v="S-010"/>
    <n v="1"/>
    <x v="0"/>
    <s v="SEL1"/>
    <m/>
    <m/>
    <m/>
    <m/>
    <m/>
    <m/>
    <m/>
    <m/>
    <m/>
    <s v="STSKR-OR-005922"/>
    <s v="STSKR-IB-00035581"/>
    <m/>
    <m/>
    <m/>
    <n v="2.2000000000000002"/>
    <n v="1.1919999999999999"/>
    <m/>
  </r>
  <r>
    <x v="0"/>
    <s v="주식회사 순테크솔루션"/>
    <s v="Suntech Solution"/>
    <s v="STSKR"/>
    <m/>
    <m/>
    <m/>
    <m/>
    <m/>
    <s v="Cabinet"/>
    <s v="SEL1-4-1-S-010-B122"/>
    <m/>
    <m/>
    <m/>
    <m/>
    <m/>
    <m/>
    <m/>
    <m/>
    <m/>
    <m/>
    <m/>
    <m/>
    <m/>
    <m/>
    <m/>
    <s v="S13"/>
    <s v="4-B122"/>
    <s v="B122"/>
    <s v="S-010"/>
    <n v="1"/>
    <x v="0"/>
    <s v="SEL1"/>
    <m/>
    <m/>
    <m/>
    <m/>
    <m/>
    <m/>
    <m/>
    <m/>
    <m/>
    <s v="STSKR-OR-006413"/>
    <s v="STSKR-IB-000107575"/>
    <m/>
    <m/>
    <m/>
    <n v="2.2000000000000002"/>
    <n v="0"/>
    <m/>
  </r>
  <r>
    <x v="0"/>
    <s v="주식회사 순테크솔루션"/>
    <s v="Suntech Solution"/>
    <s v="STSKR"/>
    <m/>
    <m/>
    <m/>
    <m/>
    <m/>
    <s v="Cabinet"/>
    <s v="SEL1-4-1-S-010-B123"/>
    <m/>
    <m/>
    <m/>
    <m/>
    <m/>
    <m/>
    <m/>
    <m/>
    <m/>
    <m/>
    <m/>
    <m/>
    <m/>
    <m/>
    <m/>
    <s v="S12"/>
    <s v="4-B123"/>
    <s v="B123"/>
    <s v="S-010"/>
    <n v="1"/>
    <x v="0"/>
    <s v="SEL1"/>
    <m/>
    <m/>
    <m/>
    <m/>
    <m/>
    <m/>
    <m/>
    <m/>
    <m/>
    <s v="STSKR-OR-006494"/>
    <s v="STSKR-IB-000107993"/>
    <m/>
    <m/>
    <m/>
    <n v="2.2000000000000002"/>
    <n v="0"/>
    <m/>
  </r>
  <r>
    <x v="0"/>
    <s v="주식회사 순테크솔루션"/>
    <s v="Suntech Solution"/>
    <s v="STSKR"/>
    <m/>
    <m/>
    <m/>
    <m/>
    <m/>
    <s v="Cabinet"/>
    <s v="SEL1-4-1-S-010-B124"/>
    <s v="KEN3"/>
    <s v="KEN10"/>
    <s v="KEN 3 #10"/>
    <s v="KEN 10 #10"/>
    <m/>
    <m/>
    <m/>
    <m/>
    <m/>
    <m/>
    <m/>
    <m/>
    <m/>
    <m/>
    <m/>
    <s v="S11"/>
    <s v="4-B124"/>
    <s v="B124"/>
    <s v="S-010"/>
    <n v="1"/>
    <x v="0"/>
    <s v="SEL1"/>
    <m/>
    <m/>
    <m/>
    <m/>
    <m/>
    <m/>
    <m/>
    <m/>
    <m/>
    <s v="STSKR-OR-005922"/>
    <s v="STSKR-IB-00035584"/>
    <m/>
    <m/>
    <m/>
    <n v="2.2000000000000002"/>
    <n v="1.1919999999999999"/>
    <m/>
  </r>
  <r>
    <x v="1"/>
    <m/>
    <m/>
    <m/>
    <m/>
    <m/>
    <m/>
    <m/>
    <m/>
    <s v="Cabinet"/>
    <s v="SEL1-4-1-S-010-B301"/>
    <m/>
    <m/>
    <m/>
    <m/>
    <m/>
    <m/>
    <m/>
    <m/>
    <m/>
    <m/>
    <m/>
    <m/>
    <m/>
    <m/>
    <m/>
    <s v="AJ01"/>
    <s v="4-B301"/>
    <s v="B301"/>
    <s v="S-010"/>
    <n v="1"/>
    <x v="0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4-1-S-010-B302"/>
    <m/>
    <m/>
    <m/>
    <m/>
    <m/>
    <m/>
    <m/>
    <m/>
    <m/>
    <m/>
    <m/>
    <m/>
    <m/>
    <m/>
    <m/>
    <s v="AJ02"/>
    <s v="4-B302"/>
    <s v="B302"/>
    <s v="S-010"/>
    <n v="1"/>
    <x v="0"/>
    <s v="SEL1"/>
    <m/>
    <m/>
    <m/>
    <m/>
    <m/>
    <m/>
    <m/>
    <m/>
    <m/>
    <m/>
    <m/>
    <m/>
    <m/>
    <m/>
    <m/>
    <n v="0.17599999999999999"/>
    <m/>
  </r>
  <r>
    <x v="1"/>
    <m/>
    <m/>
    <m/>
    <m/>
    <m/>
    <m/>
    <m/>
    <m/>
    <s v="Cabinet"/>
    <s v="SEL1-4-1-S-010-B303"/>
    <m/>
    <m/>
    <m/>
    <m/>
    <m/>
    <m/>
    <m/>
    <m/>
    <m/>
    <m/>
    <m/>
    <m/>
    <m/>
    <m/>
    <m/>
    <s v="AJ03"/>
    <s v="4-B303"/>
    <s v="B303"/>
    <s v="S-010"/>
    <n v="1"/>
    <x v="0"/>
    <s v="SEL1"/>
    <m/>
    <m/>
    <m/>
    <m/>
    <m/>
    <m/>
    <m/>
    <m/>
    <m/>
    <m/>
    <m/>
    <m/>
    <m/>
    <m/>
    <m/>
    <n v="0.57199999999999995"/>
    <m/>
  </r>
  <r>
    <x v="1"/>
    <m/>
    <m/>
    <m/>
    <m/>
    <m/>
    <m/>
    <m/>
    <m/>
    <s v="Cabinet"/>
    <s v="SEL1-4-1-S-010-B304"/>
    <m/>
    <m/>
    <m/>
    <m/>
    <m/>
    <m/>
    <m/>
    <m/>
    <m/>
    <m/>
    <m/>
    <m/>
    <m/>
    <m/>
    <m/>
    <s v="AJ04"/>
    <s v="4-B304"/>
    <s v="B304"/>
    <s v="S-010"/>
    <n v="1"/>
    <x v="0"/>
    <s v="SEL1"/>
    <m/>
    <m/>
    <m/>
    <m/>
    <m/>
    <m/>
    <m/>
    <m/>
    <m/>
    <m/>
    <m/>
    <m/>
    <m/>
    <m/>
    <m/>
    <n v="0.55000000000000004"/>
    <m/>
  </r>
  <r>
    <x v="1"/>
    <m/>
    <m/>
    <m/>
    <m/>
    <m/>
    <m/>
    <m/>
    <m/>
    <s v="Cabinet"/>
    <s v="SEL1-4-1-S-010-B305"/>
    <m/>
    <m/>
    <m/>
    <m/>
    <m/>
    <m/>
    <m/>
    <m/>
    <m/>
    <m/>
    <m/>
    <m/>
    <m/>
    <m/>
    <m/>
    <s v="AJ05"/>
    <s v="4-B305"/>
    <s v="B305"/>
    <s v="S-010"/>
    <n v="1"/>
    <x v="0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4-1-S-010-B315"/>
    <m/>
    <m/>
    <m/>
    <m/>
    <m/>
    <m/>
    <m/>
    <m/>
    <m/>
    <m/>
    <m/>
    <m/>
    <m/>
    <m/>
    <m/>
    <s v="Q20"/>
    <s v="4-B315"/>
    <s v="B315"/>
    <s v="S-010"/>
    <n v="1"/>
    <x v="0"/>
    <s v="SEL1"/>
    <m/>
    <m/>
    <m/>
    <m/>
    <m/>
    <m/>
    <m/>
    <m/>
    <m/>
    <m/>
    <m/>
    <m/>
    <m/>
    <m/>
    <n v="2.2000000000000002"/>
    <n v="0"/>
    <s v="Available인데, 계약전력이 있네요?"/>
  </r>
  <r>
    <x v="0"/>
    <s v="주식회사 순테크솔루션"/>
    <s v="Suntech Solution"/>
    <s v="STSKR"/>
    <m/>
    <m/>
    <m/>
    <m/>
    <m/>
    <s v="Cabinet"/>
    <s v="SEL1-4-1-S-010-B316"/>
    <m/>
    <m/>
    <m/>
    <m/>
    <m/>
    <m/>
    <m/>
    <m/>
    <m/>
    <m/>
    <m/>
    <m/>
    <m/>
    <m/>
    <m/>
    <s v="Q19"/>
    <s v="4-B316"/>
    <s v="B316"/>
    <s v="S-010"/>
    <n v="1"/>
    <x v="0"/>
    <s v="SEL1"/>
    <m/>
    <m/>
    <n v="10"/>
    <n v="9"/>
    <m/>
    <n v="1"/>
    <m/>
    <m/>
    <m/>
    <s v="STSKR-OR-005922"/>
    <s v="STSKR-IB-00035586"/>
    <m/>
    <m/>
    <m/>
    <n v="2.2000000000000002"/>
    <n v="0.79900000000000004"/>
    <m/>
  </r>
  <r>
    <x v="0"/>
    <s v="주식회사 순테크솔루션"/>
    <s v="Suntech Solution"/>
    <s v="STSKR"/>
    <m/>
    <m/>
    <m/>
    <m/>
    <m/>
    <s v="Cabinet"/>
    <s v="SEL1-4-1-S-010-B317"/>
    <m/>
    <m/>
    <m/>
    <m/>
    <m/>
    <m/>
    <m/>
    <m/>
    <m/>
    <m/>
    <m/>
    <m/>
    <m/>
    <m/>
    <m/>
    <s v="Q18"/>
    <s v="4-B317"/>
    <s v="B317"/>
    <s v="S-010"/>
    <n v="1"/>
    <x v="0"/>
    <s v="SEL1"/>
    <m/>
    <m/>
    <n v="11"/>
    <n v="5"/>
    <m/>
    <m/>
    <n v="6"/>
    <m/>
    <m/>
    <s v="STSKR-OR-005922"/>
    <s v="STSKR-IB-00035587"/>
    <m/>
    <m/>
    <m/>
    <n v="2.2000000000000002"/>
    <n v="0.79900000000000004"/>
    <m/>
  </r>
  <r>
    <x v="1"/>
    <m/>
    <m/>
    <m/>
    <m/>
    <m/>
    <m/>
    <m/>
    <m/>
    <s v="Cabinet"/>
    <s v="SEL1-4-1-S-010-B318"/>
    <m/>
    <m/>
    <m/>
    <m/>
    <m/>
    <m/>
    <m/>
    <m/>
    <m/>
    <m/>
    <m/>
    <m/>
    <m/>
    <m/>
    <m/>
    <s v="Q17"/>
    <s v="4-B318"/>
    <s v="B318"/>
    <s v="S-010"/>
    <n v="1"/>
    <x v="0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4-1-S-010-B319"/>
    <m/>
    <m/>
    <m/>
    <m/>
    <m/>
    <m/>
    <m/>
    <m/>
    <m/>
    <m/>
    <m/>
    <m/>
    <m/>
    <m/>
    <m/>
    <s v="Q16"/>
    <s v="4-B319"/>
    <s v="B319"/>
    <s v="S-010"/>
    <n v="1"/>
    <x v="0"/>
    <s v="SEL1"/>
    <m/>
    <m/>
    <m/>
    <m/>
    <m/>
    <m/>
    <m/>
    <m/>
    <m/>
    <m/>
    <m/>
    <m/>
    <m/>
    <m/>
    <m/>
    <n v="1.3640000000000001"/>
    <m/>
  </r>
  <r>
    <x v="1"/>
    <m/>
    <m/>
    <m/>
    <m/>
    <m/>
    <m/>
    <m/>
    <m/>
    <s v="Cabinet"/>
    <s v="SEL1-4-1-S-010-B320"/>
    <m/>
    <m/>
    <m/>
    <m/>
    <m/>
    <m/>
    <m/>
    <m/>
    <m/>
    <m/>
    <m/>
    <m/>
    <m/>
    <m/>
    <m/>
    <s v="Q15"/>
    <s v="4-B320"/>
    <s v="B320"/>
    <s v="S-010"/>
    <n v="1"/>
    <x v="0"/>
    <s v="SEL1"/>
    <m/>
    <m/>
    <m/>
    <m/>
    <m/>
    <m/>
    <m/>
    <m/>
    <m/>
    <m/>
    <m/>
    <m/>
    <m/>
    <m/>
    <m/>
    <n v="0"/>
    <m/>
  </r>
  <r>
    <x v="0"/>
    <s v="(주)시스원"/>
    <s v="Sysone Co., Ltd."/>
    <s v="SSOKR"/>
    <m/>
    <m/>
    <m/>
    <m/>
    <m/>
    <s v="Cabinet"/>
    <s v="SEL1-4-1-S-010-B321"/>
    <m/>
    <m/>
    <m/>
    <m/>
    <m/>
    <m/>
    <m/>
    <m/>
    <m/>
    <m/>
    <m/>
    <m/>
    <m/>
    <m/>
    <m/>
    <s v="Q14"/>
    <s v="4-B321"/>
    <s v="B321"/>
    <s v="S-010"/>
    <n v="1"/>
    <x v="0"/>
    <s v="SEL1"/>
    <m/>
    <m/>
    <n v="8"/>
    <n v="2"/>
    <n v="1"/>
    <m/>
    <n v="5"/>
    <m/>
    <s v="Half"/>
    <s v="SSOKR-OR-003591"/>
    <s v="SSOKR-IB-00035531"/>
    <m/>
    <m/>
    <m/>
    <n v="2.2000000000000002"/>
    <n v="0.79900000000000004"/>
    <m/>
  </r>
  <r>
    <x v="0"/>
    <s v="(주)시스원"/>
    <s v="Sysone Co., Ltd."/>
    <s v="SSOKR"/>
    <m/>
    <m/>
    <m/>
    <m/>
    <m/>
    <s v="Cabinet"/>
    <s v="SEL1-4-1-S-010-B322"/>
    <m/>
    <m/>
    <m/>
    <m/>
    <m/>
    <m/>
    <m/>
    <m/>
    <m/>
    <m/>
    <m/>
    <m/>
    <m/>
    <m/>
    <m/>
    <s v="Q13"/>
    <s v="4-B322"/>
    <s v="B322"/>
    <s v="S-010"/>
    <n v="1"/>
    <x v="0"/>
    <s v="SEL1"/>
    <m/>
    <m/>
    <n v="29"/>
    <n v="15"/>
    <m/>
    <n v="3"/>
    <n v="1"/>
    <m/>
    <m/>
    <s v="SSOKR-OR-003591"/>
    <s v="SSOKR-IB-00035532"/>
    <m/>
    <m/>
    <m/>
    <n v="2.2000000000000002"/>
    <n v="0.79900000000000004"/>
    <m/>
  </r>
  <r>
    <x v="0"/>
    <s v="(주)시스원"/>
    <s v="Sysone Co., Ltd."/>
    <s v="SSOKR"/>
    <m/>
    <m/>
    <m/>
    <m/>
    <m/>
    <s v="Cabinet"/>
    <s v="SEL1-4-1-S-010-B323"/>
    <m/>
    <m/>
    <m/>
    <m/>
    <m/>
    <m/>
    <m/>
    <m/>
    <m/>
    <m/>
    <m/>
    <m/>
    <m/>
    <m/>
    <m/>
    <s v="Q12"/>
    <s v="4-B323"/>
    <s v="B323"/>
    <s v="S-010"/>
    <n v="1"/>
    <x v="0"/>
    <s v="SEL1"/>
    <m/>
    <m/>
    <n v="14"/>
    <n v="9"/>
    <n v="1"/>
    <n v="3"/>
    <n v="1"/>
    <m/>
    <m/>
    <s v="SSOKR-OR-003591"/>
    <s v="SSOKR-IB-00035533"/>
    <m/>
    <m/>
    <m/>
    <n v="2.2000000000000002"/>
    <n v="0.79900000000000004"/>
    <m/>
  </r>
  <r>
    <x v="3"/>
    <s v="DEK"/>
    <s v="Digital Edge Korea "/>
    <s v="DTEKR"/>
    <m/>
    <m/>
    <m/>
    <m/>
    <m/>
    <s v="Cabinet"/>
    <s v="SEL1-4-1-S-010-B324"/>
    <s v="KEN3"/>
    <s v="KEN10"/>
    <s v="KEN 3 #08"/>
    <s v="KEN 10 #08"/>
    <m/>
    <m/>
    <m/>
    <m/>
    <m/>
    <m/>
    <m/>
    <m/>
    <m/>
    <m/>
    <m/>
    <s v="Q11"/>
    <s v="4-B324"/>
    <s v="B324"/>
    <s v="S-010"/>
    <n v="1"/>
    <x v="0"/>
    <s v="SEL1"/>
    <m/>
    <m/>
    <m/>
    <m/>
    <m/>
    <m/>
    <m/>
    <m/>
    <m/>
    <m/>
    <s v="DEK-IB-00045965"/>
    <m/>
    <m/>
    <m/>
    <n v="2.2000000000000002"/>
    <n v="0.79900000000000004"/>
    <m/>
  </r>
  <r>
    <x v="1"/>
    <m/>
    <m/>
    <m/>
    <m/>
    <m/>
    <m/>
    <m/>
    <m/>
    <s v="Cabinet"/>
    <s v="SEL1-4-1-S-010-B401"/>
    <m/>
    <m/>
    <m/>
    <m/>
    <m/>
    <m/>
    <m/>
    <m/>
    <m/>
    <m/>
    <m/>
    <m/>
    <m/>
    <m/>
    <m/>
    <s v="AJ06"/>
    <s v="4-B401"/>
    <s v="B401"/>
    <s v="S-010"/>
    <n v="1"/>
    <x v="0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4-1-S-010-B402"/>
    <m/>
    <m/>
    <m/>
    <m/>
    <m/>
    <m/>
    <m/>
    <m/>
    <m/>
    <m/>
    <m/>
    <m/>
    <m/>
    <m/>
    <m/>
    <s v="AJ07"/>
    <s v="4-B402"/>
    <s v="B402"/>
    <s v="S-010"/>
    <n v="1"/>
    <x v="0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4-1-S-010-B403"/>
    <m/>
    <m/>
    <m/>
    <m/>
    <m/>
    <m/>
    <m/>
    <m/>
    <m/>
    <m/>
    <m/>
    <m/>
    <m/>
    <m/>
    <m/>
    <s v="AJ08"/>
    <s v="4-B403"/>
    <s v="B403"/>
    <s v="S-010"/>
    <n v="1"/>
    <x v="0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4-1-S-010-B404"/>
    <m/>
    <m/>
    <m/>
    <m/>
    <m/>
    <m/>
    <m/>
    <m/>
    <m/>
    <m/>
    <m/>
    <m/>
    <m/>
    <m/>
    <m/>
    <s v="AJ09"/>
    <s v="4-B404"/>
    <s v="B404"/>
    <s v="S-010"/>
    <n v="1"/>
    <x v="0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4-1-S-010-B405"/>
    <m/>
    <m/>
    <m/>
    <m/>
    <m/>
    <m/>
    <m/>
    <m/>
    <m/>
    <m/>
    <m/>
    <m/>
    <m/>
    <m/>
    <m/>
    <s v="AJ10"/>
    <s v="4-B405"/>
    <s v="B405"/>
    <s v="S-010"/>
    <n v="1"/>
    <x v="0"/>
    <s v="SEL1"/>
    <m/>
    <m/>
    <m/>
    <m/>
    <m/>
    <m/>
    <m/>
    <m/>
    <m/>
    <m/>
    <m/>
    <m/>
    <m/>
    <m/>
    <m/>
    <n v="0"/>
    <m/>
  </r>
  <r>
    <x v="3"/>
    <s v="DEK"/>
    <s v="DEK, 층간 Patch Cabinet"/>
    <m/>
    <m/>
    <m/>
    <m/>
    <m/>
    <m/>
    <s v="Cabinet"/>
    <s v="SEL1-4-1-S-010-B415"/>
    <m/>
    <m/>
    <m/>
    <m/>
    <m/>
    <m/>
    <m/>
    <m/>
    <m/>
    <m/>
    <m/>
    <m/>
    <m/>
    <m/>
    <m/>
    <s v="P20"/>
    <s v="4-B415"/>
    <s v="B415"/>
    <s v="S-010"/>
    <n v="1"/>
    <x v="0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4-1-S-010-B416"/>
    <m/>
    <m/>
    <m/>
    <m/>
    <m/>
    <m/>
    <m/>
    <m/>
    <m/>
    <m/>
    <m/>
    <m/>
    <m/>
    <m/>
    <m/>
    <s v="P19"/>
    <s v="4-B416"/>
    <s v="B416"/>
    <s v="S-010"/>
    <n v="1"/>
    <x v="0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4-1-S-010-B417"/>
    <m/>
    <m/>
    <m/>
    <m/>
    <m/>
    <m/>
    <m/>
    <m/>
    <m/>
    <m/>
    <m/>
    <m/>
    <m/>
    <m/>
    <m/>
    <s v="P18"/>
    <s v="4-B417"/>
    <s v="B417"/>
    <s v="S-010"/>
    <n v="1"/>
    <x v="0"/>
    <s v="SEL1"/>
    <m/>
    <m/>
    <m/>
    <m/>
    <m/>
    <m/>
    <m/>
    <m/>
    <m/>
    <m/>
    <m/>
    <m/>
    <m/>
    <m/>
    <m/>
    <n v="0"/>
    <m/>
  </r>
  <r>
    <x v="0"/>
    <s v="세종텔레콤"/>
    <s v="Sejong Telecom Inc."/>
    <s v="SJTKR"/>
    <m/>
    <m/>
    <m/>
    <s v="인피니소프트(고객카드없음)"/>
    <m/>
    <s v="Cabinet"/>
    <s v="SEL1-4-1-S-010-B418"/>
    <m/>
    <m/>
    <m/>
    <m/>
    <m/>
    <m/>
    <m/>
    <m/>
    <m/>
    <m/>
    <m/>
    <m/>
    <m/>
    <m/>
    <m/>
    <s v="P17"/>
    <s v="4-B418"/>
    <s v="B418"/>
    <s v="S-010"/>
    <n v="1"/>
    <x v="0"/>
    <s v="SEL1"/>
    <m/>
    <m/>
    <n v="3"/>
    <n v="2"/>
    <m/>
    <n v="1"/>
    <m/>
    <m/>
    <m/>
    <m/>
    <s v="SJTKR-IB-00045912"/>
    <m/>
    <s v="인피티소프트"/>
    <m/>
    <n v="0.55000000000000004"/>
    <n v="0.71499999999999997"/>
    <m/>
  </r>
  <r>
    <x v="0"/>
    <s v="세종텔레콤"/>
    <s v="Sejong Telecom Inc."/>
    <s v="SJTKR"/>
    <m/>
    <m/>
    <m/>
    <s v="인피니소프트(고객카드없음)"/>
    <m/>
    <s v="Cabinet"/>
    <s v="SEL1-4-1-S-010-B419"/>
    <m/>
    <m/>
    <m/>
    <m/>
    <m/>
    <m/>
    <m/>
    <m/>
    <m/>
    <m/>
    <m/>
    <m/>
    <m/>
    <m/>
    <m/>
    <s v="P16"/>
    <s v="4-B419"/>
    <s v="B419"/>
    <s v="S-010"/>
    <n v="1"/>
    <x v="0"/>
    <s v="SEL1"/>
    <m/>
    <m/>
    <n v="23"/>
    <n v="12"/>
    <m/>
    <n v="2"/>
    <n v="9"/>
    <m/>
    <m/>
    <m/>
    <s v="SJTKR-IB-00045911"/>
    <m/>
    <s v="인피티소프트"/>
    <m/>
    <n v="2.2000000000000002"/>
    <n v="0.71499999999999997"/>
    <m/>
  </r>
  <r>
    <x v="3"/>
    <s v="DEK"/>
    <s v="Digital Edge Korea "/>
    <s v="DTEKR"/>
    <m/>
    <m/>
    <m/>
    <m/>
    <m/>
    <s v="Cabinet"/>
    <s v="SEL1-4-1-S-010-B420"/>
    <m/>
    <m/>
    <m/>
    <m/>
    <m/>
    <m/>
    <m/>
    <m/>
    <m/>
    <m/>
    <m/>
    <m/>
    <m/>
    <m/>
    <m/>
    <s v="P15"/>
    <s v="4-B420"/>
    <s v="B420"/>
    <s v="S-010"/>
    <n v="1"/>
    <x v="0"/>
    <s v="SEL1"/>
    <m/>
    <m/>
    <n v="4"/>
    <m/>
    <m/>
    <n v="1"/>
    <m/>
    <n v="3"/>
    <m/>
    <m/>
    <s v="DEK-IB-00045964"/>
    <m/>
    <m/>
    <m/>
    <n v="2.2000000000000002"/>
    <n v="0.71499999999999997"/>
    <m/>
  </r>
  <r>
    <x v="1"/>
    <m/>
    <m/>
    <m/>
    <m/>
    <m/>
    <m/>
    <m/>
    <m/>
    <s v="Cabinet"/>
    <s v="SEL1-4-1-S-010-B421"/>
    <m/>
    <m/>
    <m/>
    <m/>
    <m/>
    <m/>
    <m/>
    <m/>
    <m/>
    <m/>
    <m/>
    <m/>
    <m/>
    <m/>
    <m/>
    <s v="P14"/>
    <s v="4-B421"/>
    <s v="B421"/>
    <s v="S-010"/>
    <n v="1"/>
    <x v="0"/>
    <s v="SEL1"/>
    <m/>
    <m/>
    <m/>
    <m/>
    <m/>
    <m/>
    <m/>
    <m/>
    <m/>
    <m/>
    <m/>
    <m/>
    <m/>
    <m/>
    <m/>
    <n v="0.71499999999999997"/>
    <m/>
  </r>
  <r>
    <x v="3"/>
    <s v="DEK"/>
    <s v="Digital Edge Korea "/>
    <s v="DTEKR"/>
    <m/>
    <m/>
    <m/>
    <m/>
    <m/>
    <s v="Cabinet"/>
    <s v="SEL1-4-1-S-010-B422"/>
    <m/>
    <m/>
    <m/>
    <m/>
    <m/>
    <m/>
    <m/>
    <m/>
    <m/>
    <m/>
    <m/>
    <m/>
    <m/>
    <m/>
    <m/>
    <s v="P13"/>
    <s v="4-B422"/>
    <s v="B422"/>
    <s v="S-010"/>
    <n v="1"/>
    <x v="0"/>
    <s v="SEL1"/>
    <m/>
    <m/>
    <m/>
    <m/>
    <m/>
    <m/>
    <m/>
    <m/>
    <m/>
    <m/>
    <s v="DEK-IB-00045963"/>
    <m/>
    <m/>
    <m/>
    <n v="2.2000000000000002"/>
    <n v="0.71499999999999997"/>
    <m/>
  </r>
  <r>
    <x v="1"/>
    <m/>
    <m/>
    <m/>
    <m/>
    <m/>
    <m/>
    <m/>
    <m/>
    <s v="Cabinet"/>
    <s v="SEL1-4-1-S-010-B423"/>
    <m/>
    <m/>
    <m/>
    <m/>
    <m/>
    <m/>
    <m/>
    <m/>
    <m/>
    <m/>
    <m/>
    <m/>
    <m/>
    <m/>
    <m/>
    <s v="P12"/>
    <s v="4-B423"/>
    <s v="B423"/>
    <s v="S-010"/>
    <n v="1"/>
    <x v="0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4-1-S-010-B424"/>
    <s v="KEN3"/>
    <s v="KEN10"/>
    <s v="KEN 3 #07"/>
    <s v="KEN 10 #07"/>
    <m/>
    <m/>
    <m/>
    <m/>
    <m/>
    <m/>
    <m/>
    <m/>
    <m/>
    <m/>
    <m/>
    <s v="P11"/>
    <s v="4-B424"/>
    <s v="B424"/>
    <s v="S-010"/>
    <n v="1"/>
    <x v="0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4-1-S-010-B515"/>
    <m/>
    <m/>
    <m/>
    <m/>
    <m/>
    <m/>
    <m/>
    <m/>
    <m/>
    <m/>
    <m/>
    <m/>
    <m/>
    <m/>
    <m/>
    <s v="O20"/>
    <s v="4-B515"/>
    <s v="B515"/>
    <s v="S-010"/>
    <n v="1"/>
    <x v="0"/>
    <s v="SEL1"/>
    <m/>
    <m/>
    <n v="15"/>
    <n v="11"/>
    <m/>
    <n v="1"/>
    <n v="2"/>
    <m/>
    <m/>
    <m/>
    <m/>
    <m/>
    <m/>
    <m/>
    <m/>
    <n v="0"/>
    <m/>
  </r>
  <r>
    <x v="0"/>
    <s v="(주)엘리스정보기술"/>
    <s v="Ellis Information Technology Co., Ltd."/>
    <s v="EITKR"/>
    <m/>
    <m/>
    <m/>
    <m/>
    <m/>
    <s v="Cabinet"/>
    <s v="SEL1-4-1-S-010-B516"/>
    <m/>
    <m/>
    <m/>
    <m/>
    <m/>
    <m/>
    <m/>
    <m/>
    <m/>
    <m/>
    <m/>
    <m/>
    <m/>
    <m/>
    <m/>
    <s v="O19"/>
    <s v="4-B516"/>
    <s v="B516"/>
    <s v="S-010"/>
    <n v="1"/>
    <x v="0"/>
    <s v="SEL1"/>
    <m/>
    <m/>
    <m/>
    <m/>
    <m/>
    <m/>
    <m/>
    <m/>
    <s v="quarter -&gt; Full"/>
    <s v="EITKR-OR-003329"/>
    <s v="EITKR-IB-00035374 Quarter"/>
    <m/>
    <m/>
    <m/>
    <n v="0.55000000000000004"/>
    <n v="0.70399999999999996"/>
    <m/>
  </r>
  <r>
    <x v="0"/>
    <s v="에스씨지랩(주)"/>
    <s v="SCG Lab"/>
    <s v="SGLKR"/>
    <m/>
    <m/>
    <m/>
    <s v="한국인터넷빌링㈜"/>
    <m/>
    <s v="Cabinet"/>
    <s v="SEL1-4-1-S-010-B517"/>
    <m/>
    <m/>
    <m/>
    <m/>
    <m/>
    <m/>
    <m/>
    <m/>
    <m/>
    <m/>
    <m/>
    <m/>
    <m/>
    <m/>
    <m/>
    <s v="O18"/>
    <s v="4-B517"/>
    <s v="B517"/>
    <s v="S-010"/>
    <n v="1"/>
    <x v="0"/>
    <s v="SEL1"/>
    <m/>
    <m/>
    <n v="10"/>
    <n v="9"/>
    <n v="1"/>
    <m/>
    <m/>
    <m/>
    <m/>
    <s v="SGLKR-OR-003633"/>
    <s v="SGLKR-IB-00035492"/>
    <m/>
    <m/>
    <m/>
    <n v="2.2000000000000002"/>
    <n v="0.70399999999999996"/>
    <m/>
  </r>
  <r>
    <x v="0"/>
    <s v="주식회사 네토즈"/>
    <s v="Netoz Co., Ltd."/>
    <s v="NTZKR"/>
    <m/>
    <m/>
    <m/>
    <m/>
    <m/>
    <s v="Cabinet"/>
    <s v="SEL1-4-1-S-010-B518"/>
    <m/>
    <m/>
    <m/>
    <m/>
    <m/>
    <m/>
    <m/>
    <m/>
    <m/>
    <m/>
    <m/>
    <m/>
    <m/>
    <m/>
    <m/>
    <s v="O17"/>
    <s v="4-B518"/>
    <s v="B518"/>
    <s v="S-010"/>
    <n v="1"/>
    <x v="0"/>
    <s v="SEL1"/>
    <m/>
    <m/>
    <n v="14"/>
    <n v="9"/>
    <m/>
    <n v="4"/>
    <n v="1"/>
    <m/>
    <m/>
    <s v="NTZKR-OR-003450"/>
    <s v="NTZKR-IB-00035454"/>
    <m/>
    <m/>
    <m/>
    <n v="2.2000000000000002"/>
    <n v="0.70399999999999996"/>
    <m/>
  </r>
  <r>
    <x v="0"/>
    <s v="주식회사 하이오토클럽"/>
    <s v="Hi Auto Club Co., Ltd."/>
    <s v="HACKR"/>
    <m/>
    <m/>
    <m/>
    <m/>
    <m/>
    <s v="Cabinet"/>
    <s v="SEL1-4-1-S-010-B519"/>
    <m/>
    <m/>
    <m/>
    <m/>
    <m/>
    <m/>
    <m/>
    <m/>
    <m/>
    <m/>
    <m/>
    <m/>
    <m/>
    <m/>
    <m/>
    <s v="O16"/>
    <s v="4-B519"/>
    <s v="B519"/>
    <s v="S-010"/>
    <n v="1"/>
    <x v="0"/>
    <s v="SEL1"/>
    <m/>
    <m/>
    <m/>
    <m/>
    <m/>
    <m/>
    <m/>
    <m/>
    <m/>
    <s v="HACKR-OR-003340"/>
    <s v="HACKR-IB-00035384"/>
    <m/>
    <m/>
    <m/>
    <n v="2.2000000000000002"/>
    <n v="0.70399999999999996"/>
    <m/>
  </r>
  <r>
    <x v="1"/>
    <m/>
    <m/>
    <m/>
    <m/>
    <m/>
    <m/>
    <m/>
    <m/>
    <s v="Cabinet"/>
    <s v="SEL1-4-1-S-010-B520"/>
    <m/>
    <m/>
    <m/>
    <m/>
    <m/>
    <m/>
    <m/>
    <m/>
    <m/>
    <m/>
    <m/>
    <m/>
    <m/>
    <m/>
    <m/>
    <s v="O15"/>
    <s v="4-B520"/>
    <s v="B520"/>
    <s v="S-010"/>
    <n v="1"/>
    <x v="0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4-1-S-010-B521"/>
    <m/>
    <m/>
    <m/>
    <m/>
    <m/>
    <m/>
    <m/>
    <m/>
    <m/>
    <m/>
    <m/>
    <m/>
    <m/>
    <m/>
    <m/>
    <s v="O14"/>
    <s v="4-B521"/>
    <s v="B521"/>
    <s v="S-010"/>
    <n v="1"/>
    <x v="0"/>
    <s v="SEL1"/>
    <m/>
    <m/>
    <m/>
    <m/>
    <m/>
    <m/>
    <m/>
    <m/>
    <m/>
    <m/>
    <m/>
    <m/>
    <m/>
    <m/>
    <m/>
    <n v="0"/>
    <m/>
  </r>
  <r>
    <x v="0"/>
    <s v="주식회사 하이오토클럽"/>
    <s v="Hi Auto Club Co., Ltd."/>
    <s v="HACKR"/>
    <m/>
    <m/>
    <m/>
    <m/>
    <m/>
    <s v="Cabinet"/>
    <s v="SEL1-4-1-S-010-B522"/>
    <m/>
    <m/>
    <m/>
    <m/>
    <m/>
    <m/>
    <m/>
    <m/>
    <m/>
    <m/>
    <m/>
    <m/>
    <m/>
    <m/>
    <m/>
    <s v="O13"/>
    <s v="4-B522"/>
    <s v="B522"/>
    <s v="S-010"/>
    <n v="1"/>
    <x v="0"/>
    <s v="SEL1"/>
    <m/>
    <m/>
    <m/>
    <m/>
    <m/>
    <m/>
    <m/>
    <m/>
    <m/>
    <s v="HACKR-OR-003340"/>
    <s v="HACKR-IB-00035385"/>
    <m/>
    <m/>
    <m/>
    <n v="2.2000000000000002"/>
    <n v="0.70399999999999996"/>
    <m/>
  </r>
  <r>
    <x v="0"/>
    <s v="주식회사 대림아이앤티"/>
    <s v="Daerim I&amp;T"/>
    <s v="DLIKR"/>
    <m/>
    <m/>
    <m/>
    <m/>
    <m/>
    <s v="Cabinet"/>
    <s v="SEL1-4-1-S-010-B523"/>
    <m/>
    <m/>
    <m/>
    <m/>
    <m/>
    <m/>
    <m/>
    <m/>
    <m/>
    <m/>
    <m/>
    <m/>
    <m/>
    <m/>
    <m/>
    <s v="O12"/>
    <s v="4-B523"/>
    <s v="B523"/>
    <s v="S-010"/>
    <n v="1"/>
    <x v="0"/>
    <s v="SEL1"/>
    <m/>
    <m/>
    <m/>
    <m/>
    <m/>
    <m/>
    <m/>
    <m/>
    <s v="Half"/>
    <s v="DLIKR-OR-003320"/>
    <s v="DLIKR-IB-00035261 Half"/>
    <m/>
    <m/>
    <m/>
    <n v="1.1000000000000001"/>
    <n v="0.70399999999999996"/>
    <m/>
  </r>
  <r>
    <x v="0"/>
    <s v="주식회사 오리엔탈문"/>
    <s v="Oriental Moon Co., Ltd."/>
    <s v="OTMKR"/>
    <m/>
    <m/>
    <m/>
    <m/>
    <m/>
    <s v="Cabinet"/>
    <s v="SEL1-4-1-S-010-B524"/>
    <s v="KEN3"/>
    <s v="KEN10"/>
    <s v="KEN 3 #06"/>
    <s v="KEN 10 #06"/>
    <m/>
    <m/>
    <m/>
    <m/>
    <m/>
    <m/>
    <m/>
    <m/>
    <m/>
    <m/>
    <m/>
    <s v="O11"/>
    <s v="4-B524"/>
    <s v="B524"/>
    <s v="S-010"/>
    <n v="1"/>
    <x v="0"/>
    <s v="SEL1"/>
    <m/>
    <m/>
    <m/>
    <m/>
    <m/>
    <m/>
    <m/>
    <m/>
    <s v="Half"/>
    <s v="OTMKR-OR-003454"/>
    <s v="OTMKR-IB-00035460 Half"/>
    <m/>
    <m/>
    <m/>
    <n v="1.1000000000000001"/>
    <n v="0.70399999999999996"/>
    <m/>
  </r>
  <r>
    <x v="0"/>
    <s v="스파크앤어소시에이츠 주식회사"/>
    <s v="Spark &amp; ​​Associates Co., Ltd."/>
    <s v="SNAKR"/>
    <m/>
    <m/>
    <m/>
    <m/>
    <m/>
    <s v="Cabinet"/>
    <s v="SEL1-4-1-S-010-C1001"/>
    <s v="KEN2"/>
    <s v="KEN9"/>
    <s v="KEN 2 #05"/>
    <s v="KEN 9 #05"/>
    <m/>
    <m/>
    <m/>
    <m/>
    <m/>
    <m/>
    <m/>
    <m/>
    <m/>
    <m/>
    <m/>
    <s v="D11"/>
    <s v="4-C1001"/>
    <s v="C1001"/>
    <s v="S-010"/>
    <n v="1"/>
    <x v="0"/>
    <s v="SEL1"/>
    <m/>
    <m/>
    <n v="11"/>
    <m/>
    <n v="1"/>
    <m/>
    <n v="9"/>
    <n v="1"/>
    <s v="Half"/>
    <s v="SNAKR-OR-003588"/>
    <s v="SNAKR-IB-00035529 Half"/>
    <m/>
    <m/>
    <m/>
    <n v="1.1000000000000001"/>
    <n v="1.518"/>
    <m/>
  </r>
  <r>
    <x v="1"/>
    <m/>
    <m/>
    <m/>
    <m/>
    <m/>
    <m/>
    <m/>
    <m/>
    <s v="Cabinet"/>
    <s v="SEL1-4-1-S-010-C1002"/>
    <m/>
    <m/>
    <m/>
    <m/>
    <m/>
    <m/>
    <m/>
    <m/>
    <m/>
    <m/>
    <m/>
    <m/>
    <m/>
    <m/>
    <m/>
    <s v="D12"/>
    <s v="4-C1002"/>
    <s v="C1002"/>
    <s v="S-010"/>
    <n v="1"/>
    <x v="0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4-1-S-010-C1003"/>
    <m/>
    <m/>
    <m/>
    <m/>
    <m/>
    <m/>
    <m/>
    <m/>
    <m/>
    <m/>
    <m/>
    <m/>
    <m/>
    <m/>
    <m/>
    <s v="D13"/>
    <s v="4-C1003"/>
    <s v="C1003"/>
    <s v="S-010"/>
    <n v="1"/>
    <x v="0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4-1-S-010-C1004"/>
    <m/>
    <m/>
    <m/>
    <m/>
    <m/>
    <m/>
    <m/>
    <m/>
    <m/>
    <m/>
    <m/>
    <m/>
    <m/>
    <m/>
    <m/>
    <s v="D14"/>
    <s v="4-C1004"/>
    <s v="C1004"/>
    <s v="S-010"/>
    <n v="1"/>
    <x v="0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4-1-S-010-C1005"/>
    <m/>
    <m/>
    <m/>
    <m/>
    <m/>
    <m/>
    <m/>
    <m/>
    <m/>
    <m/>
    <m/>
    <m/>
    <m/>
    <m/>
    <m/>
    <s v="D15"/>
    <s v="4-C1005"/>
    <s v="C1005"/>
    <s v="S-010"/>
    <n v="1"/>
    <x v="0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4-1-S-010-C1006"/>
    <m/>
    <m/>
    <m/>
    <m/>
    <m/>
    <m/>
    <m/>
    <m/>
    <m/>
    <m/>
    <m/>
    <m/>
    <m/>
    <m/>
    <m/>
    <s v="D16"/>
    <s v="4-C1006"/>
    <s v="C1006"/>
    <s v="S-010"/>
    <n v="1"/>
    <x v="0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4-1-S-010-C1007"/>
    <m/>
    <m/>
    <m/>
    <m/>
    <m/>
    <m/>
    <m/>
    <m/>
    <m/>
    <m/>
    <m/>
    <m/>
    <m/>
    <m/>
    <m/>
    <s v="D17"/>
    <s v="4-C1007"/>
    <s v="C1007"/>
    <s v="S-010"/>
    <n v="1"/>
    <x v="0"/>
    <s v="SEL1"/>
    <m/>
    <m/>
    <m/>
    <m/>
    <m/>
    <m/>
    <m/>
    <m/>
    <m/>
    <m/>
    <m/>
    <m/>
    <m/>
    <m/>
    <m/>
    <n v="0"/>
    <m/>
  </r>
  <r>
    <x v="0"/>
    <s v="세종텔레콤"/>
    <s v="Sejong Telecom Inc."/>
    <s v="SJTKR"/>
    <m/>
    <m/>
    <m/>
    <s v="에이엠네트웍스"/>
    <m/>
    <s v="Cabinet"/>
    <s v="SEL1-4-1-S-010-C1008"/>
    <m/>
    <m/>
    <m/>
    <m/>
    <m/>
    <m/>
    <m/>
    <m/>
    <m/>
    <m/>
    <m/>
    <m/>
    <m/>
    <m/>
    <m/>
    <s v="D18"/>
    <s v="4-C1008"/>
    <s v="C1008"/>
    <s v="S-010"/>
    <n v="1"/>
    <x v="0"/>
    <s v="SEL1"/>
    <m/>
    <m/>
    <n v="12"/>
    <m/>
    <n v="12"/>
    <m/>
    <m/>
    <m/>
    <m/>
    <m/>
    <s v="SJTKR-IB-00045909"/>
    <m/>
    <s v="에이엠네트웍스"/>
    <m/>
    <n v="2.2000000000000002"/>
    <n v="1.518"/>
    <m/>
  </r>
  <r>
    <x v="1"/>
    <m/>
    <m/>
    <m/>
    <m/>
    <m/>
    <m/>
    <m/>
    <m/>
    <s v="Cabinet"/>
    <s v="SEL1-4-1-S-010-C1009"/>
    <m/>
    <m/>
    <m/>
    <m/>
    <m/>
    <m/>
    <m/>
    <m/>
    <m/>
    <m/>
    <m/>
    <m/>
    <m/>
    <m/>
    <m/>
    <s v="D19"/>
    <s v="4-C1009"/>
    <s v="C1009"/>
    <s v="S-010"/>
    <n v="1"/>
    <x v="0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4-1-S-010-C101"/>
    <s v="KEN3"/>
    <s v="KEN10"/>
    <s v="KEN 3 #04"/>
    <s v="KEN 10 #04"/>
    <m/>
    <m/>
    <m/>
    <m/>
    <m/>
    <m/>
    <m/>
    <m/>
    <m/>
    <m/>
    <m/>
    <s v="N11"/>
    <s v="4-C101"/>
    <s v="C101"/>
    <s v="S-010"/>
    <n v="1"/>
    <x v="0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4-1-S-010-C1010"/>
    <m/>
    <m/>
    <m/>
    <m/>
    <m/>
    <m/>
    <m/>
    <m/>
    <m/>
    <m/>
    <m/>
    <m/>
    <m/>
    <m/>
    <m/>
    <s v="D20"/>
    <s v="4-C1010"/>
    <s v="C1010"/>
    <s v="S-010"/>
    <n v="1"/>
    <x v="0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4-1-S-010-C1011"/>
    <m/>
    <m/>
    <m/>
    <m/>
    <m/>
    <m/>
    <m/>
    <m/>
    <m/>
    <m/>
    <m/>
    <m/>
    <m/>
    <m/>
    <m/>
    <s v="D21"/>
    <s v="4-C1011"/>
    <s v="C1011"/>
    <s v="S-010"/>
    <n v="1"/>
    <x v="0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4-1-S-010-C1012"/>
    <m/>
    <m/>
    <m/>
    <m/>
    <m/>
    <m/>
    <m/>
    <m/>
    <m/>
    <m/>
    <m/>
    <m/>
    <m/>
    <m/>
    <m/>
    <s v="D22"/>
    <s v="4-C1012"/>
    <s v="C1012"/>
    <s v="S-010"/>
    <n v="1"/>
    <x v="0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4-1-S-010-C102"/>
    <m/>
    <m/>
    <m/>
    <m/>
    <m/>
    <m/>
    <m/>
    <m/>
    <m/>
    <m/>
    <m/>
    <m/>
    <m/>
    <m/>
    <m/>
    <s v="N12"/>
    <s v="4-C102"/>
    <s v="C102"/>
    <s v="S-010"/>
    <n v="1"/>
    <x v="0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4-1-S-010-C103"/>
    <m/>
    <m/>
    <m/>
    <m/>
    <m/>
    <m/>
    <m/>
    <m/>
    <m/>
    <m/>
    <m/>
    <m/>
    <m/>
    <m/>
    <m/>
    <s v="N13"/>
    <s v="4-C103"/>
    <s v="C103"/>
    <s v="S-010"/>
    <n v="1"/>
    <x v="0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4-1-S-010-C104"/>
    <m/>
    <m/>
    <m/>
    <m/>
    <m/>
    <m/>
    <m/>
    <m/>
    <m/>
    <m/>
    <m/>
    <m/>
    <m/>
    <m/>
    <m/>
    <s v="N14"/>
    <s v="4-C104"/>
    <s v="C104"/>
    <s v="S-010"/>
    <n v="1"/>
    <x v="0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4-1-S-010-C105"/>
    <m/>
    <m/>
    <m/>
    <m/>
    <m/>
    <m/>
    <m/>
    <m/>
    <m/>
    <m/>
    <m/>
    <m/>
    <m/>
    <m/>
    <m/>
    <s v="N15"/>
    <s v="4-C105"/>
    <s v="C105"/>
    <s v="S-010"/>
    <n v="1"/>
    <x v="0"/>
    <s v="SEL1"/>
    <m/>
    <m/>
    <m/>
    <m/>
    <m/>
    <m/>
    <m/>
    <m/>
    <m/>
    <m/>
    <m/>
    <m/>
    <m/>
    <m/>
    <m/>
    <n v="0"/>
    <m/>
  </r>
  <r>
    <x v="0"/>
    <s v="(주)시스원"/>
    <s v="Sysone Co., Ltd."/>
    <s v="SSOKR"/>
    <m/>
    <m/>
    <m/>
    <m/>
    <m/>
    <s v="Cabinet"/>
    <s v="SEL1-4-1-S-010-C106"/>
    <m/>
    <m/>
    <m/>
    <m/>
    <m/>
    <m/>
    <m/>
    <m/>
    <m/>
    <m/>
    <m/>
    <m/>
    <m/>
    <m/>
    <m/>
    <s v="N16"/>
    <s v="4-C106"/>
    <s v="C106"/>
    <s v="S-010"/>
    <n v="1"/>
    <x v="0"/>
    <s v="SEL1"/>
    <m/>
    <m/>
    <n v="17"/>
    <n v="11"/>
    <m/>
    <m/>
    <n v="6"/>
    <m/>
    <m/>
    <s v="SSOKR-OR-003591"/>
    <s v="SSOKR-IB-00035534"/>
    <m/>
    <m/>
    <m/>
    <n v="2.2000000000000002"/>
    <n v="0.95299999999999996"/>
    <m/>
  </r>
  <r>
    <x v="1"/>
    <m/>
    <m/>
    <m/>
    <m/>
    <m/>
    <m/>
    <m/>
    <m/>
    <s v="Cabinet"/>
    <s v="SEL1-4-1-S-010-C107"/>
    <m/>
    <m/>
    <m/>
    <m/>
    <m/>
    <m/>
    <m/>
    <m/>
    <m/>
    <m/>
    <m/>
    <m/>
    <m/>
    <m/>
    <m/>
    <s v="N17"/>
    <s v="4-C107"/>
    <s v="C107"/>
    <s v="S-010"/>
    <n v="1"/>
    <x v="0"/>
    <s v="SEL1"/>
    <m/>
    <m/>
    <m/>
    <m/>
    <m/>
    <m/>
    <m/>
    <m/>
    <m/>
    <m/>
    <m/>
    <m/>
    <m/>
    <m/>
    <m/>
    <n v="0.95299999999999996"/>
    <m/>
  </r>
  <r>
    <x v="0"/>
    <s v="(주)시스원"/>
    <s v="Sysone Co., Ltd."/>
    <s v="SSOKR"/>
    <m/>
    <m/>
    <m/>
    <m/>
    <m/>
    <s v="Cabinet"/>
    <s v="SEL1-4-1-S-010-C108"/>
    <m/>
    <m/>
    <m/>
    <m/>
    <m/>
    <m/>
    <m/>
    <m/>
    <m/>
    <m/>
    <m/>
    <m/>
    <m/>
    <m/>
    <m/>
    <s v="N18"/>
    <s v="4-C108"/>
    <s v="C108"/>
    <s v="S-010"/>
    <n v="1"/>
    <x v="0"/>
    <s v="SEL1"/>
    <m/>
    <m/>
    <n v="17"/>
    <n v="2"/>
    <n v="8"/>
    <n v="1"/>
    <n v="3"/>
    <m/>
    <m/>
    <s v="SSOKR-OR-003591"/>
    <s v="SSOKR-IB-00035535"/>
    <m/>
    <m/>
    <m/>
    <n v="2.2000000000000002"/>
    <n v="0.95299999999999996"/>
    <m/>
  </r>
  <r>
    <x v="0"/>
    <s v="(주)시스원"/>
    <s v="Sysone Co., Ltd."/>
    <s v="SSOKR"/>
    <m/>
    <m/>
    <m/>
    <m/>
    <m/>
    <s v="Cabinet"/>
    <s v="SEL1-4-1-S-010-C109"/>
    <m/>
    <m/>
    <m/>
    <m/>
    <m/>
    <m/>
    <m/>
    <m/>
    <m/>
    <m/>
    <m/>
    <m/>
    <m/>
    <m/>
    <m/>
    <s v="N19"/>
    <s v="4-C109"/>
    <s v="C109"/>
    <s v="S-010"/>
    <n v="1"/>
    <x v="0"/>
    <s v="SEL1"/>
    <m/>
    <m/>
    <n v="3"/>
    <n v="2"/>
    <m/>
    <n v="1"/>
    <m/>
    <m/>
    <s v="Half"/>
    <s v="SSOKR-OR-003591"/>
    <s v="SSOKR-IB-00035536"/>
    <m/>
    <m/>
    <m/>
    <n v="2.2000000000000002"/>
    <n v="0.95299999999999996"/>
    <m/>
  </r>
  <r>
    <x v="1"/>
    <m/>
    <m/>
    <m/>
    <m/>
    <m/>
    <m/>
    <m/>
    <m/>
    <s v="Cabinet"/>
    <s v="SEL1-4-1-S-010-C110"/>
    <m/>
    <m/>
    <m/>
    <m/>
    <m/>
    <m/>
    <m/>
    <m/>
    <m/>
    <m/>
    <m/>
    <m/>
    <m/>
    <m/>
    <m/>
    <s v="N20"/>
    <s v="4-C110"/>
    <s v="C110"/>
    <s v="S-010"/>
    <n v="1"/>
    <x v="0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4-1-S-010-C111"/>
    <m/>
    <m/>
    <m/>
    <m/>
    <m/>
    <m/>
    <m/>
    <m/>
    <m/>
    <m/>
    <m/>
    <m/>
    <m/>
    <m/>
    <m/>
    <s v="N21"/>
    <s v="4-C111"/>
    <s v="C111"/>
    <s v="S-010"/>
    <n v="1"/>
    <x v="0"/>
    <s v="SEL1"/>
    <m/>
    <m/>
    <m/>
    <m/>
    <m/>
    <m/>
    <m/>
    <m/>
    <m/>
    <m/>
    <m/>
    <m/>
    <m/>
    <m/>
    <m/>
    <n v="0"/>
    <m/>
  </r>
  <r>
    <x v="3"/>
    <s v="DEK"/>
    <s v="Digital Edge Korea "/>
    <s v="DTEKR"/>
    <m/>
    <m/>
    <m/>
    <s v="전송장비(세종 IDC)"/>
    <m/>
    <s v="Cabinet"/>
    <s v="SEL1-4-1-S-010-C201"/>
    <s v="KEN3"/>
    <s v="KEN10"/>
    <s v="KEN 3 #03"/>
    <s v="KEN 10 #03"/>
    <m/>
    <m/>
    <m/>
    <m/>
    <m/>
    <m/>
    <m/>
    <m/>
    <m/>
    <m/>
    <m/>
    <s v="M11"/>
    <s v="4-C201"/>
    <s v="C201"/>
    <s v="S-010"/>
    <n v="1"/>
    <x v="0"/>
    <s v="SEL1"/>
    <m/>
    <m/>
    <n v="4"/>
    <n v="4"/>
    <m/>
    <m/>
    <m/>
    <m/>
    <m/>
    <m/>
    <m/>
    <m/>
    <m/>
    <m/>
    <s v="? ? ?"/>
    <n v="0.73099999999999998"/>
    <s v="계약전력은?"/>
  </r>
  <r>
    <x v="1"/>
    <m/>
    <m/>
    <m/>
    <m/>
    <m/>
    <m/>
    <m/>
    <m/>
    <s v="Cabinet"/>
    <s v="SEL1-4-1-S-010-C202"/>
    <m/>
    <m/>
    <m/>
    <m/>
    <m/>
    <m/>
    <m/>
    <m/>
    <m/>
    <m/>
    <m/>
    <m/>
    <m/>
    <m/>
    <m/>
    <s v="M12"/>
    <s v="4-C202"/>
    <s v="C202"/>
    <s v="S-010"/>
    <n v="1"/>
    <x v="0"/>
    <s v="SEL1"/>
    <m/>
    <m/>
    <m/>
    <m/>
    <m/>
    <m/>
    <m/>
    <m/>
    <m/>
    <m/>
    <m/>
    <m/>
    <m/>
    <m/>
    <m/>
    <n v="0"/>
    <m/>
  </r>
  <r>
    <x v="0"/>
    <s v="싱가폴텔레콤코리아㈜"/>
    <s v="Singapore Telecom Korea Limited"/>
    <s v="SGTKR"/>
    <m/>
    <m/>
    <m/>
    <m/>
    <m/>
    <s v="Cabinet"/>
    <s v="SEL1-4-1-S-010-C203"/>
    <m/>
    <m/>
    <m/>
    <m/>
    <m/>
    <m/>
    <m/>
    <m/>
    <m/>
    <m/>
    <m/>
    <m/>
    <m/>
    <m/>
    <m/>
    <s v="M13"/>
    <s v="4-C203"/>
    <s v="C203"/>
    <s v="S-010"/>
    <n v="1"/>
    <x v="0"/>
    <s v="SEL1"/>
    <m/>
    <m/>
    <m/>
    <m/>
    <m/>
    <m/>
    <m/>
    <m/>
    <m/>
    <s v="SJTKR-OR-003549"/>
    <s v="SGTKR-IB-00035493"/>
    <m/>
    <m/>
    <m/>
    <n v="2.2000000000000002"/>
    <n v="0.73099999999999998"/>
    <m/>
  </r>
  <r>
    <x v="0"/>
    <s v="싱가폴텔레콤코리아㈜"/>
    <s v="Singapore Telecom Korea Limited"/>
    <s v="SGTKR"/>
    <m/>
    <m/>
    <m/>
    <m/>
    <m/>
    <s v="Cabinet"/>
    <s v="SEL1-4-1-S-010-C204"/>
    <m/>
    <m/>
    <m/>
    <m/>
    <m/>
    <m/>
    <m/>
    <m/>
    <m/>
    <m/>
    <m/>
    <m/>
    <m/>
    <m/>
    <m/>
    <s v="M14"/>
    <s v="4-C204"/>
    <s v="C204"/>
    <s v="S-010"/>
    <n v="1"/>
    <x v="0"/>
    <s v="SEL1"/>
    <m/>
    <m/>
    <m/>
    <m/>
    <m/>
    <m/>
    <m/>
    <m/>
    <m/>
    <s v="SJTKR-OR-003547"/>
    <s v="SGTKR-IB-00035494"/>
    <m/>
    <m/>
    <m/>
    <n v="2.2000000000000002"/>
    <n v="0.73099999999999998"/>
    <m/>
  </r>
  <r>
    <x v="1"/>
    <m/>
    <m/>
    <m/>
    <m/>
    <m/>
    <m/>
    <m/>
    <m/>
    <s v="Cabinet"/>
    <s v="SEL1-4-1-S-010-C205"/>
    <m/>
    <m/>
    <m/>
    <m/>
    <m/>
    <m/>
    <m/>
    <m/>
    <m/>
    <m/>
    <m/>
    <m/>
    <m/>
    <m/>
    <m/>
    <s v="M15"/>
    <s v="4-C205"/>
    <s v="C205"/>
    <s v="S-010"/>
    <n v="1"/>
    <x v="0"/>
    <s v="SEL1"/>
    <m/>
    <m/>
    <m/>
    <m/>
    <m/>
    <m/>
    <m/>
    <m/>
    <m/>
    <m/>
    <m/>
    <m/>
    <m/>
    <m/>
    <m/>
    <n v="0"/>
    <m/>
  </r>
  <r>
    <x v="0"/>
    <s v="싱가폴텔레콤코리아㈜"/>
    <s v="Singapore Telecom Korea Limited"/>
    <s v="SGTKR"/>
    <m/>
    <m/>
    <m/>
    <m/>
    <m/>
    <s v="Cabinet"/>
    <s v="SEL1-4-1-S-010-C206"/>
    <m/>
    <m/>
    <m/>
    <m/>
    <m/>
    <m/>
    <m/>
    <m/>
    <m/>
    <m/>
    <m/>
    <m/>
    <m/>
    <m/>
    <m/>
    <s v="M16"/>
    <s v="4-C206"/>
    <s v="C206"/>
    <s v="S-010"/>
    <n v="1"/>
    <x v="0"/>
    <s v="SEL1"/>
    <m/>
    <m/>
    <m/>
    <m/>
    <m/>
    <m/>
    <m/>
    <m/>
    <s v="Half -&gt; Full"/>
    <s v="SJTKR-OR-003546"/>
    <s v="SGTKR-IB-00045915 Half"/>
    <m/>
    <m/>
    <m/>
    <n v="1.1000000000000001"/>
    <n v="0.73099999999999998"/>
    <m/>
  </r>
  <r>
    <x v="1"/>
    <m/>
    <m/>
    <m/>
    <m/>
    <m/>
    <m/>
    <m/>
    <m/>
    <s v="Cabinet"/>
    <s v="SEL1-4-1-S-010-C207"/>
    <m/>
    <m/>
    <m/>
    <m/>
    <m/>
    <m/>
    <m/>
    <m/>
    <m/>
    <m/>
    <m/>
    <m/>
    <m/>
    <m/>
    <m/>
    <s v="M17"/>
    <s v="4-C207"/>
    <s v="C207"/>
    <s v="S-010"/>
    <n v="1"/>
    <x v="0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4-1-S-010-C208"/>
    <m/>
    <m/>
    <m/>
    <m/>
    <m/>
    <m/>
    <m/>
    <m/>
    <m/>
    <m/>
    <m/>
    <m/>
    <m/>
    <m/>
    <m/>
    <s v="M18"/>
    <s v="4-C208"/>
    <s v="C208"/>
    <s v="S-010"/>
    <n v="1"/>
    <x v="0"/>
    <s v="SEL1"/>
    <m/>
    <m/>
    <m/>
    <m/>
    <m/>
    <m/>
    <m/>
    <m/>
    <m/>
    <m/>
    <m/>
    <m/>
    <m/>
    <m/>
    <m/>
    <n v="0.27600000000000002"/>
    <m/>
  </r>
  <r>
    <x v="1"/>
    <m/>
    <m/>
    <m/>
    <m/>
    <m/>
    <m/>
    <m/>
    <m/>
    <s v="Cabinet"/>
    <s v="SEL1-4-1-S-010-C209"/>
    <m/>
    <m/>
    <m/>
    <m/>
    <m/>
    <m/>
    <m/>
    <m/>
    <m/>
    <m/>
    <m/>
    <m/>
    <m/>
    <m/>
    <m/>
    <s v="M19"/>
    <s v="4-C209"/>
    <s v="C209"/>
    <s v="S-010"/>
    <n v="1"/>
    <x v="0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4-1-S-010-C210"/>
    <m/>
    <m/>
    <m/>
    <m/>
    <m/>
    <m/>
    <m/>
    <m/>
    <m/>
    <m/>
    <m/>
    <m/>
    <m/>
    <m/>
    <m/>
    <s v="M20"/>
    <s v="4-C210"/>
    <s v="C210"/>
    <s v="S-010"/>
    <n v="1"/>
    <x v="0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4-1-S-010-C211"/>
    <m/>
    <m/>
    <m/>
    <m/>
    <m/>
    <m/>
    <m/>
    <m/>
    <m/>
    <m/>
    <m/>
    <m/>
    <m/>
    <m/>
    <m/>
    <s v="M21"/>
    <s v="4-C211"/>
    <s v="C211"/>
    <s v="S-010"/>
    <n v="1"/>
    <x v="0"/>
    <s v="SEL1"/>
    <m/>
    <m/>
    <m/>
    <m/>
    <m/>
    <m/>
    <m/>
    <m/>
    <m/>
    <m/>
    <m/>
    <m/>
    <m/>
    <m/>
    <m/>
    <n v="0.27600000000000002"/>
    <m/>
  </r>
  <r>
    <x v="1"/>
    <m/>
    <m/>
    <m/>
    <m/>
    <m/>
    <m/>
    <m/>
    <m/>
    <s v="Cabinet"/>
    <s v="SEL1-4-1-S-010-C301"/>
    <s v="KEN3"/>
    <s v="KEN10"/>
    <s v="KEN 3 #02"/>
    <s v="KEN 10 #02"/>
    <m/>
    <m/>
    <m/>
    <m/>
    <m/>
    <m/>
    <m/>
    <m/>
    <m/>
    <m/>
    <m/>
    <s v="L11"/>
    <s v="4-C301"/>
    <s v="C301"/>
    <s v="S-010"/>
    <n v="1"/>
    <x v="0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4-1-S-010-C302"/>
    <m/>
    <m/>
    <m/>
    <m/>
    <m/>
    <m/>
    <m/>
    <m/>
    <m/>
    <m/>
    <m/>
    <m/>
    <m/>
    <m/>
    <m/>
    <s v="L12"/>
    <s v="4-C302"/>
    <s v="C302"/>
    <s v="S-010"/>
    <n v="1"/>
    <x v="0"/>
    <s v="SEL1"/>
    <m/>
    <m/>
    <m/>
    <m/>
    <m/>
    <m/>
    <m/>
    <m/>
    <m/>
    <m/>
    <m/>
    <m/>
    <m/>
    <m/>
    <m/>
    <n v="0.92400000000000004"/>
    <m/>
  </r>
  <r>
    <x v="1"/>
    <m/>
    <m/>
    <m/>
    <m/>
    <m/>
    <m/>
    <m/>
    <m/>
    <s v="Cabinet"/>
    <s v="SEL1-4-1-S-010-C303"/>
    <m/>
    <m/>
    <m/>
    <m/>
    <m/>
    <m/>
    <m/>
    <m/>
    <m/>
    <m/>
    <m/>
    <m/>
    <m/>
    <m/>
    <m/>
    <s v="L13"/>
    <s v="4-C303"/>
    <s v="C303"/>
    <s v="S-010"/>
    <n v="1"/>
    <x v="0"/>
    <s v="SEL1"/>
    <m/>
    <m/>
    <m/>
    <m/>
    <m/>
    <m/>
    <m/>
    <m/>
    <m/>
    <m/>
    <m/>
    <m/>
    <m/>
    <m/>
    <m/>
    <n v="2.4420000000000002"/>
    <m/>
  </r>
  <r>
    <x v="1"/>
    <m/>
    <m/>
    <m/>
    <m/>
    <m/>
    <m/>
    <m/>
    <m/>
    <s v="Cabinet"/>
    <s v="SEL1-4-1-S-010-C304"/>
    <m/>
    <m/>
    <m/>
    <m/>
    <m/>
    <m/>
    <m/>
    <m/>
    <m/>
    <m/>
    <m/>
    <m/>
    <m/>
    <m/>
    <m/>
    <s v="L14"/>
    <s v="4-C304"/>
    <s v="C304"/>
    <s v="S-010"/>
    <n v="1"/>
    <x v="0"/>
    <s v="SEL1"/>
    <m/>
    <m/>
    <m/>
    <m/>
    <m/>
    <m/>
    <m/>
    <m/>
    <m/>
    <m/>
    <m/>
    <m/>
    <m/>
    <m/>
    <m/>
    <n v="0.28599999999999998"/>
    <m/>
  </r>
  <r>
    <x v="1"/>
    <m/>
    <m/>
    <m/>
    <m/>
    <m/>
    <m/>
    <m/>
    <m/>
    <s v="Cabinet"/>
    <s v="SEL1-4-1-S-010-C305"/>
    <m/>
    <m/>
    <m/>
    <m/>
    <m/>
    <m/>
    <m/>
    <m/>
    <m/>
    <m/>
    <m/>
    <m/>
    <m/>
    <m/>
    <m/>
    <s v="L15"/>
    <s v="4-C305"/>
    <s v="C305"/>
    <s v="S-010"/>
    <n v="1"/>
    <x v="0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4-1-S-010-C306"/>
    <m/>
    <m/>
    <m/>
    <m/>
    <m/>
    <m/>
    <m/>
    <m/>
    <m/>
    <m/>
    <m/>
    <m/>
    <m/>
    <m/>
    <m/>
    <s v="L16"/>
    <s v="4-C306"/>
    <s v="C306"/>
    <s v="S-010"/>
    <n v="1"/>
    <x v="0"/>
    <s v="SEL1"/>
    <m/>
    <m/>
    <m/>
    <m/>
    <m/>
    <m/>
    <m/>
    <m/>
    <m/>
    <m/>
    <m/>
    <m/>
    <m/>
    <m/>
    <m/>
    <n v="2.6179999999999999"/>
    <m/>
  </r>
  <r>
    <x v="1"/>
    <m/>
    <m/>
    <m/>
    <m/>
    <m/>
    <m/>
    <m/>
    <m/>
    <s v="Cabinet"/>
    <s v="SEL1-4-1-S-010-C307"/>
    <m/>
    <m/>
    <m/>
    <m/>
    <m/>
    <m/>
    <m/>
    <m/>
    <m/>
    <m/>
    <m/>
    <m/>
    <m/>
    <m/>
    <m/>
    <s v="L17"/>
    <s v="4-C307"/>
    <s v="C307"/>
    <s v="S-010"/>
    <n v="1"/>
    <x v="0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4-1-S-010-C308"/>
    <m/>
    <m/>
    <m/>
    <m/>
    <m/>
    <m/>
    <m/>
    <m/>
    <m/>
    <m/>
    <m/>
    <m/>
    <m/>
    <m/>
    <m/>
    <s v="L18"/>
    <s v="4-C308"/>
    <s v="C308"/>
    <s v="S-010"/>
    <n v="1"/>
    <x v="0"/>
    <s v="SEL1"/>
    <m/>
    <m/>
    <m/>
    <m/>
    <m/>
    <m/>
    <m/>
    <m/>
    <m/>
    <m/>
    <m/>
    <m/>
    <m/>
    <m/>
    <m/>
    <n v="1.1000000000000001"/>
    <m/>
  </r>
  <r>
    <x v="1"/>
    <m/>
    <m/>
    <m/>
    <m/>
    <m/>
    <m/>
    <m/>
    <m/>
    <s v="Cabinet"/>
    <s v="SEL1-4-1-S-010-C309"/>
    <m/>
    <m/>
    <m/>
    <m/>
    <m/>
    <m/>
    <m/>
    <m/>
    <m/>
    <m/>
    <m/>
    <m/>
    <m/>
    <m/>
    <m/>
    <s v="L19"/>
    <s v="4-C309"/>
    <s v="C309"/>
    <s v="S-010"/>
    <n v="1"/>
    <x v="0"/>
    <s v="SEL1"/>
    <m/>
    <m/>
    <m/>
    <m/>
    <m/>
    <m/>
    <m/>
    <m/>
    <m/>
    <m/>
    <m/>
    <m/>
    <m/>
    <m/>
    <m/>
    <n v="1.958"/>
    <m/>
  </r>
  <r>
    <x v="1"/>
    <m/>
    <m/>
    <m/>
    <m/>
    <m/>
    <m/>
    <m/>
    <m/>
    <s v="Cabinet"/>
    <s v="SEL1-4-1-S-010-C310"/>
    <m/>
    <m/>
    <m/>
    <m/>
    <m/>
    <m/>
    <m/>
    <m/>
    <m/>
    <m/>
    <m/>
    <m/>
    <m/>
    <m/>
    <m/>
    <s v="L20"/>
    <s v="4-C310"/>
    <s v="C310"/>
    <s v="S-010"/>
    <n v="1"/>
    <x v="0"/>
    <s v="SEL1"/>
    <m/>
    <m/>
    <m/>
    <m/>
    <m/>
    <m/>
    <m/>
    <m/>
    <m/>
    <m/>
    <m/>
    <m/>
    <m/>
    <m/>
    <m/>
    <n v="0"/>
    <m/>
  </r>
  <r>
    <x v="3"/>
    <s v="DEK"/>
    <s v="DEK, 층간 Patch Cabinet"/>
    <m/>
    <m/>
    <m/>
    <m/>
    <m/>
    <m/>
    <s v="Cabinet"/>
    <s v="SEL1-4-1-S-010-C401"/>
    <s v="KEN3"/>
    <s v="KEN10"/>
    <s v="KEN 3 #01"/>
    <s v="KEN 10 #01"/>
    <m/>
    <m/>
    <m/>
    <m/>
    <m/>
    <m/>
    <m/>
    <m/>
    <m/>
    <m/>
    <m/>
    <s v="K11"/>
    <s v="4-C401"/>
    <s v="C401"/>
    <s v="S-010"/>
    <n v="1"/>
    <x v="0"/>
    <s v="SEL1"/>
    <m/>
    <m/>
    <m/>
    <m/>
    <m/>
    <m/>
    <m/>
    <m/>
    <m/>
    <m/>
    <m/>
    <m/>
    <m/>
    <m/>
    <m/>
    <n v="1.54"/>
    <m/>
  </r>
  <r>
    <x v="1"/>
    <m/>
    <m/>
    <m/>
    <m/>
    <m/>
    <m/>
    <m/>
    <m/>
    <s v="Cabinet"/>
    <s v="SEL1-4-1-S-010-C402"/>
    <m/>
    <m/>
    <m/>
    <m/>
    <m/>
    <m/>
    <m/>
    <m/>
    <m/>
    <m/>
    <m/>
    <m/>
    <m/>
    <m/>
    <m/>
    <s v="K12"/>
    <s v="4-C402"/>
    <s v="C402"/>
    <s v="S-010"/>
    <n v="1"/>
    <x v="0"/>
    <s v="SEL1"/>
    <m/>
    <m/>
    <n v="8"/>
    <n v="8"/>
    <m/>
    <m/>
    <m/>
    <m/>
    <m/>
    <m/>
    <m/>
    <m/>
    <m/>
    <m/>
    <m/>
    <n v="2.3540000000000001"/>
    <m/>
  </r>
  <r>
    <x v="1"/>
    <m/>
    <m/>
    <m/>
    <m/>
    <m/>
    <m/>
    <m/>
    <m/>
    <s v="Cabinet"/>
    <s v="SEL1-4-1-S-010-C403"/>
    <m/>
    <m/>
    <m/>
    <m/>
    <m/>
    <m/>
    <m/>
    <m/>
    <m/>
    <m/>
    <m/>
    <m/>
    <m/>
    <m/>
    <m/>
    <s v="K13"/>
    <s v="4-C403"/>
    <s v="C403"/>
    <s v="S-010"/>
    <n v="1"/>
    <x v="0"/>
    <s v="SEL1"/>
    <m/>
    <m/>
    <m/>
    <m/>
    <m/>
    <m/>
    <m/>
    <m/>
    <m/>
    <m/>
    <m/>
    <m/>
    <m/>
    <m/>
    <m/>
    <m/>
    <m/>
  </r>
  <r>
    <x v="0"/>
    <s v="(주)캐스트이즈"/>
    <s v="CASTIS CO.,LTD."/>
    <s v="CTSKR"/>
    <m/>
    <m/>
    <m/>
    <m/>
    <m/>
    <s v="Cabinet"/>
    <s v="SEL1-4-1-S-010-C404"/>
    <m/>
    <m/>
    <m/>
    <m/>
    <m/>
    <m/>
    <m/>
    <m/>
    <m/>
    <m/>
    <m/>
    <m/>
    <m/>
    <m/>
    <m/>
    <s v="K14"/>
    <s v="4-C404"/>
    <s v="C404"/>
    <s v="S-010"/>
    <n v="1"/>
    <x v="0"/>
    <s v="SEL1"/>
    <m/>
    <m/>
    <m/>
    <m/>
    <m/>
    <m/>
    <m/>
    <m/>
    <m/>
    <s v="CTSKR-OR-000643"/>
    <s v="CTSKR-IB-000588"/>
    <m/>
    <m/>
    <m/>
    <n v="2.2000000000000002"/>
    <n v="1.633"/>
    <m/>
  </r>
  <r>
    <x v="0"/>
    <s v="(주)시스원"/>
    <s v="Sysone Co., Ltd."/>
    <s v="SSOKR"/>
    <m/>
    <m/>
    <m/>
    <m/>
    <m/>
    <s v="Cabinet"/>
    <s v="SEL1-4-1-S-010-C405"/>
    <m/>
    <m/>
    <m/>
    <m/>
    <m/>
    <m/>
    <m/>
    <m/>
    <m/>
    <m/>
    <m/>
    <m/>
    <m/>
    <m/>
    <m/>
    <s v="K15"/>
    <s v="4-C405"/>
    <s v="C405"/>
    <s v="S-010"/>
    <n v="1"/>
    <x v="0"/>
    <s v="SEL1"/>
    <m/>
    <m/>
    <n v="19"/>
    <n v="10"/>
    <m/>
    <n v="1"/>
    <n v="8"/>
    <m/>
    <m/>
    <s v="SSOKR-OR-003591"/>
    <s v="SSOKR-IB-00035537"/>
    <m/>
    <m/>
    <m/>
    <n v="2.2000000000000002"/>
    <n v="1.633"/>
    <m/>
  </r>
  <r>
    <x v="1"/>
    <m/>
    <m/>
    <m/>
    <m/>
    <m/>
    <m/>
    <m/>
    <m/>
    <s v="Cabinet"/>
    <s v="SEL1-4-1-S-010-C406"/>
    <m/>
    <m/>
    <m/>
    <m/>
    <m/>
    <m/>
    <m/>
    <m/>
    <m/>
    <m/>
    <m/>
    <m/>
    <m/>
    <m/>
    <m/>
    <s v="K16"/>
    <s v="4-C406"/>
    <s v="C406"/>
    <s v="S-010"/>
    <n v="1"/>
    <x v="0"/>
    <s v="SEL1"/>
    <m/>
    <m/>
    <m/>
    <m/>
    <m/>
    <m/>
    <m/>
    <m/>
    <m/>
    <m/>
    <m/>
    <m/>
    <m/>
    <m/>
    <m/>
    <n v="0"/>
    <m/>
  </r>
  <r>
    <x v="0"/>
    <s v="티엔씨테크날로지"/>
    <s v="TNC Technology"/>
    <s v="TNCKR"/>
    <m/>
    <m/>
    <m/>
    <m/>
    <m/>
    <s v="Cabinet"/>
    <s v="SEL1-4-1-S-010-C407"/>
    <m/>
    <m/>
    <m/>
    <m/>
    <m/>
    <m/>
    <m/>
    <m/>
    <m/>
    <m/>
    <m/>
    <m/>
    <m/>
    <m/>
    <m/>
    <s v="K17"/>
    <s v="4-C407"/>
    <s v="C407"/>
    <s v="S-010"/>
    <n v="1"/>
    <x v="0"/>
    <s v="SEL1"/>
    <m/>
    <m/>
    <n v="7"/>
    <n v="4"/>
    <m/>
    <m/>
    <n v="3"/>
    <m/>
    <s v="quarter"/>
    <s v="TNCKR-OR-003615"/>
    <s v="TNCKR-IB-00035589 Quarter"/>
    <m/>
    <m/>
    <m/>
    <n v="0.55000000000000004"/>
    <n v="1.633"/>
    <m/>
  </r>
  <r>
    <x v="1"/>
    <m/>
    <m/>
    <m/>
    <m/>
    <m/>
    <m/>
    <m/>
    <m/>
    <s v="Cabinet"/>
    <s v="SEL1-4-1-S-010-C408"/>
    <m/>
    <m/>
    <m/>
    <m/>
    <m/>
    <m/>
    <m/>
    <m/>
    <m/>
    <m/>
    <m/>
    <m/>
    <m/>
    <m/>
    <m/>
    <s v="K18"/>
    <s v="4-C408"/>
    <s v="C408"/>
    <s v="S-010"/>
    <n v="1"/>
    <x v="0"/>
    <s v="SEL1"/>
    <m/>
    <m/>
    <m/>
    <m/>
    <m/>
    <m/>
    <m/>
    <m/>
    <m/>
    <m/>
    <m/>
    <m/>
    <m/>
    <m/>
    <m/>
    <n v="1.87"/>
    <m/>
  </r>
  <r>
    <x v="1"/>
    <m/>
    <m/>
    <m/>
    <m/>
    <m/>
    <m/>
    <m/>
    <m/>
    <s v="Cabinet"/>
    <s v="SEL1-4-1-S-010-C409"/>
    <m/>
    <m/>
    <m/>
    <m/>
    <m/>
    <m/>
    <m/>
    <m/>
    <m/>
    <m/>
    <m/>
    <m/>
    <m/>
    <m/>
    <m/>
    <s v="K19"/>
    <s v="4-C409"/>
    <s v="C409"/>
    <s v="S-010"/>
    <n v="1"/>
    <x v="0"/>
    <s v="SEL1"/>
    <m/>
    <m/>
    <m/>
    <m/>
    <m/>
    <m/>
    <m/>
    <m/>
    <m/>
    <m/>
    <m/>
    <m/>
    <m/>
    <m/>
    <m/>
    <n v="1.3640000000000001"/>
    <m/>
  </r>
  <r>
    <x v="1"/>
    <m/>
    <m/>
    <m/>
    <m/>
    <m/>
    <m/>
    <m/>
    <m/>
    <s v="Cabinet"/>
    <s v="SEL1-4-1-S-010-C410"/>
    <m/>
    <m/>
    <m/>
    <m/>
    <m/>
    <m/>
    <m/>
    <m/>
    <m/>
    <m/>
    <m/>
    <m/>
    <m/>
    <m/>
    <m/>
    <s v="K20"/>
    <s v="4-C410"/>
    <s v="C410"/>
    <s v="S-010"/>
    <n v="1"/>
    <x v="0"/>
    <s v="SEL1"/>
    <m/>
    <m/>
    <m/>
    <m/>
    <m/>
    <m/>
    <m/>
    <m/>
    <m/>
    <m/>
    <m/>
    <m/>
    <m/>
    <m/>
    <m/>
    <n v="0"/>
    <m/>
  </r>
  <r>
    <x v="3"/>
    <s v="DEK"/>
    <s v="Digital Edge Korea "/>
    <s v="DTEKR"/>
    <m/>
    <m/>
    <m/>
    <s v="IES.YSM.S43, S44 "/>
    <m/>
    <s v="Cabinet"/>
    <s v="SEL1-4-1-S-010-C501"/>
    <s v="KEN1"/>
    <s v="KEN8"/>
    <s v="KEN 1 #06"/>
    <s v="KEN 8 #06"/>
    <m/>
    <m/>
    <m/>
    <m/>
    <m/>
    <m/>
    <m/>
    <m/>
    <m/>
    <m/>
    <m/>
    <s v="J11"/>
    <s v="4-C501"/>
    <s v="C501"/>
    <s v="S-010"/>
    <n v="1"/>
    <x v="0"/>
    <s v="SEL1"/>
    <m/>
    <m/>
    <n v="3"/>
    <m/>
    <m/>
    <n v="3"/>
    <m/>
    <m/>
    <m/>
    <m/>
    <m/>
    <m/>
    <m/>
    <m/>
    <m/>
    <n v="1.5309999999999999"/>
    <m/>
  </r>
  <r>
    <x v="1"/>
    <m/>
    <m/>
    <m/>
    <m/>
    <m/>
    <m/>
    <m/>
    <m/>
    <s v="Cabinet"/>
    <s v="SEL1-4-1-S-010-C502"/>
    <m/>
    <m/>
    <m/>
    <m/>
    <m/>
    <m/>
    <m/>
    <m/>
    <m/>
    <m/>
    <m/>
    <m/>
    <m/>
    <m/>
    <m/>
    <s v="J12"/>
    <s v="4-C502"/>
    <s v="C502"/>
    <s v="S-010"/>
    <n v="1"/>
    <x v="0"/>
    <s v="SEL1"/>
    <m/>
    <m/>
    <m/>
    <m/>
    <m/>
    <m/>
    <m/>
    <m/>
    <m/>
    <m/>
    <m/>
    <m/>
    <m/>
    <m/>
    <m/>
    <n v="0.90200000000000002"/>
    <m/>
  </r>
  <r>
    <x v="0"/>
    <s v="주식회사 플러스아이"/>
    <s v="Plus Eye Co., Ltd."/>
    <s v="PLSKR"/>
    <m/>
    <m/>
    <m/>
    <m/>
    <m/>
    <s v="Cabinet"/>
    <s v="SEL1-4-1-S-010-C503"/>
    <m/>
    <m/>
    <m/>
    <m/>
    <m/>
    <m/>
    <m/>
    <m/>
    <m/>
    <m/>
    <m/>
    <m/>
    <m/>
    <m/>
    <m/>
    <s v="J13"/>
    <s v="4-C503"/>
    <s v="C503"/>
    <s v="S-010"/>
    <n v="1"/>
    <x v="0"/>
    <s v="SEL1"/>
    <m/>
    <m/>
    <n v="7"/>
    <n v="3"/>
    <n v="2"/>
    <m/>
    <n v="2"/>
    <m/>
    <s v="quarter -&gt; Half"/>
    <s v="PLSKR-OR-003636"/>
    <s v="PLSKR-IB-00035473 Quarter"/>
    <m/>
    <m/>
    <m/>
    <n v="0.55000000000000004"/>
    <n v="1.5309999999999999"/>
    <m/>
  </r>
  <r>
    <x v="1"/>
    <m/>
    <m/>
    <m/>
    <m/>
    <m/>
    <m/>
    <m/>
    <m/>
    <s v="Cabinet"/>
    <s v="SEL1-4-1-S-010-C504"/>
    <m/>
    <m/>
    <m/>
    <m/>
    <m/>
    <m/>
    <m/>
    <m/>
    <m/>
    <m/>
    <m/>
    <m/>
    <m/>
    <m/>
    <m/>
    <s v="J14"/>
    <s v="4-C504"/>
    <s v="C504"/>
    <s v="S-010"/>
    <n v="1"/>
    <x v="0"/>
    <s v="SEL1"/>
    <m/>
    <m/>
    <m/>
    <m/>
    <m/>
    <m/>
    <m/>
    <m/>
    <m/>
    <m/>
    <m/>
    <m/>
    <m/>
    <m/>
    <m/>
    <n v="1.1879999999999999"/>
    <m/>
  </r>
  <r>
    <x v="1"/>
    <m/>
    <m/>
    <m/>
    <m/>
    <m/>
    <m/>
    <m/>
    <m/>
    <s v="Cabinet"/>
    <s v="SEL1-4-1-S-010-C505"/>
    <m/>
    <m/>
    <m/>
    <m/>
    <m/>
    <m/>
    <m/>
    <m/>
    <m/>
    <m/>
    <m/>
    <m/>
    <m/>
    <m/>
    <m/>
    <s v="J15"/>
    <s v="4-C505"/>
    <s v="C505"/>
    <s v="S-010"/>
    <n v="1"/>
    <x v="0"/>
    <s v="SEL1"/>
    <m/>
    <m/>
    <m/>
    <m/>
    <m/>
    <m/>
    <m/>
    <m/>
    <m/>
    <m/>
    <m/>
    <m/>
    <m/>
    <m/>
    <m/>
    <n v="2.706"/>
    <m/>
  </r>
  <r>
    <x v="0"/>
    <s v="헥토파이넨셜"/>
    <s v="Hecto Financial Co., Ltd."/>
    <s v="STBKR"/>
    <m/>
    <m/>
    <m/>
    <m/>
    <m/>
    <s v="Cabinet"/>
    <s v="SEL1-4-1-S-010-C506"/>
    <m/>
    <m/>
    <m/>
    <m/>
    <m/>
    <m/>
    <m/>
    <m/>
    <m/>
    <m/>
    <m/>
    <m/>
    <m/>
    <m/>
    <m/>
    <s v="J16"/>
    <s v="4-C506"/>
    <s v="C506"/>
    <s v="S-010"/>
    <n v="1"/>
    <x v="0"/>
    <s v="SEL1"/>
    <m/>
    <m/>
    <n v="12"/>
    <n v="5"/>
    <m/>
    <n v="1"/>
    <n v="6"/>
    <m/>
    <m/>
    <s v="STBKR-OR-004784"/>
    <s v="STBKR-IB-00035557"/>
    <m/>
    <m/>
    <m/>
    <n v="2.2000000000000002"/>
    <n v="1.5309999999999999"/>
    <m/>
  </r>
  <r>
    <x v="0"/>
    <s v="헥토파이넨셜"/>
    <s v="Hecto Financial Co., Ltd."/>
    <s v="STBKR"/>
    <m/>
    <m/>
    <m/>
    <m/>
    <m/>
    <s v="Cabinet"/>
    <s v="SEL1-4-1-S-010-C507"/>
    <m/>
    <m/>
    <m/>
    <m/>
    <m/>
    <m/>
    <m/>
    <m/>
    <m/>
    <m/>
    <m/>
    <m/>
    <m/>
    <m/>
    <m/>
    <s v="J17"/>
    <s v="4-C507"/>
    <s v="C507"/>
    <s v="S-010"/>
    <n v="1"/>
    <x v="0"/>
    <s v="SEL1"/>
    <m/>
    <m/>
    <n v="13"/>
    <n v="6"/>
    <m/>
    <n v="4"/>
    <n v="3"/>
    <m/>
    <m/>
    <s v="STBKR-OR-004784"/>
    <s v="STBKR-IB-00035558"/>
    <m/>
    <m/>
    <m/>
    <n v="2.2000000000000002"/>
    <n v="1.5309999999999999"/>
    <m/>
  </r>
  <r>
    <x v="1"/>
    <m/>
    <m/>
    <m/>
    <m/>
    <m/>
    <m/>
    <m/>
    <m/>
    <s v="Cabinet"/>
    <s v="SEL1-4-1-S-010-C508"/>
    <m/>
    <m/>
    <m/>
    <m/>
    <m/>
    <m/>
    <m/>
    <m/>
    <m/>
    <m/>
    <m/>
    <m/>
    <m/>
    <m/>
    <m/>
    <s v="J18"/>
    <s v="4-C508"/>
    <s v="C508"/>
    <s v="S-010"/>
    <n v="1"/>
    <x v="0"/>
    <s v="SEL1"/>
    <m/>
    <m/>
    <m/>
    <m/>
    <m/>
    <m/>
    <m/>
    <m/>
    <m/>
    <m/>
    <m/>
    <m/>
    <m/>
    <m/>
    <m/>
    <n v="1.452"/>
    <m/>
  </r>
  <r>
    <x v="0"/>
    <s v="비에스(BS)프린텍"/>
    <s v="BS Printech"/>
    <s v="BSPKR"/>
    <m/>
    <m/>
    <m/>
    <m/>
    <m/>
    <s v="Cabinet"/>
    <s v="SEL1-4-1-S-010-C509"/>
    <m/>
    <m/>
    <m/>
    <m/>
    <m/>
    <m/>
    <m/>
    <m/>
    <m/>
    <m/>
    <m/>
    <m/>
    <m/>
    <m/>
    <m/>
    <s v="J19"/>
    <s v="4-C509"/>
    <s v="C509"/>
    <s v="S-010"/>
    <n v="1"/>
    <x v="0"/>
    <s v="SEL1"/>
    <m/>
    <m/>
    <m/>
    <m/>
    <m/>
    <m/>
    <m/>
    <m/>
    <s v="Half"/>
    <s v="BSPKR2-OR-003298"/>
    <s v="BSPKR2-IB-00035247 Half"/>
    <m/>
    <m/>
    <m/>
    <n v="1.1000000000000001"/>
    <n v="1.5309999999999999"/>
    <m/>
  </r>
  <r>
    <x v="1"/>
    <m/>
    <m/>
    <m/>
    <m/>
    <m/>
    <m/>
    <m/>
    <m/>
    <s v="Cabinet"/>
    <s v="SEL1-4-1-S-010-C510"/>
    <m/>
    <m/>
    <m/>
    <m/>
    <m/>
    <m/>
    <m/>
    <m/>
    <m/>
    <m/>
    <m/>
    <m/>
    <m/>
    <m/>
    <m/>
    <s v="J20"/>
    <s v="4-C510"/>
    <s v="C510"/>
    <s v="S-010"/>
    <n v="1"/>
    <x v="0"/>
    <s v="SEL1"/>
    <m/>
    <m/>
    <m/>
    <m/>
    <m/>
    <m/>
    <m/>
    <m/>
    <m/>
    <m/>
    <m/>
    <m/>
    <m/>
    <m/>
    <m/>
    <n v="0.35199999999999998"/>
    <m/>
  </r>
  <r>
    <x v="0"/>
    <s v="(주)종로학평"/>
    <s v="Jongro Hakpyung"/>
    <s v="JRHKR"/>
    <m/>
    <m/>
    <m/>
    <m/>
    <m/>
    <s v="Cabinet"/>
    <s v="SEL1-4-1-S-010-C601"/>
    <s v="KEN1"/>
    <s v="KEN8"/>
    <s v="KEN 1 #07"/>
    <s v="KEN 8 #07"/>
    <m/>
    <m/>
    <m/>
    <m/>
    <m/>
    <m/>
    <m/>
    <m/>
    <m/>
    <m/>
    <m/>
    <s v="H11"/>
    <s v="4-C601"/>
    <s v="C601"/>
    <s v="S-010"/>
    <n v="1"/>
    <x v="0"/>
    <s v="SEL1"/>
    <m/>
    <m/>
    <m/>
    <m/>
    <m/>
    <m/>
    <m/>
    <m/>
    <m/>
    <s v="SJTKR-OR-003555"/>
    <s v="SJTKR-IB-00035503"/>
    <m/>
    <s v="(주)종로학평"/>
    <m/>
    <n v="2.2000000000000002"/>
    <n v="0.71099999999999997"/>
    <m/>
  </r>
  <r>
    <x v="1"/>
    <m/>
    <m/>
    <m/>
    <m/>
    <m/>
    <m/>
    <s v="(주)엔코아"/>
    <s v="Encore Co., Ltd."/>
    <s v="Cabinet"/>
    <s v="SEL1-4-1-S-010-C602"/>
    <m/>
    <m/>
    <m/>
    <m/>
    <m/>
    <m/>
    <m/>
    <m/>
    <m/>
    <m/>
    <m/>
    <m/>
    <m/>
    <m/>
    <m/>
    <s v="H12"/>
    <s v="4-C602"/>
    <s v="C602"/>
    <s v="S-010"/>
    <n v="1"/>
    <x v="0"/>
    <s v="SEL1"/>
    <m/>
    <m/>
    <m/>
    <m/>
    <m/>
    <m/>
    <m/>
    <m/>
    <m/>
    <m/>
    <m/>
    <m/>
    <m/>
    <m/>
    <m/>
    <n v="0.70399999999999996"/>
    <m/>
  </r>
  <r>
    <x v="0"/>
    <s v="(주)종로학평"/>
    <s v="Jongro Hakpyung"/>
    <s v="JRHKR"/>
    <m/>
    <m/>
    <m/>
    <m/>
    <m/>
    <s v="Cabinet"/>
    <s v="SEL1-4-1-S-010-C603"/>
    <m/>
    <m/>
    <m/>
    <m/>
    <m/>
    <m/>
    <m/>
    <m/>
    <m/>
    <m/>
    <m/>
    <m/>
    <m/>
    <m/>
    <m/>
    <s v="H13"/>
    <s v="4-C603"/>
    <s v="C603"/>
    <s v="S-010"/>
    <n v="1"/>
    <x v="0"/>
    <s v="SEL1"/>
    <m/>
    <m/>
    <m/>
    <m/>
    <m/>
    <m/>
    <m/>
    <m/>
    <m/>
    <s v="SJTKR-OR-003555"/>
    <s v="SJTKR-IB-00035504"/>
    <m/>
    <s v="(주)종로학평"/>
    <m/>
    <n v="2.2000000000000002"/>
    <n v="0.71099999999999997"/>
    <m/>
  </r>
  <r>
    <x v="0"/>
    <s v="한국제이에스데이터시스템즈"/>
    <s v="JS Data Systems Korea"/>
    <s v="JSDKR"/>
    <m/>
    <m/>
    <m/>
    <m/>
    <m/>
    <s v="Cabinet"/>
    <s v="SEL1-4-1-S-010-C604"/>
    <m/>
    <m/>
    <m/>
    <m/>
    <m/>
    <m/>
    <m/>
    <m/>
    <m/>
    <m/>
    <m/>
    <m/>
    <m/>
    <m/>
    <m/>
    <s v="H14"/>
    <s v="4-C604"/>
    <s v="C604"/>
    <s v="S-010"/>
    <n v="1"/>
    <x v="0"/>
    <s v="SEL1"/>
    <m/>
    <m/>
    <m/>
    <m/>
    <m/>
    <m/>
    <m/>
    <m/>
    <m/>
    <s v="JSDKR-OR-003347"/>
    <s v="JSDKR-IB-00035395"/>
    <m/>
    <m/>
    <m/>
    <n v="2.2000000000000002"/>
    <n v="0.71099999999999997"/>
    <m/>
  </r>
  <r>
    <x v="0"/>
    <s v="헥토파이넨셜"/>
    <s v="Settle Bank Co., Ltd."/>
    <s v="STBKR"/>
    <m/>
    <m/>
    <m/>
    <m/>
    <m/>
    <s v="Cabinet"/>
    <s v="SEL1-4-1-S-010-C605"/>
    <m/>
    <m/>
    <m/>
    <m/>
    <m/>
    <m/>
    <m/>
    <m/>
    <m/>
    <m/>
    <m/>
    <m/>
    <m/>
    <m/>
    <m/>
    <s v="H15"/>
    <s v="4-C605"/>
    <s v="C605"/>
    <s v="S-010"/>
    <n v="1"/>
    <x v="0"/>
    <s v="SEL1"/>
    <m/>
    <m/>
    <n v="4"/>
    <m/>
    <m/>
    <n v="4"/>
    <m/>
    <m/>
    <s v="Half"/>
    <s v="STBKR-OR-004784"/>
    <s v="STBKR-IB-00035559"/>
    <m/>
    <m/>
    <m/>
    <n v="2.2000000000000002"/>
    <n v="0.71099999999999997"/>
    <m/>
  </r>
  <r>
    <x v="0"/>
    <s v="헥토파이넨셜"/>
    <s v="Settle Bank Co., Ltd."/>
    <s v="STBKR"/>
    <m/>
    <m/>
    <m/>
    <m/>
    <m/>
    <s v="Cabinet"/>
    <s v="SEL1-4-1-S-010-C606"/>
    <m/>
    <m/>
    <m/>
    <m/>
    <m/>
    <m/>
    <m/>
    <m/>
    <m/>
    <m/>
    <m/>
    <m/>
    <m/>
    <m/>
    <m/>
    <s v="H16"/>
    <s v="4-C606"/>
    <s v="C606"/>
    <s v="S-010"/>
    <n v="1"/>
    <x v="0"/>
    <s v="SEL1"/>
    <m/>
    <m/>
    <n v="6"/>
    <m/>
    <m/>
    <n v="6"/>
    <m/>
    <m/>
    <s v="Half"/>
    <s v="STBKR-OR-004784"/>
    <s v="STBKR-IB-00035560"/>
    <m/>
    <m/>
    <m/>
    <n v="2.2000000000000002"/>
    <n v="0.71099999999999997"/>
    <m/>
  </r>
  <r>
    <x v="0"/>
    <s v="한국제이에스데이터시스템즈"/>
    <s v="JS Data Systems Korea"/>
    <s v="JSDKR"/>
    <m/>
    <m/>
    <m/>
    <m/>
    <m/>
    <s v="Cabinet"/>
    <s v="SEL1-4-1-S-010-C607"/>
    <m/>
    <m/>
    <m/>
    <m/>
    <m/>
    <m/>
    <m/>
    <m/>
    <m/>
    <m/>
    <m/>
    <m/>
    <m/>
    <m/>
    <m/>
    <s v="H17"/>
    <s v="4-C607"/>
    <s v="C607"/>
    <s v="S-010"/>
    <n v="1"/>
    <x v="0"/>
    <s v="SEL1"/>
    <m/>
    <m/>
    <n v="17"/>
    <n v="14"/>
    <m/>
    <n v="2"/>
    <n v="1"/>
    <m/>
    <m/>
    <s v="JSDKR-OR-003347"/>
    <s v="JSDKR-IB-00035396"/>
    <m/>
    <m/>
    <m/>
    <n v="2.2000000000000002"/>
    <n v="0.71099999999999997"/>
    <m/>
  </r>
  <r>
    <x v="0"/>
    <s v="헥토파이넨셜"/>
    <s v="Settle Bank Co., Ltd."/>
    <s v="STBKR"/>
    <m/>
    <m/>
    <m/>
    <m/>
    <m/>
    <s v="Cabinet"/>
    <s v="SEL1-4-1-S-010-C608"/>
    <m/>
    <m/>
    <m/>
    <m/>
    <m/>
    <m/>
    <m/>
    <m/>
    <m/>
    <m/>
    <m/>
    <m/>
    <m/>
    <m/>
    <m/>
    <s v="H18"/>
    <s v="4-C608"/>
    <s v="C608"/>
    <s v="S-010"/>
    <n v="1"/>
    <x v="0"/>
    <s v="SEL1"/>
    <m/>
    <m/>
    <n v="12"/>
    <n v="6"/>
    <m/>
    <m/>
    <n v="6"/>
    <m/>
    <m/>
    <s v="STBKR-OR-004784"/>
    <s v="STBKR-IB-00035561"/>
    <m/>
    <m/>
    <m/>
    <n v="2.2000000000000002"/>
    <n v="0.71099999999999997"/>
    <m/>
  </r>
  <r>
    <x v="0"/>
    <s v="헥토파이넨셜"/>
    <s v="Settle Bank Co., Ltd."/>
    <s v="STBKR"/>
    <m/>
    <m/>
    <m/>
    <m/>
    <m/>
    <s v="Cabinet"/>
    <s v="SEL1-4-1-S-010-C609"/>
    <m/>
    <m/>
    <m/>
    <m/>
    <m/>
    <m/>
    <m/>
    <m/>
    <m/>
    <m/>
    <m/>
    <m/>
    <m/>
    <m/>
    <m/>
    <s v="H19"/>
    <s v="4-C609"/>
    <s v="C609"/>
    <s v="S-010"/>
    <n v="1"/>
    <x v="0"/>
    <s v="SEL1"/>
    <m/>
    <m/>
    <n v="12"/>
    <n v="4"/>
    <m/>
    <m/>
    <n v="8"/>
    <m/>
    <m/>
    <s v="STBKR-OR-004784"/>
    <s v="STBKR-IB-00035564"/>
    <m/>
    <m/>
    <m/>
    <n v="2.2000000000000002"/>
    <n v="0.71099999999999997"/>
    <m/>
  </r>
  <r>
    <x v="1"/>
    <m/>
    <m/>
    <m/>
    <m/>
    <m/>
    <m/>
    <m/>
    <m/>
    <s v="Cabinet"/>
    <s v="SEL1-4-1-S-010-C610"/>
    <m/>
    <m/>
    <m/>
    <m/>
    <m/>
    <m/>
    <m/>
    <m/>
    <m/>
    <m/>
    <m/>
    <m/>
    <m/>
    <m/>
    <m/>
    <s v="H20"/>
    <s v="4-C610"/>
    <s v="C610"/>
    <s v="S-010"/>
    <n v="1"/>
    <x v="0"/>
    <s v="SEL1"/>
    <m/>
    <m/>
    <m/>
    <m/>
    <m/>
    <m/>
    <m/>
    <m/>
    <m/>
    <m/>
    <m/>
    <m/>
    <m/>
    <m/>
    <m/>
    <n v="0"/>
    <m/>
  </r>
  <r>
    <x v="0"/>
    <s v="코인넷"/>
    <s v="CoinNet"/>
    <s v="CINKR"/>
    <s v="(주)한국지에스티"/>
    <s v="GST Korea Co., Ltd."/>
    <s v="GSTKR"/>
    <s v="콤지 주식회사"/>
    <m/>
    <s v="Cabinet"/>
    <s v="SEL1-4-1-S-010-C611"/>
    <m/>
    <m/>
    <m/>
    <m/>
    <m/>
    <m/>
    <m/>
    <m/>
    <m/>
    <m/>
    <m/>
    <m/>
    <m/>
    <m/>
    <m/>
    <s v="H21"/>
    <s v="4-C611"/>
    <s v="C611"/>
    <s v="S-010"/>
    <n v="1"/>
    <x v="0"/>
    <s v="SEL1"/>
    <m/>
    <m/>
    <m/>
    <m/>
    <m/>
    <m/>
    <m/>
    <m/>
    <s v="Half -&gt; Full"/>
    <s v="CINKR-OR-003300"/>
    <s v="CINKR-IB-00035250 Half"/>
    <m/>
    <m/>
    <m/>
    <n v="1.1000000000000001"/>
    <n v="0.71099999999999997"/>
    <m/>
  </r>
  <r>
    <x v="0"/>
    <s v="주식회사 위넷시스템"/>
    <s v="Winnet System Co., Ltd."/>
    <s v="WNTKR"/>
    <m/>
    <m/>
    <m/>
    <m/>
    <m/>
    <s v="Cabinet"/>
    <s v="SEL1-4-1-S-010-C701"/>
    <s v="KEN2"/>
    <s v="KEN9"/>
    <s v="KEN 2 #08"/>
    <s v="KEN 9 #08"/>
    <m/>
    <m/>
    <m/>
    <m/>
    <m/>
    <m/>
    <m/>
    <m/>
    <m/>
    <m/>
    <m/>
    <s v="G11"/>
    <s v="4-C701"/>
    <s v="C701"/>
    <s v="S-010"/>
    <n v="1"/>
    <x v="0"/>
    <s v="SEL1"/>
    <m/>
    <m/>
    <n v="2"/>
    <n v="2"/>
    <m/>
    <m/>
    <m/>
    <m/>
    <s v="quarter"/>
    <s v="WNTKR-OR-003626"/>
    <s v="WNTKR-IB-00035595 Quarter"/>
    <m/>
    <m/>
    <m/>
    <n v="0.55000000000000004"/>
    <n v="0.97599999999999998"/>
    <m/>
  </r>
  <r>
    <x v="1"/>
    <m/>
    <m/>
    <m/>
    <m/>
    <m/>
    <m/>
    <m/>
    <m/>
    <s v="Cabinet"/>
    <s v="SEL1-4-1-S-010-C702"/>
    <m/>
    <m/>
    <m/>
    <m/>
    <m/>
    <m/>
    <m/>
    <m/>
    <m/>
    <m/>
    <m/>
    <m/>
    <m/>
    <m/>
    <m/>
    <s v="G12"/>
    <s v="4-C702"/>
    <s v="C702"/>
    <s v="S-010"/>
    <n v="1"/>
    <x v="0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4-1-S-010-C703"/>
    <m/>
    <m/>
    <m/>
    <m/>
    <m/>
    <m/>
    <m/>
    <m/>
    <m/>
    <m/>
    <m/>
    <m/>
    <m/>
    <m/>
    <m/>
    <s v="G13"/>
    <s v="4-C703"/>
    <s v="C703"/>
    <s v="S-010"/>
    <n v="1"/>
    <x v="0"/>
    <s v="SEL1"/>
    <m/>
    <m/>
    <m/>
    <m/>
    <m/>
    <m/>
    <m/>
    <m/>
    <m/>
    <m/>
    <m/>
    <m/>
    <m/>
    <m/>
    <m/>
    <n v="0"/>
    <m/>
  </r>
  <r>
    <x v="0"/>
    <s v="(주)시스원"/>
    <s v="Sysone Co., Ltd."/>
    <s v="SSOKR"/>
    <m/>
    <m/>
    <m/>
    <m/>
    <m/>
    <s v="Cabinet"/>
    <s v="SEL1-4-1-S-010-C704"/>
    <m/>
    <m/>
    <m/>
    <m/>
    <m/>
    <m/>
    <m/>
    <m/>
    <m/>
    <m/>
    <m/>
    <m/>
    <m/>
    <m/>
    <m/>
    <s v="G14"/>
    <s v="4-C704"/>
    <s v="C704"/>
    <s v="S-010"/>
    <n v="1"/>
    <x v="0"/>
    <s v="SEL1"/>
    <m/>
    <m/>
    <n v="18"/>
    <n v="2"/>
    <n v="3"/>
    <m/>
    <n v="13"/>
    <m/>
    <m/>
    <s v="SSOKR-OR-003591"/>
    <s v="SSOKR-IB-00035538"/>
    <m/>
    <m/>
    <m/>
    <n v="2.2000000000000002"/>
    <n v="0.97599999999999998"/>
    <m/>
  </r>
  <r>
    <x v="0"/>
    <s v="한국제이에스데이터시스템즈"/>
    <s v="JS Data Systems Korea"/>
    <s v="JSDKR"/>
    <m/>
    <m/>
    <m/>
    <m/>
    <m/>
    <s v="Cabinet"/>
    <s v="SEL1-4-1-S-010-C705"/>
    <m/>
    <m/>
    <m/>
    <m/>
    <m/>
    <m/>
    <m/>
    <m/>
    <m/>
    <m/>
    <m/>
    <m/>
    <m/>
    <m/>
    <m/>
    <s v="G15"/>
    <s v="4-C705"/>
    <s v="C705"/>
    <s v="S-010"/>
    <n v="1"/>
    <x v="0"/>
    <s v="SEL1"/>
    <m/>
    <m/>
    <n v="0"/>
    <m/>
    <m/>
    <m/>
    <m/>
    <m/>
    <m/>
    <s v="JSDKR-OR-003347"/>
    <s v="JSDKR-IB-00035397"/>
    <m/>
    <m/>
    <m/>
    <n v="2.2000000000000002"/>
    <n v="0.97599999999999998"/>
    <m/>
  </r>
  <r>
    <x v="3"/>
    <s v="DEK"/>
    <s v="Digital Edge Korea "/>
    <s v="DTEKR"/>
    <m/>
    <m/>
    <m/>
    <m/>
    <m/>
    <s v="Cabinet"/>
    <s v="SEL1-4-1-S-010-C706"/>
    <m/>
    <m/>
    <m/>
    <m/>
    <m/>
    <m/>
    <m/>
    <m/>
    <m/>
    <m/>
    <m/>
    <m/>
    <m/>
    <m/>
    <m/>
    <s v="G16"/>
    <s v="4-C706"/>
    <s v="C706"/>
    <s v="S-010"/>
    <n v="1"/>
    <x v="0"/>
    <s v="SEL1"/>
    <m/>
    <m/>
    <n v="0"/>
    <m/>
    <m/>
    <m/>
    <m/>
    <m/>
    <m/>
    <m/>
    <m/>
    <m/>
    <m/>
    <m/>
    <m/>
    <n v="0.97599999999999998"/>
    <m/>
  </r>
  <r>
    <x v="1"/>
    <m/>
    <m/>
    <m/>
    <m/>
    <m/>
    <m/>
    <m/>
    <m/>
    <s v="Cabinet"/>
    <s v="SEL1-4-1-S-010-C707"/>
    <m/>
    <m/>
    <m/>
    <m/>
    <m/>
    <m/>
    <m/>
    <m/>
    <m/>
    <m/>
    <m/>
    <m/>
    <m/>
    <m/>
    <m/>
    <s v="G17"/>
    <s v="4-C707"/>
    <s v="C707"/>
    <s v="S-010"/>
    <n v="1"/>
    <x v="0"/>
    <s v="SEL1"/>
    <m/>
    <m/>
    <m/>
    <m/>
    <m/>
    <m/>
    <m/>
    <m/>
    <m/>
    <m/>
    <m/>
    <m/>
    <m/>
    <m/>
    <m/>
    <n v="0"/>
    <m/>
  </r>
  <r>
    <x v="0"/>
    <s v="(주)시스원"/>
    <s v="Sysone Co., Ltd."/>
    <s v="SSOKR"/>
    <m/>
    <m/>
    <m/>
    <m/>
    <m/>
    <s v="Cabinet"/>
    <s v="SEL1-4-1-S-010-C708"/>
    <m/>
    <m/>
    <m/>
    <m/>
    <m/>
    <m/>
    <m/>
    <m/>
    <m/>
    <m/>
    <m/>
    <m/>
    <m/>
    <m/>
    <m/>
    <s v="G18"/>
    <s v="4-C708"/>
    <s v="C708"/>
    <s v="S-010"/>
    <n v="1"/>
    <x v="0"/>
    <s v="SEL1"/>
    <m/>
    <m/>
    <n v="19"/>
    <n v="8"/>
    <n v="1"/>
    <m/>
    <n v="10"/>
    <m/>
    <m/>
    <s v="SSOKR-OR-003591"/>
    <s v="SSOKR-IB-00035539"/>
    <m/>
    <m/>
    <m/>
    <n v="2.2000000000000002"/>
    <n v="0.97599999999999998"/>
    <m/>
  </r>
  <r>
    <x v="0"/>
    <s v="헥토파이넨셜"/>
    <s v="Settle Bank Co., Ltd."/>
    <s v="STBKR"/>
    <m/>
    <m/>
    <m/>
    <m/>
    <m/>
    <s v="Cabinet"/>
    <s v="SEL1-4-1-S-010-C709"/>
    <m/>
    <m/>
    <m/>
    <m/>
    <m/>
    <m/>
    <m/>
    <m/>
    <m/>
    <m/>
    <m/>
    <m/>
    <m/>
    <m/>
    <m/>
    <s v="G19"/>
    <s v="4-C709"/>
    <s v="C709"/>
    <s v="S-010"/>
    <n v="1"/>
    <x v="0"/>
    <s v="SEL1"/>
    <m/>
    <m/>
    <n v="15"/>
    <n v="3"/>
    <m/>
    <m/>
    <n v="7"/>
    <n v="5"/>
    <m/>
    <s v="STBKR-OR-004784"/>
    <s v="STBKR-IB-00035566"/>
    <m/>
    <m/>
    <m/>
    <n v="2.2000000000000002"/>
    <n v="0.97599999999999998"/>
    <m/>
  </r>
  <r>
    <x v="0"/>
    <s v="헥토파이넨셜"/>
    <s v="Settle Bank Co., Ltd."/>
    <s v="STBKR"/>
    <m/>
    <m/>
    <m/>
    <m/>
    <m/>
    <s v="Cabinet"/>
    <s v="SEL1-4-1-S-010-C710"/>
    <m/>
    <m/>
    <m/>
    <m/>
    <m/>
    <m/>
    <m/>
    <m/>
    <m/>
    <m/>
    <m/>
    <m/>
    <m/>
    <m/>
    <m/>
    <s v="G20"/>
    <s v="4-C710"/>
    <s v="C710"/>
    <s v="S-010"/>
    <n v="1"/>
    <x v="0"/>
    <s v="SEL1"/>
    <m/>
    <m/>
    <n v="12"/>
    <n v="4"/>
    <m/>
    <m/>
    <n v="7"/>
    <n v="1"/>
    <m/>
    <s v="STBKR-OR-004784"/>
    <s v="STBKR-IB-00035567"/>
    <m/>
    <m/>
    <m/>
    <n v="2.2000000000000002"/>
    <n v="0.97599999999999998"/>
    <m/>
  </r>
  <r>
    <x v="0"/>
    <s v="헥토파이넨셜"/>
    <s v="Settle Bank Co., Ltd."/>
    <s v="STBKR"/>
    <m/>
    <m/>
    <m/>
    <m/>
    <m/>
    <s v="Cabinet"/>
    <s v="SEL1-4-1-S-010-C711"/>
    <m/>
    <m/>
    <m/>
    <m/>
    <m/>
    <m/>
    <m/>
    <m/>
    <m/>
    <m/>
    <m/>
    <m/>
    <m/>
    <m/>
    <m/>
    <s v="G21"/>
    <s v="4-C711"/>
    <s v="C711"/>
    <s v="S-010"/>
    <n v="1"/>
    <x v="0"/>
    <s v="SEL1"/>
    <m/>
    <m/>
    <n v="15"/>
    <n v="7"/>
    <m/>
    <m/>
    <n v="8"/>
    <m/>
    <m/>
    <s v="STBKR-OR-004784"/>
    <s v="STBKR-IB-00035568"/>
    <m/>
    <m/>
    <m/>
    <n v="2.2000000000000002"/>
    <n v="0.97599999999999998"/>
    <m/>
  </r>
  <r>
    <x v="1"/>
    <m/>
    <m/>
    <m/>
    <m/>
    <m/>
    <m/>
    <m/>
    <m/>
    <s v="Cabinet"/>
    <s v="SEL1-4-1-S-010-C712"/>
    <m/>
    <m/>
    <m/>
    <m/>
    <m/>
    <m/>
    <m/>
    <m/>
    <m/>
    <m/>
    <m/>
    <m/>
    <m/>
    <m/>
    <m/>
    <s v="G22"/>
    <s v="4-C712"/>
    <s v="C712"/>
    <s v="S-010"/>
    <n v="1"/>
    <x v="0"/>
    <s v="SEL1"/>
    <m/>
    <m/>
    <m/>
    <m/>
    <m/>
    <m/>
    <m/>
    <m/>
    <m/>
    <m/>
    <m/>
    <m/>
    <m/>
    <m/>
    <m/>
    <n v="0"/>
    <m/>
  </r>
  <r>
    <x v="3"/>
    <s v="DEK"/>
    <s v="Digital Edge Korea "/>
    <s v="DTEKR"/>
    <m/>
    <m/>
    <m/>
    <s v="IES.YSM.S41, S42 "/>
    <m/>
    <s v="Cabinet"/>
    <s v="SEL1-4-1-S-010-C801"/>
    <s v="KEN2"/>
    <s v="KEN9"/>
    <s v="KEN 2 #07"/>
    <s v="KEN 9 #07"/>
    <m/>
    <m/>
    <m/>
    <m/>
    <m/>
    <m/>
    <m/>
    <m/>
    <m/>
    <m/>
    <m/>
    <s v="F11"/>
    <s v="4-C801"/>
    <s v="C801"/>
    <s v="S-010"/>
    <n v="1"/>
    <x v="0"/>
    <s v="SEL1"/>
    <m/>
    <m/>
    <n v="3"/>
    <m/>
    <m/>
    <n v="3"/>
    <m/>
    <m/>
    <m/>
    <m/>
    <s v="DEK-IB-00045953"/>
    <m/>
    <m/>
    <m/>
    <n v="2.2000000000000002"/>
    <n v="1.256"/>
    <m/>
  </r>
  <r>
    <x v="0"/>
    <s v="아넥시아"/>
    <s v="ANEXIA"/>
    <s v="AXIAU"/>
    <m/>
    <m/>
    <m/>
    <m/>
    <m/>
    <s v="Cabinet"/>
    <s v="SEL1-4-1-S-010-C802"/>
    <m/>
    <m/>
    <m/>
    <m/>
    <m/>
    <m/>
    <m/>
    <m/>
    <m/>
    <m/>
    <m/>
    <m/>
    <m/>
    <m/>
    <m/>
    <s v="F12"/>
    <s v="4-C802"/>
    <s v="C802"/>
    <s v="S-010"/>
    <n v="1"/>
    <x v="0"/>
    <s v="SEL1"/>
    <m/>
    <m/>
    <n v="14"/>
    <n v="5"/>
    <m/>
    <n v="6"/>
    <m/>
    <n v="3"/>
    <m/>
    <s v="AXIAUUSD-OR-003294"/>
    <s v="AXIAUUSD-IB-00035240"/>
    <m/>
    <m/>
    <m/>
    <n v="2.2000000000000002"/>
    <n v="1.256"/>
    <m/>
  </r>
  <r>
    <x v="1"/>
    <m/>
    <m/>
    <m/>
    <m/>
    <m/>
    <m/>
    <m/>
    <m/>
    <s v="Cabinet"/>
    <s v="SEL1-4-1-S-010-C803"/>
    <m/>
    <m/>
    <m/>
    <m/>
    <m/>
    <m/>
    <m/>
    <m/>
    <m/>
    <m/>
    <m/>
    <m/>
    <m/>
    <m/>
    <m/>
    <s v="F13"/>
    <s v="4-C803"/>
    <s v="C803"/>
    <s v="S-010"/>
    <n v="1"/>
    <x v="0"/>
    <s v="SEL1"/>
    <m/>
    <m/>
    <m/>
    <m/>
    <m/>
    <m/>
    <m/>
    <m/>
    <m/>
    <m/>
    <m/>
    <m/>
    <m/>
    <m/>
    <m/>
    <n v="1.034"/>
    <m/>
  </r>
  <r>
    <x v="1"/>
    <m/>
    <m/>
    <m/>
    <m/>
    <m/>
    <m/>
    <m/>
    <m/>
    <s v="Cabinet"/>
    <s v="SEL1-4-1-S-010-C804"/>
    <m/>
    <m/>
    <m/>
    <m/>
    <m/>
    <m/>
    <m/>
    <m/>
    <m/>
    <m/>
    <m/>
    <m/>
    <m/>
    <m/>
    <m/>
    <s v="F14"/>
    <s v="4-C804"/>
    <s v="C804"/>
    <s v="S-010"/>
    <n v="1"/>
    <x v="0"/>
    <s v="SEL1"/>
    <m/>
    <m/>
    <m/>
    <m/>
    <m/>
    <m/>
    <m/>
    <m/>
    <m/>
    <m/>
    <m/>
    <m/>
    <m/>
    <m/>
    <m/>
    <n v="1.6719999999999999"/>
    <m/>
  </r>
  <r>
    <x v="1"/>
    <m/>
    <m/>
    <m/>
    <m/>
    <m/>
    <m/>
    <m/>
    <m/>
    <s v="Cabinet"/>
    <s v="SEL1-4-1-S-010-C805"/>
    <m/>
    <m/>
    <m/>
    <m/>
    <m/>
    <m/>
    <m/>
    <m/>
    <m/>
    <m/>
    <m/>
    <m/>
    <m/>
    <m/>
    <m/>
    <s v="F15"/>
    <s v="4-C805"/>
    <s v="C805"/>
    <s v="S-010"/>
    <n v="1"/>
    <x v="0"/>
    <s v="SEL1"/>
    <m/>
    <m/>
    <m/>
    <m/>
    <m/>
    <m/>
    <m/>
    <m/>
    <m/>
    <m/>
    <m/>
    <m/>
    <m/>
    <m/>
    <m/>
    <n v="1.716"/>
    <m/>
  </r>
  <r>
    <x v="0"/>
    <s v="헥토파이넨셜"/>
    <s v="Settle Bank Co., Ltd."/>
    <s v="STBKR"/>
    <m/>
    <m/>
    <m/>
    <m/>
    <m/>
    <s v="Cabinet"/>
    <s v="SEL1-4-1-S-010-C806"/>
    <m/>
    <m/>
    <m/>
    <m/>
    <m/>
    <m/>
    <m/>
    <m/>
    <m/>
    <m/>
    <m/>
    <m/>
    <m/>
    <m/>
    <m/>
    <s v="F16"/>
    <s v="4-C806"/>
    <s v="C806"/>
    <s v="S-010"/>
    <n v="1"/>
    <x v="0"/>
    <s v="SEL1"/>
    <m/>
    <m/>
    <n v="14"/>
    <n v="6"/>
    <m/>
    <m/>
    <m/>
    <n v="8"/>
    <m/>
    <s v="STBKR-OR-004784"/>
    <s v="STBKR-IB-00035569"/>
    <m/>
    <m/>
    <m/>
    <n v="2.2000000000000002"/>
    <n v="1.256"/>
    <m/>
  </r>
  <r>
    <x v="0"/>
    <s v="헥토파이넨셜"/>
    <s v="Settle Bank Co., Ltd."/>
    <s v="STBKR"/>
    <m/>
    <m/>
    <m/>
    <m/>
    <m/>
    <s v="Cabinet"/>
    <s v="SEL1-4-1-S-010-C807"/>
    <m/>
    <m/>
    <m/>
    <m/>
    <m/>
    <m/>
    <m/>
    <m/>
    <m/>
    <m/>
    <m/>
    <m/>
    <m/>
    <m/>
    <m/>
    <s v="F17"/>
    <s v="4-C807"/>
    <s v="C807"/>
    <s v="S-010"/>
    <n v="1"/>
    <x v="0"/>
    <s v="SEL1"/>
    <m/>
    <m/>
    <n v="19"/>
    <n v="10"/>
    <m/>
    <m/>
    <m/>
    <n v="9"/>
    <m/>
    <s v="STBKR-OR-004784"/>
    <s v="STBKR-IB-00035570"/>
    <m/>
    <m/>
    <m/>
    <n v="2.2000000000000002"/>
    <n v="1.256"/>
    <m/>
  </r>
  <r>
    <x v="0"/>
    <s v="헥토파이넨셜"/>
    <s v="Settle Bank Co., Ltd."/>
    <s v="STBKR"/>
    <m/>
    <m/>
    <m/>
    <m/>
    <m/>
    <s v="Cabinet"/>
    <s v="SEL1-4-1-S-010-C808"/>
    <m/>
    <m/>
    <m/>
    <m/>
    <m/>
    <m/>
    <m/>
    <m/>
    <m/>
    <m/>
    <m/>
    <m/>
    <m/>
    <m/>
    <m/>
    <s v="F18"/>
    <s v="4-C808"/>
    <s v="C808"/>
    <s v="S-010"/>
    <n v="1"/>
    <x v="0"/>
    <s v="SEL1"/>
    <m/>
    <m/>
    <n v="13"/>
    <n v="7"/>
    <m/>
    <m/>
    <n v="6"/>
    <m/>
    <s v="Half -&gt; Full"/>
    <s v="STBKR-OR-004784"/>
    <s v="STBKR-IB-00035572"/>
    <m/>
    <m/>
    <m/>
    <n v="2.2000000000000002"/>
    <n v="1.256"/>
    <m/>
  </r>
  <r>
    <x v="0"/>
    <s v="헥토파이넨셜"/>
    <s v="Settle Bank Co., Ltd."/>
    <s v="STBKR"/>
    <m/>
    <m/>
    <m/>
    <m/>
    <m/>
    <s v="Cabinet"/>
    <s v="SEL1-4-1-S-010-C809"/>
    <m/>
    <m/>
    <m/>
    <m/>
    <m/>
    <m/>
    <m/>
    <m/>
    <m/>
    <m/>
    <m/>
    <m/>
    <m/>
    <m/>
    <m/>
    <s v="F19"/>
    <s v="4-C809"/>
    <s v="C809"/>
    <s v="S-010"/>
    <n v="1"/>
    <x v="0"/>
    <s v="SEL1"/>
    <m/>
    <m/>
    <n v="12"/>
    <n v="5"/>
    <m/>
    <m/>
    <n v="7"/>
    <m/>
    <m/>
    <s v="STBKR-OR-004784"/>
    <s v="STBKR-IB-00035573"/>
    <m/>
    <m/>
    <m/>
    <n v="2.2000000000000002"/>
    <n v="1.256"/>
    <m/>
  </r>
  <r>
    <x v="0"/>
    <s v="헥토파이넨셜"/>
    <s v="Settle Bank Co., Ltd."/>
    <s v="STBKR"/>
    <m/>
    <m/>
    <m/>
    <m/>
    <m/>
    <s v="Cabinet"/>
    <s v="SEL1-4-1-S-010-C810"/>
    <m/>
    <m/>
    <m/>
    <m/>
    <m/>
    <m/>
    <m/>
    <m/>
    <m/>
    <m/>
    <m/>
    <m/>
    <m/>
    <m/>
    <m/>
    <s v="F20"/>
    <s v="4-C810"/>
    <s v="C810"/>
    <s v="S-010"/>
    <n v="1"/>
    <x v="0"/>
    <s v="SEL1"/>
    <m/>
    <m/>
    <n v="20"/>
    <n v="11"/>
    <m/>
    <m/>
    <n v="4"/>
    <n v="5"/>
    <s v="Half -&gt; Full"/>
    <s v="STBKR-OR-004784"/>
    <s v="STBKR-IB-00035574"/>
    <m/>
    <m/>
    <m/>
    <n v="2.2000000000000002"/>
    <n v="1.256"/>
    <m/>
  </r>
  <r>
    <x v="1"/>
    <m/>
    <m/>
    <m/>
    <m/>
    <m/>
    <m/>
    <m/>
    <m/>
    <s v="Cabinet"/>
    <s v="SEL1-4-1-S-010-C811"/>
    <m/>
    <m/>
    <m/>
    <m/>
    <m/>
    <m/>
    <m/>
    <m/>
    <m/>
    <m/>
    <m/>
    <m/>
    <m/>
    <m/>
    <m/>
    <s v="F21"/>
    <s v="4-C811"/>
    <s v="C811"/>
    <s v="S-010"/>
    <n v="1"/>
    <x v="0"/>
    <s v="SEL1"/>
    <m/>
    <m/>
    <m/>
    <m/>
    <m/>
    <m/>
    <m/>
    <m/>
    <m/>
    <m/>
    <m/>
    <m/>
    <m/>
    <m/>
    <m/>
    <n v="0"/>
    <m/>
  </r>
  <r>
    <x v="0"/>
    <s v="쏜다넷"/>
    <s v="Shoot"/>
    <s v="SSNKR"/>
    <m/>
    <m/>
    <m/>
    <m/>
    <m/>
    <s v="Cabinet"/>
    <s v="SEL1-4-1-S-010-C812"/>
    <m/>
    <m/>
    <m/>
    <m/>
    <m/>
    <m/>
    <m/>
    <m/>
    <m/>
    <m/>
    <m/>
    <m/>
    <m/>
    <m/>
    <m/>
    <s v="F22"/>
    <s v="4-C812"/>
    <s v="C812"/>
    <s v="S-010"/>
    <n v="1"/>
    <x v="0"/>
    <s v="SEL1"/>
    <m/>
    <m/>
    <m/>
    <m/>
    <m/>
    <m/>
    <m/>
    <m/>
    <m/>
    <s v="SSNKR-OR-003589"/>
    <s v="SSNKR-IB-00035530"/>
    <m/>
    <m/>
    <m/>
    <n v="2.2000000000000002"/>
    <n v="1.256"/>
    <m/>
  </r>
  <r>
    <x v="1"/>
    <m/>
    <m/>
    <m/>
    <m/>
    <m/>
    <m/>
    <m/>
    <m/>
    <s v="Cabinet"/>
    <s v="SEL1-4-1-S-010-C901"/>
    <s v="KEN2"/>
    <s v="KEN9"/>
    <s v="KEN 2 #06"/>
    <s v="KEN 9 #06"/>
    <m/>
    <m/>
    <m/>
    <m/>
    <m/>
    <m/>
    <m/>
    <m/>
    <m/>
    <m/>
    <m/>
    <s v="E11"/>
    <s v="4-C901"/>
    <s v="C901"/>
    <s v="S-010"/>
    <n v="1"/>
    <x v="0"/>
    <s v="SEL1"/>
    <m/>
    <m/>
    <m/>
    <m/>
    <m/>
    <m/>
    <m/>
    <m/>
    <m/>
    <m/>
    <m/>
    <m/>
    <m/>
    <m/>
    <m/>
    <n v="2.2000000000000002"/>
    <m/>
  </r>
  <r>
    <x v="0"/>
    <s v="(주)엠에스정보통신시스템"/>
    <s v="MS Information Communication Co., Ltd."/>
    <s v="MITKR"/>
    <m/>
    <m/>
    <m/>
    <m/>
    <m/>
    <s v="Cabinet"/>
    <s v="SEL1-4-1-S-010-C902"/>
    <m/>
    <m/>
    <m/>
    <m/>
    <m/>
    <m/>
    <m/>
    <m/>
    <m/>
    <m/>
    <m/>
    <m/>
    <m/>
    <m/>
    <m/>
    <s v="E12"/>
    <s v="4-C902"/>
    <s v="C902"/>
    <s v="S-010"/>
    <n v="1"/>
    <x v="0"/>
    <s v="SEL1"/>
    <m/>
    <m/>
    <n v="12"/>
    <n v="6"/>
    <m/>
    <n v="1"/>
    <n v="5"/>
    <m/>
    <s v="Half -&gt; Full"/>
    <s v="DPSKR-OR-003324"/>
    <s v="DPSKR-IB-00035264 Half"/>
    <m/>
    <m/>
    <m/>
    <n v="1.1000000000000001"/>
    <n v="1.512"/>
    <m/>
  </r>
  <r>
    <x v="1"/>
    <m/>
    <m/>
    <m/>
    <m/>
    <m/>
    <m/>
    <m/>
    <m/>
    <s v="Cabinet"/>
    <s v="SEL1-4-1-S-010-C903"/>
    <m/>
    <m/>
    <m/>
    <m/>
    <m/>
    <m/>
    <m/>
    <m/>
    <m/>
    <m/>
    <m/>
    <m/>
    <m/>
    <m/>
    <m/>
    <s v="E13"/>
    <s v="4-C903"/>
    <s v="C903"/>
    <s v="S-010"/>
    <n v="1"/>
    <x v="0"/>
    <s v="SEL1"/>
    <m/>
    <m/>
    <m/>
    <m/>
    <m/>
    <m/>
    <m/>
    <m/>
    <m/>
    <m/>
    <m/>
    <m/>
    <m/>
    <m/>
    <m/>
    <n v="0.99"/>
    <m/>
  </r>
  <r>
    <x v="0"/>
    <s v="(주)경동사"/>
    <s v="Kyungdong Corporation"/>
    <s v="GDSKR"/>
    <m/>
    <m/>
    <m/>
    <m/>
    <m/>
    <s v="Cabinet"/>
    <s v="SEL1-4-1-S-010-C904"/>
    <m/>
    <m/>
    <m/>
    <m/>
    <m/>
    <m/>
    <m/>
    <m/>
    <m/>
    <m/>
    <m/>
    <m/>
    <m/>
    <m/>
    <m/>
    <s v="E14"/>
    <s v="4-C904"/>
    <s v="C904"/>
    <s v="S-010"/>
    <n v="1"/>
    <x v="0"/>
    <s v="SEL1"/>
    <m/>
    <m/>
    <n v="17"/>
    <n v="5"/>
    <m/>
    <m/>
    <n v="12"/>
    <m/>
    <s v="Half -&gt; Full"/>
    <s v="GDSKR-OR-003335"/>
    <s v="GDSKR-IB-00045930 Half"/>
    <m/>
    <s v="(주)경동사"/>
    <m/>
    <n v="1.1000000000000001"/>
    <n v="1.512"/>
    <m/>
  </r>
  <r>
    <x v="0"/>
    <s v="(주)경동사"/>
    <s v="Kyungdong Corporation"/>
    <s v="GDSKR"/>
    <m/>
    <m/>
    <m/>
    <m/>
    <m/>
    <s v="Cabinet"/>
    <s v="SEL1-4-1-S-010-C905"/>
    <m/>
    <m/>
    <m/>
    <m/>
    <m/>
    <m/>
    <m/>
    <m/>
    <m/>
    <m/>
    <m/>
    <m/>
    <m/>
    <m/>
    <m/>
    <s v="E15"/>
    <s v="4-C905"/>
    <s v="C905"/>
    <s v="S-010"/>
    <n v="1"/>
    <x v="0"/>
    <s v="SEL1"/>
    <m/>
    <m/>
    <n v="18"/>
    <n v="11"/>
    <m/>
    <n v="3"/>
    <n v="4"/>
    <m/>
    <s v="Half -&gt; Full"/>
    <s v="GDSKR-OR-003336"/>
    <s v="GDSKR-IB-00035382 Half"/>
    <m/>
    <s v="(주)경동사"/>
    <m/>
    <n v="1.1000000000000001"/>
    <n v="1.512"/>
    <m/>
  </r>
  <r>
    <x v="1"/>
    <m/>
    <m/>
    <m/>
    <m/>
    <m/>
    <m/>
    <m/>
    <m/>
    <s v="Cabinet"/>
    <s v="SEL1-4-1-S-010-C906"/>
    <m/>
    <m/>
    <m/>
    <m/>
    <m/>
    <m/>
    <m/>
    <m/>
    <m/>
    <m/>
    <m/>
    <m/>
    <m/>
    <m/>
    <m/>
    <s v="E16"/>
    <s v="4-C906"/>
    <s v="C906"/>
    <s v="S-010"/>
    <n v="1"/>
    <x v="0"/>
    <s v="SEL1"/>
    <m/>
    <m/>
    <m/>
    <m/>
    <m/>
    <m/>
    <m/>
    <m/>
    <m/>
    <m/>
    <m/>
    <m/>
    <m/>
    <m/>
    <m/>
    <n v="0.19800000000000001"/>
    <m/>
  </r>
  <r>
    <x v="1"/>
    <m/>
    <m/>
    <m/>
    <m/>
    <m/>
    <m/>
    <m/>
    <m/>
    <s v="Cabinet"/>
    <s v="SEL1-4-1-S-010-C907"/>
    <m/>
    <m/>
    <m/>
    <m/>
    <m/>
    <m/>
    <m/>
    <m/>
    <m/>
    <m/>
    <m/>
    <m/>
    <m/>
    <m/>
    <m/>
    <s v="E17"/>
    <s v="4-C907"/>
    <s v="C907"/>
    <s v="S-010"/>
    <n v="1"/>
    <x v="0"/>
    <s v="SEL1"/>
    <m/>
    <m/>
    <m/>
    <m/>
    <m/>
    <m/>
    <m/>
    <m/>
    <m/>
    <m/>
    <m/>
    <m/>
    <m/>
    <m/>
    <m/>
    <n v="0.55000000000000004"/>
    <m/>
  </r>
  <r>
    <x v="1"/>
    <m/>
    <m/>
    <m/>
    <m/>
    <m/>
    <m/>
    <m/>
    <m/>
    <s v="Cabinet"/>
    <s v="SEL1-4-1-S-010-C908"/>
    <m/>
    <m/>
    <m/>
    <m/>
    <m/>
    <m/>
    <m/>
    <m/>
    <m/>
    <m/>
    <m/>
    <m/>
    <m/>
    <m/>
    <m/>
    <s v="E18"/>
    <s v="4-C908"/>
    <s v="C908"/>
    <s v="S-010"/>
    <n v="1"/>
    <x v="0"/>
    <s v="SEL1"/>
    <m/>
    <m/>
    <m/>
    <m/>
    <m/>
    <m/>
    <m/>
    <m/>
    <m/>
    <m/>
    <m/>
    <m/>
    <m/>
    <m/>
    <m/>
    <n v="0.28599999999999998"/>
    <m/>
  </r>
  <r>
    <x v="1"/>
    <m/>
    <m/>
    <m/>
    <m/>
    <m/>
    <m/>
    <m/>
    <m/>
    <s v="Cabinet"/>
    <s v="SEL1-4-1-S-010-C909"/>
    <m/>
    <m/>
    <m/>
    <m/>
    <m/>
    <m/>
    <m/>
    <m/>
    <m/>
    <m/>
    <m/>
    <m/>
    <m/>
    <m/>
    <m/>
    <s v="E19"/>
    <s v="4-C909"/>
    <s v="C909"/>
    <s v="S-010"/>
    <n v="1"/>
    <x v="0"/>
    <s v="SEL1"/>
    <m/>
    <m/>
    <m/>
    <m/>
    <m/>
    <m/>
    <m/>
    <m/>
    <m/>
    <m/>
    <m/>
    <m/>
    <m/>
    <m/>
    <m/>
    <n v="0.57199999999999995"/>
    <m/>
  </r>
  <r>
    <x v="1"/>
    <m/>
    <m/>
    <m/>
    <m/>
    <m/>
    <m/>
    <m/>
    <m/>
    <s v="Cabinet"/>
    <s v="SEL1-4-1-S-010-C910"/>
    <m/>
    <m/>
    <m/>
    <m/>
    <m/>
    <m/>
    <m/>
    <m/>
    <m/>
    <m/>
    <m/>
    <m/>
    <m/>
    <m/>
    <m/>
    <s v="E20"/>
    <s v="4-C910"/>
    <s v="C910"/>
    <s v="S-010"/>
    <n v="1"/>
    <x v="0"/>
    <s v="SEL1"/>
    <m/>
    <m/>
    <m/>
    <m/>
    <m/>
    <m/>
    <m/>
    <m/>
    <m/>
    <m/>
    <m/>
    <m/>
    <m/>
    <m/>
    <m/>
    <n v="1.1000000000000001"/>
    <m/>
  </r>
  <r>
    <x v="1"/>
    <m/>
    <m/>
    <m/>
    <m/>
    <m/>
    <m/>
    <m/>
    <m/>
    <s v="Cabinet"/>
    <s v="SEL1-4-1-S-010-C911"/>
    <m/>
    <m/>
    <m/>
    <m/>
    <m/>
    <m/>
    <m/>
    <m/>
    <m/>
    <m/>
    <m/>
    <m/>
    <m/>
    <m/>
    <m/>
    <s v="E21"/>
    <s v="4-C911"/>
    <s v="C911"/>
    <s v="S-010"/>
    <n v="1"/>
    <x v="0"/>
    <s v="SEL1"/>
    <m/>
    <m/>
    <m/>
    <m/>
    <m/>
    <m/>
    <m/>
    <m/>
    <m/>
    <m/>
    <m/>
    <m/>
    <m/>
    <m/>
    <m/>
    <n v="1.3640000000000001"/>
    <m/>
  </r>
  <r>
    <x v="0"/>
    <s v="(주)위즈커뮤니케이션"/>
    <s v="Wiz Communication Co., Ltd."/>
    <s v="WZCKR"/>
    <m/>
    <m/>
    <m/>
    <m/>
    <m/>
    <s v="Cabinet"/>
    <s v="SEL1-4-1-S-010-C912"/>
    <m/>
    <m/>
    <m/>
    <m/>
    <m/>
    <m/>
    <m/>
    <m/>
    <m/>
    <m/>
    <m/>
    <m/>
    <m/>
    <m/>
    <m/>
    <s v="E22"/>
    <s v="4-C912"/>
    <s v="C912"/>
    <s v="S-010"/>
    <n v="1"/>
    <x v="0"/>
    <s v="SEL1"/>
    <m/>
    <m/>
    <n v="16"/>
    <n v="16"/>
    <m/>
    <m/>
    <m/>
    <m/>
    <s v="Half -&gt; Full"/>
    <s v="WZCKR-OR-003627"/>
    <s v="WZCKR-IB-00035596 Half"/>
    <m/>
    <m/>
    <m/>
    <n v="1.1000000000000001"/>
    <n v="1.512"/>
    <m/>
  </r>
  <r>
    <x v="0"/>
    <s v="Cloudflare"/>
    <s v="Cloudflare"/>
    <s v="CDFHQ"/>
    <m/>
    <m/>
    <m/>
    <m/>
    <m/>
    <s v="Cabinet"/>
    <s v="SEL1-5-1-C-001-G1105"/>
    <m/>
    <m/>
    <m/>
    <m/>
    <m/>
    <m/>
    <m/>
    <m/>
    <m/>
    <m/>
    <m/>
    <m/>
    <m/>
    <m/>
    <m/>
    <s v="O05"/>
    <s v="5-G1105"/>
    <s v="G1105"/>
    <s v="C-001"/>
    <n v="1"/>
    <x v="1"/>
    <s v="SEL1"/>
    <e v="#REF!"/>
    <m/>
    <m/>
    <m/>
    <m/>
    <m/>
    <m/>
    <m/>
    <m/>
    <s v="CDFHQ-OR-000157"/>
    <s v="CDFHQ-IB-00025373"/>
    <m/>
    <m/>
    <m/>
    <n v="5"/>
    <n v="0"/>
    <m/>
  </r>
  <r>
    <x v="0"/>
    <s v="Cloudflare"/>
    <s v="Cloudflare"/>
    <s v="CDFHQ"/>
    <m/>
    <m/>
    <m/>
    <m/>
    <m/>
    <s v="Cabinet"/>
    <s v="SEL1-5-1-C-001-G1106"/>
    <m/>
    <m/>
    <m/>
    <m/>
    <m/>
    <m/>
    <m/>
    <m/>
    <m/>
    <m/>
    <m/>
    <m/>
    <m/>
    <m/>
    <m/>
    <s v="O06"/>
    <s v="5-G1106"/>
    <s v="G1106"/>
    <s v="C-001"/>
    <n v="1"/>
    <x v="1"/>
    <s v="SEL1"/>
    <e v="#REF!"/>
    <m/>
    <m/>
    <m/>
    <m/>
    <m/>
    <m/>
    <m/>
    <s v="reserved in BOSS"/>
    <s v="CDFHQ-OR-000157"/>
    <m/>
    <m/>
    <m/>
    <m/>
    <m/>
    <n v="0"/>
    <s v="상면만 존재"/>
  </r>
  <r>
    <x v="0"/>
    <s v="Cloudflare"/>
    <s v="Cloudflare"/>
    <s v="CDFHQ"/>
    <m/>
    <m/>
    <m/>
    <m/>
    <m/>
    <s v="Cabinet"/>
    <s v="SEL1-5-1-C-001-G1107"/>
    <m/>
    <m/>
    <m/>
    <m/>
    <m/>
    <m/>
    <m/>
    <m/>
    <m/>
    <m/>
    <m/>
    <m/>
    <m/>
    <m/>
    <m/>
    <s v="O07"/>
    <s v="5-G1107"/>
    <s v="G1107"/>
    <s v="C-001"/>
    <n v="1"/>
    <x v="1"/>
    <s v="SEL1"/>
    <e v="#REF!"/>
    <m/>
    <m/>
    <m/>
    <m/>
    <m/>
    <m/>
    <m/>
    <s v="reserved in BOSS"/>
    <s v="CDFHQ-OR-000157"/>
    <m/>
    <m/>
    <m/>
    <m/>
    <m/>
    <n v="0"/>
    <s v="상면만 존재"/>
  </r>
  <r>
    <x v="0"/>
    <s v="Cloudflare"/>
    <s v="Cloudflare"/>
    <s v="CDFHQ"/>
    <m/>
    <m/>
    <m/>
    <m/>
    <m/>
    <s v="Cabinet"/>
    <s v="SEL1-5-1-C-001-G1108"/>
    <m/>
    <m/>
    <m/>
    <m/>
    <m/>
    <m/>
    <m/>
    <m/>
    <m/>
    <m/>
    <m/>
    <m/>
    <m/>
    <m/>
    <m/>
    <s v="O08"/>
    <s v="5-G1108"/>
    <s v="G1108"/>
    <s v="C-001"/>
    <n v="1"/>
    <x v="1"/>
    <s v="SEL1"/>
    <e v="#REF!"/>
    <m/>
    <m/>
    <m/>
    <m/>
    <m/>
    <m/>
    <m/>
    <s v="reserved in BOSS"/>
    <s v="CDFHQ-OR-000157"/>
    <m/>
    <m/>
    <m/>
    <m/>
    <m/>
    <n v="0"/>
    <s v="상면만 존재"/>
  </r>
  <r>
    <x v="0"/>
    <s v="Cloudflare"/>
    <s v="Cloudflare"/>
    <s v="CDFHQ"/>
    <m/>
    <m/>
    <m/>
    <m/>
    <m/>
    <s v="Cabinet"/>
    <s v="SEL1-5-1-C-001-G1109"/>
    <m/>
    <m/>
    <m/>
    <m/>
    <m/>
    <m/>
    <m/>
    <m/>
    <m/>
    <m/>
    <m/>
    <m/>
    <m/>
    <m/>
    <m/>
    <s v="O09"/>
    <s v="5-G1109"/>
    <s v="G1109"/>
    <s v="C-001"/>
    <n v="1"/>
    <x v="1"/>
    <s v="SEL1"/>
    <e v="#REF!"/>
    <m/>
    <m/>
    <m/>
    <m/>
    <m/>
    <m/>
    <m/>
    <s v="reserved in BOSS"/>
    <s v="CDFHQ-OR-000157"/>
    <m/>
    <m/>
    <m/>
    <m/>
    <m/>
    <n v="0"/>
    <s v="상면만 존재"/>
  </r>
  <r>
    <x v="0"/>
    <s v="Cloudflare"/>
    <s v="Cloudflare"/>
    <s v="CDFHQ"/>
    <m/>
    <m/>
    <m/>
    <m/>
    <m/>
    <s v="Cabinet"/>
    <s v="SEL1-5-1-C-001-G1205"/>
    <m/>
    <m/>
    <m/>
    <m/>
    <m/>
    <m/>
    <m/>
    <m/>
    <m/>
    <m/>
    <m/>
    <m/>
    <m/>
    <m/>
    <m/>
    <s v="P05"/>
    <s v="5-G1205"/>
    <s v="G1205"/>
    <s v="C-001"/>
    <n v="1"/>
    <x v="1"/>
    <s v="SEL1"/>
    <e v="#REF!"/>
    <m/>
    <m/>
    <m/>
    <m/>
    <m/>
    <m/>
    <m/>
    <m/>
    <s v="CDFHQ-OR-000157"/>
    <s v="CDFHQ-IB-00025377"/>
    <m/>
    <m/>
    <m/>
    <n v="5"/>
    <n v="1.452"/>
    <m/>
  </r>
  <r>
    <x v="0"/>
    <s v="Cloudflare"/>
    <s v="Cloudflare"/>
    <s v="CDFHQ"/>
    <m/>
    <m/>
    <m/>
    <m/>
    <m/>
    <s v="Cabinet"/>
    <s v="SEL1-5-1-C-001-G1206"/>
    <m/>
    <m/>
    <m/>
    <m/>
    <m/>
    <m/>
    <m/>
    <m/>
    <m/>
    <m/>
    <m/>
    <m/>
    <m/>
    <m/>
    <m/>
    <s v="P06"/>
    <s v="5-G1206"/>
    <s v="G1206"/>
    <s v="C-001"/>
    <n v="1"/>
    <x v="1"/>
    <s v="SEL1"/>
    <e v="#REF!"/>
    <m/>
    <m/>
    <m/>
    <m/>
    <m/>
    <m/>
    <m/>
    <s v="reserved in BOSS"/>
    <s v="CDFHQ-OR-000157"/>
    <m/>
    <m/>
    <m/>
    <m/>
    <m/>
    <n v="0"/>
    <m/>
  </r>
  <r>
    <x v="0"/>
    <s v="Cloudflare"/>
    <s v="Cloudflare"/>
    <s v="CDFHQ"/>
    <m/>
    <m/>
    <m/>
    <m/>
    <m/>
    <s v="Cabinet"/>
    <s v="SEL1-5-1-C-001-G1207"/>
    <m/>
    <m/>
    <m/>
    <m/>
    <m/>
    <m/>
    <m/>
    <m/>
    <m/>
    <m/>
    <m/>
    <m/>
    <m/>
    <m/>
    <m/>
    <s v="P07"/>
    <s v="5-G1207"/>
    <s v="G1207"/>
    <s v="C-001"/>
    <n v="1"/>
    <x v="1"/>
    <s v="SEL1"/>
    <e v="#REF!"/>
    <m/>
    <m/>
    <m/>
    <m/>
    <m/>
    <m/>
    <m/>
    <s v="reserved in BOSS"/>
    <s v="CDFHQ-OR-000157"/>
    <m/>
    <m/>
    <m/>
    <m/>
    <m/>
    <n v="0"/>
    <m/>
  </r>
  <r>
    <x v="0"/>
    <s v="Cloudflare"/>
    <s v="Cloudflare"/>
    <s v="CDFHQ"/>
    <m/>
    <m/>
    <m/>
    <m/>
    <m/>
    <s v="Cabinet"/>
    <s v="SEL1-5-1-C-001-G1208"/>
    <m/>
    <m/>
    <m/>
    <m/>
    <m/>
    <m/>
    <m/>
    <m/>
    <m/>
    <m/>
    <m/>
    <m/>
    <m/>
    <m/>
    <m/>
    <s v="P08"/>
    <s v="5-G1208"/>
    <s v="G1208"/>
    <s v="C-001"/>
    <n v="1"/>
    <x v="1"/>
    <s v="SEL1"/>
    <e v="#REF!"/>
    <m/>
    <m/>
    <m/>
    <m/>
    <m/>
    <m/>
    <m/>
    <s v="reserved in BOSS"/>
    <s v="CDFHQ-OR-000157"/>
    <m/>
    <m/>
    <m/>
    <m/>
    <m/>
    <n v="0"/>
    <m/>
  </r>
  <r>
    <x v="0"/>
    <s v="Cloudflare"/>
    <s v="Cloudflare"/>
    <s v="CDFHQ"/>
    <m/>
    <m/>
    <m/>
    <m/>
    <m/>
    <s v="Cabinet"/>
    <s v="SEL1-5-1-C-001-G1209"/>
    <m/>
    <m/>
    <m/>
    <m/>
    <m/>
    <m/>
    <m/>
    <m/>
    <m/>
    <m/>
    <m/>
    <m/>
    <m/>
    <m/>
    <m/>
    <s v="P09"/>
    <s v="5-G1209"/>
    <s v="G1209"/>
    <s v="C-001"/>
    <n v="1"/>
    <x v="1"/>
    <s v="SEL1"/>
    <e v="#REF!"/>
    <m/>
    <m/>
    <m/>
    <m/>
    <m/>
    <m/>
    <m/>
    <s v="reserved in BOSS"/>
    <s v="CDFHQ-OR-000157"/>
    <m/>
    <m/>
    <m/>
    <m/>
    <m/>
    <n v="0"/>
    <m/>
  </r>
  <r>
    <x v="0"/>
    <s v="(주)엘지유플러스"/>
    <s v="LG U Plus"/>
    <s v="LGUKR"/>
    <m/>
    <m/>
    <m/>
    <m/>
    <m/>
    <s v="Cabinet"/>
    <s v="SEL1-5-1-C-002-G2101"/>
    <s v="U5-1A"/>
    <s v="U5-1B"/>
    <s v="U5-1A-19"/>
    <s v="U5-1B-19"/>
    <m/>
    <m/>
    <m/>
    <m/>
    <m/>
    <m/>
    <m/>
    <m/>
    <m/>
    <m/>
    <m/>
    <s v="P12"/>
    <s v="5-G2101"/>
    <s v="G2101"/>
    <s v="C-002"/>
    <n v="1"/>
    <x v="1"/>
    <s v="SEL1"/>
    <e v="#REF!"/>
    <m/>
    <m/>
    <m/>
    <m/>
    <m/>
    <m/>
    <m/>
    <m/>
    <s v="LGUKR2-OR-003394"/>
    <s v="LGUKR2-IB-00035410"/>
    <m/>
    <m/>
    <m/>
    <n v="2.2000000000000002"/>
    <n v="0.17599999999999999"/>
    <m/>
  </r>
  <r>
    <x v="0"/>
    <s v="(주)엘지유플러스"/>
    <s v="LG U Plus"/>
    <s v="LGUKR"/>
    <m/>
    <m/>
    <m/>
    <m/>
    <m/>
    <s v="Cabinet"/>
    <s v="SEL1-5-1-C-002-G2102"/>
    <s v="U5-1A"/>
    <s v="U5-1B"/>
    <s v="U5-1A-21"/>
    <s v="U5-1B-21"/>
    <m/>
    <m/>
    <m/>
    <m/>
    <m/>
    <m/>
    <m/>
    <m/>
    <m/>
    <m/>
    <m/>
    <s v="P13"/>
    <s v="5-G2102"/>
    <s v="G2102"/>
    <s v="C-002"/>
    <n v="1"/>
    <x v="1"/>
    <s v="SEL1"/>
    <e v="#REF!"/>
    <m/>
    <m/>
    <m/>
    <m/>
    <m/>
    <m/>
    <m/>
    <m/>
    <s v="LGUKR2-OR-003394"/>
    <s v="LGUKR2-IB-00035411"/>
    <m/>
    <m/>
    <m/>
    <n v="2.2000000000000002"/>
    <n v="0.57199999999999995"/>
    <m/>
  </r>
  <r>
    <x v="0"/>
    <s v="(주)엘지유플러스"/>
    <s v="LG U Plus"/>
    <s v="LGUKR"/>
    <m/>
    <m/>
    <m/>
    <m/>
    <m/>
    <s v="Cabinet"/>
    <s v="SEL1-5-1-C-002-G2103"/>
    <s v="U5-1A"/>
    <s v="U5-1B"/>
    <s v="U5-1A-23"/>
    <s v="U5-1B-23"/>
    <m/>
    <m/>
    <m/>
    <m/>
    <m/>
    <m/>
    <m/>
    <m/>
    <m/>
    <m/>
    <m/>
    <s v="P14"/>
    <s v="5-G2103"/>
    <s v="G2103"/>
    <s v="C-002"/>
    <n v="1"/>
    <x v="1"/>
    <s v="SEL1"/>
    <e v="#REF!"/>
    <m/>
    <m/>
    <m/>
    <m/>
    <m/>
    <m/>
    <m/>
    <m/>
    <s v="LGUKR2-OR-003394"/>
    <s v="LGUKR2-IB-00035412"/>
    <m/>
    <m/>
    <m/>
    <n v="2.2000000000000002"/>
    <n v="0.55000000000000004"/>
    <m/>
  </r>
  <r>
    <x v="0"/>
    <s v="(주)엘지유플러스"/>
    <s v="LG U Plus"/>
    <s v="LGUKR"/>
    <m/>
    <m/>
    <m/>
    <m/>
    <m/>
    <s v="Cabinet"/>
    <s v="SEL1-5-1-C-002-G2104"/>
    <s v="U5-1A"/>
    <s v="U5-1B"/>
    <s v="U5-1A-25"/>
    <s v="U5-1B-25"/>
    <m/>
    <m/>
    <m/>
    <m/>
    <m/>
    <m/>
    <m/>
    <m/>
    <m/>
    <m/>
    <m/>
    <s v="P15"/>
    <s v="5-G2104"/>
    <s v="G2104"/>
    <s v="C-002"/>
    <n v="1"/>
    <x v="1"/>
    <s v="SEL1"/>
    <e v="#REF!"/>
    <m/>
    <m/>
    <m/>
    <m/>
    <m/>
    <m/>
    <m/>
    <m/>
    <s v="LGUKR2-OR-003394"/>
    <s v="LGUKR2-IB-00035413"/>
    <m/>
    <m/>
    <m/>
    <n v="2.2000000000000002"/>
    <n v="0"/>
    <m/>
  </r>
  <r>
    <x v="0"/>
    <s v="(주)엘지유플러스"/>
    <s v="LG U Plus"/>
    <s v="LGUKR"/>
    <m/>
    <m/>
    <m/>
    <m/>
    <m/>
    <s v="Cabinet"/>
    <s v="SEL1-5-1-C-002-G2203"/>
    <m/>
    <m/>
    <m/>
    <m/>
    <m/>
    <m/>
    <m/>
    <m/>
    <m/>
    <m/>
    <m/>
    <m/>
    <m/>
    <m/>
    <m/>
    <s v="O14"/>
    <s v="5-G2203"/>
    <s v="G2203"/>
    <s v="C-002"/>
    <n v="1"/>
    <x v="1"/>
    <s v="SEL1"/>
    <e v="#REF!"/>
    <m/>
    <m/>
    <m/>
    <m/>
    <m/>
    <m/>
    <m/>
    <m/>
    <s v="LGUKR2-OR-003394"/>
    <s v="LGUKR2-IB-00035414"/>
    <m/>
    <m/>
    <m/>
    <n v="2.2000000000000002"/>
    <n v="0"/>
    <m/>
  </r>
  <r>
    <x v="0"/>
    <s v="(주)엘지유플러스"/>
    <s v="LG U Plus"/>
    <s v="LGUKR"/>
    <m/>
    <m/>
    <m/>
    <m/>
    <m/>
    <s v="Cabinet"/>
    <s v="SEL1-5-1-C-002-G2204"/>
    <m/>
    <m/>
    <m/>
    <m/>
    <m/>
    <m/>
    <m/>
    <m/>
    <m/>
    <m/>
    <m/>
    <m/>
    <m/>
    <m/>
    <m/>
    <s v="O15"/>
    <s v="5-G2204"/>
    <s v="G2204"/>
    <s v="C-002"/>
    <n v="1"/>
    <x v="1"/>
    <s v="SEL1"/>
    <e v="#REF!"/>
    <m/>
    <m/>
    <m/>
    <m/>
    <m/>
    <m/>
    <m/>
    <m/>
    <s v="LGUKR2-OR-003394"/>
    <s v="LGUKR2-IB-00035415"/>
    <m/>
    <m/>
    <m/>
    <n v="2.2000000000000002"/>
    <n v="0.17599999999999999"/>
    <m/>
  </r>
  <r>
    <x v="0"/>
    <s v="보다폰"/>
    <s v="Vodafone Enterprise Global Limited"/>
    <s v="VDFHK"/>
    <m/>
    <m/>
    <m/>
    <m/>
    <m/>
    <s v="Cabinet"/>
    <s v="SEL1-5-1-C-003-G3101"/>
    <m/>
    <m/>
    <s v="-"/>
    <s v="-"/>
    <m/>
    <m/>
    <m/>
    <m/>
    <m/>
    <m/>
    <m/>
    <m/>
    <m/>
    <m/>
    <m/>
    <s v="M04"/>
    <s v="5-G3101"/>
    <s v="G3101"/>
    <s v="C-003"/>
    <n v="1"/>
    <x v="1"/>
    <s v="SEL1"/>
    <e v="#REF!"/>
    <m/>
    <m/>
    <m/>
    <m/>
    <m/>
    <m/>
    <m/>
    <m/>
    <s v="SJTKRUSD-OR-003558"/>
    <s v="SJTKRUSD-IB-00035517"/>
    <m/>
    <s v="보다폰"/>
    <m/>
    <n v="2.2000000000000002"/>
    <n v="0"/>
    <s v="전기회로 없음"/>
  </r>
  <r>
    <x v="0"/>
    <s v="보다폰"/>
    <s v="Vodafone Enterprise Global Limited"/>
    <s v="VDFHK"/>
    <m/>
    <m/>
    <m/>
    <m/>
    <m/>
    <s v="Cabinet"/>
    <s v="SEL1-5-1-C-003-G3102"/>
    <s v="U5-1A"/>
    <s v="U5-1B"/>
    <s v="U5-1A-50"/>
    <s v="U5-1B-50"/>
    <m/>
    <m/>
    <m/>
    <m/>
    <m/>
    <m/>
    <m/>
    <m/>
    <m/>
    <m/>
    <m/>
    <s v="M05"/>
    <s v="5-G3102"/>
    <s v="G3102"/>
    <s v="C-003"/>
    <n v="1"/>
    <x v="1"/>
    <s v="SEL1"/>
    <e v="#REF!"/>
    <m/>
    <m/>
    <m/>
    <m/>
    <m/>
    <m/>
    <m/>
    <m/>
    <s v="SJTKRUSD-OR-003559"/>
    <s v="SJTKRUSD-IB-00035518"/>
    <m/>
    <s v="보다폰"/>
    <m/>
    <n v="2.2000000000000002"/>
    <n v="0"/>
    <m/>
  </r>
  <r>
    <x v="0"/>
    <s v="보다폰"/>
    <s v="Vodafone Enterprise Global Limited"/>
    <s v="VDFHK"/>
    <m/>
    <m/>
    <m/>
    <m/>
    <m/>
    <s v="Cabinet"/>
    <s v="SEL1-5-1-C-003-G3103"/>
    <s v="U5-1A"/>
    <s v="U5-1B"/>
    <s v="U5-1A-48"/>
    <s v="U5-1B-48"/>
    <s v="U5-1A-3P-02"/>
    <s v="U5-1B-3P-02"/>
    <m/>
    <m/>
    <m/>
    <m/>
    <m/>
    <m/>
    <m/>
    <m/>
    <m/>
    <s v="M06"/>
    <s v="5-G3103"/>
    <s v="G3103"/>
    <s v="C-003"/>
    <n v="1"/>
    <x v="1"/>
    <s v="SEL1"/>
    <e v="#REF!"/>
    <m/>
    <m/>
    <m/>
    <m/>
    <m/>
    <m/>
    <m/>
    <m/>
    <s v="SJTKRUSD-OR-003559"/>
    <s v="SJTKRUSD-IB-00035519"/>
    <m/>
    <s v="보다폰"/>
    <m/>
    <n v="2.2000000000000002"/>
    <n v="1.3640000000000001"/>
    <s v="4회로 사용 중(정류기 2회로, rPDU 2회로)"/>
  </r>
  <r>
    <x v="0"/>
    <s v="오픈베이스"/>
    <s v="Openbase"/>
    <s v="OPBKR"/>
    <m/>
    <m/>
    <m/>
    <m/>
    <m/>
    <s v="Cabinet"/>
    <s v="SEL1-5-1-C-004-C304"/>
    <m/>
    <m/>
    <m/>
    <m/>
    <m/>
    <m/>
    <m/>
    <m/>
    <m/>
    <m/>
    <m/>
    <m/>
    <m/>
    <m/>
    <m/>
    <s v="AA14"/>
    <s v="5-C304"/>
    <s v="C304"/>
    <s v="C-004"/>
    <n v="1"/>
    <x v="1"/>
    <s v="SEL1"/>
    <e v="#REF!"/>
    <m/>
    <m/>
    <m/>
    <m/>
    <m/>
    <m/>
    <m/>
    <m/>
    <s v="OPBKR-OR-001167"/>
    <s v="OPBKR-IB-000105278"/>
    <m/>
    <m/>
    <m/>
    <n v="13"/>
    <n v="5.0819999999999999"/>
    <m/>
  </r>
  <r>
    <x v="0"/>
    <s v="오픈베이스"/>
    <s v="Openbase"/>
    <s v="OPBKR"/>
    <m/>
    <m/>
    <m/>
    <m/>
    <m/>
    <s v="Cabinet"/>
    <s v="SEL1-5-1-C-004-C305"/>
    <m/>
    <m/>
    <m/>
    <m/>
    <m/>
    <m/>
    <m/>
    <m/>
    <m/>
    <m/>
    <m/>
    <m/>
    <m/>
    <m/>
    <m/>
    <s v="AA15"/>
    <s v="5-C305"/>
    <s v="C305"/>
    <s v="C-004"/>
    <n v="1"/>
    <x v="1"/>
    <s v="SEL1"/>
    <e v="#REF!"/>
    <m/>
    <m/>
    <m/>
    <m/>
    <m/>
    <m/>
    <m/>
    <m/>
    <s v="OPBKR-OR-001167"/>
    <s v="OPBKR-IB-000105279"/>
    <m/>
    <m/>
    <m/>
    <n v="13"/>
    <n v="5.258"/>
    <m/>
  </r>
  <r>
    <x v="0"/>
    <s v="오픈베이스"/>
    <s v="Openbase"/>
    <s v="OPBKR"/>
    <m/>
    <m/>
    <m/>
    <m/>
    <m/>
    <s v="Cabinet"/>
    <s v="SEL1-5-1-C-004-C306"/>
    <m/>
    <m/>
    <m/>
    <m/>
    <m/>
    <m/>
    <m/>
    <m/>
    <m/>
    <m/>
    <m/>
    <m/>
    <m/>
    <m/>
    <m/>
    <s v="AA16"/>
    <s v="5-C306"/>
    <s v="C306"/>
    <s v="C-004"/>
    <n v="1"/>
    <x v="1"/>
    <s v="SEL1"/>
    <e v="#REF!"/>
    <m/>
    <m/>
    <m/>
    <m/>
    <m/>
    <m/>
    <m/>
    <m/>
    <s v="OPBKR-OR-000883"/>
    <s v="OPBKR-IB-000105281"/>
    <m/>
    <m/>
    <m/>
    <n v="13"/>
    <n v="5.7859999999999996"/>
    <m/>
  </r>
  <r>
    <x v="0"/>
    <s v="오픈베이스"/>
    <s v="Openbase"/>
    <s v="OPBKR"/>
    <m/>
    <m/>
    <m/>
    <m/>
    <m/>
    <s v="Cabinet"/>
    <s v="SEL1-5-1-C-004-C307"/>
    <m/>
    <m/>
    <m/>
    <m/>
    <m/>
    <m/>
    <m/>
    <m/>
    <m/>
    <m/>
    <m/>
    <m/>
    <m/>
    <m/>
    <m/>
    <s v="AA17"/>
    <s v="5-C307"/>
    <s v="C307"/>
    <s v="C-004"/>
    <n v="1"/>
    <x v="1"/>
    <s v="SEL1"/>
    <e v="#REF!"/>
    <m/>
    <m/>
    <m/>
    <m/>
    <m/>
    <m/>
    <m/>
    <m/>
    <s v="OPBKR-OR-000883"/>
    <s v="OPBKR-IB-000105282"/>
    <m/>
    <m/>
    <m/>
    <n v="13"/>
    <n v="3.718"/>
    <m/>
  </r>
  <r>
    <x v="0"/>
    <s v="오픈베이스"/>
    <s v="Openbase"/>
    <s v="OPBKR"/>
    <m/>
    <m/>
    <m/>
    <m/>
    <m/>
    <s v="Cabinet"/>
    <s v="SEL1-5-1-C-004-C405"/>
    <m/>
    <m/>
    <m/>
    <m/>
    <m/>
    <m/>
    <m/>
    <m/>
    <m/>
    <m/>
    <m/>
    <m/>
    <m/>
    <m/>
    <m/>
    <s v="AB15"/>
    <s v="5-C405"/>
    <s v="C405"/>
    <s v="C-004"/>
    <n v="1"/>
    <x v="1"/>
    <s v="SEL1"/>
    <e v="#REF!"/>
    <m/>
    <m/>
    <m/>
    <m/>
    <m/>
    <m/>
    <m/>
    <m/>
    <s v="OPBKR-OR-000508"/>
    <s v="OPBKR-IB-00033916"/>
    <m/>
    <m/>
    <m/>
    <n v="13"/>
    <n v="3.278"/>
    <m/>
  </r>
  <r>
    <x v="0"/>
    <s v="오픈베이스"/>
    <s v="Openbase"/>
    <s v="OPBKR"/>
    <m/>
    <m/>
    <m/>
    <m/>
    <m/>
    <s v="Cabinet"/>
    <s v="SEL1-5-1-C-004-C406"/>
    <m/>
    <m/>
    <m/>
    <m/>
    <m/>
    <m/>
    <m/>
    <m/>
    <m/>
    <m/>
    <m/>
    <m/>
    <m/>
    <m/>
    <m/>
    <s v="AB16"/>
    <s v="5-C406"/>
    <s v="C406"/>
    <s v="C-004"/>
    <n v="1"/>
    <x v="1"/>
    <s v="SEL1"/>
    <e v="#REF!"/>
    <m/>
    <m/>
    <m/>
    <m/>
    <m/>
    <m/>
    <m/>
    <m/>
    <s v="OPBKR-OR-000508"/>
    <s v="OPBKR-IB-00033917"/>
    <m/>
    <m/>
    <m/>
    <n v="13"/>
    <n v="5.3019999999999996"/>
    <m/>
  </r>
  <r>
    <x v="0"/>
    <s v="오픈베이스"/>
    <s v="Openbase"/>
    <s v="OPBKR"/>
    <m/>
    <m/>
    <m/>
    <m/>
    <m/>
    <s v="Cabinet"/>
    <s v="SEL1-5-1-C-004-C407"/>
    <m/>
    <m/>
    <m/>
    <m/>
    <m/>
    <m/>
    <m/>
    <m/>
    <m/>
    <m/>
    <m/>
    <m/>
    <m/>
    <m/>
    <m/>
    <s v="AB17"/>
    <s v="5-C407"/>
    <s v="C407"/>
    <s v="C-004"/>
    <n v="1"/>
    <x v="1"/>
    <s v="SEL1"/>
    <e v="#REF!"/>
    <m/>
    <m/>
    <m/>
    <m/>
    <m/>
    <m/>
    <m/>
    <m/>
    <s v="OPBKR-OR-000508"/>
    <s v="OPBKR-IB-00033918"/>
    <m/>
    <m/>
    <m/>
    <n v="13"/>
    <n v="2.3980000000000001"/>
    <m/>
  </r>
  <r>
    <x v="0"/>
    <s v="오픈베이스"/>
    <s v="Openbase"/>
    <s v="OPBKR"/>
    <m/>
    <m/>
    <m/>
    <m/>
    <m/>
    <s v="Cabinet"/>
    <s v="SEL1-5-1-C-004-C504"/>
    <m/>
    <m/>
    <m/>
    <m/>
    <m/>
    <m/>
    <m/>
    <m/>
    <m/>
    <m/>
    <m/>
    <m/>
    <m/>
    <m/>
    <m/>
    <s v="AC14"/>
    <s v="5-C504"/>
    <s v="C504"/>
    <s v="C-004"/>
    <n v="1"/>
    <x v="1"/>
    <s v="SEL1"/>
    <e v="#REF!"/>
    <m/>
    <m/>
    <m/>
    <m/>
    <m/>
    <m/>
    <m/>
    <m/>
    <s v="OPBKR-OR-000508"/>
    <s v="OPBKR-IB-00033923"/>
    <m/>
    <m/>
    <m/>
    <n v="13"/>
    <n v="3.8940000000000001"/>
    <m/>
  </r>
  <r>
    <x v="0"/>
    <s v="오픈베이스"/>
    <s v="Openbase"/>
    <s v="OPBKR"/>
    <m/>
    <m/>
    <m/>
    <m/>
    <m/>
    <s v="Cabinet"/>
    <s v="SEL1-5-1-C-004-C505"/>
    <m/>
    <m/>
    <m/>
    <m/>
    <m/>
    <m/>
    <m/>
    <m/>
    <m/>
    <m/>
    <m/>
    <m/>
    <m/>
    <m/>
    <m/>
    <s v="AC15"/>
    <s v="5-C505"/>
    <s v="C505"/>
    <s v="C-004"/>
    <n v="1"/>
    <x v="1"/>
    <s v="SEL1"/>
    <e v="#REF!"/>
    <m/>
    <m/>
    <m/>
    <m/>
    <m/>
    <m/>
    <m/>
    <m/>
    <s v="OPBKR-OR-000508"/>
    <s v="OPBKR-IB-00033921"/>
    <m/>
    <m/>
    <m/>
    <n v="13"/>
    <n v="2.6179999999999999"/>
    <m/>
  </r>
  <r>
    <x v="0"/>
    <s v="오픈베이스"/>
    <s v="Openbase"/>
    <s v="OPBKR"/>
    <m/>
    <m/>
    <m/>
    <m/>
    <m/>
    <s v="Cabinet"/>
    <s v="SEL1-5-1-C-004-C506"/>
    <m/>
    <m/>
    <m/>
    <m/>
    <m/>
    <m/>
    <m/>
    <m/>
    <m/>
    <m/>
    <m/>
    <m/>
    <m/>
    <m/>
    <m/>
    <s v="AC16"/>
    <s v="5-C506"/>
    <s v="C506"/>
    <s v="C-004"/>
    <n v="1"/>
    <x v="1"/>
    <s v="SEL1"/>
    <e v="#REF!"/>
    <m/>
    <m/>
    <m/>
    <m/>
    <m/>
    <m/>
    <m/>
    <m/>
    <s v="OPBKR-OR-000508"/>
    <s v="OPBKR-IB-00033922"/>
    <m/>
    <m/>
    <m/>
    <n v="13"/>
    <n v="2.508"/>
    <m/>
  </r>
  <r>
    <x v="0"/>
    <s v="오픈베이스"/>
    <s v="Openbase"/>
    <s v="OPBKR"/>
    <m/>
    <m/>
    <m/>
    <m/>
    <m/>
    <s v="Cabinet"/>
    <s v="SEL1-5-1-C-004-C507"/>
    <m/>
    <m/>
    <m/>
    <m/>
    <m/>
    <m/>
    <m/>
    <m/>
    <m/>
    <m/>
    <m/>
    <m/>
    <m/>
    <m/>
    <m/>
    <s v="AC17"/>
    <s v="5-C507"/>
    <s v="C507"/>
    <s v="C-004"/>
    <n v="1"/>
    <x v="1"/>
    <s v="SEL1"/>
    <e v="#REF!"/>
    <m/>
    <m/>
    <m/>
    <m/>
    <m/>
    <m/>
    <m/>
    <m/>
    <s v="OPBKR-OR-000508"/>
    <s v="OPBKR-IB-00033920"/>
    <m/>
    <m/>
    <m/>
    <n v="13"/>
    <n v="1.232"/>
    <m/>
  </r>
  <r>
    <x v="0"/>
    <s v="오픈베이스"/>
    <s v="Openbase"/>
    <s v="OPBKR"/>
    <m/>
    <m/>
    <m/>
    <m/>
    <m/>
    <s v="Cabinet"/>
    <s v="SEL1-5-1-C-004-C605"/>
    <m/>
    <m/>
    <m/>
    <m/>
    <m/>
    <m/>
    <m/>
    <m/>
    <m/>
    <m/>
    <m/>
    <m/>
    <m/>
    <m/>
    <m/>
    <s v="AD15"/>
    <s v="5-C605"/>
    <s v="C605"/>
    <s v="C-004"/>
    <n v="1"/>
    <x v="1"/>
    <s v="SEL1"/>
    <e v="#REF!"/>
    <m/>
    <m/>
    <m/>
    <m/>
    <m/>
    <m/>
    <m/>
    <m/>
    <s v="OPBKR-OR-000508"/>
    <s v="OPBKR-IB-00033925"/>
    <m/>
    <m/>
    <m/>
    <n v="13"/>
    <n v="1.8260000000000001"/>
    <m/>
  </r>
  <r>
    <x v="0"/>
    <s v="오픈베이스"/>
    <s v="Openbase"/>
    <s v="OPBKR"/>
    <m/>
    <m/>
    <m/>
    <m/>
    <m/>
    <s v="Cabinet"/>
    <s v="SEL1-5-1-C-004-C606"/>
    <m/>
    <m/>
    <m/>
    <m/>
    <m/>
    <m/>
    <m/>
    <m/>
    <m/>
    <m/>
    <m/>
    <m/>
    <m/>
    <m/>
    <m/>
    <s v="AD16"/>
    <s v="5-C606"/>
    <s v="C606"/>
    <s v="C-004"/>
    <n v="1"/>
    <x v="1"/>
    <s v="SEL1"/>
    <e v="#REF!"/>
    <m/>
    <m/>
    <m/>
    <m/>
    <m/>
    <m/>
    <m/>
    <m/>
    <s v="OPBKR-OR-000508"/>
    <s v="OPBKR-IB-00033912"/>
    <m/>
    <m/>
    <m/>
    <n v="13"/>
    <n v="1.6719999999999999"/>
    <m/>
  </r>
  <r>
    <x v="0"/>
    <s v="오픈베이스"/>
    <s v="Openbase"/>
    <s v="OPBKR"/>
    <m/>
    <m/>
    <m/>
    <m/>
    <m/>
    <s v="Cabinet"/>
    <s v="SEL1-5-1-C-004-C607"/>
    <m/>
    <m/>
    <m/>
    <m/>
    <m/>
    <m/>
    <m/>
    <m/>
    <m/>
    <m/>
    <m/>
    <m/>
    <m/>
    <m/>
    <m/>
    <s v="AD17"/>
    <s v="5-C607"/>
    <s v="C607"/>
    <s v="C-004"/>
    <n v="1"/>
    <x v="1"/>
    <s v="SEL1"/>
    <e v="#REF!"/>
    <m/>
    <m/>
    <m/>
    <m/>
    <m/>
    <m/>
    <m/>
    <m/>
    <s v="OPBKR-OR-000508"/>
    <s v="OPBKR-IB-00033924"/>
    <m/>
    <m/>
    <m/>
    <n v="13"/>
    <n v="2.8159999999999998"/>
    <m/>
  </r>
  <r>
    <x v="0"/>
    <s v="오픈베이스"/>
    <s v="Openbase"/>
    <s v="OPBKR"/>
    <m/>
    <m/>
    <m/>
    <m/>
    <m/>
    <s v="Cabinet"/>
    <s v="SEL1-5-1-C-004-C704"/>
    <m/>
    <m/>
    <m/>
    <m/>
    <m/>
    <m/>
    <m/>
    <m/>
    <m/>
    <m/>
    <m/>
    <m/>
    <m/>
    <m/>
    <m/>
    <s v="AE14"/>
    <s v="5-C704"/>
    <s v="C704"/>
    <s v="C-004"/>
    <n v="1"/>
    <x v="1"/>
    <s v="SEL1"/>
    <e v="#REF!"/>
    <m/>
    <m/>
    <m/>
    <m/>
    <m/>
    <m/>
    <m/>
    <m/>
    <s v="OPBKR-OR-000508"/>
    <s v="OPBKR-IB-00033915"/>
    <m/>
    <m/>
    <m/>
    <n v="13"/>
    <n v="3.6739999999999999"/>
    <m/>
  </r>
  <r>
    <x v="0"/>
    <s v="오픈베이스"/>
    <s v="Openbase"/>
    <s v="OPBKR"/>
    <m/>
    <m/>
    <m/>
    <m/>
    <m/>
    <s v="Cabinet"/>
    <s v="SEL1-5-1-C-004-C705"/>
    <m/>
    <m/>
    <m/>
    <m/>
    <m/>
    <m/>
    <m/>
    <m/>
    <m/>
    <m/>
    <m/>
    <m/>
    <m/>
    <m/>
    <m/>
    <s v="AE15"/>
    <s v="5-C705"/>
    <s v="C705"/>
    <s v="C-004"/>
    <n v="1"/>
    <x v="1"/>
    <s v="SEL1"/>
    <e v="#REF!"/>
    <m/>
    <m/>
    <m/>
    <m/>
    <m/>
    <m/>
    <m/>
    <m/>
    <s v="OPBKR-OR-000508"/>
    <s v="OPBKR-IB-00033914"/>
    <m/>
    <m/>
    <m/>
    <n v="13"/>
    <n v="2.508"/>
    <m/>
  </r>
  <r>
    <x v="0"/>
    <s v="오픈베이스"/>
    <s v="Openbase"/>
    <s v="OPBKR"/>
    <m/>
    <m/>
    <m/>
    <m/>
    <m/>
    <s v="Cabinet"/>
    <s v="SEL1-5-1-C-004-C706"/>
    <m/>
    <m/>
    <m/>
    <m/>
    <m/>
    <m/>
    <m/>
    <m/>
    <m/>
    <m/>
    <m/>
    <m/>
    <m/>
    <m/>
    <m/>
    <s v="AE16"/>
    <s v="5-C706"/>
    <s v="C706"/>
    <s v="C-004"/>
    <n v="1"/>
    <x v="1"/>
    <s v="SEL1"/>
    <e v="#REF!"/>
    <m/>
    <m/>
    <m/>
    <m/>
    <m/>
    <m/>
    <m/>
    <m/>
    <s v="OPBKR-OR-000508"/>
    <s v="OPBKR-IB-00033913"/>
    <m/>
    <m/>
    <m/>
    <n v="13"/>
    <n v="2.1560000000000001"/>
    <m/>
  </r>
  <r>
    <x v="0"/>
    <s v="오픈베이스"/>
    <s v="Openbase"/>
    <s v="OPBKR"/>
    <m/>
    <m/>
    <m/>
    <m/>
    <m/>
    <s v="Cabinet"/>
    <s v="SEL1-5-1-C-004-C707"/>
    <m/>
    <m/>
    <m/>
    <m/>
    <m/>
    <m/>
    <m/>
    <m/>
    <m/>
    <m/>
    <m/>
    <m/>
    <m/>
    <m/>
    <m/>
    <s v="AE17"/>
    <s v="5-C707"/>
    <s v="C707"/>
    <s v="C-004"/>
    <n v="1"/>
    <x v="1"/>
    <s v="SEL1"/>
    <e v="#REF!"/>
    <m/>
    <m/>
    <m/>
    <m/>
    <m/>
    <m/>
    <m/>
    <m/>
    <m/>
    <s v="OPBKR-IB-00045925"/>
    <m/>
    <m/>
    <m/>
    <n v="13"/>
    <n v="2.8159999999999998"/>
    <m/>
  </r>
  <r>
    <x v="0"/>
    <s v="오픈베이스"/>
    <s v="Openbase"/>
    <s v="OPBKR"/>
    <m/>
    <m/>
    <m/>
    <m/>
    <m/>
    <s v="Cabinet"/>
    <s v="SEL1-5-1-C-004-C804"/>
    <m/>
    <m/>
    <m/>
    <m/>
    <m/>
    <m/>
    <m/>
    <m/>
    <m/>
    <m/>
    <m/>
    <m/>
    <m/>
    <m/>
    <m/>
    <s v="AF14"/>
    <s v="5-C804"/>
    <s v="C804"/>
    <s v="C-004"/>
    <n v="1"/>
    <x v="1"/>
    <s v="SEL1"/>
    <e v="#REF!"/>
    <m/>
    <m/>
    <m/>
    <m/>
    <m/>
    <m/>
    <m/>
    <m/>
    <m/>
    <m/>
    <m/>
    <m/>
    <m/>
    <n v="13"/>
    <n v="0"/>
    <m/>
  </r>
  <r>
    <x v="0"/>
    <s v="오픈베이스"/>
    <s v="Openbase"/>
    <s v="OPBKR"/>
    <m/>
    <m/>
    <m/>
    <m/>
    <m/>
    <s v="Cabinet"/>
    <s v="SEL1-5-1-C-004-C805"/>
    <m/>
    <m/>
    <m/>
    <m/>
    <m/>
    <m/>
    <m/>
    <m/>
    <m/>
    <m/>
    <m/>
    <m/>
    <m/>
    <m/>
    <m/>
    <s v="AF15"/>
    <s v="5-C805"/>
    <s v="C805"/>
    <s v="C-004"/>
    <n v="1"/>
    <x v="1"/>
    <s v="SEL1"/>
    <e v="#REF!"/>
    <m/>
    <m/>
    <m/>
    <m/>
    <m/>
    <m/>
    <m/>
    <m/>
    <s v="OPBKR-OR-000508"/>
    <s v="OPBKR-IB-00033928"/>
    <m/>
    <m/>
    <m/>
    <n v="13"/>
    <n v="4.1360000000000001"/>
    <m/>
  </r>
  <r>
    <x v="0"/>
    <s v="오픈베이스"/>
    <s v="Openbase"/>
    <s v="OPBKR"/>
    <m/>
    <m/>
    <m/>
    <m/>
    <m/>
    <s v="Cabinet"/>
    <s v="SEL1-5-1-C-004-C806"/>
    <m/>
    <m/>
    <m/>
    <m/>
    <m/>
    <m/>
    <m/>
    <m/>
    <m/>
    <m/>
    <m/>
    <m/>
    <m/>
    <m/>
    <m/>
    <s v="AF16"/>
    <s v="5-C806"/>
    <s v="C806"/>
    <s v="C-004"/>
    <n v="1"/>
    <x v="1"/>
    <s v="SEL1"/>
    <e v="#REF!"/>
    <m/>
    <m/>
    <m/>
    <m/>
    <m/>
    <m/>
    <m/>
    <m/>
    <s v="OPBKR-OR-000508"/>
    <s v="OPBKR-IB-00033927"/>
    <m/>
    <m/>
    <m/>
    <n v="13"/>
    <n v="2.6179999999999999"/>
    <m/>
  </r>
  <r>
    <x v="0"/>
    <s v="오픈베이스"/>
    <s v="Openbase"/>
    <s v="OPBKR"/>
    <m/>
    <m/>
    <m/>
    <m/>
    <m/>
    <s v="Cabinet"/>
    <s v="SEL1-5-1-C-004-C807"/>
    <m/>
    <m/>
    <m/>
    <m/>
    <m/>
    <m/>
    <m/>
    <m/>
    <m/>
    <m/>
    <m/>
    <m/>
    <m/>
    <m/>
    <m/>
    <s v="AF17"/>
    <s v="5-C807"/>
    <s v="C807"/>
    <s v="C-004"/>
    <n v="1"/>
    <x v="1"/>
    <s v="SEL1"/>
    <e v="#REF!"/>
    <m/>
    <m/>
    <m/>
    <m/>
    <m/>
    <m/>
    <m/>
    <m/>
    <s v="OPBKR-OR-000508"/>
    <s v="OPBKR-IB-00033926"/>
    <m/>
    <m/>
    <m/>
    <n v="13"/>
    <n v="2.5299999999999998"/>
    <m/>
  </r>
  <r>
    <x v="0"/>
    <s v="Singapore Telecom Korea Limited"/>
    <s v="Singapore Telecom Korea Limited"/>
    <m/>
    <m/>
    <m/>
    <m/>
    <m/>
    <m/>
    <s v="Cabinet"/>
    <s v="SEL1-5-1-C-005-G4101"/>
    <m/>
    <m/>
    <m/>
    <m/>
    <m/>
    <m/>
    <m/>
    <m/>
    <m/>
    <m/>
    <m/>
    <m/>
    <m/>
    <m/>
    <m/>
    <m/>
    <s v="5-G4101"/>
    <s v="G4101"/>
    <m/>
    <m/>
    <x v="1"/>
    <m/>
    <m/>
    <m/>
    <m/>
    <m/>
    <m/>
    <m/>
    <m/>
    <m/>
    <m/>
    <m/>
    <m/>
    <m/>
    <m/>
    <m/>
    <m/>
    <m/>
    <m/>
  </r>
  <r>
    <x v="0"/>
    <s v="Singapore Telecom Korea Limited"/>
    <s v="Singapore Telecom Korea Limited"/>
    <m/>
    <m/>
    <m/>
    <m/>
    <m/>
    <m/>
    <s v="Cabinet"/>
    <s v="SEL1-5-1-C-005-G4102"/>
    <m/>
    <m/>
    <m/>
    <m/>
    <m/>
    <m/>
    <m/>
    <m/>
    <m/>
    <m/>
    <m/>
    <m/>
    <m/>
    <m/>
    <m/>
    <m/>
    <s v="5-G4102"/>
    <s v="G4102"/>
    <m/>
    <m/>
    <x v="1"/>
    <m/>
    <m/>
    <m/>
    <m/>
    <m/>
    <m/>
    <m/>
    <m/>
    <m/>
    <m/>
    <m/>
    <m/>
    <m/>
    <m/>
    <m/>
    <m/>
    <m/>
    <m/>
  </r>
  <r>
    <x v="0"/>
    <s v="Singapore Telecom Korea Limited"/>
    <s v="Singapore Telecom Korea Limited"/>
    <m/>
    <m/>
    <m/>
    <m/>
    <m/>
    <m/>
    <s v="Cabinet"/>
    <s v="SEL1-5-1-C-005-G4103"/>
    <m/>
    <m/>
    <m/>
    <m/>
    <m/>
    <m/>
    <m/>
    <m/>
    <m/>
    <m/>
    <m/>
    <m/>
    <m/>
    <m/>
    <m/>
    <m/>
    <s v="5-G4103"/>
    <s v="G4103"/>
    <m/>
    <m/>
    <x v="1"/>
    <m/>
    <m/>
    <m/>
    <m/>
    <m/>
    <m/>
    <m/>
    <m/>
    <m/>
    <m/>
    <m/>
    <m/>
    <m/>
    <m/>
    <m/>
    <m/>
    <m/>
    <m/>
  </r>
  <r>
    <x v="0"/>
    <s v="Singapore Telecom Korea Limited"/>
    <s v="Singapore Telecom Korea Limited"/>
    <m/>
    <m/>
    <m/>
    <m/>
    <m/>
    <m/>
    <s v="Cabinet"/>
    <s v="SEL1-5-1-C-005-G4104"/>
    <m/>
    <m/>
    <m/>
    <m/>
    <m/>
    <m/>
    <m/>
    <m/>
    <m/>
    <m/>
    <m/>
    <m/>
    <m/>
    <m/>
    <m/>
    <m/>
    <s v="5-G4104"/>
    <s v="G4104"/>
    <m/>
    <m/>
    <x v="1"/>
    <m/>
    <m/>
    <m/>
    <m/>
    <m/>
    <m/>
    <m/>
    <m/>
    <m/>
    <m/>
    <m/>
    <m/>
    <m/>
    <m/>
    <m/>
    <m/>
    <m/>
    <m/>
  </r>
  <r>
    <x v="0"/>
    <s v="Singapore Telecom Korea Limited"/>
    <s v="Singapore Telecom Korea Limited"/>
    <m/>
    <m/>
    <m/>
    <m/>
    <m/>
    <m/>
    <s v="Cabinet"/>
    <s v="SEL1-5-1-C-005-G4105"/>
    <m/>
    <m/>
    <m/>
    <m/>
    <m/>
    <m/>
    <m/>
    <m/>
    <m/>
    <m/>
    <m/>
    <m/>
    <m/>
    <m/>
    <m/>
    <m/>
    <s v="5-G4105"/>
    <s v="G4105"/>
    <m/>
    <m/>
    <x v="1"/>
    <m/>
    <m/>
    <m/>
    <m/>
    <m/>
    <m/>
    <m/>
    <m/>
    <m/>
    <m/>
    <m/>
    <m/>
    <m/>
    <m/>
    <m/>
    <m/>
    <m/>
    <m/>
  </r>
  <r>
    <x v="0"/>
    <s v="Singapore Telecom Korea Limited"/>
    <s v="Singapore Telecom Korea Limited"/>
    <m/>
    <m/>
    <m/>
    <m/>
    <m/>
    <m/>
    <s v="Cabinet"/>
    <s v="SEL1-5-1-C-005-G4106"/>
    <m/>
    <m/>
    <m/>
    <m/>
    <m/>
    <m/>
    <m/>
    <m/>
    <m/>
    <m/>
    <m/>
    <m/>
    <m/>
    <m/>
    <m/>
    <m/>
    <s v="5-G4106"/>
    <s v="G4106"/>
    <m/>
    <m/>
    <x v="1"/>
    <m/>
    <m/>
    <m/>
    <m/>
    <m/>
    <m/>
    <m/>
    <m/>
    <m/>
    <m/>
    <m/>
    <m/>
    <m/>
    <m/>
    <m/>
    <m/>
    <m/>
    <m/>
  </r>
  <r>
    <x v="0"/>
    <s v="Singapore Telecom Korea Limited"/>
    <s v="Singapore Telecom Korea Limited"/>
    <m/>
    <m/>
    <m/>
    <m/>
    <m/>
    <m/>
    <s v="Cabinet"/>
    <s v="SEL1-5-1-C-005-G4107"/>
    <m/>
    <m/>
    <m/>
    <m/>
    <m/>
    <m/>
    <m/>
    <m/>
    <m/>
    <m/>
    <m/>
    <m/>
    <m/>
    <m/>
    <m/>
    <m/>
    <s v="5-G4107"/>
    <s v="G4107"/>
    <m/>
    <m/>
    <x v="1"/>
    <m/>
    <m/>
    <m/>
    <m/>
    <m/>
    <m/>
    <m/>
    <m/>
    <m/>
    <m/>
    <m/>
    <m/>
    <m/>
    <m/>
    <m/>
    <m/>
    <m/>
    <m/>
  </r>
  <r>
    <x v="0"/>
    <s v="Singapore Telecom Korea Limited"/>
    <s v="Singapore Telecom Korea Limited"/>
    <m/>
    <m/>
    <m/>
    <m/>
    <m/>
    <m/>
    <s v="Cabinet"/>
    <s v="SEL1-5-1-C-005-G4108"/>
    <m/>
    <m/>
    <m/>
    <m/>
    <m/>
    <m/>
    <m/>
    <m/>
    <m/>
    <m/>
    <m/>
    <m/>
    <m/>
    <m/>
    <m/>
    <m/>
    <s v="5-G4108"/>
    <s v="G4108"/>
    <m/>
    <m/>
    <x v="1"/>
    <m/>
    <m/>
    <m/>
    <m/>
    <m/>
    <m/>
    <m/>
    <m/>
    <m/>
    <m/>
    <m/>
    <m/>
    <m/>
    <m/>
    <m/>
    <m/>
    <m/>
    <m/>
  </r>
  <r>
    <x v="0"/>
    <s v="Singapore Telecom Korea Limited"/>
    <s v="Singapore Telecom Korea Limited"/>
    <m/>
    <m/>
    <m/>
    <m/>
    <m/>
    <m/>
    <s v="Cabinet"/>
    <s v="SEL1-5-1-C-005-G4109"/>
    <m/>
    <m/>
    <m/>
    <m/>
    <m/>
    <m/>
    <m/>
    <m/>
    <m/>
    <m/>
    <m/>
    <m/>
    <m/>
    <m/>
    <m/>
    <m/>
    <s v="5-G4109"/>
    <s v="G4109"/>
    <m/>
    <m/>
    <x v="1"/>
    <m/>
    <m/>
    <m/>
    <m/>
    <m/>
    <m/>
    <m/>
    <m/>
    <m/>
    <m/>
    <m/>
    <m/>
    <m/>
    <m/>
    <m/>
    <m/>
    <m/>
    <m/>
  </r>
  <r>
    <x v="0"/>
    <s v="Singapore Telecom Korea Limited"/>
    <s v="Singapore Telecom Korea Limited"/>
    <m/>
    <m/>
    <m/>
    <m/>
    <m/>
    <m/>
    <s v="Cabinet"/>
    <s v="SEL1-5-1-C-005-G4110"/>
    <m/>
    <m/>
    <m/>
    <m/>
    <m/>
    <m/>
    <m/>
    <m/>
    <m/>
    <m/>
    <m/>
    <m/>
    <m/>
    <m/>
    <m/>
    <m/>
    <s v="5-G4110"/>
    <s v="G4110"/>
    <m/>
    <m/>
    <x v="1"/>
    <m/>
    <m/>
    <m/>
    <m/>
    <m/>
    <m/>
    <m/>
    <m/>
    <m/>
    <m/>
    <m/>
    <m/>
    <m/>
    <m/>
    <m/>
    <m/>
    <m/>
    <m/>
  </r>
  <r>
    <x v="0"/>
    <s v="Singapore Telecom Korea Limited"/>
    <s v="Singapore Telecom Korea Limited"/>
    <m/>
    <m/>
    <m/>
    <m/>
    <m/>
    <m/>
    <s v="Cabinet"/>
    <s v="SEL1-5-1-C-005-G4111"/>
    <m/>
    <m/>
    <m/>
    <m/>
    <m/>
    <m/>
    <m/>
    <m/>
    <m/>
    <m/>
    <m/>
    <m/>
    <m/>
    <m/>
    <m/>
    <m/>
    <s v="5-G4111"/>
    <s v="G4111"/>
    <m/>
    <m/>
    <x v="1"/>
    <m/>
    <m/>
    <m/>
    <m/>
    <m/>
    <m/>
    <m/>
    <m/>
    <m/>
    <m/>
    <m/>
    <m/>
    <m/>
    <m/>
    <m/>
    <m/>
    <m/>
    <m/>
  </r>
  <r>
    <x v="0"/>
    <s v="Singapore Telecom Korea Limited"/>
    <s v="Singapore Telecom Korea Limited"/>
    <m/>
    <m/>
    <m/>
    <m/>
    <m/>
    <m/>
    <s v="Cabinet"/>
    <s v="SEL1-5-1-C-005-G4112"/>
    <m/>
    <m/>
    <m/>
    <m/>
    <m/>
    <m/>
    <m/>
    <m/>
    <m/>
    <m/>
    <m/>
    <m/>
    <m/>
    <m/>
    <m/>
    <m/>
    <s v="5-G4112"/>
    <s v="G4112"/>
    <m/>
    <m/>
    <x v="1"/>
    <m/>
    <m/>
    <m/>
    <m/>
    <m/>
    <m/>
    <m/>
    <m/>
    <m/>
    <m/>
    <m/>
    <m/>
    <m/>
    <m/>
    <m/>
    <m/>
    <m/>
    <m/>
  </r>
  <r>
    <x v="0"/>
    <s v="Singapore Telecom Korea Limited"/>
    <s v="Singapore Telecom Korea Limited"/>
    <m/>
    <m/>
    <m/>
    <m/>
    <m/>
    <m/>
    <s v="Cabinet"/>
    <s v="SEL1-5-1-C-005-G4113"/>
    <m/>
    <m/>
    <m/>
    <m/>
    <m/>
    <m/>
    <m/>
    <m/>
    <m/>
    <m/>
    <m/>
    <m/>
    <m/>
    <m/>
    <m/>
    <m/>
    <s v="5-G4113"/>
    <s v="G4113"/>
    <m/>
    <m/>
    <x v="1"/>
    <m/>
    <m/>
    <m/>
    <m/>
    <m/>
    <m/>
    <m/>
    <m/>
    <m/>
    <m/>
    <m/>
    <m/>
    <m/>
    <m/>
    <m/>
    <m/>
    <m/>
    <m/>
  </r>
  <r>
    <x v="0"/>
    <s v="Singapore Telecom Korea Limited"/>
    <s v="Singapore Telecom Korea Limited"/>
    <m/>
    <m/>
    <m/>
    <m/>
    <m/>
    <m/>
    <s v="Cabinet"/>
    <s v="SEL1-5-1-C-005-G4114"/>
    <m/>
    <m/>
    <m/>
    <m/>
    <m/>
    <m/>
    <m/>
    <m/>
    <m/>
    <m/>
    <m/>
    <m/>
    <m/>
    <m/>
    <m/>
    <m/>
    <s v="5-G4114"/>
    <s v="G4114"/>
    <m/>
    <m/>
    <x v="1"/>
    <m/>
    <m/>
    <m/>
    <m/>
    <m/>
    <m/>
    <m/>
    <m/>
    <m/>
    <m/>
    <m/>
    <m/>
    <m/>
    <m/>
    <m/>
    <m/>
    <m/>
    <m/>
  </r>
  <r>
    <x v="0"/>
    <s v="Singapore Telecom Korea Limited"/>
    <s v="Singapore Telecom Korea Limited"/>
    <m/>
    <m/>
    <m/>
    <m/>
    <m/>
    <m/>
    <s v="Cabinet"/>
    <s v="SEL1-5-1-C-005-G4115"/>
    <m/>
    <m/>
    <m/>
    <m/>
    <m/>
    <m/>
    <m/>
    <m/>
    <m/>
    <m/>
    <m/>
    <m/>
    <m/>
    <m/>
    <m/>
    <m/>
    <s v="5-G4115"/>
    <s v="G4115"/>
    <m/>
    <m/>
    <x v="1"/>
    <m/>
    <m/>
    <m/>
    <m/>
    <m/>
    <m/>
    <m/>
    <m/>
    <m/>
    <m/>
    <m/>
    <m/>
    <m/>
    <m/>
    <m/>
    <m/>
    <m/>
    <m/>
  </r>
  <r>
    <x v="0"/>
    <s v="Singapore Telecom Korea Limited"/>
    <s v="Singapore Telecom Korea Limited"/>
    <m/>
    <m/>
    <m/>
    <m/>
    <m/>
    <m/>
    <s v="Cabinet"/>
    <s v="SEL1-5-1-C-005-G4116"/>
    <m/>
    <m/>
    <m/>
    <m/>
    <m/>
    <m/>
    <m/>
    <m/>
    <m/>
    <m/>
    <m/>
    <m/>
    <m/>
    <m/>
    <m/>
    <m/>
    <s v="5-G4116"/>
    <s v="G4116"/>
    <m/>
    <m/>
    <x v="1"/>
    <m/>
    <m/>
    <m/>
    <m/>
    <m/>
    <m/>
    <m/>
    <m/>
    <m/>
    <m/>
    <m/>
    <m/>
    <m/>
    <m/>
    <m/>
    <m/>
    <m/>
    <m/>
  </r>
  <r>
    <x v="0"/>
    <s v="Singapore Telecom Korea Limited"/>
    <s v="Singapore Telecom Korea Limited"/>
    <m/>
    <m/>
    <m/>
    <m/>
    <m/>
    <m/>
    <s v="Cabinet"/>
    <s v="SEL1-5-1-C-005-G4117"/>
    <m/>
    <m/>
    <m/>
    <m/>
    <m/>
    <m/>
    <m/>
    <m/>
    <m/>
    <m/>
    <m/>
    <m/>
    <m/>
    <m/>
    <m/>
    <m/>
    <s v="5-G4117"/>
    <s v="G4117"/>
    <m/>
    <m/>
    <x v="1"/>
    <m/>
    <m/>
    <m/>
    <m/>
    <m/>
    <m/>
    <m/>
    <m/>
    <m/>
    <m/>
    <m/>
    <m/>
    <m/>
    <m/>
    <m/>
    <m/>
    <m/>
    <m/>
  </r>
  <r>
    <x v="0"/>
    <s v="Singapore Telecom Korea Limited"/>
    <s v="Singapore Telecom Korea Limited"/>
    <m/>
    <m/>
    <m/>
    <m/>
    <m/>
    <m/>
    <s v="Cabinet"/>
    <s v="SEL1-5-1-C-005-G4118"/>
    <m/>
    <m/>
    <m/>
    <m/>
    <m/>
    <m/>
    <m/>
    <m/>
    <m/>
    <m/>
    <m/>
    <m/>
    <m/>
    <m/>
    <m/>
    <m/>
    <s v="5-G4118"/>
    <s v="G4118"/>
    <m/>
    <m/>
    <x v="1"/>
    <m/>
    <m/>
    <m/>
    <m/>
    <m/>
    <m/>
    <m/>
    <m/>
    <m/>
    <m/>
    <m/>
    <m/>
    <m/>
    <m/>
    <m/>
    <m/>
    <m/>
    <m/>
  </r>
  <r>
    <x v="0"/>
    <s v="Singapore Telecom Korea Limited"/>
    <s v="Singapore Telecom Korea Limited"/>
    <m/>
    <m/>
    <m/>
    <m/>
    <m/>
    <m/>
    <s v="Cabinet"/>
    <s v="SEL1-5-1-C-005-G4119"/>
    <m/>
    <m/>
    <m/>
    <m/>
    <m/>
    <m/>
    <m/>
    <m/>
    <m/>
    <m/>
    <m/>
    <m/>
    <m/>
    <m/>
    <m/>
    <m/>
    <s v="5-G4119"/>
    <s v="G4119"/>
    <m/>
    <m/>
    <x v="1"/>
    <m/>
    <m/>
    <m/>
    <m/>
    <m/>
    <m/>
    <m/>
    <m/>
    <m/>
    <m/>
    <m/>
    <m/>
    <m/>
    <m/>
    <m/>
    <m/>
    <m/>
    <m/>
  </r>
  <r>
    <x v="0"/>
    <s v="Singapore Telecom Korea Limited"/>
    <s v="Singapore Telecom Korea Limited"/>
    <m/>
    <m/>
    <m/>
    <m/>
    <m/>
    <m/>
    <s v="Cabinet"/>
    <s v="SEL1-5-1-C-005-G4120"/>
    <m/>
    <m/>
    <m/>
    <m/>
    <m/>
    <m/>
    <m/>
    <m/>
    <m/>
    <m/>
    <m/>
    <m/>
    <m/>
    <m/>
    <m/>
    <m/>
    <s v="5-G4120"/>
    <s v="G4120"/>
    <m/>
    <m/>
    <x v="1"/>
    <m/>
    <m/>
    <m/>
    <m/>
    <m/>
    <m/>
    <m/>
    <m/>
    <m/>
    <m/>
    <m/>
    <m/>
    <m/>
    <m/>
    <m/>
    <m/>
    <m/>
    <m/>
  </r>
  <r>
    <x v="0"/>
    <s v="Singapore Telecom Korea Limited"/>
    <s v="Singapore Telecom Korea Limited"/>
    <m/>
    <m/>
    <m/>
    <m/>
    <m/>
    <m/>
    <s v="Cabinet"/>
    <s v="SEL1-5-1-C-005-G4121"/>
    <m/>
    <m/>
    <m/>
    <m/>
    <m/>
    <m/>
    <m/>
    <m/>
    <m/>
    <m/>
    <m/>
    <m/>
    <m/>
    <m/>
    <m/>
    <m/>
    <s v="5-G4121"/>
    <s v="G4121"/>
    <m/>
    <m/>
    <x v="1"/>
    <m/>
    <m/>
    <m/>
    <m/>
    <m/>
    <m/>
    <m/>
    <m/>
    <m/>
    <m/>
    <m/>
    <m/>
    <m/>
    <m/>
    <m/>
    <m/>
    <m/>
    <m/>
  </r>
  <r>
    <x v="0"/>
    <s v="Singapore Telecom Korea Limited"/>
    <s v="Singapore Telecom Korea Limited"/>
    <m/>
    <m/>
    <m/>
    <m/>
    <m/>
    <m/>
    <s v="Cabinet"/>
    <s v="SEL1-5-1-C-005-G4122"/>
    <m/>
    <m/>
    <m/>
    <m/>
    <m/>
    <m/>
    <m/>
    <m/>
    <m/>
    <m/>
    <m/>
    <m/>
    <m/>
    <m/>
    <m/>
    <m/>
    <s v="5-G4122"/>
    <s v="G4122"/>
    <m/>
    <m/>
    <x v="1"/>
    <m/>
    <m/>
    <m/>
    <m/>
    <m/>
    <m/>
    <m/>
    <m/>
    <m/>
    <m/>
    <m/>
    <m/>
    <m/>
    <m/>
    <m/>
    <m/>
    <m/>
    <m/>
  </r>
  <r>
    <x v="0"/>
    <s v="Singapore Telecom Korea Limited"/>
    <s v="Singapore Telecom Korea Limited"/>
    <m/>
    <m/>
    <m/>
    <m/>
    <m/>
    <m/>
    <s v="Cabinet"/>
    <s v="SEL1-5-1-C-005-G4123"/>
    <m/>
    <m/>
    <m/>
    <m/>
    <m/>
    <m/>
    <m/>
    <m/>
    <m/>
    <m/>
    <m/>
    <m/>
    <m/>
    <m/>
    <m/>
    <m/>
    <s v="5-G4123"/>
    <s v="G4123"/>
    <m/>
    <m/>
    <x v="1"/>
    <m/>
    <m/>
    <m/>
    <m/>
    <m/>
    <m/>
    <m/>
    <m/>
    <m/>
    <m/>
    <m/>
    <m/>
    <m/>
    <m/>
    <m/>
    <m/>
    <m/>
    <m/>
  </r>
  <r>
    <x v="0"/>
    <s v="Singapore Telecom Korea Limited"/>
    <s v="Singapore Telecom Korea Limited"/>
    <m/>
    <m/>
    <m/>
    <m/>
    <m/>
    <m/>
    <s v="Cabinet"/>
    <s v="SEL1-5-1-C-005-G4124"/>
    <m/>
    <m/>
    <m/>
    <m/>
    <m/>
    <m/>
    <m/>
    <m/>
    <m/>
    <m/>
    <m/>
    <m/>
    <m/>
    <m/>
    <m/>
    <m/>
    <s v="5-G4124"/>
    <s v="G4124"/>
    <m/>
    <m/>
    <x v="1"/>
    <m/>
    <m/>
    <m/>
    <m/>
    <m/>
    <m/>
    <m/>
    <m/>
    <m/>
    <m/>
    <m/>
    <m/>
    <m/>
    <m/>
    <m/>
    <m/>
    <m/>
    <m/>
  </r>
  <r>
    <x v="0"/>
    <s v="Singapore Telecom Korea Limited"/>
    <s v="Singapore Telecom Korea Limited"/>
    <m/>
    <m/>
    <m/>
    <m/>
    <m/>
    <m/>
    <s v="Cabinet"/>
    <s v="SEL1-5-1-C-005-G4125"/>
    <m/>
    <m/>
    <m/>
    <m/>
    <m/>
    <m/>
    <m/>
    <m/>
    <m/>
    <m/>
    <m/>
    <m/>
    <m/>
    <m/>
    <m/>
    <m/>
    <s v="5-G4125"/>
    <s v="G4125"/>
    <m/>
    <m/>
    <x v="1"/>
    <m/>
    <m/>
    <m/>
    <m/>
    <m/>
    <m/>
    <m/>
    <m/>
    <m/>
    <m/>
    <m/>
    <m/>
    <m/>
    <m/>
    <m/>
    <m/>
    <m/>
    <m/>
  </r>
  <r>
    <x v="0"/>
    <s v="TELSTRA NETWORK &amp; BUSINESS SERVICE KOREA CO., LTD."/>
    <s v="TELSTRA NETWORK &amp; BUSINESS SERVICE KOREA CO., LTD."/>
    <m/>
    <m/>
    <m/>
    <m/>
    <m/>
    <m/>
    <m/>
    <s v="SEL1-5-1-C-008-G5101"/>
    <m/>
    <m/>
    <m/>
    <m/>
    <m/>
    <m/>
    <m/>
    <m/>
    <m/>
    <m/>
    <m/>
    <m/>
    <m/>
    <m/>
    <m/>
    <m/>
    <s v="5-G5101"/>
    <s v="G5101"/>
    <m/>
    <m/>
    <x v="1"/>
    <m/>
    <m/>
    <m/>
    <m/>
    <m/>
    <m/>
    <m/>
    <m/>
    <m/>
    <m/>
    <m/>
    <m/>
    <m/>
    <m/>
    <m/>
    <m/>
    <m/>
    <m/>
  </r>
  <r>
    <x v="0"/>
    <s v="TELSTRA NETWORK &amp; BUSINESS SERVICE KOREA CO., LTD."/>
    <s v="TELSTRA NETWORK &amp; BUSINESS SERVICE KOREA CO., LTD."/>
    <m/>
    <m/>
    <m/>
    <m/>
    <m/>
    <m/>
    <m/>
    <s v="SEL1-5-1-C-008-G5102"/>
    <m/>
    <m/>
    <m/>
    <m/>
    <m/>
    <m/>
    <m/>
    <m/>
    <m/>
    <m/>
    <m/>
    <m/>
    <m/>
    <m/>
    <m/>
    <m/>
    <s v="5-G5102"/>
    <s v="G5102"/>
    <m/>
    <m/>
    <x v="1"/>
    <m/>
    <m/>
    <m/>
    <m/>
    <m/>
    <m/>
    <m/>
    <m/>
    <m/>
    <m/>
    <m/>
    <m/>
    <m/>
    <m/>
    <m/>
    <m/>
    <m/>
    <m/>
  </r>
  <r>
    <x v="0"/>
    <s v="TELSTRA NETWORK &amp; BUSINESS SERVICE KOREA CO., LTD."/>
    <s v="TELSTRA NETWORK &amp; BUSINESS SERVICE KOREA CO., LTD."/>
    <m/>
    <m/>
    <m/>
    <m/>
    <m/>
    <m/>
    <m/>
    <s v="SEL1-5-1-C-008-G5103"/>
    <m/>
    <m/>
    <m/>
    <m/>
    <m/>
    <m/>
    <m/>
    <m/>
    <m/>
    <m/>
    <m/>
    <m/>
    <m/>
    <m/>
    <m/>
    <m/>
    <s v="5-G5103"/>
    <s v="G5103"/>
    <m/>
    <m/>
    <x v="1"/>
    <m/>
    <m/>
    <m/>
    <m/>
    <m/>
    <m/>
    <m/>
    <m/>
    <m/>
    <m/>
    <m/>
    <m/>
    <m/>
    <m/>
    <m/>
    <m/>
    <m/>
    <m/>
  </r>
  <r>
    <x v="0"/>
    <s v="TELSTRA NETWORK &amp; BUSINESS SERVICE KOREA CO., LTD."/>
    <s v="TELSTRA NETWORK &amp; BUSINESS SERVICE KOREA CO., LTD."/>
    <m/>
    <m/>
    <m/>
    <m/>
    <m/>
    <m/>
    <m/>
    <s v="SEL1-5-1-C-008-G5104"/>
    <m/>
    <m/>
    <m/>
    <m/>
    <m/>
    <m/>
    <m/>
    <m/>
    <m/>
    <m/>
    <m/>
    <m/>
    <m/>
    <m/>
    <m/>
    <m/>
    <s v="5-G5104"/>
    <s v="G5104"/>
    <m/>
    <m/>
    <x v="1"/>
    <m/>
    <m/>
    <m/>
    <m/>
    <m/>
    <m/>
    <m/>
    <m/>
    <m/>
    <m/>
    <m/>
    <m/>
    <m/>
    <m/>
    <m/>
    <m/>
    <m/>
    <m/>
  </r>
  <r>
    <x v="0"/>
    <s v="TELSTRA NETWORK &amp; BUSINESS SERVICE KOREA CO., LTD."/>
    <s v="TELSTRA NETWORK &amp; BUSINESS SERVICE KOREA CO., LTD."/>
    <m/>
    <m/>
    <m/>
    <m/>
    <m/>
    <m/>
    <m/>
    <s v="SEL1-5-1-C-008-G5105"/>
    <m/>
    <m/>
    <m/>
    <m/>
    <m/>
    <m/>
    <m/>
    <m/>
    <m/>
    <m/>
    <m/>
    <m/>
    <m/>
    <m/>
    <m/>
    <m/>
    <s v="5-G5105"/>
    <s v="G5105"/>
    <m/>
    <m/>
    <x v="1"/>
    <m/>
    <m/>
    <m/>
    <m/>
    <m/>
    <m/>
    <m/>
    <m/>
    <m/>
    <m/>
    <m/>
    <m/>
    <m/>
    <m/>
    <m/>
    <m/>
    <m/>
    <m/>
  </r>
  <r>
    <x v="0"/>
    <s v="TELSTRA NETWORK &amp; BUSINESS SERVICE KOREA CO., LTD."/>
    <s v="TELSTRA NETWORK &amp; BUSINESS SERVICE KOREA CO., LTD."/>
    <m/>
    <m/>
    <m/>
    <m/>
    <m/>
    <m/>
    <m/>
    <s v="SEL1-5-1-C-008-G5106"/>
    <m/>
    <m/>
    <m/>
    <m/>
    <m/>
    <m/>
    <m/>
    <m/>
    <m/>
    <m/>
    <m/>
    <m/>
    <m/>
    <m/>
    <m/>
    <m/>
    <s v="5-G5106"/>
    <s v="G5106"/>
    <m/>
    <m/>
    <x v="1"/>
    <m/>
    <m/>
    <m/>
    <m/>
    <m/>
    <m/>
    <m/>
    <m/>
    <m/>
    <m/>
    <m/>
    <m/>
    <m/>
    <m/>
    <m/>
    <m/>
    <m/>
    <m/>
  </r>
  <r>
    <x v="0"/>
    <s v="TELSTRA NETWORK &amp; BUSINESS SERVICE KOREA CO., LTD."/>
    <s v="TELSTRA NETWORK &amp; BUSINESS SERVICE KOREA CO., LTD."/>
    <m/>
    <m/>
    <m/>
    <m/>
    <m/>
    <m/>
    <m/>
    <s v="SEL1-5-1-C-008-G5107"/>
    <m/>
    <m/>
    <m/>
    <m/>
    <m/>
    <m/>
    <m/>
    <m/>
    <m/>
    <m/>
    <m/>
    <m/>
    <m/>
    <m/>
    <m/>
    <m/>
    <s v="5-G5107"/>
    <s v="G5107"/>
    <m/>
    <m/>
    <x v="1"/>
    <m/>
    <m/>
    <m/>
    <m/>
    <m/>
    <m/>
    <m/>
    <m/>
    <m/>
    <m/>
    <m/>
    <m/>
    <m/>
    <m/>
    <m/>
    <m/>
    <m/>
    <m/>
  </r>
  <r>
    <x v="0"/>
    <s v="TELSTRA NETWORK &amp; BUSINESS SERVICE KOREA CO., LTD."/>
    <s v="TELSTRA NETWORK &amp; BUSINESS SERVICE KOREA CO., LTD."/>
    <m/>
    <m/>
    <m/>
    <m/>
    <m/>
    <m/>
    <m/>
    <s v="SEL1-5-1-C-008-G5108"/>
    <m/>
    <m/>
    <m/>
    <m/>
    <m/>
    <m/>
    <m/>
    <m/>
    <m/>
    <m/>
    <m/>
    <m/>
    <m/>
    <m/>
    <m/>
    <m/>
    <s v="5-G5108"/>
    <s v="G5108"/>
    <m/>
    <m/>
    <x v="1"/>
    <m/>
    <m/>
    <m/>
    <m/>
    <m/>
    <m/>
    <m/>
    <m/>
    <m/>
    <m/>
    <m/>
    <m/>
    <m/>
    <m/>
    <m/>
    <m/>
    <m/>
    <m/>
  </r>
  <r>
    <x v="0"/>
    <s v="TELSTRA NETWORK &amp; BUSINESS SERVICE KOREA CO., LTD."/>
    <s v="TELSTRA NETWORK &amp; BUSINESS SERVICE KOREA CO., LTD."/>
    <m/>
    <m/>
    <m/>
    <m/>
    <m/>
    <m/>
    <m/>
    <s v="SEL1-5-1-C-008-G5109"/>
    <m/>
    <m/>
    <m/>
    <m/>
    <m/>
    <m/>
    <m/>
    <m/>
    <m/>
    <m/>
    <m/>
    <m/>
    <m/>
    <m/>
    <m/>
    <m/>
    <s v="5-G5109"/>
    <s v="G5109"/>
    <m/>
    <m/>
    <x v="1"/>
    <m/>
    <m/>
    <m/>
    <m/>
    <m/>
    <m/>
    <m/>
    <m/>
    <m/>
    <m/>
    <m/>
    <m/>
    <m/>
    <m/>
    <m/>
    <m/>
    <m/>
    <m/>
  </r>
  <r>
    <x v="0"/>
    <s v="TELSTRA NETWORK &amp; BUSINESS SERVICE KOREA CO., LTD."/>
    <s v="TELSTRA NETWORK &amp; BUSINESS SERVICE KOREA CO., LTD."/>
    <m/>
    <m/>
    <m/>
    <m/>
    <m/>
    <m/>
    <m/>
    <s v="SEL1-5-1-C-009-G6101"/>
    <m/>
    <m/>
    <m/>
    <m/>
    <m/>
    <m/>
    <m/>
    <m/>
    <m/>
    <m/>
    <m/>
    <m/>
    <m/>
    <m/>
    <m/>
    <m/>
    <s v="5-G6101"/>
    <s v="G6101"/>
    <m/>
    <m/>
    <x v="1"/>
    <m/>
    <m/>
    <m/>
    <m/>
    <m/>
    <m/>
    <m/>
    <m/>
    <m/>
    <m/>
    <m/>
    <m/>
    <m/>
    <m/>
    <m/>
    <m/>
    <m/>
    <m/>
  </r>
  <r>
    <x v="0"/>
    <s v="TELSTRA NETWORK &amp; BUSINESS SERVICE KOREA CO., LTD."/>
    <s v="TELSTRA NETWORK &amp; BUSINESS SERVICE KOREA CO., LTD."/>
    <m/>
    <m/>
    <m/>
    <m/>
    <m/>
    <m/>
    <m/>
    <s v="SEL1-5-1-C-009-G6102"/>
    <m/>
    <m/>
    <m/>
    <m/>
    <m/>
    <m/>
    <m/>
    <m/>
    <m/>
    <m/>
    <m/>
    <m/>
    <m/>
    <m/>
    <m/>
    <m/>
    <s v="5-G6102"/>
    <s v="G6102"/>
    <m/>
    <m/>
    <x v="1"/>
    <m/>
    <m/>
    <m/>
    <m/>
    <m/>
    <m/>
    <m/>
    <m/>
    <m/>
    <m/>
    <m/>
    <m/>
    <m/>
    <m/>
    <m/>
    <m/>
    <m/>
    <m/>
  </r>
  <r>
    <x v="0"/>
    <s v="TELSTRA NETWORK &amp; BUSINESS SERVICE KOREA CO., LTD."/>
    <s v="TELSTRA NETWORK &amp; BUSINESS SERVICE KOREA CO., LTD."/>
    <m/>
    <m/>
    <m/>
    <m/>
    <m/>
    <m/>
    <m/>
    <s v="SEL1-5-1-C-009-G6103"/>
    <m/>
    <m/>
    <m/>
    <m/>
    <m/>
    <m/>
    <m/>
    <m/>
    <m/>
    <m/>
    <m/>
    <m/>
    <m/>
    <m/>
    <m/>
    <m/>
    <s v="5-G6103"/>
    <s v="G6103"/>
    <m/>
    <m/>
    <x v="1"/>
    <m/>
    <m/>
    <m/>
    <m/>
    <m/>
    <m/>
    <m/>
    <m/>
    <m/>
    <m/>
    <m/>
    <m/>
    <m/>
    <m/>
    <m/>
    <m/>
    <m/>
    <m/>
  </r>
  <r>
    <x v="0"/>
    <s v="TELSTRA NETWORK &amp; BUSINESS SERVICE KOREA CO., LTD."/>
    <s v="TELSTRA NETWORK &amp; BUSINESS SERVICE KOREA CO., LTD."/>
    <m/>
    <m/>
    <m/>
    <m/>
    <m/>
    <m/>
    <m/>
    <s v="SEL1-5-1-C-009-G6104"/>
    <m/>
    <m/>
    <m/>
    <m/>
    <m/>
    <m/>
    <m/>
    <m/>
    <m/>
    <m/>
    <m/>
    <m/>
    <m/>
    <m/>
    <m/>
    <m/>
    <s v="5-G6104"/>
    <s v="G6104"/>
    <m/>
    <m/>
    <x v="1"/>
    <m/>
    <m/>
    <m/>
    <m/>
    <m/>
    <m/>
    <m/>
    <m/>
    <m/>
    <m/>
    <m/>
    <m/>
    <m/>
    <m/>
    <m/>
    <m/>
    <m/>
    <m/>
  </r>
  <r>
    <x v="0"/>
    <s v="TELSTRA NETWORK &amp; BUSINESS SERVICE KOREA CO., LTD."/>
    <s v="TELSTRA NETWORK &amp; BUSINESS SERVICE KOREA CO., LTD."/>
    <m/>
    <m/>
    <m/>
    <m/>
    <m/>
    <m/>
    <m/>
    <s v="SEL1-5-1-C-009-G6105"/>
    <m/>
    <m/>
    <m/>
    <m/>
    <m/>
    <m/>
    <m/>
    <m/>
    <m/>
    <m/>
    <m/>
    <m/>
    <m/>
    <m/>
    <m/>
    <m/>
    <s v="5-G6105"/>
    <s v="G6105"/>
    <m/>
    <m/>
    <x v="1"/>
    <m/>
    <m/>
    <m/>
    <m/>
    <m/>
    <m/>
    <m/>
    <m/>
    <m/>
    <m/>
    <m/>
    <m/>
    <m/>
    <m/>
    <m/>
    <m/>
    <m/>
    <m/>
  </r>
  <r>
    <x v="0"/>
    <s v="TELSTRA NETWORK &amp; BUSINESS SERVICE KOREA CO., LTD."/>
    <s v="TELSTRA NETWORK &amp; BUSINESS SERVICE KOREA CO., LTD."/>
    <m/>
    <m/>
    <m/>
    <m/>
    <m/>
    <m/>
    <m/>
    <s v="SEL1-5-1-C-009-G6106"/>
    <m/>
    <m/>
    <m/>
    <m/>
    <m/>
    <m/>
    <m/>
    <m/>
    <m/>
    <m/>
    <m/>
    <m/>
    <m/>
    <m/>
    <m/>
    <m/>
    <s v="5-G6106"/>
    <s v="G6106"/>
    <m/>
    <m/>
    <x v="1"/>
    <m/>
    <m/>
    <m/>
    <m/>
    <m/>
    <m/>
    <m/>
    <m/>
    <m/>
    <m/>
    <m/>
    <m/>
    <m/>
    <m/>
    <m/>
    <m/>
    <m/>
    <m/>
  </r>
  <r>
    <x v="0"/>
    <s v="TELSTRA NETWORK &amp; BUSINESS SERVICE KOREA CO., LTD."/>
    <s v="TELSTRA NETWORK &amp; BUSINESS SERVICE KOREA CO., LTD."/>
    <m/>
    <m/>
    <m/>
    <m/>
    <m/>
    <m/>
    <m/>
    <s v="SEL1-5-1-C-009-G6107"/>
    <m/>
    <m/>
    <m/>
    <m/>
    <m/>
    <m/>
    <m/>
    <m/>
    <m/>
    <m/>
    <m/>
    <m/>
    <m/>
    <m/>
    <m/>
    <m/>
    <s v="5-G6107"/>
    <s v="G6107"/>
    <m/>
    <m/>
    <x v="1"/>
    <m/>
    <m/>
    <m/>
    <m/>
    <m/>
    <m/>
    <m/>
    <m/>
    <m/>
    <m/>
    <m/>
    <m/>
    <m/>
    <m/>
    <m/>
    <m/>
    <m/>
    <m/>
  </r>
  <r>
    <x v="0"/>
    <s v="TELSTRA NETWORK &amp; BUSINESS SERVICE KOREA CO., LTD."/>
    <s v="TELSTRA NETWORK &amp; BUSINESS SERVICE KOREA CO., LTD."/>
    <m/>
    <m/>
    <m/>
    <m/>
    <m/>
    <m/>
    <m/>
    <s v="SEL1-5-1-C-009-G6108"/>
    <m/>
    <m/>
    <m/>
    <m/>
    <m/>
    <m/>
    <m/>
    <m/>
    <m/>
    <m/>
    <m/>
    <m/>
    <m/>
    <m/>
    <m/>
    <m/>
    <s v="5-G6108"/>
    <s v="G6108"/>
    <m/>
    <m/>
    <x v="1"/>
    <m/>
    <m/>
    <m/>
    <m/>
    <m/>
    <m/>
    <m/>
    <m/>
    <m/>
    <m/>
    <m/>
    <m/>
    <m/>
    <m/>
    <m/>
    <m/>
    <m/>
    <m/>
  </r>
  <r>
    <x v="0"/>
    <s v="TELSTRA NETWORK &amp; BUSINESS SERVICE KOREA CO., LTD."/>
    <s v="TELSTRA NETWORK &amp; BUSINESS SERVICE KOREA CO., LTD."/>
    <m/>
    <m/>
    <m/>
    <m/>
    <m/>
    <m/>
    <m/>
    <s v="SEL1-5-1-C-009-G6109"/>
    <m/>
    <m/>
    <m/>
    <m/>
    <m/>
    <m/>
    <m/>
    <m/>
    <m/>
    <m/>
    <m/>
    <m/>
    <m/>
    <m/>
    <m/>
    <m/>
    <s v="5-G6109"/>
    <s v="G6109"/>
    <m/>
    <m/>
    <x v="1"/>
    <m/>
    <m/>
    <m/>
    <m/>
    <m/>
    <m/>
    <m/>
    <m/>
    <m/>
    <m/>
    <m/>
    <m/>
    <m/>
    <m/>
    <m/>
    <m/>
    <m/>
    <m/>
  </r>
  <r>
    <x v="0"/>
    <s v="TELSTRA NETWORK &amp; BUSINESS SERVICE KOREA CO., LTD."/>
    <s v="TELSTRA NETWORK &amp; BUSINESS SERVICE KOREA CO., LTD."/>
    <m/>
    <m/>
    <m/>
    <m/>
    <m/>
    <m/>
    <m/>
    <s v="SEL1-5-1-C-009-G6110"/>
    <m/>
    <m/>
    <m/>
    <m/>
    <m/>
    <m/>
    <m/>
    <m/>
    <m/>
    <m/>
    <m/>
    <m/>
    <m/>
    <m/>
    <m/>
    <m/>
    <s v="5-G6110"/>
    <s v="G6110"/>
    <m/>
    <m/>
    <x v="1"/>
    <m/>
    <m/>
    <m/>
    <m/>
    <m/>
    <m/>
    <m/>
    <m/>
    <m/>
    <m/>
    <m/>
    <m/>
    <m/>
    <m/>
    <m/>
    <m/>
    <m/>
    <m/>
  </r>
  <r>
    <x v="0"/>
    <s v="TELSTRA NETWORK &amp; BUSINESS SERVICE KOREA CO., LTD."/>
    <s v="TELSTRA NETWORK &amp; BUSINESS SERVICE KOREA CO., LTD."/>
    <m/>
    <m/>
    <m/>
    <m/>
    <m/>
    <m/>
    <m/>
    <s v="SEL1-5-1-C-009-G6111"/>
    <m/>
    <m/>
    <m/>
    <m/>
    <m/>
    <m/>
    <m/>
    <m/>
    <m/>
    <m/>
    <m/>
    <m/>
    <m/>
    <m/>
    <m/>
    <m/>
    <s v="5-G6111"/>
    <s v="G6111"/>
    <m/>
    <m/>
    <x v="1"/>
    <m/>
    <m/>
    <m/>
    <m/>
    <m/>
    <m/>
    <m/>
    <m/>
    <m/>
    <m/>
    <m/>
    <m/>
    <m/>
    <m/>
    <m/>
    <m/>
    <m/>
    <m/>
  </r>
  <r>
    <x v="0"/>
    <s v="TELSTRA NETWORK &amp; BUSINESS SERVICE KOREA CO., LTD."/>
    <s v="TELSTRA NETWORK &amp; BUSINESS SERVICE KOREA CO., LTD."/>
    <m/>
    <m/>
    <m/>
    <m/>
    <m/>
    <m/>
    <m/>
    <s v="SEL1-5-1-C-009-G6112"/>
    <m/>
    <m/>
    <m/>
    <m/>
    <m/>
    <m/>
    <m/>
    <m/>
    <m/>
    <m/>
    <m/>
    <m/>
    <m/>
    <m/>
    <m/>
    <m/>
    <s v="5-G6112"/>
    <s v="G6112"/>
    <m/>
    <m/>
    <x v="1"/>
    <m/>
    <m/>
    <m/>
    <m/>
    <m/>
    <m/>
    <m/>
    <m/>
    <m/>
    <m/>
    <m/>
    <m/>
    <m/>
    <m/>
    <m/>
    <m/>
    <m/>
    <m/>
  </r>
  <r>
    <x v="0"/>
    <s v="TELSTRA NETWORK &amp; BUSINESS SERVICE KOREA CO., LTD."/>
    <s v="TELSTRA NETWORK &amp; BUSINESS SERVICE KOREA CO., LTD."/>
    <m/>
    <m/>
    <m/>
    <m/>
    <m/>
    <m/>
    <m/>
    <s v="SEL1-5-1-C-009-G6113"/>
    <m/>
    <m/>
    <m/>
    <m/>
    <m/>
    <m/>
    <m/>
    <m/>
    <m/>
    <m/>
    <m/>
    <m/>
    <m/>
    <m/>
    <m/>
    <m/>
    <s v="5-G6113"/>
    <s v="G6113"/>
    <m/>
    <m/>
    <x v="1"/>
    <m/>
    <m/>
    <m/>
    <m/>
    <m/>
    <m/>
    <m/>
    <m/>
    <m/>
    <m/>
    <m/>
    <m/>
    <m/>
    <m/>
    <m/>
    <m/>
    <m/>
    <m/>
  </r>
  <r>
    <x v="0"/>
    <s v="TELSTRA NETWORK &amp; BUSINESS SERVICE KOREA CO., LTD."/>
    <s v="TELSTRA NETWORK &amp; BUSINESS SERVICE KOREA CO., LTD."/>
    <m/>
    <m/>
    <m/>
    <m/>
    <m/>
    <m/>
    <m/>
    <s v="SEL1-5-1-C-009-G6114"/>
    <m/>
    <m/>
    <m/>
    <m/>
    <m/>
    <m/>
    <m/>
    <m/>
    <m/>
    <m/>
    <m/>
    <m/>
    <m/>
    <m/>
    <m/>
    <m/>
    <s v="5-G6114"/>
    <s v="G6114"/>
    <m/>
    <m/>
    <x v="1"/>
    <m/>
    <m/>
    <m/>
    <m/>
    <m/>
    <m/>
    <m/>
    <m/>
    <m/>
    <m/>
    <m/>
    <m/>
    <m/>
    <m/>
    <m/>
    <m/>
    <m/>
    <m/>
  </r>
  <r>
    <x v="0"/>
    <s v="TELSTRA NETWORK &amp; BUSINESS SERVICE KOREA CO., LTD."/>
    <s v="TELSTRA NETWORK &amp; BUSINESS SERVICE KOREA CO., LTD."/>
    <m/>
    <m/>
    <m/>
    <m/>
    <m/>
    <m/>
    <m/>
    <s v="SEL1-5-1-C-009-G6115"/>
    <m/>
    <m/>
    <m/>
    <m/>
    <m/>
    <m/>
    <m/>
    <m/>
    <m/>
    <m/>
    <m/>
    <m/>
    <m/>
    <m/>
    <m/>
    <m/>
    <s v="5-G6115"/>
    <s v="G6115"/>
    <m/>
    <m/>
    <x v="1"/>
    <m/>
    <m/>
    <m/>
    <m/>
    <m/>
    <m/>
    <m/>
    <m/>
    <m/>
    <m/>
    <m/>
    <m/>
    <m/>
    <m/>
    <m/>
    <m/>
    <m/>
    <m/>
  </r>
  <r>
    <x v="0"/>
    <s v="TELSTRA NETWORK &amp; BUSINESS SERVICE KOREA CO., LTD."/>
    <s v="TELSTRA NETWORK &amp; BUSINESS SERVICE KOREA CO., LTD."/>
    <m/>
    <m/>
    <m/>
    <m/>
    <m/>
    <m/>
    <m/>
    <s v="SEL1-5-1-C-009-G6116"/>
    <m/>
    <m/>
    <m/>
    <m/>
    <m/>
    <m/>
    <m/>
    <m/>
    <m/>
    <m/>
    <m/>
    <m/>
    <m/>
    <m/>
    <m/>
    <m/>
    <s v="5-G6116"/>
    <s v="G6116"/>
    <m/>
    <m/>
    <x v="1"/>
    <m/>
    <m/>
    <m/>
    <m/>
    <m/>
    <m/>
    <m/>
    <m/>
    <m/>
    <m/>
    <m/>
    <m/>
    <m/>
    <m/>
    <m/>
    <m/>
    <m/>
    <m/>
  </r>
  <r>
    <x v="0"/>
    <s v="TELSTRA NETWORK &amp; BUSINESS SERVICE KOREA CO., LTD."/>
    <s v="TELSTRA NETWORK &amp; BUSINESS SERVICE KOREA CO., LTD."/>
    <m/>
    <m/>
    <m/>
    <m/>
    <m/>
    <m/>
    <m/>
    <s v="SEL1-5-1-C-009-G6117"/>
    <m/>
    <m/>
    <m/>
    <m/>
    <m/>
    <m/>
    <m/>
    <m/>
    <m/>
    <m/>
    <m/>
    <m/>
    <m/>
    <m/>
    <m/>
    <m/>
    <s v="5-G6117"/>
    <s v="G6117"/>
    <m/>
    <m/>
    <x v="1"/>
    <m/>
    <m/>
    <m/>
    <m/>
    <m/>
    <m/>
    <m/>
    <m/>
    <m/>
    <m/>
    <m/>
    <m/>
    <m/>
    <m/>
    <m/>
    <m/>
    <m/>
    <m/>
  </r>
  <r>
    <x v="0"/>
    <s v="TELSTRA NETWORK &amp; BUSINESS SERVICE KOREA CO., LTD."/>
    <s v="TELSTRA NETWORK &amp; BUSINESS SERVICE KOREA CO., LTD."/>
    <m/>
    <m/>
    <m/>
    <m/>
    <m/>
    <m/>
    <m/>
    <s v="SEL1-5-1-C-009-G6118"/>
    <m/>
    <m/>
    <m/>
    <m/>
    <m/>
    <m/>
    <m/>
    <m/>
    <m/>
    <m/>
    <m/>
    <m/>
    <m/>
    <m/>
    <m/>
    <m/>
    <s v="5-G6118"/>
    <s v="G6118"/>
    <m/>
    <m/>
    <x v="1"/>
    <m/>
    <m/>
    <m/>
    <m/>
    <m/>
    <m/>
    <m/>
    <m/>
    <m/>
    <m/>
    <m/>
    <m/>
    <m/>
    <m/>
    <m/>
    <m/>
    <m/>
    <m/>
  </r>
  <r>
    <x v="0"/>
    <s v="TELSTRA NETWORK &amp; BUSINESS SERVICE KOREA CO., LTD."/>
    <s v="TELSTRA NETWORK &amp; BUSINESS SERVICE KOREA CO., LTD."/>
    <m/>
    <m/>
    <m/>
    <m/>
    <m/>
    <m/>
    <m/>
    <s v="SEL1-5-1-C-009-G6119"/>
    <m/>
    <m/>
    <m/>
    <m/>
    <m/>
    <m/>
    <m/>
    <m/>
    <m/>
    <m/>
    <m/>
    <m/>
    <m/>
    <m/>
    <m/>
    <m/>
    <s v="5-G6119"/>
    <s v="G6119"/>
    <m/>
    <m/>
    <x v="1"/>
    <m/>
    <m/>
    <m/>
    <m/>
    <m/>
    <m/>
    <m/>
    <m/>
    <m/>
    <m/>
    <m/>
    <m/>
    <m/>
    <m/>
    <m/>
    <m/>
    <m/>
    <m/>
  </r>
  <r>
    <x v="0"/>
    <s v="TELSTRA NETWORK &amp; BUSINESS SERVICE KOREA CO., LTD."/>
    <s v="TELSTRA NETWORK &amp; BUSINESS SERVICE KOREA CO., LTD."/>
    <m/>
    <m/>
    <m/>
    <m/>
    <m/>
    <m/>
    <m/>
    <s v="SEL1-5-1-C-009-G6120"/>
    <m/>
    <m/>
    <m/>
    <m/>
    <m/>
    <m/>
    <m/>
    <m/>
    <m/>
    <m/>
    <m/>
    <m/>
    <m/>
    <m/>
    <m/>
    <m/>
    <s v="5-G6120"/>
    <s v="G6120"/>
    <m/>
    <m/>
    <x v="1"/>
    <m/>
    <m/>
    <m/>
    <m/>
    <m/>
    <m/>
    <m/>
    <m/>
    <m/>
    <m/>
    <m/>
    <m/>
    <m/>
    <m/>
    <m/>
    <m/>
    <m/>
    <m/>
  </r>
  <r>
    <x v="0"/>
    <s v="TELSTRA NETWORK &amp; BUSINESS SERVICE KOREA CO., LTD."/>
    <s v="TELSTRA NETWORK &amp; BUSINESS SERVICE KOREA CO., LTD."/>
    <m/>
    <m/>
    <m/>
    <m/>
    <m/>
    <m/>
    <m/>
    <s v="SEL1-5-1-C-009-G6121"/>
    <m/>
    <m/>
    <m/>
    <m/>
    <m/>
    <m/>
    <m/>
    <m/>
    <m/>
    <m/>
    <m/>
    <m/>
    <m/>
    <m/>
    <m/>
    <m/>
    <s v="5-G6121"/>
    <s v="G6121"/>
    <m/>
    <m/>
    <x v="1"/>
    <m/>
    <m/>
    <m/>
    <m/>
    <m/>
    <m/>
    <m/>
    <m/>
    <m/>
    <m/>
    <m/>
    <m/>
    <m/>
    <m/>
    <m/>
    <m/>
    <m/>
    <m/>
  </r>
  <r>
    <x v="0"/>
    <s v="TELSTRA NETWORK &amp; BUSINESS SERVICE KOREA CO., LTD."/>
    <s v="TELSTRA NETWORK &amp; BUSINESS SERVICE KOREA CO., LTD."/>
    <m/>
    <m/>
    <m/>
    <m/>
    <m/>
    <m/>
    <m/>
    <s v="SEL1-5-1-C-009-G6122"/>
    <m/>
    <m/>
    <m/>
    <m/>
    <m/>
    <m/>
    <m/>
    <m/>
    <m/>
    <m/>
    <m/>
    <m/>
    <m/>
    <m/>
    <m/>
    <m/>
    <s v="5-G6122"/>
    <s v="G6122"/>
    <m/>
    <m/>
    <x v="1"/>
    <m/>
    <m/>
    <m/>
    <m/>
    <m/>
    <m/>
    <m/>
    <m/>
    <m/>
    <m/>
    <m/>
    <m/>
    <m/>
    <m/>
    <m/>
    <m/>
    <m/>
    <m/>
  </r>
  <r>
    <x v="0"/>
    <s v="TELSTRA NETWORK &amp; BUSINESS SERVICE KOREA CO., LTD."/>
    <s v="TELSTRA NETWORK &amp; BUSINESS SERVICE KOREA CO., LTD."/>
    <m/>
    <m/>
    <m/>
    <m/>
    <m/>
    <m/>
    <m/>
    <s v="SEL1-5-1-C-009-G6123"/>
    <m/>
    <m/>
    <m/>
    <m/>
    <m/>
    <m/>
    <m/>
    <m/>
    <m/>
    <m/>
    <m/>
    <m/>
    <m/>
    <m/>
    <m/>
    <m/>
    <s v="5-G6123"/>
    <s v="G6123"/>
    <m/>
    <m/>
    <x v="1"/>
    <m/>
    <m/>
    <m/>
    <m/>
    <m/>
    <m/>
    <m/>
    <m/>
    <m/>
    <m/>
    <m/>
    <m/>
    <m/>
    <m/>
    <m/>
    <m/>
    <m/>
    <m/>
  </r>
  <r>
    <x v="0"/>
    <s v="TELSTRA NETWORK &amp; BUSINESS SERVICE KOREA CO., LTD."/>
    <s v="TELSTRA NETWORK &amp; BUSINESS SERVICE KOREA CO., LTD."/>
    <m/>
    <m/>
    <m/>
    <m/>
    <m/>
    <m/>
    <m/>
    <s v="SEL1-5-1-C-009-G6124"/>
    <m/>
    <m/>
    <m/>
    <m/>
    <m/>
    <m/>
    <m/>
    <m/>
    <m/>
    <m/>
    <m/>
    <m/>
    <m/>
    <m/>
    <m/>
    <m/>
    <s v="5-G6124"/>
    <s v="G6124"/>
    <m/>
    <m/>
    <x v="1"/>
    <m/>
    <m/>
    <m/>
    <m/>
    <m/>
    <m/>
    <m/>
    <m/>
    <m/>
    <m/>
    <m/>
    <m/>
    <m/>
    <m/>
    <m/>
    <m/>
    <m/>
    <m/>
  </r>
  <r>
    <x v="0"/>
    <s v="온세텔링크 주식회사"/>
    <s v="Onse Telink"/>
    <s v="OSTKR"/>
    <m/>
    <m/>
    <m/>
    <m/>
    <m/>
    <s v="Cabinet"/>
    <s v="SEL1-5-1-S-010-A1005"/>
    <s v="5-PDU(A)-2"/>
    <s v="5-PDU(B)-2"/>
    <s v="PDU(A)-2-26"/>
    <s v="PDU(B)-2-24"/>
    <m/>
    <m/>
    <m/>
    <m/>
    <m/>
    <m/>
    <m/>
    <m/>
    <m/>
    <m/>
    <m/>
    <s v="F14"/>
    <s v="5-A1005"/>
    <s v="A1005"/>
    <s v="S-010"/>
    <n v="1"/>
    <x v="1"/>
    <s v="SEL1"/>
    <e v="#REF!"/>
    <m/>
    <m/>
    <m/>
    <m/>
    <m/>
    <m/>
    <m/>
    <m/>
    <m/>
    <s v="OSTKR-IB-00045924"/>
    <m/>
    <m/>
    <m/>
    <n v="2.2000000000000002"/>
    <n v="0.27600000000000002"/>
    <n v="1.276"/>
  </r>
  <r>
    <x v="0"/>
    <s v="아이티네스트"/>
    <s v="ITNEST"/>
    <s v="ITNKR"/>
    <m/>
    <m/>
    <m/>
    <m/>
    <m/>
    <s v="Cabinet"/>
    <s v="SEL1-5-1-S-010-A1006"/>
    <s v="5-PDU(A)-2"/>
    <s v="5-PDU(B)-2"/>
    <s v="PDU(A)-2-28"/>
    <s v="PDU(B)-2-26"/>
    <m/>
    <m/>
    <m/>
    <m/>
    <m/>
    <m/>
    <m/>
    <m/>
    <m/>
    <m/>
    <m/>
    <s v="F15"/>
    <s v="5-A1006"/>
    <s v="A1006"/>
    <s v="S-010"/>
    <n v="1"/>
    <x v="1"/>
    <s v="SEL1"/>
    <e v="#REF!"/>
    <m/>
    <m/>
    <m/>
    <m/>
    <m/>
    <m/>
    <m/>
    <m/>
    <s v="itnest-OR-007122"/>
    <s v="ITNKR-IB-000124689"/>
    <m/>
    <s v="커먼컴퓨터"/>
    <m/>
    <n v="6.6"/>
    <m/>
    <m/>
  </r>
  <r>
    <x v="0"/>
    <s v="Lumen Technology"/>
    <s v="Lumen Technologies Korea Limited"/>
    <m/>
    <m/>
    <m/>
    <m/>
    <m/>
    <m/>
    <s v="Cabinet"/>
    <s v="SEL1-5-1-S-010-A1007"/>
    <s v="5-PDU(A)-2"/>
    <s v="5-PDU(B)-2"/>
    <s v="PDU(A)-2-30"/>
    <s v="PDU(B)-2-28"/>
    <m/>
    <m/>
    <m/>
    <m/>
    <m/>
    <m/>
    <m/>
    <m/>
    <m/>
    <m/>
    <m/>
    <s v="F16"/>
    <s v="5-A1007"/>
    <s v="A1007"/>
    <s v="S-010"/>
    <n v="1"/>
    <x v="1"/>
    <s v="SEL1"/>
    <e v="#REF!"/>
    <m/>
    <m/>
    <m/>
    <m/>
    <m/>
    <m/>
    <m/>
    <m/>
    <s v="LMTKR-OR-005153"/>
    <s v="LMTKR-IB-000105746"/>
    <m/>
    <m/>
    <m/>
    <n v="6"/>
    <n v="0"/>
    <m/>
  </r>
  <r>
    <x v="2"/>
    <s v="Lumen Technology"/>
    <s v="Lumen Technologies Korea Limited"/>
    <m/>
    <m/>
    <m/>
    <m/>
    <m/>
    <m/>
    <s v="Cabinet"/>
    <s v="SEL1-5-1-S-010-A1008"/>
    <s v="5-PDU(A)-2"/>
    <s v="5-PDU(B)-2"/>
    <s v="PDU(A)-2-32"/>
    <s v="PDU(B)-2-30"/>
    <m/>
    <m/>
    <m/>
    <m/>
    <m/>
    <m/>
    <m/>
    <m/>
    <m/>
    <m/>
    <m/>
    <s v="F17"/>
    <s v="5-A1008"/>
    <s v="A1008"/>
    <s v="S-010"/>
    <n v="1"/>
    <x v="1"/>
    <s v="SEL1"/>
    <e v="#REF!"/>
    <m/>
    <m/>
    <m/>
    <m/>
    <m/>
    <m/>
    <m/>
    <m/>
    <s v="LMTKR-OR-005153"/>
    <s v="LMTKR-IB-000105746"/>
    <m/>
    <m/>
    <m/>
    <m/>
    <n v="0"/>
    <m/>
  </r>
  <r>
    <x v="3"/>
    <s v="DEK"/>
    <s v="Digital Edge Korea "/>
    <s v="DTEKR"/>
    <m/>
    <m/>
    <m/>
    <m/>
    <m/>
    <s v="Cabinet"/>
    <s v="SEL1-5-1-S-010-A501"/>
    <s v="5-PDU(A)-1"/>
    <s v="5-PDU(B)-1"/>
    <s v="PDU(A)-1-03"/>
    <s v="PDU(B)-1-03"/>
    <m/>
    <m/>
    <m/>
    <m/>
    <m/>
    <m/>
    <m/>
    <m/>
    <m/>
    <m/>
    <m/>
    <s v="A10"/>
    <s v="5-A501"/>
    <s v="A501"/>
    <s v="S-010"/>
    <n v="1"/>
    <x v="1"/>
    <s v="SEL1"/>
    <e v="#REF!"/>
    <m/>
    <m/>
    <m/>
    <m/>
    <m/>
    <m/>
    <m/>
    <m/>
    <m/>
    <s v="DEK-IB-00045952"/>
    <m/>
    <m/>
    <m/>
    <n v="2.2000000000000002"/>
    <n v="0"/>
    <m/>
  </r>
  <r>
    <x v="1"/>
    <m/>
    <m/>
    <m/>
    <m/>
    <m/>
    <m/>
    <m/>
    <m/>
    <s v="Cabinet"/>
    <s v="SEL1-5-1-S-010-A502"/>
    <s v="5-PDU(A)-1"/>
    <s v="5-PDU(B)-1"/>
    <s v="PDU(A)-1-05"/>
    <s v="PDU(B)-1-05"/>
    <m/>
    <m/>
    <m/>
    <m/>
    <m/>
    <m/>
    <m/>
    <m/>
    <m/>
    <m/>
    <m/>
    <s v="A11"/>
    <s v="5-A502"/>
    <s v="A502"/>
    <s v="S-010"/>
    <n v="1"/>
    <x v="1"/>
    <s v="SEL1"/>
    <e v="#REF!"/>
    <m/>
    <m/>
    <m/>
    <m/>
    <m/>
    <m/>
    <m/>
    <m/>
    <m/>
    <m/>
    <m/>
    <m/>
    <m/>
    <m/>
    <m/>
    <m/>
  </r>
  <r>
    <x v="0"/>
    <s v="피씨씨더블유글로벌코리아주식회사"/>
    <s v="PCCW Global Korea Limited"/>
    <s v="PCCKR"/>
    <m/>
    <m/>
    <m/>
    <m/>
    <m/>
    <s v="Cabinet"/>
    <s v="SEL1-5-1-S-010-A503"/>
    <s v="5-PDU(A)-1"/>
    <s v="5-PDU(B)-1"/>
    <s v="PDU(A)-1-09"/>
    <s v="PDU(B)-1-26"/>
    <s v="PDU(A)-1-26"/>
    <s v="PDU(B)-1-30"/>
    <m/>
    <m/>
    <m/>
    <m/>
    <m/>
    <m/>
    <m/>
    <m/>
    <m/>
    <s v="A12"/>
    <s v="5-A503"/>
    <s v="A503"/>
    <s v="S-010"/>
    <n v="1"/>
    <x v="1"/>
    <s v="SEL1"/>
    <e v="#REF!"/>
    <m/>
    <m/>
    <m/>
    <m/>
    <m/>
    <m/>
    <m/>
    <m/>
    <s v="PCCKRUSD-OR-003459"/>
    <s v="PCCKRUSD-IB-00035463"/>
    <m/>
    <m/>
    <m/>
    <n v="2.2000000000000002"/>
    <n v="0"/>
    <s v="4.268 - 4회로 사용 중"/>
  </r>
  <r>
    <x v="0"/>
    <s v="피씨씨더블유글로벌코리아주식회사"/>
    <s v="PCCW Global Korea Limited"/>
    <s v="PCCKR"/>
    <m/>
    <m/>
    <m/>
    <m/>
    <m/>
    <s v="Cabinet"/>
    <s v="SEL1-5-1-S-010-A504"/>
    <s v="5-PDU(A)-1"/>
    <s v="5-PDU(B)-1"/>
    <s v="PDU(A)-1-11"/>
    <s v="PDU(B)-1-09"/>
    <s v="PDU(A)-1-13"/>
    <s v="PDU(B)-1-11"/>
    <m/>
    <m/>
    <m/>
    <m/>
    <m/>
    <m/>
    <m/>
    <m/>
    <m/>
    <s v="A13"/>
    <s v="5-A504"/>
    <s v="A504"/>
    <s v="S-010"/>
    <n v="1"/>
    <x v="1"/>
    <s v="SEL1"/>
    <e v="#REF!"/>
    <m/>
    <m/>
    <m/>
    <m/>
    <m/>
    <m/>
    <m/>
    <m/>
    <s v="PCCKRUSD-OR-003459"/>
    <s v="PCCKRUSD-IB-00035464"/>
    <m/>
    <m/>
    <m/>
    <n v="2.2000000000000002"/>
    <n v="0.92400000000000004"/>
    <m/>
  </r>
  <r>
    <x v="0"/>
    <s v="피씨씨더블유글로벌코리아주식회사"/>
    <s v="PCCW Global Korea Limited"/>
    <s v="PCCKR"/>
    <m/>
    <m/>
    <m/>
    <m/>
    <m/>
    <s v="Cabinet"/>
    <s v="SEL1-5-1-S-010-A505"/>
    <s v="5-PDU(A)-9"/>
    <s v="5-PDU(B)-9"/>
    <s v="PDU(A)-9-01"/>
    <s v="PDU(B)-9-07"/>
    <m/>
    <m/>
    <m/>
    <m/>
    <m/>
    <m/>
    <m/>
    <m/>
    <m/>
    <m/>
    <m/>
    <s v="A14"/>
    <s v="5-A505"/>
    <s v="A505"/>
    <s v="S-010"/>
    <n v="1"/>
    <x v="1"/>
    <s v="SEL1"/>
    <e v="#REF!"/>
    <m/>
    <m/>
    <m/>
    <m/>
    <m/>
    <m/>
    <m/>
    <m/>
    <s v="PCCKRUSD-OR-003458"/>
    <s v="PCCKRUSD-IB-00035465"/>
    <m/>
    <m/>
    <m/>
    <n v="2.2000000000000002"/>
    <n v="2.4420000000000002"/>
    <m/>
  </r>
  <r>
    <x v="0"/>
    <s v="피씨씨더블유글로벌코리아주식회사"/>
    <s v="PCCW Global Korea Limited"/>
    <s v="PCCKR"/>
    <m/>
    <m/>
    <m/>
    <m/>
    <m/>
    <s v="Cabinet"/>
    <s v="SEL1-5-1-S-010-A506"/>
    <s v="5-PDU(A)-9"/>
    <s v="5-PDU(B)-9"/>
    <s v="PDU(A)-9-03"/>
    <s v="PDU(B)-9-03"/>
    <m/>
    <m/>
    <m/>
    <m/>
    <m/>
    <m/>
    <m/>
    <m/>
    <m/>
    <m/>
    <m/>
    <s v="A15"/>
    <s v="5-A506"/>
    <s v="A506"/>
    <s v="S-010"/>
    <n v="1"/>
    <x v="1"/>
    <s v="SEL1"/>
    <e v="#REF!"/>
    <m/>
    <m/>
    <m/>
    <m/>
    <m/>
    <m/>
    <m/>
    <m/>
    <s v="PCCKRUSD-OR-003458"/>
    <s v="PCCKRUSD-IB-00035466"/>
    <m/>
    <m/>
    <m/>
    <n v="2.2000000000000002"/>
    <n v="0.28599999999999998"/>
    <m/>
  </r>
  <r>
    <x v="0"/>
    <s v="피씨씨더블유글로벌코리아주식회사"/>
    <s v="PCCW Global Korea Limited"/>
    <s v="PCCKR"/>
    <m/>
    <m/>
    <m/>
    <m/>
    <m/>
    <s v="Cabinet"/>
    <s v="SEL1-5-1-S-010-A507"/>
    <s v="5-PDU(A)-9"/>
    <s v="5-PDU(B)-9"/>
    <s v="PDU(A)-9-05"/>
    <s v="PDU(B)-9-05"/>
    <m/>
    <m/>
    <m/>
    <m/>
    <m/>
    <m/>
    <m/>
    <m/>
    <m/>
    <m/>
    <m/>
    <s v="A16"/>
    <s v="5-A507"/>
    <s v="A507"/>
    <s v="S-010"/>
    <n v="1"/>
    <x v="1"/>
    <s v="SEL1"/>
    <e v="#REF!"/>
    <m/>
    <m/>
    <m/>
    <m/>
    <m/>
    <m/>
    <m/>
    <m/>
    <s v="PCCKRUSD-OR-003458"/>
    <s v="PCCKRUSD-IB-00035467"/>
    <m/>
    <m/>
    <m/>
    <n v="2.2000000000000002"/>
    <n v="0"/>
    <m/>
  </r>
  <r>
    <x v="0"/>
    <s v="유한회사 루멘테크놀로지스코리아"/>
    <s v="Lumen Technologies Korea"/>
    <s v="LMTKR"/>
    <m/>
    <m/>
    <m/>
    <m/>
    <m/>
    <s v="Cabinet"/>
    <s v="SEL1-5-1-S-010-A508"/>
    <s v="5-PDU(A)-9"/>
    <s v="5-PDU(B)-9"/>
    <s v="PDU(A)-9-02"/>
    <s v="PDU(B)-9-02"/>
    <s v="PDU(A)-1-28"/>
    <s v="PDU(B)-1-28"/>
    <m/>
    <m/>
    <m/>
    <m/>
    <m/>
    <m/>
    <m/>
    <m/>
    <m/>
    <s v="A17"/>
    <s v="5-A508"/>
    <s v="A508"/>
    <s v="S-010"/>
    <n v="1"/>
    <x v="1"/>
    <s v="SEL1"/>
    <e v="#REF!"/>
    <m/>
    <m/>
    <m/>
    <m/>
    <m/>
    <m/>
    <m/>
    <m/>
    <s v="LMTKR-OR-003401"/>
    <s v="LMTKR-IB-00035417"/>
    <m/>
    <m/>
    <m/>
    <n v="2.2000000000000002"/>
    <n v="2.6179999999999999"/>
    <m/>
  </r>
  <r>
    <x v="1"/>
    <m/>
    <m/>
    <m/>
    <m/>
    <m/>
    <m/>
    <m/>
    <m/>
    <s v="Cabinet"/>
    <s v="SEL1-5-1-S-010-A509"/>
    <s v="5-PDU(A)-9"/>
    <s v="5-PDU(B)-9"/>
    <s v="PDU(A)-9-04"/>
    <s v="PDU(B)-9-04"/>
    <m/>
    <m/>
    <m/>
    <m/>
    <m/>
    <m/>
    <m/>
    <m/>
    <m/>
    <m/>
    <m/>
    <s v="A18"/>
    <s v="5-A509"/>
    <s v="A509"/>
    <s v="S-010"/>
    <n v="1"/>
    <x v="1"/>
    <s v="SEL1"/>
    <e v="#REF!"/>
    <m/>
    <m/>
    <m/>
    <m/>
    <m/>
    <m/>
    <m/>
    <m/>
    <m/>
    <m/>
    <m/>
    <m/>
    <m/>
    <m/>
    <n v="0"/>
    <m/>
  </r>
  <r>
    <x v="3"/>
    <s v="DEK"/>
    <s v="Digital Edge Korea "/>
    <s v="DTEKR"/>
    <m/>
    <m/>
    <m/>
    <s v="IES.YSM.S51"/>
    <m/>
    <s v="Cabinet"/>
    <s v="SEL1-5-1-S-010-A510"/>
    <s v="5-PDU(A)-9"/>
    <s v="5-PDU(B)-9"/>
    <s v="PDU(A)-9-06"/>
    <s v="PDU(B)-9-06"/>
    <m/>
    <m/>
    <m/>
    <m/>
    <m/>
    <m/>
    <m/>
    <m/>
    <m/>
    <m/>
    <m/>
    <s v="A19"/>
    <s v="5-A510"/>
    <s v="A510"/>
    <s v="S-010"/>
    <n v="1"/>
    <x v="1"/>
    <s v="SEL1"/>
    <e v="#REF!"/>
    <m/>
    <m/>
    <m/>
    <m/>
    <m/>
    <m/>
    <m/>
    <m/>
    <m/>
    <s v="DEK-IB-00045951"/>
    <m/>
    <m/>
    <m/>
    <n v="2.2000000000000002"/>
    <n v="0"/>
    <m/>
  </r>
  <r>
    <x v="3"/>
    <s v="DEK"/>
    <s v="Digital Edge Korea "/>
    <s v="DTEKR"/>
    <m/>
    <m/>
    <m/>
    <m/>
    <m/>
    <s v="Cabinet"/>
    <s v="SEL1-5-1-S-010-A601"/>
    <s v="5-PDU(A)-1"/>
    <s v="5-PDU(B)-1"/>
    <s v="PDU(A)-1-15"/>
    <s v="PDU(B)-1-13"/>
    <m/>
    <m/>
    <m/>
    <m/>
    <m/>
    <m/>
    <m/>
    <m/>
    <m/>
    <m/>
    <m/>
    <s v="B10"/>
    <s v="5-A601"/>
    <s v="A601"/>
    <s v="S-010"/>
    <n v="1"/>
    <x v="1"/>
    <s v="SEL1"/>
    <e v="#REF!"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5-1-S-010-A602"/>
    <s v="5-PDU(A)-1"/>
    <s v="5-PDU(B)-1"/>
    <s v="PDU(A)-1-17"/>
    <s v="PDU(B)-1-15"/>
    <m/>
    <m/>
    <m/>
    <m/>
    <m/>
    <m/>
    <m/>
    <m/>
    <m/>
    <m/>
    <m/>
    <s v="B11"/>
    <s v="5-A602"/>
    <s v="A602"/>
    <s v="S-010"/>
    <n v="1"/>
    <x v="1"/>
    <s v="SEL1"/>
    <e v="#REF!"/>
    <m/>
    <m/>
    <m/>
    <m/>
    <m/>
    <m/>
    <m/>
    <m/>
    <m/>
    <m/>
    <m/>
    <m/>
    <m/>
    <m/>
    <n v="0"/>
    <m/>
  </r>
  <r>
    <x v="0"/>
    <s v="세종텔레콤"/>
    <s v="Sejong Telecom Inc."/>
    <s v="SJTKR"/>
    <m/>
    <m/>
    <m/>
    <m/>
    <m/>
    <s v="Cabinet"/>
    <s v="SEL1-5-1-S-010-A603"/>
    <s v="5-PDU(A)-1"/>
    <s v="5-PDU(B)-1"/>
    <s v="PDU(A)-1-19"/>
    <s v="PDU(B)-1-17"/>
    <m/>
    <m/>
    <m/>
    <m/>
    <m/>
    <m/>
    <m/>
    <m/>
    <m/>
    <m/>
    <m/>
    <s v="B12"/>
    <s v="5-A603"/>
    <s v="A603"/>
    <s v="S-010"/>
    <n v="1"/>
    <x v="1"/>
    <s v="SEL1"/>
    <e v="#REF!"/>
    <m/>
    <m/>
    <m/>
    <m/>
    <m/>
    <m/>
    <m/>
    <m/>
    <s v="SJTKR-OR-003910"/>
    <s v="SJTKR-IB-000107264"/>
    <m/>
    <s v="COLT"/>
    <m/>
    <m/>
    <n v="0"/>
    <m/>
  </r>
  <r>
    <x v="0"/>
    <s v="주식회사 다코스"/>
    <s v="Dakos Co., Ltd."/>
    <s v="DCSKR"/>
    <m/>
    <m/>
    <m/>
    <m/>
    <m/>
    <s v="Cabinet"/>
    <s v="SEL1-5-1-S-010-A604"/>
    <s v="5-PDU(A)-1"/>
    <s v="5-PDU(B)-1"/>
    <s v="PDU(A)-1-21"/>
    <s v="PDU(B)-1-19"/>
    <m/>
    <m/>
    <m/>
    <m/>
    <m/>
    <m/>
    <m/>
    <m/>
    <m/>
    <m/>
    <m/>
    <s v="B13"/>
    <s v="5-A604"/>
    <s v="A604"/>
    <s v="S-010"/>
    <n v="1"/>
    <x v="1"/>
    <s v="SEL1"/>
    <e v="#REF!"/>
    <m/>
    <n v="25"/>
    <n v="16"/>
    <m/>
    <n v="9"/>
    <m/>
    <m/>
    <m/>
    <s v="DCSKR2-OR-003316"/>
    <s v="DCSKR-IB-00035259"/>
    <m/>
    <m/>
    <m/>
    <n v="2.2000000000000002"/>
    <n v="1.1000000000000001"/>
    <m/>
  </r>
  <r>
    <x v="0"/>
    <s v="Ebiz Networks"/>
    <s v="Ebiz Networks"/>
    <s v="EBZKR"/>
    <m/>
    <m/>
    <m/>
    <m/>
    <m/>
    <s v="Cabinet"/>
    <s v="SEL1-5-1-S-010-A605"/>
    <s v="5-PDU(A)-1"/>
    <s v="5-PDU(B)-1"/>
    <s v="PDU(A)-1-23"/>
    <s v="PDU(B)-1-21"/>
    <m/>
    <m/>
    <m/>
    <m/>
    <m/>
    <m/>
    <m/>
    <m/>
    <m/>
    <m/>
    <m/>
    <s v="B14"/>
    <s v="5-A605"/>
    <s v="A605"/>
    <s v="S-010"/>
    <n v="1"/>
    <x v="1"/>
    <s v="SEL1"/>
    <e v="#REF!"/>
    <m/>
    <m/>
    <m/>
    <m/>
    <m/>
    <m/>
    <m/>
    <m/>
    <s v="EBZKR-OR-001026"/>
    <s v="EBZKR-IB-00033996"/>
    <m/>
    <m/>
    <m/>
    <n v="2.2000000000000002"/>
    <n v="1.958"/>
    <m/>
  </r>
  <r>
    <x v="0"/>
    <s v="NTT Korea"/>
    <s v="NTT KOREA Co., Ltd."/>
    <s v="NTTKR"/>
    <s v="엔티티코리아주식회사"/>
    <s v="NTT KOREA Co., Ltd."/>
    <s v="NTTKR"/>
    <m/>
    <m/>
    <s v="Cabinet"/>
    <s v="SEL1-5-1-S-010-A606"/>
    <s v="5-PDU(A)-1"/>
    <s v="5-PDU(B)-1"/>
    <s v="PDU(A)-1-25"/>
    <s v="PDU(B)-1-23"/>
    <s v="PDU(A)-3-28"/>
    <s v="PDU(B)-3-28"/>
    <m/>
    <m/>
    <m/>
    <m/>
    <m/>
    <m/>
    <m/>
    <m/>
    <m/>
    <s v="B15"/>
    <s v="5-A606"/>
    <s v="A606"/>
    <s v="S-010"/>
    <n v="1"/>
    <x v="1"/>
    <s v="SEL1"/>
    <e v="#REF!"/>
    <m/>
    <m/>
    <m/>
    <m/>
    <m/>
    <m/>
    <m/>
    <s v="Half"/>
    <s v="SJTKR-OR-003444"/>
    <s v="SJTKR-IB-00035450 Half"/>
    <m/>
    <s v="NTT Korea"/>
    <m/>
    <n v="1.1000000000000001"/>
    <n v="0"/>
    <m/>
  </r>
  <r>
    <x v="0"/>
    <s v="주식회사 제우스네트웍스"/>
    <s v="Zeus Networks Co., Ltd."/>
    <s v="ZUNKR"/>
    <s v="주식회사 제우스네트웍스"/>
    <m/>
    <m/>
    <m/>
    <m/>
    <s v="Cabinet"/>
    <s v="SEL1-5-1-S-010-A607"/>
    <s v="5-PDU(A)-1"/>
    <s v="5-PDU(B)-1"/>
    <s v="PDU(A)-1-27"/>
    <s v="PDU(B)-1-25"/>
    <m/>
    <m/>
    <m/>
    <m/>
    <m/>
    <m/>
    <m/>
    <m/>
    <m/>
    <m/>
    <m/>
    <s v="B16"/>
    <s v="5-A607"/>
    <s v="A607"/>
    <s v="S-010"/>
    <n v="1"/>
    <x v="1"/>
    <s v="SEL1"/>
    <e v="#REF!"/>
    <m/>
    <m/>
    <m/>
    <m/>
    <m/>
    <m/>
    <m/>
    <s v="Half -&gt; Full"/>
    <s v="ZUNKR-OR-003629"/>
    <s v="ZUNKR-IB-00035597 Half"/>
    <m/>
    <m/>
    <m/>
    <n v="1.1000000000000001"/>
    <n v="1.54"/>
    <m/>
  </r>
  <r>
    <x v="0"/>
    <s v="세종텔레콤"/>
    <s v="Sejong Telecom Inc."/>
    <s v="SJTKR"/>
    <m/>
    <m/>
    <m/>
    <s v="Colt"/>
    <m/>
    <s v="Cabinet"/>
    <s v="SEL1-5-1-S-010-A608"/>
    <s v="5-PDU(A)-3"/>
    <s v="5-PDU(B)-3"/>
    <s v="PDU(A)-3-07"/>
    <s v="PDU(B)-3-07"/>
    <s v="PDU(A)-3-09"/>
    <s v="PDU(B)-3-09"/>
    <m/>
    <m/>
    <m/>
    <m/>
    <m/>
    <m/>
    <m/>
    <m/>
    <m/>
    <s v="B17"/>
    <s v="5-A608"/>
    <s v="A608"/>
    <s v="S-010"/>
    <n v="1"/>
    <x v="1"/>
    <s v="SEL1"/>
    <e v="#REF!"/>
    <m/>
    <m/>
    <m/>
    <m/>
    <m/>
    <m/>
    <m/>
    <m/>
    <s v="SJTKR-OR-000606"/>
    <s v="SJTKR-IB-000471"/>
    <m/>
    <s v="COLT"/>
    <m/>
    <m/>
    <n v="2.3540000000000001"/>
    <m/>
  </r>
  <r>
    <x v="0"/>
    <s v="한비로"/>
    <s v="Hanbiro Inc."/>
    <m/>
    <m/>
    <m/>
    <m/>
    <m/>
    <m/>
    <s v="Cabinet"/>
    <s v="SEL1-5-1-S-010-A609"/>
    <s v="5-PDU(A)-2"/>
    <s v="5-PDU(B)-1"/>
    <s v="PDU(A)-2-03"/>
    <s v="PDU(B)-1-32"/>
    <m/>
    <m/>
    <m/>
    <m/>
    <m/>
    <m/>
    <m/>
    <m/>
    <m/>
    <m/>
    <m/>
    <s v="B18"/>
    <s v="5-A609"/>
    <s v="A609"/>
    <s v="S-010"/>
    <n v="1"/>
    <x v="1"/>
    <s v="SEL1"/>
    <e v="#REF!"/>
    <m/>
    <m/>
    <m/>
    <m/>
    <m/>
    <m/>
    <m/>
    <m/>
    <s v="HBRKR-OR-000971"/>
    <s v="HBRKR-IB-00033993"/>
    <m/>
    <m/>
    <m/>
    <n v="2.2000000000000002"/>
    <n v="1.804"/>
    <m/>
  </r>
  <r>
    <x v="0"/>
    <s v="피씨씨더블유글로벌코리아주식회사"/>
    <s v="PCCW Global Korea Limited"/>
    <s v="PCCKR"/>
    <m/>
    <m/>
    <m/>
    <m/>
    <m/>
    <s v="Cabinet"/>
    <s v="SEL1-5-1-S-010-A610"/>
    <s v="5-PDU(A)-2"/>
    <s v="5-PDU(B)-2"/>
    <s v="PDU(A)-2-05"/>
    <s v="PDU(B)-2-03"/>
    <m/>
    <m/>
    <m/>
    <m/>
    <m/>
    <m/>
    <m/>
    <m/>
    <m/>
    <m/>
    <m/>
    <s v="B19"/>
    <s v="5-A610"/>
    <s v="A610"/>
    <s v="S-010"/>
    <n v="1"/>
    <x v="1"/>
    <s v="SEL1"/>
    <e v="#REF!"/>
    <m/>
    <m/>
    <m/>
    <m/>
    <m/>
    <m/>
    <m/>
    <m/>
    <s v="PCCKRUSD-OR-003470"/>
    <s v="PCCKRUSD-IB-00035468"/>
    <m/>
    <m/>
    <m/>
    <n v="2.2000000000000002"/>
    <n v="1.4079999999999999"/>
    <m/>
  </r>
  <r>
    <x v="1"/>
    <m/>
    <m/>
    <m/>
    <m/>
    <m/>
    <m/>
    <m/>
    <m/>
    <s v="Cabinet"/>
    <s v="SEL1-5-1-S-010-A702"/>
    <m/>
    <m/>
    <m/>
    <m/>
    <m/>
    <m/>
    <m/>
    <m/>
    <m/>
    <m/>
    <m/>
    <m/>
    <m/>
    <m/>
    <m/>
    <s v="C11"/>
    <s v="5-A702"/>
    <s v="A702"/>
    <s v="S-010"/>
    <n v="1"/>
    <x v="1"/>
    <s v="SEL1"/>
    <e v="#REF!"/>
    <m/>
    <m/>
    <m/>
    <m/>
    <m/>
    <m/>
    <m/>
    <m/>
    <m/>
    <m/>
    <m/>
    <m/>
    <m/>
    <m/>
    <n v="0.72599999999999998"/>
    <m/>
  </r>
  <r>
    <x v="0"/>
    <s v="세종텔레콤"/>
    <s v="Sejong Telecom Inc."/>
    <s v="SJTKR"/>
    <m/>
    <m/>
    <m/>
    <s v="CTG"/>
    <m/>
    <s v="Cabinet"/>
    <s v="SEL1-5-1-S-010-A703"/>
    <s v="5-PDU(A)-1"/>
    <s v="5-PDU(B)-1"/>
    <s v="PDU(A)-1-06"/>
    <s v="PDU(B)-1-04"/>
    <m/>
    <m/>
    <m/>
    <m/>
    <m/>
    <m/>
    <m/>
    <m/>
    <m/>
    <m/>
    <m/>
    <s v="C12"/>
    <s v="5-A703"/>
    <s v="A703"/>
    <s v="S-010"/>
    <n v="1"/>
    <x v="1"/>
    <s v="SEL1"/>
    <e v="#REF!"/>
    <m/>
    <m/>
    <m/>
    <m/>
    <m/>
    <m/>
    <m/>
    <m/>
    <s v="SJTKR-OR-000505"/>
    <s v="SJTKR-IB-000414"/>
    <m/>
    <s v="CMI"/>
    <m/>
    <n v="2.2000000000000002"/>
    <n v="0.72599999999999998"/>
    <m/>
  </r>
  <r>
    <x v="0"/>
    <s v="세종텔레콤"/>
    <s v="Sejong Telecom Inc."/>
    <s v="SJTKR"/>
    <m/>
    <m/>
    <m/>
    <s v="CTG"/>
    <m/>
    <s v="Cabinet"/>
    <s v="SEL1-5-1-S-010-A704"/>
    <s v="5-PDU(A)-1"/>
    <s v="5-PDU(B)-1"/>
    <s v="PDU(A)-1-08"/>
    <s v="PDU(B)-1-06"/>
    <m/>
    <m/>
    <m/>
    <m/>
    <m/>
    <m/>
    <m/>
    <m/>
    <m/>
    <m/>
    <m/>
    <s v="C13"/>
    <s v="5-A704"/>
    <s v="A704"/>
    <s v="S-010"/>
    <n v="1"/>
    <x v="1"/>
    <s v="SEL1"/>
    <e v="#REF!"/>
    <m/>
    <m/>
    <m/>
    <m/>
    <m/>
    <m/>
    <m/>
    <m/>
    <s v="SJTKR-OR-000505"/>
    <s v="SJTKR-IB-000415"/>
    <m/>
    <s v="CMI"/>
    <m/>
    <n v="2.2000000000000002"/>
    <n v="0"/>
    <m/>
  </r>
  <r>
    <x v="1"/>
    <m/>
    <m/>
    <m/>
    <m/>
    <m/>
    <m/>
    <m/>
    <m/>
    <s v="Cabinet"/>
    <s v="SEL1-5-1-S-010-A705"/>
    <s v="5-PDU(A)-1"/>
    <s v="5-PDU(B)-1"/>
    <s v="PDU(A)-1-10"/>
    <s v="PDU(B)-1-08"/>
    <m/>
    <m/>
    <m/>
    <m/>
    <m/>
    <m/>
    <m/>
    <m/>
    <m/>
    <m/>
    <m/>
    <s v="C14"/>
    <s v="5-A705"/>
    <s v="A705"/>
    <s v="S-010"/>
    <n v="1"/>
    <x v="1"/>
    <s v="SEL1"/>
    <e v="#REF!"/>
    <m/>
    <m/>
    <m/>
    <m/>
    <m/>
    <m/>
    <m/>
    <m/>
    <m/>
    <m/>
    <m/>
    <m/>
    <m/>
    <m/>
    <n v="0"/>
    <m/>
  </r>
  <r>
    <x v="3"/>
    <s v="DEK"/>
    <s v="Digital Edge Korea "/>
    <m/>
    <m/>
    <m/>
    <m/>
    <m/>
    <m/>
    <s v="Cabinet"/>
    <s v="SEL1-5-1-S-010-A706"/>
    <s v="5-PDU(A)-1"/>
    <s v="5-PDU(B)-1"/>
    <s v="PDU(A)-1-12"/>
    <s v="PDU(B)-1-10"/>
    <m/>
    <m/>
    <m/>
    <m/>
    <m/>
    <m/>
    <m/>
    <m/>
    <m/>
    <m/>
    <m/>
    <s v="C15"/>
    <s v="5-A706"/>
    <s v="A706"/>
    <s v="S-010"/>
    <n v="1"/>
    <x v="1"/>
    <s v="SEL1"/>
    <e v="#REF!"/>
    <m/>
    <m/>
    <m/>
    <m/>
    <m/>
    <m/>
    <m/>
    <m/>
    <m/>
    <m/>
    <m/>
    <m/>
    <m/>
    <m/>
    <n v="0"/>
    <m/>
  </r>
  <r>
    <x v="3"/>
    <s v="DEK"/>
    <s v="Digital Edge Korea "/>
    <m/>
    <m/>
    <m/>
    <m/>
    <m/>
    <m/>
    <s v="Cabinet"/>
    <s v="SEL1-5-1-S-010-A707"/>
    <s v="5-PDU(A)-1"/>
    <s v="5-PDU(B)-1"/>
    <s v="PDU(A)-1-14"/>
    <s v="PDU(B)-1-12"/>
    <m/>
    <m/>
    <m/>
    <m/>
    <m/>
    <m/>
    <m/>
    <m/>
    <m/>
    <m/>
    <m/>
    <s v="C16"/>
    <s v="5-A707"/>
    <s v="A707"/>
    <s v="S-010"/>
    <n v="1"/>
    <x v="1"/>
    <s v="SEL1"/>
    <e v="#REF!"/>
    <m/>
    <m/>
    <m/>
    <m/>
    <m/>
    <m/>
    <m/>
    <m/>
    <m/>
    <m/>
    <m/>
    <m/>
    <m/>
    <m/>
    <n v="0"/>
    <m/>
  </r>
  <r>
    <x v="0"/>
    <s v="샤넬코리아유한회사"/>
    <s v="CHANEL KOREA"/>
    <s v="CNKKR"/>
    <m/>
    <m/>
    <m/>
    <s v="금고"/>
    <m/>
    <s v="Cabinet"/>
    <s v="SEL1-5-1-S-010-A708"/>
    <s v="5-PDU(A)-1"/>
    <s v="5-PDU(B)-1"/>
    <s v="PDU(A)-1-16"/>
    <s v="PDU(B)-1-14"/>
    <m/>
    <m/>
    <m/>
    <m/>
    <m/>
    <m/>
    <m/>
    <m/>
    <m/>
    <m/>
    <m/>
    <s v="C17"/>
    <s v="5-A708"/>
    <s v="A708"/>
    <s v="S-010"/>
    <n v="1"/>
    <x v="1"/>
    <s v="SEL1"/>
    <e v="#REF!"/>
    <m/>
    <m/>
    <m/>
    <m/>
    <m/>
    <m/>
    <m/>
    <m/>
    <m/>
    <s v="SJTKR-IB-00045907"/>
    <m/>
    <s v="샤넬코리아유한회사"/>
    <m/>
    <n v="2.2000000000000002"/>
    <n v="0"/>
    <m/>
  </r>
  <r>
    <x v="0"/>
    <s v="샤넬코리아유한회사"/>
    <s v="CHANEL KOREA"/>
    <s v="CNKKR"/>
    <m/>
    <m/>
    <m/>
    <m/>
    <m/>
    <s v="Cabinet"/>
    <s v="SEL1-5-1-S-010-A709"/>
    <s v="5-PDU(A)-1"/>
    <s v="5-PDU(B)-1"/>
    <s v="PDU(A)-1-18"/>
    <s v="PDU(B)-1-16"/>
    <m/>
    <m/>
    <m/>
    <m/>
    <m/>
    <m/>
    <m/>
    <m/>
    <m/>
    <m/>
    <m/>
    <s v="C18"/>
    <s v="5-A709"/>
    <s v="A709"/>
    <s v="S-010"/>
    <n v="1"/>
    <x v="1"/>
    <s v="SEL1"/>
    <e v="#REF!"/>
    <m/>
    <m/>
    <m/>
    <m/>
    <m/>
    <m/>
    <m/>
    <m/>
    <m/>
    <s v="SJTKR-IB-00045906"/>
    <m/>
    <s v="샤넬코리아유한회사"/>
    <m/>
    <n v="2.2000000000000002"/>
    <n v="1.87"/>
    <m/>
  </r>
  <r>
    <x v="0"/>
    <s v="샤넬코리아유한회사"/>
    <s v="CHANEL KOREA"/>
    <s v="CNKKR"/>
    <m/>
    <m/>
    <m/>
    <m/>
    <m/>
    <s v="Cabinet"/>
    <s v="SEL1-5-1-S-010-A710"/>
    <s v="5-PDU(A)-1"/>
    <s v="5-PDU(B)-1"/>
    <s v="PDU(A)-1-20"/>
    <s v="PDU(B)-1-18"/>
    <m/>
    <m/>
    <m/>
    <m/>
    <m/>
    <m/>
    <m/>
    <m/>
    <m/>
    <m/>
    <m/>
    <s v="C19"/>
    <s v="5-A710"/>
    <s v="A710"/>
    <s v="S-010"/>
    <n v="1"/>
    <x v="1"/>
    <s v="SEL1"/>
    <e v="#REF!"/>
    <m/>
    <m/>
    <m/>
    <m/>
    <m/>
    <m/>
    <m/>
    <m/>
    <m/>
    <s v="SJTKR-IB-00045905"/>
    <m/>
    <s v="샤넬코리아유한회사"/>
    <m/>
    <n v="2.2000000000000002"/>
    <n v="1.3640000000000001"/>
    <m/>
  </r>
  <r>
    <x v="3"/>
    <s v="DEK"/>
    <s v="Digital Edge Korea "/>
    <s v="DTEKR"/>
    <m/>
    <m/>
    <m/>
    <s v="전송장비(세종 IDC)"/>
    <m/>
    <s v="Cabinet"/>
    <s v="SEL1-5-1-S-010-A804"/>
    <s v="5-PDU(A)-2"/>
    <s v="5-PDU(B)-2"/>
    <s v="PDU(A)-2-13"/>
    <s v="PDU(B)-2-11"/>
    <m/>
    <m/>
    <m/>
    <m/>
    <m/>
    <m/>
    <m/>
    <m/>
    <m/>
    <m/>
    <m/>
    <s v="D13"/>
    <s v="5-A804"/>
    <s v="A804"/>
    <s v="S-010"/>
    <n v="1"/>
    <x v="1"/>
    <s v="SEL1"/>
    <e v="#REF!"/>
    <m/>
    <n v="1"/>
    <n v="1"/>
    <m/>
    <m/>
    <m/>
    <m/>
    <m/>
    <m/>
    <s v="DEK-IB-00045949"/>
    <m/>
    <m/>
    <m/>
    <n v="2.2000000000000002"/>
    <n v="0"/>
    <m/>
  </r>
  <r>
    <x v="0"/>
    <s v="피씨씨더블유글로벌코리아주식회사"/>
    <s v="PCCW Global Korea Limited"/>
    <s v="PCCKR"/>
    <m/>
    <m/>
    <m/>
    <m/>
    <m/>
    <s v="Cabinet"/>
    <s v="SEL1-5-1-S-010-A805"/>
    <s v="5-PDU(A)-2"/>
    <s v="5-PDU(B)-2"/>
    <s v="PDU(A)-2-15"/>
    <s v="PDU(B)-2-13"/>
    <m/>
    <m/>
    <m/>
    <m/>
    <m/>
    <m/>
    <m/>
    <m/>
    <m/>
    <m/>
    <m/>
    <s v="D14"/>
    <s v="5-A805"/>
    <s v="A805"/>
    <s v="S-010"/>
    <n v="1"/>
    <x v="1"/>
    <s v="SEL1"/>
    <e v="#REF!"/>
    <m/>
    <m/>
    <m/>
    <m/>
    <m/>
    <m/>
    <m/>
    <m/>
    <s v="PCCKRUSD-OR-003501"/>
    <s v="PCCKRUSD-IB-00035469"/>
    <m/>
    <m/>
    <m/>
    <n v="3.3"/>
    <n v="0.33"/>
    <m/>
  </r>
  <r>
    <x v="0"/>
    <s v="세종텔레콤"/>
    <s v="Sejong Telecom Inc."/>
    <s v="SJTKR"/>
    <m/>
    <m/>
    <m/>
    <s v="CMI (GB21)"/>
    <m/>
    <s v="Cabinet"/>
    <s v="SEL1-5-1-S-010-A806"/>
    <s v="5-PDU(A)-2"/>
    <s v="5-PDU(B)-2"/>
    <s v="PDU(A)-2-17"/>
    <s v="PDU(B)-2-15"/>
    <s v="PDU(A)-3-12"/>
    <s v="PDU(B)-3-12"/>
    <m/>
    <m/>
    <m/>
    <m/>
    <m/>
    <m/>
    <m/>
    <m/>
    <m/>
    <s v="D15"/>
    <s v="5-A806"/>
    <s v="A806"/>
    <s v="S-010"/>
    <n v="1"/>
    <x v="1"/>
    <s v="SEL1"/>
    <e v="#REF!"/>
    <m/>
    <n v="7"/>
    <m/>
    <m/>
    <n v="5"/>
    <m/>
    <n v="2"/>
    <m/>
    <s v="SJTKR-OR-000503"/>
    <s v="SJTKR-IB-000412"/>
    <m/>
    <s v="GB21"/>
    <m/>
    <n v="3"/>
    <n v="0.90200000000000002"/>
    <m/>
  </r>
  <r>
    <x v="0"/>
    <s v="세종텔레콤"/>
    <s v="Sejong"/>
    <s v="SJTKR"/>
    <m/>
    <m/>
    <m/>
    <s v="한국보안기술"/>
    <m/>
    <s v="Cabinet"/>
    <s v="SEL1-5-1-S-010-A807"/>
    <s v="5-PDU(A)-2"/>
    <s v="5-PDU(B)-2"/>
    <s v="PDU(A)-2-19"/>
    <s v="PDU(B)-2-17"/>
    <s v="PDU(A)-1-22"/>
    <s v="PDU(B)-1-22"/>
    <m/>
    <m/>
    <m/>
    <m/>
    <m/>
    <m/>
    <m/>
    <m/>
    <m/>
    <s v="D16"/>
    <s v="5-A807"/>
    <s v="A807"/>
    <s v="S-010"/>
    <n v="1"/>
    <x v="1"/>
    <s v="SEL1"/>
    <e v="#REF!"/>
    <m/>
    <m/>
    <m/>
    <m/>
    <m/>
    <m/>
    <m/>
    <m/>
    <m/>
    <s v="SJTKR-IB-00045904"/>
    <m/>
    <s v="한국보안기술"/>
    <m/>
    <n v="2.2000000000000002"/>
    <n v="1.474"/>
    <m/>
  </r>
  <r>
    <x v="0"/>
    <s v="세종텔레콤"/>
    <s v="Sejong"/>
    <s v="SJTKR"/>
    <m/>
    <m/>
    <m/>
    <s v="한국보안기술"/>
    <m/>
    <s v="Cabinet"/>
    <s v="SEL1-5-1-S-010-A808"/>
    <s v="5-PDU(A)-2"/>
    <s v="5-PDU(B)-2"/>
    <s v="PDU(A)-2-21"/>
    <s v="PDU(B)-2-19"/>
    <m/>
    <m/>
    <m/>
    <m/>
    <m/>
    <m/>
    <m/>
    <m/>
    <m/>
    <m/>
    <m/>
    <s v="D17"/>
    <s v="5-A808"/>
    <s v="A808"/>
    <s v="S-010"/>
    <n v="1"/>
    <x v="1"/>
    <s v="SEL1"/>
    <e v="#REF!"/>
    <m/>
    <m/>
    <m/>
    <m/>
    <m/>
    <m/>
    <m/>
    <m/>
    <m/>
    <m/>
    <m/>
    <s v="한국보안기술"/>
    <m/>
    <n v="2.2000000000000002"/>
    <n v="1.1879999999999999"/>
    <m/>
  </r>
  <r>
    <x v="0"/>
    <s v="한국보안기술"/>
    <s v="KST"/>
    <s v="KSTKR"/>
    <m/>
    <m/>
    <m/>
    <m/>
    <m/>
    <s v="Cabinet"/>
    <s v="SEL1-5-1-S-010-A809"/>
    <s v="5-PDU(A)-2"/>
    <s v="5-PDU(B)-2"/>
    <s v="PDU(A)-2-23"/>
    <s v="PDU(B)-2-21"/>
    <s v="PDU(A)-1-30"/>
    <m/>
    <m/>
    <m/>
    <m/>
    <m/>
    <m/>
    <m/>
    <m/>
    <m/>
    <m/>
    <s v="D18"/>
    <s v="5-A809"/>
    <s v="A809"/>
    <s v="S-010"/>
    <n v="1"/>
    <x v="1"/>
    <s v="SEL1"/>
    <e v="#REF!"/>
    <m/>
    <m/>
    <m/>
    <m/>
    <m/>
    <m/>
    <m/>
    <m/>
    <s v="KSTKR-OR-000608"/>
    <s v="KSTKR-IB-00096812"/>
    <m/>
    <m/>
    <m/>
    <n v="3.3"/>
    <n v="2.706"/>
    <m/>
  </r>
  <r>
    <x v="0"/>
    <s v="한국보안기술"/>
    <s v="KST"/>
    <s v="KSTKR"/>
    <m/>
    <m/>
    <m/>
    <m/>
    <m/>
    <s v="Cabinet"/>
    <s v="SEL1-5-1-S-010-A810"/>
    <s v="5-PDU(A)-2"/>
    <s v="5-PDU(B)-2"/>
    <s v="PDU(A)-2-25"/>
    <s v="PDU(B)-2-23"/>
    <m/>
    <m/>
    <m/>
    <m/>
    <m/>
    <m/>
    <m/>
    <m/>
    <m/>
    <m/>
    <m/>
    <s v="D19"/>
    <s v="5-A810"/>
    <s v="A810"/>
    <s v="S-010"/>
    <n v="1"/>
    <x v="1"/>
    <s v="SEL1"/>
    <e v="#REF!"/>
    <m/>
    <m/>
    <m/>
    <m/>
    <m/>
    <m/>
    <m/>
    <m/>
    <s v="KSTKR-OR-000608"/>
    <s v="KSTKR-IB-00096813"/>
    <m/>
    <m/>
    <m/>
    <n v="3.3"/>
    <n v="1.0780000000000001"/>
    <m/>
  </r>
  <r>
    <x v="0"/>
    <s v="온세텔링크 주식회사"/>
    <s v="Onse Telink"/>
    <s v="OSTKR"/>
    <m/>
    <m/>
    <m/>
    <m/>
    <m/>
    <s v="Cabinet"/>
    <s v="SEL1-5-1-S-010-A905"/>
    <s v="5-PDU(A)-2"/>
    <s v="5-PDU(B)-2"/>
    <s v="PDU(A)-2-06"/>
    <s v="PDU(B)-2-04"/>
    <m/>
    <m/>
    <m/>
    <m/>
    <m/>
    <m/>
    <m/>
    <m/>
    <m/>
    <m/>
    <m/>
    <s v="E14"/>
    <s v="5-A905"/>
    <s v="A905"/>
    <s v="S-010"/>
    <n v="1"/>
    <x v="1"/>
    <s v="SEL1"/>
    <e v="#REF!"/>
    <m/>
    <n v="23"/>
    <n v="19"/>
    <m/>
    <m/>
    <n v="2"/>
    <n v="2"/>
    <m/>
    <s v="OSTKR-OR-003452"/>
    <s v="OSTKR-IB-00035458"/>
    <m/>
    <m/>
    <m/>
    <n v="2.2000000000000002"/>
    <n v="2.5299999999999998"/>
    <m/>
  </r>
  <r>
    <x v="0"/>
    <s v="온세텔링크 주식회사"/>
    <s v="Onse Telink"/>
    <s v="OSTKR"/>
    <m/>
    <m/>
    <m/>
    <m/>
    <m/>
    <s v="Cabinet"/>
    <s v="SEL1-5-1-S-010-A906"/>
    <s v="5-PDU(A)-2"/>
    <s v="5-PDU(B)-2"/>
    <s v="PDU(A)-2-08"/>
    <s v="PDU(B)-2-06"/>
    <m/>
    <m/>
    <m/>
    <m/>
    <m/>
    <m/>
    <m/>
    <m/>
    <m/>
    <m/>
    <m/>
    <s v="E15"/>
    <s v="5-A906"/>
    <s v="A906"/>
    <s v="S-010"/>
    <n v="1"/>
    <x v="1"/>
    <s v="SEL1"/>
    <e v="#REF!"/>
    <m/>
    <n v="11"/>
    <n v="4"/>
    <m/>
    <m/>
    <n v="7"/>
    <m/>
    <s v="Half -&gt; Full"/>
    <s v="OSTKR2-OR-003453"/>
    <s v="OSTKR2-IB-00035459 Half"/>
    <m/>
    <m/>
    <m/>
    <n v="2.2000000000000002"/>
    <n v="1.452"/>
    <m/>
  </r>
  <r>
    <x v="1"/>
    <m/>
    <m/>
    <m/>
    <m/>
    <m/>
    <m/>
    <m/>
    <m/>
    <s v="Cabinet"/>
    <s v="SEL1-5-1-S-010-A907"/>
    <s v="5-PDU(A)-2"/>
    <s v="5-PDU(B)-2"/>
    <s v="PDU(A)-2-10"/>
    <s v="PDU(B)-2-08"/>
    <m/>
    <m/>
    <m/>
    <m/>
    <m/>
    <m/>
    <m/>
    <m/>
    <m/>
    <m/>
    <m/>
    <s v="E16"/>
    <s v="5-A907"/>
    <s v="A907"/>
    <s v="S-010"/>
    <n v="1"/>
    <x v="1"/>
    <s v="SEL1"/>
    <e v="#REF!"/>
    <m/>
    <n v="23"/>
    <n v="23"/>
    <m/>
    <m/>
    <m/>
    <m/>
    <m/>
    <m/>
    <m/>
    <m/>
    <m/>
    <m/>
    <m/>
    <n v="0"/>
    <m/>
  </r>
  <r>
    <x v="1"/>
    <m/>
    <m/>
    <m/>
    <m/>
    <m/>
    <m/>
    <m/>
    <m/>
    <s v="Cabinet"/>
    <s v="SEL1-5-1-S-010-A908"/>
    <s v="5-PDU(A)-2"/>
    <s v="5-PDU(B)-2"/>
    <s v="PDU(A)-2-12"/>
    <s v="PDU(B)-2-10"/>
    <m/>
    <m/>
    <m/>
    <m/>
    <m/>
    <m/>
    <m/>
    <m/>
    <m/>
    <m/>
    <m/>
    <s v="E17"/>
    <s v="5-A908"/>
    <s v="A908"/>
    <s v="S-010"/>
    <n v="1"/>
    <x v="1"/>
    <s v="SEL1"/>
    <e v="#REF!"/>
    <m/>
    <n v="28"/>
    <n v="27"/>
    <m/>
    <m/>
    <m/>
    <n v="1"/>
    <m/>
    <m/>
    <m/>
    <m/>
    <m/>
    <m/>
    <m/>
    <n v="0"/>
    <m/>
  </r>
  <r>
    <x v="1"/>
    <m/>
    <m/>
    <m/>
    <m/>
    <m/>
    <m/>
    <m/>
    <m/>
    <s v="Cabinet"/>
    <s v="SEL1-5-1-S-010-A909"/>
    <s v="5-PDU(A)-2"/>
    <s v="5-PDU(B)-2"/>
    <s v="PDU(A)-2-14"/>
    <s v="PDU(B)-2-12"/>
    <m/>
    <m/>
    <m/>
    <m/>
    <m/>
    <m/>
    <m/>
    <m/>
    <m/>
    <m/>
    <m/>
    <s v="E18"/>
    <s v="5-A909"/>
    <s v="A909"/>
    <s v="S-010"/>
    <n v="1"/>
    <x v="1"/>
    <s v="SEL1"/>
    <e v="#REF!"/>
    <m/>
    <n v="25"/>
    <n v="25"/>
    <m/>
    <m/>
    <m/>
    <m/>
    <m/>
    <m/>
    <m/>
    <m/>
    <m/>
    <m/>
    <m/>
    <n v="0"/>
    <m/>
  </r>
  <r>
    <x v="0"/>
    <s v="피씨씨더블유글로벌코리아주식회사"/>
    <s v="PCCW Global Korea Limited"/>
    <s v="PCCKR"/>
    <m/>
    <m/>
    <m/>
    <m/>
    <m/>
    <s v="Cabinet"/>
    <s v="SEL1-5-1-S-010-A910"/>
    <s v="5-PDU(A)-2"/>
    <s v="5-PDU(B)-2"/>
    <s v="PDU(A)-2-16"/>
    <s v="PDU(B)-2-14"/>
    <s v="PDU(A)-1-24"/>
    <s v="PDU(B)-1-24"/>
    <m/>
    <m/>
    <m/>
    <m/>
    <m/>
    <m/>
    <m/>
    <m/>
    <m/>
    <s v="E19"/>
    <s v="5-A910"/>
    <s v="A910"/>
    <s v="S-010"/>
    <n v="1"/>
    <x v="1"/>
    <s v="SEL1"/>
    <e v="#REF!"/>
    <m/>
    <m/>
    <m/>
    <m/>
    <m/>
    <m/>
    <m/>
    <m/>
    <s v="PCCKR-OR-003456"/>
    <s v="PCCKR-IB-00035461"/>
    <m/>
    <m/>
    <m/>
    <n v="2.2000000000000002"/>
    <n v="2.024"/>
    <s v="4회로 사용 중"/>
  </r>
  <r>
    <x v="0"/>
    <s v="KG이니시스"/>
    <s v="Sejong Telecom Inc."/>
    <m/>
    <m/>
    <m/>
    <m/>
    <m/>
    <m/>
    <s v="Cabinet"/>
    <s v="SEL1-5-1-S-010-B116"/>
    <s v="`"/>
    <m/>
    <m/>
    <m/>
    <m/>
    <m/>
    <m/>
    <m/>
    <m/>
    <m/>
    <m/>
    <m/>
    <m/>
    <m/>
    <m/>
    <m/>
    <s v="5-B116"/>
    <s v="B116"/>
    <s v="S-010"/>
    <n v="1"/>
    <x v="1"/>
    <s v="SEL1"/>
    <e v="#REF!"/>
    <m/>
    <m/>
    <m/>
    <m/>
    <m/>
    <m/>
    <m/>
    <m/>
    <s v="SJTKR-OR-000629"/>
    <s v="SJTKR-IB-000103837"/>
    <m/>
    <m/>
    <m/>
    <n v="2.2000000000000002"/>
    <n v="0.35199999999999998"/>
    <m/>
  </r>
  <r>
    <x v="0"/>
    <s v="KG이니시스"/>
    <s v="Sejong Telecom Inc."/>
    <m/>
    <m/>
    <m/>
    <m/>
    <m/>
    <m/>
    <s v="Cabinet"/>
    <s v="SEL1-5-1-S-010-B117"/>
    <m/>
    <m/>
    <m/>
    <m/>
    <m/>
    <m/>
    <m/>
    <m/>
    <m/>
    <m/>
    <m/>
    <m/>
    <m/>
    <m/>
    <m/>
    <m/>
    <s v="5-B117"/>
    <s v="B117"/>
    <s v="S-010"/>
    <n v="1"/>
    <x v="1"/>
    <s v="SEL1"/>
    <e v="#REF!"/>
    <m/>
    <m/>
    <m/>
    <m/>
    <m/>
    <m/>
    <m/>
    <m/>
    <s v="SJTKR-OR-000629"/>
    <s v="SJTKR-IB-000103838"/>
    <m/>
    <m/>
    <m/>
    <n v="2.2000000000000002"/>
    <n v="0.26400000000000001"/>
    <m/>
  </r>
  <r>
    <x v="0"/>
    <s v="KG이니시스"/>
    <s v="Sejong Telecom Inc."/>
    <m/>
    <m/>
    <m/>
    <m/>
    <m/>
    <m/>
    <s v="Cabinet"/>
    <s v="SEL1-5-1-S-010-B118"/>
    <m/>
    <m/>
    <m/>
    <m/>
    <m/>
    <m/>
    <m/>
    <m/>
    <m/>
    <m/>
    <m/>
    <m/>
    <m/>
    <m/>
    <m/>
    <m/>
    <s v="5-B118"/>
    <s v="B118"/>
    <s v="S-010"/>
    <n v="1"/>
    <x v="1"/>
    <s v="SEL1"/>
    <e v="#REF!"/>
    <m/>
    <m/>
    <m/>
    <m/>
    <m/>
    <m/>
    <m/>
    <m/>
    <s v="SJTKR-OR-000629"/>
    <s v="SJTKR-IB-000103839"/>
    <m/>
    <m/>
    <m/>
    <n v="2.2000000000000002"/>
    <n v="0.70399999999999996"/>
    <m/>
  </r>
  <r>
    <x v="0"/>
    <s v="KG이니시스"/>
    <s v="Sejong Telecom Inc."/>
    <m/>
    <m/>
    <m/>
    <m/>
    <m/>
    <m/>
    <s v="Cabinet"/>
    <s v="SEL1-5-1-S-010-B119"/>
    <m/>
    <m/>
    <m/>
    <m/>
    <m/>
    <m/>
    <m/>
    <m/>
    <m/>
    <m/>
    <m/>
    <m/>
    <m/>
    <m/>
    <m/>
    <m/>
    <s v="5-B119"/>
    <s v="B119"/>
    <s v="S-010"/>
    <n v="1"/>
    <x v="1"/>
    <s v="SEL1"/>
    <e v="#REF!"/>
    <m/>
    <m/>
    <m/>
    <m/>
    <m/>
    <m/>
    <m/>
    <m/>
    <s v="SJTKR-OR-000629"/>
    <s v="SJTKR-IB-000103840"/>
    <m/>
    <m/>
    <m/>
    <n v="2.2000000000000002"/>
    <n v="0.70399999999999996"/>
    <m/>
  </r>
  <r>
    <x v="0"/>
    <s v="KG이니시스"/>
    <s v="Sejong Telecom Inc."/>
    <m/>
    <m/>
    <m/>
    <m/>
    <m/>
    <m/>
    <s v="Cabinet"/>
    <s v="SEL1-5-1-S-010-B120"/>
    <m/>
    <m/>
    <m/>
    <m/>
    <m/>
    <m/>
    <m/>
    <m/>
    <m/>
    <m/>
    <m/>
    <m/>
    <m/>
    <m/>
    <m/>
    <m/>
    <s v="5-B120"/>
    <s v="B120"/>
    <s v="S-010"/>
    <n v="1"/>
    <x v="1"/>
    <s v="SEL1"/>
    <e v="#REF!"/>
    <m/>
    <m/>
    <m/>
    <m/>
    <m/>
    <m/>
    <m/>
    <m/>
    <s v="SJTKR-OR-000629"/>
    <s v="SJTKR-IB-000103841"/>
    <m/>
    <m/>
    <m/>
    <n v="2.2000000000000002"/>
    <n v="0.308"/>
    <m/>
  </r>
  <r>
    <x v="0"/>
    <s v="KG이니시스"/>
    <s v="Sejong Telecom Inc."/>
    <m/>
    <m/>
    <m/>
    <m/>
    <m/>
    <m/>
    <s v="Cabinet"/>
    <s v="SEL1-5-1-S-010-B121"/>
    <m/>
    <m/>
    <m/>
    <m/>
    <m/>
    <m/>
    <m/>
    <m/>
    <m/>
    <m/>
    <m/>
    <m/>
    <m/>
    <m/>
    <m/>
    <m/>
    <s v="5-B121"/>
    <s v="B121"/>
    <s v="S-010"/>
    <n v="1"/>
    <x v="1"/>
    <s v="SEL1"/>
    <e v="#REF!"/>
    <m/>
    <m/>
    <m/>
    <m/>
    <m/>
    <m/>
    <m/>
    <m/>
    <s v="SJTKR-OR-000629"/>
    <s v="SJTKR-IB-000103842"/>
    <m/>
    <m/>
    <m/>
    <n v="2.2000000000000002"/>
    <n v="0.50600000000000001"/>
    <m/>
  </r>
  <r>
    <x v="0"/>
    <s v="KG이니시스"/>
    <s v="Sejong Telecom Inc."/>
    <m/>
    <m/>
    <m/>
    <m/>
    <m/>
    <m/>
    <s v="Cabinet"/>
    <s v="SEL1-5-1-S-010-B122"/>
    <m/>
    <m/>
    <m/>
    <m/>
    <m/>
    <m/>
    <m/>
    <m/>
    <m/>
    <m/>
    <m/>
    <m/>
    <m/>
    <m/>
    <m/>
    <m/>
    <s v="5-B122"/>
    <s v="B122"/>
    <s v="S-010"/>
    <n v="1"/>
    <x v="1"/>
    <s v="SEL1"/>
    <e v="#REF!"/>
    <m/>
    <m/>
    <m/>
    <m/>
    <m/>
    <m/>
    <m/>
    <m/>
    <s v="SJTKR-OR-000629"/>
    <s v="SJTKR-IB-000103843"/>
    <m/>
    <m/>
    <m/>
    <n v="2.2000000000000002"/>
    <n v="0"/>
    <m/>
  </r>
  <r>
    <x v="0"/>
    <s v="KG이니시스"/>
    <s v="Sejong Telecom Inc."/>
    <m/>
    <m/>
    <m/>
    <m/>
    <m/>
    <m/>
    <s v="Cabinet"/>
    <s v="SEL1-5-1-S-010-B216"/>
    <m/>
    <m/>
    <m/>
    <m/>
    <m/>
    <m/>
    <m/>
    <m/>
    <m/>
    <m/>
    <m/>
    <m/>
    <m/>
    <m/>
    <m/>
    <m/>
    <s v="5-B216"/>
    <s v="B216"/>
    <s v="S-010"/>
    <n v="1"/>
    <x v="1"/>
    <s v="SEL1"/>
    <e v="#REF!"/>
    <m/>
    <m/>
    <m/>
    <m/>
    <m/>
    <m/>
    <m/>
    <m/>
    <s v="SJTKR-OR-000629"/>
    <s v="SJTKR-IB-000103844"/>
    <m/>
    <m/>
    <m/>
    <n v="2.2000000000000002"/>
    <n v="0"/>
    <m/>
  </r>
  <r>
    <x v="0"/>
    <s v="KG이니시스"/>
    <s v="Sejong Telecom Inc."/>
    <m/>
    <m/>
    <m/>
    <m/>
    <m/>
    <m/>
    <s v="Cabinet"/>
    <s v="SEL1-5-1-S-010-B217"/>
    <m/>
    <m/>
    <m/>
    <m/>
    <m/>
    <m/>
    <m/>
    <m/>
    <m/>
    <m/>
    <m/>
    <m/>
    <m/>
    <m/>
    <m/>
    <m/>
    <s v="5-B217"/>
    <s v="B217"/>
    <s v="S-010"/>
    <n v="1"/>
    <x v="1"/>
    <s v="SEL1"/>
    <e v="#REF!"/>
    <m/>
    <m/>
    <m/>
    <m/>
    <m/>
    <m/>
    <m/>
    <m/>
    <s v="SJTKR-OR-000629"/>
    <s v="SJTKR-IB-000103845"/>
    <m/>
    <m/>
    <m/>
    <n v="2.2000000000000002"/>
    <n v="0"/>
    <m/>
  </r>
  <r>
    <x v="0"/>
    <s v="KG이니시스"/>
    <s v="Sejong Telecom Inc."/>
    <m/>
    <m/>
    <m/>
    <m/>
    <m/>
    <m/>
    <s v="Cabinet"/>
    <s v="SEL1-5-1-S-010-B218"/>
    <m/>
    <m/>
    <m/>
    <m/>
    <m/>
    <m/>
    <m/>
    <m/>
    <m/>
    <m/>
    <m/>
    <m/>
    <m/>
    <m/>
    <m/>
    <m/>
    <s v="5-B218"/>
    <s v="B218"/>
    <s v="S-010"/>
    <n v="1"/>
    <x v="1"/>
    <s v="SEL1"/>
    <e v="#REF!"/>
    <m/>
    <m/>
    <m/>
    <m/>
    <m/>
    <m/>
    <m/>
    <m/>
    <s v="SJTKR-OR-000629"/>
    <s v="SJTKR-IB-000103846"/>
    <m/>
    <m/>
    <m/>
    <n v="2.2000000000000002"/>
    <n v="0"/>
    <m/>
  </r>
  <r>
    <x v="0"/>
    <s v="KG이니시스"/>
    <s v="Sejong Telecom Inc."/>
    <m/>
    <m/>
    <m/>
    <m/>
    <m/>
    <m/>
    <s v="Cabinet"/>
    <s v="SEL1-5-1-S-010-B219"/>
    <m/>
    <m/>
    <m/>
    <m/>
    <m/>
    <m/>
    <m/>
    <m/>
    <m/>
    <m/>
    <m/>
    <m/>
    <m/>
    <m/>
    <m/>
    <m/>
    <s v="5-B219"/>
    <s v="B219"/>
    <s v="S-010"/>
    <n v="1"/>
    <x v="1"/>
    <s v="SEL1"/>
    <e v="#REF!"/>
    <m/>
    <m/>
    <m/>
    <m/>
    <m/>
    <m/>
    <m/>
    <m/>
    <s v="SJTKR-OR-000629"/>
    <s v="SJTKR-IB-000103847"/>
    <m/>
    <m/>
    <m/>
    <n v="2.2000000000000002"/>
    <n v="0"/>
    <m/>
  </r>
  <r>
    <x v="0"/>
    <s v="KG이니시스"/>
    <s v="Sejong Telecom Inc."/>
    <m/>
    <m/>
    <m/>
    <m/>
    <m/>
    <m/>
    <s v="Cabinet"/>
    <s v="SEL1-5-1-S-010-B220"/>
    <m/>
    <m/>
    <m/>
    <m/>
    <m/>
    <m/>
    <m/>
    <m/>
    <m/>
    <m/>
    <m/>
    <m/>
    <m/>
    <m/>
    <m/>
    <m/>
    <s v="5-B220"/>
    <s v="B220"/>
    <s v="S-010"/>
    <n v="1"/>
    <x v="1"/>
    <s v="SEL1"/>
    <e v="#REF!"/>
    <m/>
    <m/>
    <m/>
    <m/>
    <m/>
    <m/>
    <m/>
    <m/>
    <s v="SJTKR-OR-000629"/>
    <s v="SJTKR-IB-000103848"/>
    <m/>
    <m/>
    <m/>
    <n v="2.2000000000000002"/>
    <n v="0"/>
    <m/>
  </r>
  <r>
    <x v="0"/>
    <s v="KG이니시스"/>
    <s v="Sejong Telecom Inc."/>
    <m/>
    <m/>
    <m/>
    <m/>
    <m/>
    <m/>
    <s v="Cabinet"/>
    <s v="SEL1-5-1-S-010-B221"/>
    <m/>
    <m/>
    <m/>
    <m/>
    <m/>
    <m/>
    <m/>
    <m/>
    <m/>
    <m/>
    <m/>
    <m/>
    <m/>
    <m/>
    <m/>
    <m/>
    <s v="5-B221"/>
    <s v="B221"/>
    <s v="S-010"/>
    <n v="1"/>
    <x v="1"/>
    <s v="SEL1"/>
    <e v="#REF!"/>
    <m/>
    <m/>
    <m/>
    <m/>
    <m/>
    <m/>
    <m/>
    <m/>
    <s v="SJTKR-OR-000629"/>
    <s v="SJTKR-IB-000103849"/>
    <m/>
    <m/>
    <m/>
    <n v="2.2000000000000002"/>
    <n v="0"/>
    <m/>
  </r>
  <r>
    <x v="0"/>
    <s v="KG이니시스"/>
    <s v="Sejong Telecom Inc."/>
    <m/>
    <m/>
    <m/>
    <m/>
    <m/>
    <m/>
    <s v="Cabinet"/>
    <s v="SEL1-5-1-S-010-B222"/>
    <m/>
    <m/>
    <m/>
    <m/>
    <m/>
    <m/>
    <m/>
    <m/>
    <m/>
    <m/>
    <m/>
    <m/>
    <m/>
    <m/>
    <m/>
    <m/>
    <s v="5-B222"/>
    <s v="B222"/>
    <s v="S-010"/>
    <n v="1"/>
    <x v="1"/>
    <s v="SEL1"/>
    <e v="#REF!"/>
    <m/>
    <m/>
    <m/>
    <m/>
    <m/>
    <m/>
    <m/>
    <m/>
    <s v="SJTKR-OR-000629"/>
    <s v="SJTKR-IB-000103850"/>
    <m/>
    <m/>
    <m/>
    <n v="2.2000000000000002"/>
    <n v="0"/>
    <m/>
  </r>
  <r>
    <x v="0"/>
    <s v="KG이니시스"/>
    <s v="Sejong Telecom Inc."/>
    <m/>
    <m/>
    <m/>
    <m/>
    <m/>
    <m/>
    <s v="Cabinet"/>
    <s v="SEL1-5-1-S-010-B316"/>
    <m/>
    <m/>
    <m/>
    <m/>
    <m/>
    <m/>
    <m/>
    <m/>
    <m/>
    <m/>
    <m/>
    <m/>
    <m/>
    <m/>
    <m/>
    <m/>
    <s v="5-B316"/>
    <s v="B316"/>
    <s v="S-010"/>
    <n v="1"/>
    <x v="1"/>
    <s v="SEL1"/>
    <e v="#REF!"/>
    <m/>
    <m/>
    <m/>
    <m/>
    <m/>
    <m/>
    <m/>
    <m/>
    <s v="SJTKR-OR-000629"/>
    <s v="SJTKR-IB-000103851"/>
    <m/>
    <m/>
    <m/>
    <n v="2.2000000000000002"/>
    <n v="0"/>
    <m/>
  </r>
  <r>
    <x v="0"/>
    <s v="KG이니시스"/>
    <s v="Sejong Telecom Inc."/>
    <m/>
    <m/>
    <m/>
    <m/>
    <m/>
    <m/>
    <s v="Cabinet"/>
    <s v="SEL1-5-1-S-010-B317"/>
    <m/>
    <m/>
    <m/>
    <m/>
    <m/>
    <m/>
    <m/>
    <m/>
    <m/>
    <m/>
    <m/>
    <m/>
    <m/>
    <m/>
    <m/>
    <m/>
    <s v="5-B317"/>
    <s v="B317"/>
    <s v="S-010"/>
    <n v="1"/>
    <x v="1"/>
    <s v="SEL1"/>
    <e v="#REF!"/>
    <m/>
    <m/>
    <m/>
    <m/>
    <m/>
    <m/>
    <m/>
    <m/>
    <s v="SJTKR-OR-000629"/>
    <s v="SJTKR-IB-000103852"/>
    <m/>
    <m/>
    <m/>
    <n v="2.2000000000000002"/>
    <n v="0"/>
    <m/>
  </r>
  <r>
    <x v="0"/>
    <s v="KG이니시스"/>
    <s v="Sejong Telecom Inc."/>
    <m/>
    <m/>
    <m/>
    <m/>
    <m/>
    <m/>
    <s v="Cabinet"/>
    <s v="SEL1-5-1-S-010-B318"/>
    <m/>
    <m/>
    <m/>
    <m/>
    <m/>
    <m/>
    <m/>
    <m/>
    <m/>
    <m/>
    <m/>
    <m/>
    <m/>
    <m/>
    <m/>
    <m/>
    <s v="5-B318"/>
    <s v="B318"/>
    <s v="S-010"/>
    <n v="1"/>
    <x v="1"/>
    <s v="SEL1"/>
    <e v="#REF!"/>
    <m/>
    <m/>
    <m/>
    <m/>
    <m/>
    <m/>
    <m/>
    <m/>
    <s v="SJTKR-OR-000629"/>
    <s v="SJTKR-IB-000103853"/>
    <m/>
    <m/>
    <m/>
    <n v="2.2000000000000002"/>
    <n v="0"/>
    <m/>
  </r>
  <r>
    <x v="0"/>
    <s v="KG이니시스"/>
    <s v="Sejong Telecom Inc."/>
    <m/>
    <m/>
    <m/>
    <m/>
    <m/>
    <m/>
    <s v="Cabinet"/>
    <s v="SEL1-5-1-S-010-B319"/>
    <m/>
    <m/>
    <m/>
    <m/>
    <m/>
    <m/>
    <m/>
    <m/>
    <m/>
    <m/>
    <m/>
    <m/>
    <m/>
    <m/>
    <m/>
    <m/>
    <s v="5-B319"/>
    <s v="B319"/>
    <s v="S-010"/>
    <n v="1"/>
    <x v="1"/>
    <s v="SEL1"/>
    <e v="#REF!"/>
    <m/>
    <m/>
    <m/>
    <m/>
    <m/>
    <m/>
    <m/>
    <m/>
    <s v="SJTKR-OR-000629"/>
    <s v="SJTKR-IB-000103854"/>
    <m/>
    <m/>
    <m/>
    <n v="2.2000000000000002"/>
    <n v="0"/>
    <m/>
  </r>
  <r>
    <x v="0"/>
    <s v="KG이니시스"/>
    <s v="Sejong Telecom Inc."/>
    <m/>
    <m/>
    <m/>
    <m/>
    <m/>
    <m/>
    <s v="Cabinet"/>
    <s v="SEL1-5-1-S-010-B320"/>
    <m/>
    <m/>
    <m/>
    <m/>
    <m/>
    <m/>
    <m/>
    <m/>
    <m/>
    <m/>
    <m/>
    <m/>
    <m/>
    <m/>
    <m/>
    <m/>
    <s v="5-B320"/>
    <s v="B320"/>
    <s v="S-010"/>
    <n v="1"/>
    <x v="1"/>
    <s v="SEL1"/>
    <e v="#REF!"/>
    <m/>
    <m/>
    <m/>
    <m/>
    <m/>
    <m/>
    <m/>
    <m/>
    <s v="SJTKR-OR-000629"/>
    <s v="SJTKR-IB-000103855"/>
    <m/>
    <m/>
    <m/>
    <n v="2.2000000000000002"/>
    <n v="0"/>
    <m/>
  </r>
  <r>
    <x v="0"/>
    <s v="KG이니시스"/>
    <s v="Sejong Telecom Inc."/>
    <m/>
    <m/>
    <m/>
    <m/>
    <m/>
    <m/>
    <s v="Cabinet"/>
    <s v="SEL1-5-1-S-010-B321"/>
    <m/>
    <m/>
    <m/>
    <m/>
    <m/>
    <m/>
    <m/>
    <m/>
    <m/>
    <m/>
    <m/>
    <m/>
    <m/>
    <m/>
    <m/>
    <m/>
    <s v="5-B321"/>
    <s v="B321"/>
    <s v="S-010"/>
    <n v="1"/>
    <x v="1"/>
    <s v="SEL1"/>
    <e v="#REF!"/>
    <m/>
    <m/>
    <m/>
    <m/>
    <m/>
    <m/>
    <m/>
    <m/>
    <s v="SJTKR-OR-001078 "/>
    <m/>
    <m/>
    <m/>
    <m/>
    <n v="2.2000000000000002"/>
    <n v="0"/>
    <m/>
  </r>
  <r>
    <x v="0"/>
    <s v="KG이니시스"/>
    <s v="Sejong Telecom Inc."/>
    <m/>
    <m/>
    <m/>
    <m/>
    <m/>
    <m/>
    <s v="Cabinet"/>
    <s v="SEL1-5-1-S-010-B322"/>
    <m/>
    <m/>
    <m/>
    <m/>
    <m/>
    <m/>
    <m/>
    <m/>
    <m/>
    <m/>
    <m/>
    <m/>
    <m/>
    <m/>
    <m/>
    <m/>
    <s v="5-B322"/>
    <s v="B322"/>
    <s v="S-010"/>
    <n v="1"/>
    <x v="1"/>
    <s v="SEL1"/>
    <e v="#REF!"/>
    <m/>
    <m/>
    <m/>
    <m/>
    <m/>
    <m/>
    <m/>
    <m/>
    <s v="SJTKR-OR-001078"/>
    <m/>
    <m/>
    <m/>
    <m/>
    <n v="2.2000000000000002"/>
    <n v="0"/>
    <m/>
  </r>
  <r>
    <x v="0"/>
    <s v="KG이니시스"/>
    <s v="Sejong Telecom Inc."/>
    <m/>
    <m/>
    <m/>
    <m/>
    <m/>
    <m/>
    <s v="Cabinet"/>
    <s v="SEL1-5-1-S-010-B416"/>
    <m/>
    <m/>
    <m/>
    <m/>
    <m/>
    <m/>
    <m/>
    <m/>
    <m/>
    <m/>
    <m/>
    <m/>
    <m/>
    <m/>
    <m/>
    <m/>
    <s v="5-B416"/>
    <s v="B416"/>
    <s v="S-010"/>
    <n v="1"/>
    <x v="1"/>
    <s v="SEL1"/>
    <e v="#REF!"/>
    <m/>
    <m/>
    <m/>
    <m/>
    <m/>
    <m/>
    <m/>
    <m/>
    <s v="SJTKR-OR-001078"/>
    <m/>
    <m/>
    <m/>
    <m/>
    <n v="2.2000000000000002"/>
    <n v="0"/>
    <m/>
  </r>
  <r>
    <x v="0"/>
    <s v="KG이니시스"/>
    <s v="Sejong Telecom Inc."/>
    <m/>
    <m/>
    <m/>
    <m/>
    <m/>
    <m/>
    <s v="Cabinet"/>
    <s v="SEL1-5-1-S-010-B417"/>
    <m/>
    <m/>
    <m/>
    <m/>
    <m/>
    <m/>
    <m/>
    <m/>
    <m/>
    <m/>
    <m/>
    <m/>
    <m/>
    <m/>
    <m/>
    <m/>
    <s v="5-B417"/>
    <s v="B417"/>
    <s v="S-010"/>
    <n v="1"/>
    <x v="1"/>
    <s v="SEL1"/>
    <e v="#REF!"/>
    <m/>
    <m/>
    <m/>
    <m/>
    <m/>
    <m/>
    <m/>
    <m/>
    <s v="SJTKR-OR-001078"/>
    <m/>
    <m/>
    <m/>
    <m/>
    <n v="2.2000000000000002"/>
    <n v="0"/>
    <m/>
  </r>
  <r>
    <x v="0"/>
    <s v="KG이니시스"/>
    <s v="Sejong Telecom Inc."/>
    <m/>
    <m/>
    <m/>
    <m/>
    <m/>
    <m/>
    <s v="Cabinet"/>
    <s v="SEL1-5-1-S-010-B418"/>
    <m/>
    <m/>
    <m/>
    <m/>
    <m/>
    <m/>
    <m/>
    <m/>
    <m/>
    <m/>
    <m/>
    <m/>
    <m/>
    <m/>
    <m/>
    <m/>
    <s v="5-B418"/>
    <s v="B418"/>
    <s v="S-010"/>
    <n v="1"/>
    <x v="1"/>
    <s v="SEL1"/>
    <e v="#REF!"/>
    <m/>
    <m/>
    <m/>
    <m/>
    <m/>
    <m/>
    <m/>
    <m/>
    <s v="SJTKR-OR-001078"/>
    <m/>
    <m/>
    <m/>
    <m/>
    <n v="2.2000000000000002"/>
    <n v="0"/>
    <m/>
  </r>
  <r>
    <x v="3"/>
    <s v="DEK"/>
    <s v="Digital Edge Korea "/>
    <s v="DTEKR"/>
    <m/>
    <m/>
    <m/>
    <s v="IES.YSM.S52, IES.YSM.S53"/>
    <m/>
    <s v="Cabinet"/>
    <s v="SEL1-5-1-S-010-B425"/>
    <m/>
    <m/>
    <m/>
    <m/>
    <m/>
    <m/>
    <m/>
    <m/>
    <m/>
    <m/>
    <m/>
    <m/>
    <m/>
    <m/>
    <m/>
    <s v="M08"/>
    <s v="5-B425"/>
    <s v="B425"/>
    <s v="S-010"/>
    <n v="1"/>
    <x v="1"/>
    <s v="SEL1"/>
    <e v="#REF!"/>
    <m/>
    <n v="2"/>
    <m/>
    <m/>
    <n v="2"/>
    <m/>
    <m/>
    <m/>
    <m/>
    <s v="DEK-IB-00045948"/>
    <m/>
    <m/>
    <m/>
    <n v="2.2000000000000002"/>
    <n v="0"/>
    <m/>
  </r>
  <r>
    <x v="3"/>
    <s v="DEK"/>
    <s v="Digital Edge Korea "/>
    <s v="DTEKR"/>
    <m/>
    <m/>
    <m/>
    <s v="IES.YSM.S52, IES.YSM.S53"/>
    <m/>
    <s v="Cabinet"/>
    <s v="SEL1-5-1-S-010-B525"/>
    <m/>
    <m/>
    <m/>
    <m/>
    <m/>
    <m/>
    <m/>
    <m/>
    <m/>
    <m/>
    <m/>
    <m/>
    <m/>
    <m/>
    <m/>
    <s v="M08"/>
    <s v="5-B525"/>
    <s v="B525"/>
    <s v="S-010"/>
    <n v="1"/>
    <x v="1"/>
    <s v="SEL1"/>
    <e v="#REF!"/>
    <m/>
    <n v="2"/>
    <m/>
    <m/>
    <n v="2"/>
    <m/>
    <m/>
    <m/>
    <m/>
    <s v="DEK-IB-00045948"/>
    <m/>
    <m/>
    <m/>
    <n v="2.2000000000000002"/>
    <n v="0"/>
    <m/>
  </r>
  <r>
    <x v="1"/>
    <m/>
    <m/>
    <m/>
    <m/>
    <m/>
    <m/>
    <m/>
    <m/>
    <s v="Cabinet"/>
    <s v="SEL1-5-1-S-010-C1001"/>
    <m/>
    <m/>
    <m/>
    <m/>
    <m/>
    <m/>
    <m/>
    <m/>
    <m/>
    <m/>
    <m/>
    <m/>
    <m/>
    <m/>
    <m/>
    <s v="AH11"/>
    <s v="5-C1001"/>
    <s v="C1001"/>
    <s v="S-010"/>
    <n v="1"/>
    <x v="1"/>
    <s v="SEL1"/>
    <e v="#REF!"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5-1-S-010-C1002"/>
    <m/>
    <m/>
    <m/>
    <m/>
    <m/>
    <m/>
    <m/>
    <m/>
    <m/>
    <m/>
    <m/>
    <m/>
    <m/>
    <m/>
    <m/>
    <s v="AH12"/>
    <s v="5-C1002"/>
    <s v="C1002"/>
    <s v="S-010"/>
    <n v="1"/>
    <x v="1"/>
    <s v="SEL1"/>
    <e v="#REF!"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5-1-S-010-C1003"/>
    <m/>
    <m/>
    <m/>
    <m/>
    <m/>
    <m/>
    <m/>
    <m/>
    <m/>
    <m/>
    <m/>
    <m/>
    <m/>
    <m/>
    <m/>
    <s v="AH13"/>
    <s v="5-C1003"/>
    <s v="C1003"/>
    <s v="S-010"/>
    <n v="1"/>
    <x v="1"/>
    <s v="SEL1"/>
    <e v="#REF!"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5-1-S-010-C1004"/>
    <m/>
    <m/>
    <m/>
    <m/>
    <m/>
    <m/>
    <m/>
    <m/>
    <m/>
    <m/>
    <m/>
    <m/>
    <m/>
    <m/>
    <m/>
    <s v="AH14"/>
    <s v="5-C1004"/>
    <s v="C1004"/>
    <s v="S-010"/>
    <n v="1"/>
    <x v="1"/>
    <s v="SEL1"/>
    <e v="#REF!"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5-1-S-010-C1005"/>
    <m/>
    <m/>
    <m/>
    <m/>
    <m/>
    <m/>
    <m/>
    <m/>
    <m/>
    <m/>
    <m/>
    <m/>
    <m/>
    <m/>
    <m/>
    <s v="AH15"/>
    <s v="5-C1005"/>
    <s v="C1005"/>
    <s v="S-010"/>
    <n v="1"/>
    <x v="1"/>
    <s v="SEL1"/>
    <e v="#REF!"/>
    <m/>
    <m/>
    <m/>
    <m/>
    <m/>
    <m/>
    <m/>
    <m/>
    <m/>
    <m/>
    <m/>
    <m/>
    <m/>
    <m/>
    <n v="0.92400000000000004"/>
    <m/>
  </r>
  <r>
    <x v="1"/>
    <m/>
    <m/>
    <m/>
    <m/>
    <m/>
    <m/>
    <m/>
    <m/>
    <s v="Cabinet"/>
    <s v="SEL1-5-1-S-010-C1006"/>
    <m/>
    <m/>
    <m/>
    <m/>
    <m/>
    <m/>
    <m/>
    <m/>
    <m/>
    <m/>
    <m/>
    <m/>
    <m/>
    <m/>
    <m/>
    <s v="AH16"/>
    <s v="5-C1006"/>
    <s v="C1006"/>
    <s v="S-010"/>
    <n v="1"/>
    <x v="1"/>
    <s v="SEL1"/>
    <e v="#REF!"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5-1-S-010-C1007"/>
    <m/>
    <m/>
    <m/>
    <m/>
    <m/>
    <m/>
    <m/>
    <m/>
    <m/>
    <m/>
    <m/>
    <m/>
    <m/>
    <m/>
    <m/>
    <s v="AH17"/>
    <s v="5-C1007"/>
    <s v="C1007"/>
    <s v="S-010"/>
    <n v="1"/>
    <x v="1"/>
    <s v="SEL1"/>
    <e v="#REF!"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5-1-S-010-C1008"/>
    <m/>
    <m/>
    <m/>
    <m/>
    <m/>
    <m/>
    <m/>
    <m/>
    <m/>
    <m/>
    <m/>
    <m/>
    <m/>
    <m/>
    <m/>
    <s v="AH18"/>
    <s v="5-C1008"/>
    <s v="C1008"/>
    <s v="S-010"/>
    <n v="1"/>
    <x v="1"/>
    <s v="SEL1"/>
    <e v="#REF!"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5-1-S-010-C1009"/>
    <m/>
    <m/>
    <m/>
    <m/>
    <m/>
    <m/>
    <m/>
    <m/>
    <m/>
    <m/>
    <m/>
    <m/>
    <m/>
    <m/>
    <m/>
    <s v="AH19"/>
    <s v="5-C1009"/>
    <s v="C1009"/>
    <s v="S-010"/>
    <n v="1"/>
    <x v="1"/>
    <s v="SEL1"/>
    <e v="#REF!"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5-1-S-010-C1010"/>
    <m/>
    <m/>
    <m/>
    <m/>
    <m/>
    <m/>
    <m/>
    <m/>
    <m/>
    <m/>
    <m/>
    <m/>
    <m/>
    <m/>
    <m/>
    <s v="AH20"/>
    <s v="5-C1010"/>
    <s v="C1010"/>
    <s v="S-010"/>
    <n v="1"/>
    <x v="1"/>
    <s v="SEL1"/>
    <e v="#REF!"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5-1-S-010-C901"/>
    <m/>
    <m/>
    <m/>
    <m/>
    <m/>
    <m/>
    <m/>
    <m/>
    <m/>
    <m/>
    <m/>
    <m/>
    <m/>
    <m/>
    <m/>
    <s v="AG11"/>
    <s v="5-C901"/>
    <s v="C901"/>
    <s v="S-010"/>
    <n v="1"/>
    <x v="1"/>
    <s v="SEL1"/>
    <e v="#REF!"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5-1-S-010-C902"/>
    <m/>
    <m/>
    <m/>
    <m/>
    <m/>
    <m/>
    <m/>
    <m/>
    <m/>
    <m/>
    <m/>
    <m/>
    <m/>
    <m/>
    <m/>
    <s v="AG12"/>
    <s v="5-C902"/>
    <s v="C902"/>
    <s v="S-010"/>
    <n v="1"/>
    <x v="1"/>
    <s v="SEL1"/>
    <e v="#REF!"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5-1-S-010-C903"/>
    <m/>
    <m/>
    <m/>
    <m/>
    <m/>
    <m/>
    <m/>
    <m/>
    <m/>
    <m/>
    <m/>
    <m/>
    <m/>
    <m/>
    <m/>
    <s v="AG13"/>
    <s v="5-C903"/>
    <s v="C903"/>
    <s v="S-010"/>
    <n v="1"/>
    <x v="1"/>
    <s v="SEL1"/>
    <e v="#REF!"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5-1-S-010-C904"/>
    <m/>
    <m/>
    <m/>
    <m/>
    <m/>
    <m/>
    <m/>
    <m/>
    <m/>
    <m/>
    <m/>
    <m/>
    <m/>
    <m/>
    <m/>
    <s v="AG14"/>
    <s v="5-C904"/>
    <s v="C904"/>
    <s v="S-010"/>
    <n v="1"/>
    <x v="1"/>
    <s v="SEL1"/>
    <e v="#REF!"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5-1-S-010-C905"/>
    <m/>
    <m/>
    <m/>
    <m/>
    <m/>
    <m/>
    <m/>
    <m/>
    <m/>
    <m/>
    <m/>
    <m/>
    <m/>
    <m/>
    <m/>
    <s v="AG15"/>
    <s v="5-C905"/>
    <s v="C905"/>
    <s v="S-010"/>
    <n v="1"/>
    <x v="1"/>
    <s v="SEL1"/>
    <e v="#REF!"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5-1-S-010-C906"/>
    <m/>
    <m/>
    <m/>
    <m/>
    <m/>
    <m/>
    <m/>
    <m/>
    <m/>
    <m/>
    <m/>
    <m/>
    <m/>
    <m/>
    <m/>
    <s v="AG16"/>
    <s v="5-C906"/>
    <s v="C906"/>
    <s v="S-010"/>
    <n v="1"/>
    <x v="1"/>
    <s v="SEL1"/>
    <e v="#REF!"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5-1-S-010-C907"/>
    <m/>
    <m/>
    <m/>
    <m/>
    <m/>
    <m/>
    <m/>
    <m/>
    <m/>
    <m/>
    <m/>
    <m/>
    <m/>
    <m/>
    <m/>
    <s v="AG17"/>
    <s v="5-C907"/>
    <s v="C907"/>
    <s v="S-010"/>
    <n v="1"/>
    <x v="1"/>
    <s v="SEL1"/>
    <e v="#REF!"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5-1-S-010-C908"/>
    <m/>
    <m/>
    <m/>
    <m/>
    <m/>
    <m/>
    <m/>
    <m/>
    <m/>
    <m/>
    <m/>
    <m/>
    <m/>
    <m/>
    <m/>
    <s v="AG18"/>
    <s v="5-C908"/>
    <s v="C908"/>
    <s v="S-010"/>
    <n v="1"/>
    <x v="1"/>
    <s v="SEL1"/>
    <e v="#REF!"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5-1-S-010-C909"/>
    <m/>
    <m/>
    <m/>
    <m/>
    <m/>
    <m/>
    <m/>
    <m/>
    <m/>
    <m/>
    <m/>
    <m/>
    <m/>
    <m/>
    <m/>
    <s v="AG19"/>
    <s v="5-C909"/>
    <s v="C909"/>
    <s v="S-010"/>
    <n v="1"/>
    <x v="1"/>
    <s v="SEL1"/>
    <e v="#REF!"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5-1-S-010-C910"/>
    <m/>
    <m/>
    <m/>
    <m/>
    <m/>
    <m/>
    <m/>
    <m/>
    <m/>
    <m/>
    <m/>
    <m/>
    <m/>
    <m/>
    <m/>
    <s v="AG20"/>
    <s v="5-C910"/>
    <s v="C910"/>
    <s v="S-010"/>
    <n v="1"/>
    <x v="1"/>
    <s v="SEL1"/>
    <e v="#REF!"/>
    <m/>
    <m/>
    <m/>
    <m/>
    <m/>
    <m/>
    <m/>
    <m/>
    <m/>
    <m/>
    <m/>
    <m/>
    <m/>
    <m/>
    <n v="0"/>
    <m/>
  </r>
  <r>
    <x v="0"/>
    <s v="피플펀드"/>
    <s v="People Fund Company Co., Ltd."/>
    <m/>
    <m/>
    <m/>
    <m/>
    <m/>
    <m/>
    <s v="Cabinet"/>
    <s v="SEL1-6-1-C-001-G1101"/>
    <s v="U6-A1"/>
    <s v="U6-B1"/>
    <s v="U-A1-02"/>
    <s v="U-B1-02"/>
    <m/>
    <m/>
    <m/>
    <m/>
    <m/>
    <m/>
    <m/>
    <m/>
    <m/>
    <m/>
    <m/>
    <s v="AG10"/>
    <s v="6-G1101"/>
    <s v="G1101"/>
    <s v="C-001"/>
    <n v="1"/>
    <x v="2"/>
    <s v="SEL1"/>
    <m/>
    <m/>
    <m/>
    <m/>
    <m/>
    <m/>
    <m/>
    <m/>
    <m/>
    <s v="PFCKR-OR-000875"/>
    <s v="PFCKR-IB-00034018"/>
    <m/>
    <m/>
    <m/>
    <n v="2.2000000000000002"/>
    <n v="0.59399999999999997"/>
    <m/>
  </r>
  <r>
    <x v="0"/>
    <s v="피플펀드"/>
    <s v="People Fund Company Co., Ltd."/>
    <m/>
    <m/>
    <m/>
    <m/>
    <m/>
    <m/>
    <s v="Cabinet"/>
    <s v="SEL1-6-1-C-001-G1102"/>
    <s v="U6-A1"/>
    <s v="U6-B1"/>
    <s v="U-A1-36"/>
    <s v="U-B1-36"/>
    <s v="U-A1-38"/>
    <s v="U-B1-38"/>
    <m/>
    <m/>
    <m/>
    <m/>
    <m/>
    <m/>
    <m/>
    <m/>
    <m/>
    <s v="AG11"/>
    <s v="6-G1102"/>
    <s v="G1102"/>
    <s v="C-001"/>
    <n v="1"/>
    <x v="2"/>
    <s v="SEL1"/>
    <m/>
    <m/>
    <m/>
    <m/>
    <m/>
    <m/>
    <m/>
    <m/>
    <m/>
    <s v="PFCKR-OR-000875"/>
    <s v="PFCKR-IB-00034016"/>
    <m/>
    <m/>
    <m/>
    <n v="2.2000000000000002"/>
    <n v="0.48399999999999999"/>
    <m/>
  </r>
  <r>
    <x v="0"/>
    <s v="피플펀드"/>
    <s v="People Fund Company Co., Ltd."/>
    <m/>
    <m/>
    <m/>
    <m/>
    <m/>
    <m/>
    <s v="Cabinet"/>
    <s v="SEL1-6-1-C-001-G1103"/>
    <s v="U6-A1"/>
    <s v="U6-B1"/>
    <s v="U-A1-04"/>
    <s v="U-B1-04"/>
    <m/>
    <m/>
    <m/>
    <m/>
    <m/>
    <m/>
    <m/>
    <m/>
    <m/>
    <m/>
    <m/>
    <s v="AG12"/>
    <s v="6-G1103"/>
    <s v="G1103"/>
    <s v="C-001"/>
    <n v="1"/>
    <x v="2"/>
    <s v="SEL1"/>
    <m/>
    <m/>
    <m/>
    <m/>
    <m/>
    <m/>
    <m/>
    <m/>
    <m/>
    <s v="PFCKR-OR-000875"/>
    <s v="PFCKR-IB-00034017"/>
    <m/>
    <m/>
    <m/>
    <n v="2.2000000000000002"/>
    <n v="1.034"/>
    <m/>
  </r>
  <r>
    <x v="0"/>
    <s v="삼성물산(주)패션부문"/>
    <s v="Samsung C&amp;T Fashion Division"/>
    <s v="SFNKR"/>
    <m/>
    <m/>
    <m/>
    <m/>
    <m/>
    <s v="Cabinet"/>
    <s v="SEL1-6-1-C-002-G2101"/>
    <s v="U6-A1"/>
    <s v="U6-B1"/>
    <s v="U-A1-06"/>
    <s v="U-B1-06"/>
    <m/>
    <m/>
    <m/>
    <m/>
    <m/>
    <m/>
    <m/>
    <m/>
    <m/>
    <m/>
    <m/>
    <s v="AG13"/>
    <s v="6-G2101"/>
    <s v="G2101"/>
    <s v="C-002"/>
    <n v="1"/>
    <x v="2"/>
    <s v="SEL1"/>
    <m/>
    <m/>
    <m/>
    <m/>
    <m/>
    <m/>
    <m/>
    <m/>
    <m/>
    <s v="SFBKR-OR-003542"/>
    <s v="SFBKR-IB-00045923"/>
    <m/>
    <m/>
    <m/>
    <n v="2.2000000000000002"/>
    <n v="1.6719999999999999"/>
    <m/>
  </r>
  <r>
    <x v="0"/>
    <s v="삼성물산(주)패션부문"/>
    <s v="Samsung C&amp;T Fashion Division"/>
    <s v="SFNKR"/>
    <m/>
    <m/>
    <m/>
    <m/>
    <m/>
    <s v="Cabinet"/>
    <s v="SEL1-6-1-C-002-G2102"/>
    <s v="U6-A1"/>
    <s v="U6-B1"/>
    <s v="U-A1-08"/>
    <s v="U-B1-08"/>
    <m/>
    <m/>
    <m/>
    <m/>
    <m/>
    <m/>
    <m/>
    <m/>
    <m/>
    <m/>
    <m/>
    <s v="AG14"/>
    <s v="6-G2102"/>
    <s v="G2102"/>
    <s v="C-002"/>
    <n v="1"/>
    <x v="2"/>
    <s v="SEL1"/>
    <m/>
    <m/>
    <m/>
    <m/>
    <m/>
    <m/>
    <m/>
    <m/>
    <m/>
    <s v="SFBKR-OR-003542"/>
    <s v="SFBKR-IB-00045922"/>
    <m/>
    <m/>
    <m/>
    <n v="2.2000000000000002"/>
    <n v="1.716"/>
    <m/>
  </r>
  <r>
    <x v="0"/>
    <s v="삼성물산(주)패션부문"/>
    <s v="Samsung C&amp;T Fashion Division"/>
    <s v="SFNKR"/>
    <m/>
    <m/>
    <m/>
    <m/>
    <m/>
    <s v="Cabinet"/>
    <s v="SEL1-6-1-C-002-G2103"/>
    <s v="U6-A1"/>
    <s v="U6-B1"/>
    <s v="U-A1-10"/>
    <s v="U-B1-10"/>
    <m/>
    <m/>
    <m/>
    <m/>
    <m/>
    <m/>
    <m/>
    <m/>
    <m/>
    <m/>
    <m/>
    <s v="AG15"/>
    <s v="6-G2103"/>
    <s v="G2103"/>
    <s v="C-002"/>
    <n v="1"/>
    <x v="2"/>
    <s v="SEL1"/>
    <m/>
    <m/>
    <m/>
    <m/>
    <m/>
    <m/>
    <m/>
    <m/>
    <m/>
    <s v="SFBKR-OR-003543"/>
    <s v="SFBKR-IB-00045921"/>
    <m/>
    <m/>
    <m/>
    <n v="2.2000000000000002"/>
    <n v="3.4980000000000002"/>
    <m/>
  </r>
  <r>
    <x v="0"/>
    <s v="삼성물산(주)패션부문"/>
    <s v="Samsung C&amp;T Fashion Division"/>
    <s v="SFNKR"/>
    <m/>
    <m/>
    <m/>
    <m/>
    <m/>
    <s v="Cabinet"/>
    <s v="SEL1-6-1-C-002-G2104"/>
    <s v="U6-A1"/>
    <s v="U6-B1"/>
    <s v="U-A1-12"/>
    <s v="U-B1-12"/>
    <m/>
    <m/>
    <m/>
    <m/>
    <m/>
    <m/>
    <m/>
    <m/>
    <m/>
    <m/>
    <m/>
    <s v="AG16"/>
    <s v="6-G2104"/>
    <s v="G2104"/>
    <s v="C-002"/>
    <n v="1"/>
    <x v="2"/>
    <s v="SEL1"/>
    <m/>
    <m/>
    <m/>
    <m/>
    <m/>
    <m/>
    <m/>
    <m/>
    <m/>
    <s v="SFBKR-OR-003544"/>
    <s v="SFBKR-IB-00045920"/>
    <m/>
    <m/>
    <m/>
    <n v="2.2000000000000002"/>
    <n v="2.5739999999999998"/>
    <m/>
  </r>
  <r>
    <x v="0"/>
    <s v="삼성물산(주)패션부문"/>
    <s v="Samsung C&amp;T Fashion Division"/>
    <s v="SFNKR"/>
    <m/>
    <m/>
    <m/>
    <m/>
    <m/>
    <s v="Cabinet"/>
    <s v="SEL1-6-1-C-002-G2105"/>
    <s v="U6-A1"/>
    <s v="U6-B1"/>
    <s v="U-A1-14"/>
    <s v="U-B1-14"/>
    <m/>
    <m/>
    <m/>
    <m/>
    <m/>
    <m/>
    <m/>
    <m/>
    <m/>
    <m/>
    <m/>
    <s v="AG17"/>
    <s v="6-G2105"/>
    <s v="G2105"/>
    <s v="C-002"/>
    <n v="1"/>
    <x v="2"/>
    <s v="SEL1"/>
    <m/>
    <m/>
    <m/>
    <m/>
    <m/>
    <m/>
    <m/>
    <m/>
    <m/>
    <s v="SFBKR-OR-003544"/>
    <s v="SFBKR-IB-00045919"/>
    <m/>
    <m/>
    <m/>
    <n v="2.2000000000000002"/>
    <n v="2.7280000000000002"/>
    <m/>
  </r>
  <r>
    <x v="0"/>
    <s v="삼성물산(주)패션부문"/>
    <s v="Samsung C&amp;T Fashion Division"/>
    <s v="SFNKR"/>
    <m/>
    <m/>
    <m/>
    <m/>
    <m/>
    <s v="Cabinet"/>
    <s v="SEL1-6-1-C-002-G2106"/>
    <s v="U6-A1"/>
    <s v="U6-B1"/>
    <s v="U-A1-16"/>
    <s v="U-B1-16"/>
    <m/>
    <m/>
    <m/>
    <m/>
    <m/>
    <m/>
    <m/>
    <m/>
    <m/>
    <m/>
    <m/>
    <s v="AG18"/>
    <s v="6-G2106"/>
    <s v="G2106"/>
    <s v="C-002"/>
    <n v="1"/>
    <x v="2"/>
    <s v="SEL1"/>
    <m/>
    <m/>
    <m/>
    <m/>
    <m/>
    <m/>
    <m/>
    <m/>
    <m/>
    <s v="SFBKR-OR-003545"/>
    <s v="SFBKR-IB-00045918"/>
    <m/>
    <m/>
    <m/>
    <n v="2.2000000000000002"/>
    <n v="2.31"/>
    <m/>
  </r>
  <r>
    <x v="0"/>
    <s v="삼성물산(주)패션부문"/>
    <s v="Samsung C&amp;T Fashion Division"/>
    <s v="SFNKR"/>
    <m/>
    <m/>
    <m/>
    <m/>
    <m/>
    <s v="Cabinet"/>
    <s v="SEL1-6-1-C-002-G2107"/>
    <s v="U6-A4"/>
    <s v="U6-B4"/>
    <s v="U-A4-19"/>
    <s v="U-B4-19"/>
    <m/>
    <m/>
    <m/>
    <m/>
    <m/>
    <m/>
    <m/>
    <m/>
    <m/>
    <m/>
    <m/>
    <s v="AG19"/>
    <s v="6-G2107"/>
    <s v="G2107"/>
    <s v="C-002"/>
    <n v="1"/>
    <x v="2"/>
    <s v="SEL1"/>
    <m/>
    <m/>
    <m/>
    <m/>
    <m/>
    <m/>
    <m/>
    <m/>
    <m/>
    <s v="SFBKR-OR-003545"/>
    <s v="SFBKR-IB-00045917"/>
    <m/>
    <m/>
    <m/>
    <n v="2.2000000000000002"/>
    <n v="0"/>
    <m/>
  </r>
  <r>
    <x v="2"/>
    <m/>
    <m/>
    <m/>
    <m/>
    <m/>
    <m/>
    <m/>
    <m/>
    <s v="Cabinet"/>
    <s v="SEL1-6-1-C-002-G2108"/>
    <s v="U6-A4"/>
    <s v="U6-B4"/>
    <m/>
    <m/>
    <m/>
    <m/>
    <m/>
    <m/>
    <m/>
    <m/>
    <m/>
    <m/>
    <m/>
    <m/>
    <m/>
    <s v="AG20"/>
    <s v="6-G2108"/>
    <s v="G2108"/>
    <s v="C-002"/>
    <n v="1"/>
    <x v="2"/>
    <s v="SEL1"/>
    <m/>
    <m/>
    <m/>
    <m/>
    <m/>
    <m/>
    <m/>
    <m/>
    <m/>
    <s v="SFBKR-OR-003545"/>
    <s v="SFBKR-IB-00045916"/>
    <m/>
    <m/>
    <m/>
    <n v="2.2000000000000002"/>
    <n v="0"/>
    <m/>
  </r>
  <r>
    <x v="1"/>
    <m/>
    <m/>
    <m/>
    <m/>
    <m/>
    <m/>
    <m/>
    <m/>
    <s v="Cabinet"/>
    <s v="SEL1-6-1-S-010-A101"/>
    <m/>
    <m/>
    <s v="-"/>
    <s v="-"/>
    <m/>
    <m/>
    <m/>
    <m/>
    <m/>
    <m/>
    <m/>
    <m/>
    <m/>
    <m/>
    <m/>
    <s v="AE10"/>
    <s v="6-A101"/>
    <s v="A101"/>
    <s v="S-010"/>
    <n v="1"/>
    <x v="2"/>
    <s v="SEL1"/>
    <m/>
    <m/>
    <m/>
    <m/>
    <m/>
    <m/>
    <m/>
    <m/>
    <m/>
    <m/>
    <m/>
    <m/>
    <m/>
    <m/>
    <m/>
    <n v="0.68200000000000005"/>
    <m/>
  </r>
  <r>
    <x v="1"/>
    <m/>
    <m/>
    <m/>
    <m/>
    <m/>
    <m/>
    <m/>
    <m/>
    <s v="Cabinet"/>
    <s v="SEL1-6-1-S-010-A102"/>
    <s v="U6-A6"/>
    <s v="U6-B6"/>
    <s v="U6-A6-46"/>
    <s v="U6-B6-46"/>
    <m/>
    <m/>
    <m/>
    <m/>
    <m/>
    <m/>
    <m/>
    <m/>
    <m/>
    <m/>
    <m/>
    <s v="AE11"/>
    <s v="6-A102"/>
    <s v="A102"/>
    <s v="S-010"/>
    <n v="1"/>
    <x v="2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6-1-S-010-A103"/>
    <s v="U6-A6"/>
    <s v="U6-B6"/>
    <s v="U6-A6-44"/>
    <s v="U6-B6-44"/>
    <m/>
    <m/>
    <m/>
    <m/>
    <m/>
    <m/>
    <m/>
    <m/>
    <m/>
    <m/>
    <m/>
    <s v="AE12"/>
    <s v="6-A103"/>
    <s v="A103"/>
    <s v="S-010"/>
    <n v="1"/>
    <x v="2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6-1-S-010-A104"/>
    <s v="U6-A6"/>
    <s v="U6-B6"/>
    <s v="U6-A6-42"/>
    <s v="U6-B6-42"/>
    <m/>
    <m/>
    <m/>
    <m/>
    <m/>
    <m/>
    <m/>
    <m/>
    <m/>
    <m/>
    <m/>
    <s v="AE13"/>
    <s v="6-A104"/>
    <s v="A104"/>
    <s v="S-010"/>
    <n v="1"/>
    <x v="2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6-1-S-010-A105"/>
    <s v="U6-A6"/>
    <s v="U6-B6"/>
    <s v="U6-A6-40"/>
    <s v="U6-B6-40"/>
    <m/>
    <m/>
    <m/>
    <m/>
    <m/>
    <m/>
    <m/>
    <m/>
    <m/>
    <m/>
    <m/>
    <s v="AE14"/>
    <s v="6-A105"/>
    <s v="A105"/>
    <s v="S-010"/>
    <n v="1"/>
    <x v="2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6-1-S-010-A106"/>
    <s v="U6-A6"/>
    <s v="U6-B6"/>
    <s v="U6-A6-38"/>
    <s v="U6-B6-38"/>
    <m/>
    <m/>
    <m/>
    <m/>
    <m/>
    <m/>
    <m/>
    <m/>
    <m/>
    <m/>
    <m/>
    <s v="AE15"/>
    <s v="6-A106"/>
    <s v="A106"/>
    <s v="S-010"/>
    <n v="1"/>
    <x v="2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6-1-S-010-A107"/>
    <s v="U6-A6"/>
    <s v="U6-B6"/>
    <s v="U6-A6-36"/>
    <s v="U6-B6-36"/>
    <m/>
    <m/>
    <m/>
    <m/>
    <m/>
    <m/>
    <m/>
    <m/>
    <m/>
    <m/>
    <m/>
    <s v="AE16"/>
    <s v="6-A107"/>
    <s v="A107"/>
    <s v="S-010"/>
    <n v="1"/>
    <x v="2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6-1-S-010-A108"/>
    <m/>
    <m/>
    <s v="-"/>
    <s v="-"/>
    <m/>
    <m/>
    <m/>
    <m/>
    <m/>
    <m/>
    <m/>
    <m/>
    <m/>
    <m/>
    <m/>
    <s v="AE17"/>
    <s v="6-A108"/>
    <s v="A108"/>
    <s v="S-010"/>
    <n v="1"/>
    <x v="2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6-1-S-010-A109"/>
    <m/>
    <m/>
    <s v="-"/>
    <s v="-"/>
    <m/>
    <m/>
    <m/>
    <m/>
    <m/>
    <m/>
    <m/>
    <m/>
    <m/>
    <m/>
    <m/>
    <s v="AE18"/>
    <s v="6-A109"/>
    <s v="A109"/>
    <s v="S-010"/>
    <n v="1"/>
    <x v="2"/>
    <s v="SEL1"/>
    <m/>
    <m/>
    <m/>
    <m/>
    <m/>
    <m/>
    <m/>
    <m/>
    <m/>
    <m/>
    <m/>
    <m/>
    <m/>
    <m/>
    <m/>
    <n v="0.90200000000000002"/>
    <m/>
  </r>
  <r>
    <x v="1"/>
    <m/>
    <m/>
    <m/>
    <m/>
    <m/>
    <m/>
    <m/>
    <m/>
    <s v="Cabinet"/>
    <s v="SEL1-6-1-S-010-A110"/>
    <m/>
    <m/>
    <s v="-"/>
    <s v="-"/>
    <m/>
    <m/>
    <m/>
    <m/>
    <m/>
    <m/>
    <m/>
    <m/>
    <m/>
    <m/>
    <m/>
    <s v="AE19"/>
    <s v="6-A110"/>
    <s v="A110"/>
    <s v="S-010"/>
    <n v="1"/>
    <x v="2"/>
    <s v="SEL1"/>
    <m/>
    <m/>
    <m/>
    <m/>
    <m/>
    <m/>
    <m/>
    <m/>
    <m/>
    <m/>
    <m/>
    <m/>
    <m/>
    <m/>
    <m/>
    <n v="0.77"/>
    <m/>
  </r>
  <r>
    <x v="1"/>
    <m/>
    <m/>
    <m/>
    <m/>
    <m/>
    <m/>
    <m/>
    <m/>
    <s v="Cabinet"/>
    <s v="SEL1-6-1-S-010-A201"/>
    <m/>
    <m/>
    <s v="-"/>
    <s v="-"/>
    <m/>
    <m/>
    <m/>
    <m/>
    <m/>
    <m/>
    <m/>
    <m/>
    <m/>
    <m/>
    <m/>
    <s v="AD10"/>
    <s v="6-A201"/>
    <s v="A201"/>
    <s v="S-010"/>
    <n v="1"/>
    <x v="2"/>
    <s v="SEL1"/>
    <m/>
    <m/>
    <m/>
    <m/>
    <m/>
    <m/>
    <m/>
    <m/>
    <m/>
    <m/>
    <m/>
    <m/>
    <m/>
    <m/>
    <m/>
    <n v="1.0780000000000001"/>
    <m/>
  </r>
  <r>
    <x v="1"/>
    <m/>
    <m/>
    <m/>
    <m/>
    <m/>
    <m/>
    <m/>
    <m/>
    <s v="Cabinet"/>
    <s v="SEL1-6-1-S-010-A202"/>
    <s v="U6-A2"/>
    <s v="U6-B2"/>
    <s v="U6-A2-18"/>
    <s v="U6-B2-18"/>
    <m/>
    <m/>
    <m/>
    <m/>
    <m/>
    <m/>
    <m/>
    <m/>
    <m/>
    <m/>
    <m/>
    <s v="AD11"/>
    <s v="6-A202"/>
    <s v="A202"/>
    <s v="S-010"/>
    <n v="1"/>
    <x v="2"/>
    <s v="SEL1"/>
    <m/>
    <m/>
    <m/>
    <m/>
    <m/>
    <m/>
    <m/>
    <m/>
    <m/>
    <m/>
    <m/>
    <m/>
    <m/>
    <m/>
    <m/>
    <n v="0.81399999999999995"/>
    <m/>
  </r>
  <r>
    <x v="1"/>
    <m/>
    <m/>
    <m/>
    <m/>
    <m/>
    <m/>
    <m/>
    <m/>
    <s v="Cabinet"/>
    <s v="SEL1-6-1-S-010-A203"/>
    <s v="U6-A2"/>
    <s v="U6-B2"/>
    <s v="U6-A2-16"/>
    <s v="U6-B2-16"/>
    <m/>
    <m/>
    <m/>
    <m/>
    <m/>
    <m/>
    <m/>
    <m/>
    <m/>
    <m/>
    <m/>
    <s v="AD12"/>
    <s v="6-A203"/>
    <s v="A203"/>
    <s v="S-010"/>
    <n v="1"/>
    <x v="2"/>
    <s v="SEL1"/>
    <m/>
    <m/>
    <m/>
    <m/>
    <m/>
    <m/>
    <m/>
    <m/>
    <m/>
    <m/>
    <m/>
    <m/>
    <m/>
    <m/>
    <m/>
    <n v="1.298"/>
    <m/>
  </r>
  <r>
    <x v="1"/>
    <m/>
    <m/>
    <m/>
    <m/>
    <m/>
    <m/>
    <m/>
    <m/>
    <s v="Cabinet"/>
    <s v="SEL1-6-1-S-010-A204"/>
    <s v="U6-A6"/>
    <s v="U6-B6"/>
    <s v="U6-A6-49"/>
    <s v="U6-B6-49"/>
    <m/>
    <m/>
    <m/>
    <m/>
    <m/>
    <m/>
    <m/>
    <m/>
    <m/>
    <m/>
    <m/>
    <s v="AD13"/>
    <s v="6-A204"/>
    <s v="A204"/>
    <s v="S-010"/>
    <n v="1"/>
    <x v="2"/>
    <s v="SEL1"/>
    <m/>
    <m/>
    <m/>
    <m/>
    <m/>
    <m/>
    <m/>
    <m/>
    <m/>
    <m/>
    <m/>
    <m/>
    <m/>
    <m/>
    <m/>
    <n v="1.5620000000000001"/>
    <m/>
  </r>
  <r>
    <x v="1"/>
    <m/>
    <m/>
    <m/>
    <m/>
    <m/>
    <m/>
    <m/>
    <m/>
    <s v="Cabinet"/>
    <s v="SEL1-6-1-S-010-A205"/>
    <s v="U6-A6"/>
    <s v="U6-B6"/>
    <s v="U6-A6-51"/>
    <s v="U6-B6-51"/>
    <m/>
    <m/>
    <m/>
    <m/>
    <m/>
    <m/>
    <m/>
    <m/>
    <m/>
    <m/>
    <m/>
    <s v="AD14"/>
    <s v="6-A205"/>
    <s v="A205"/>
    <s v="S-010"/>
    <n v="1"/>
    <x v="2"/>
    <s v="SEL1"/>
    <m/>
    <m/>
    <m/>
    <m/>
    <m/>
    <m/>
    <m/>
    <m/>
    <m/>
    <m/>
    <m/>
    <m/>
    <m/>
    <m/>
    <m/>
    <n v="0.99"/>
    <m/>
  </r>
  <r>
    <x v="1"/>
    <m/>
    <m/>
    <m/>
    <m/>
    <m/>
    <m/>
    <m/>
    <m/>
    <s v="Cabinet"/>
    <s v="SEL1-6-1-S-010-A206"/>
    <s v="U6-A6"/>
    <s v="U6-B6"/>
    <s v="U6-A6-53"/>
    <s v="U6-B6-53"/>
    <m/>
    <m/>
    <m/>
    <m/>
    <m/>
    <m/>
    <m/>
    <m/>
    <m/>
    <m/>
    <m/>
    <s v="AD15"/>
    <s v="6-A206"/>
    <s v="A206"/>
    <s v="S-010"/>
    <n v="1"/>
    <x v="2"/>
    <s v="SEL1"/>
    <m/>
    <m/>
    <m/>
    <m/>
    <m/>
    <m/>
    <m/>
    <m/>
    <m/>
    <m/>
    <m/>
    <m/>
    <m/>
    <m/>
    <m/>
    <n v="1.694"/>
    <m/>
  </r>
  <r>
    <x v="1"/>
    <m/>
    <m/>
    <m/>
    <m/>
    <m/>
    <m/>
    <m/>
    <m/>
    <s v="Cabinet"/>
    <s v="SEL1-6-1-S-010-A207"/>
    <s v="U6-A6"/>
    <s v="U6-B6"/>
    <s v="U6-A6-54"/>
    <s v="U6-B6-54"/>
    <m/>
    <m/>
    <m/>
    <m/>
    <m/>
    <m/>
    <m/>
    <m/>
    <m/>
    <m/>
    <m/>
    <s v="AD16"/>
    <s v="6-A207"/>
    <s v="A207"/>
    <s v="S-010"/>
    <n v="1"/>
    <x v="2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6-1-S-010-A208"/>
    <m/>
    <m/>
    <s v="-"/>
    <s v="-"/>
    <m/>
    <m/>
    <m/>
    <m/>
    <m/>
    <m/>
    <m/>
    <m/>
    <m/>
    <m/>
    <m/>
    <s v="AD17"/>
    <s v="6-A208"/>
    <s v="A208"/>
    <s v="S-010"/>
    <n v="1"/>
    <x v="2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6-1-S-010-A209"/>
    <m/>
    <m/>
    <s v="-"/>
    <s v="-"/>
    <m/>
    <m/>
    <m/>
    <m/>
    <m/>
    <m/>
    <m/>
    <m/>
    <m/>
    <m/>
    <m/>
    <s v="AD18"/>
    <s v="6-A209"/>
    <s v="A209"/>
    <s v="S-010"/>
    <n v="1"/>
    <x v="2"/>
    <s v="SEL1"/>
    <m/>
    <m/>
    <m/>
    <m/>
    <m/>
    <m/>
    <m/>
    <m/>
    <m/>
    <m/>
    <m/>
    <m/>
    <m/>
    <m/>
    <m/>
    <n v="1.298"/>
    <m/>
  </r>
  <r>
    <x v="1"/>
    <m/>
    <m/>
    <m/>
    <m/>
    <m/>
    <m/>
    <m/>
    <m/>
    <s v="Cabinet"/>
    <s v="SEL1-6-1-S-010-A210"/>
    <m/>
    <m/>
    <s v="-"/>
    <s v="-"/>
    <m/>
    <m/>
    <m/>
    <m/>
    <m/>
    <m/>
    <m/>
    <m/>
    <m/>
    <m/>
    <m/>
    <s v="AD19"/>
    <s v="6-A210"/>
    <s v="A210"/>
    <s v="S-010"/>
    <n v="1"/>
    <x v="2"/>
    <s v="SEL1"/>
    <m/>
    <m/>
    <m/>
    <m/>
    <m/>
    <m/>
    <m/>
    <m/>
    <m/>
    <m/>
    <m/>
    <m/>
    <m/>
    <m/>
    <m/>
    <n v="0.77"/>
    <m/>
  </r>
  <r>
    <x v="1"/>
    <m/>
    <m/>
    <m/>
    <m/>
    <m/>
    <m/>
    <m/>
    <m/>
    <s v="Cabinet"/>
    <s v="SEL1-6-1-S-010-A303"/>
    <s v="U6-A1"/>
    <s v="U6-B1"/>
    <s v="U-A1-48"/>
    <s v="U-B1-48"/>
    <m/>
    <m/>
    <m/>
    <m/>
    <m/>
    <m/>
    <m/>
    <m/>
    <m/>
    <m/>
    <m/>
    <s v="AC12"/>
    <s v="6-A303"/>
    <s v="A303"/>
    <s v="S-010"/>
    <n v="1"/>
    <x v="2"/>
    <s v="SEL1"/>
    <m/>
    <m/>
    <m/>
    <m/>
    <m/>
    <m/>
    <m/>
    <m/>
    <m/>
    <m/>
    <m/>
    <m/>
    <m/>
    <m/>
    <m/>
    <n v="0.88"/>
    <m/>
  </r>
  <r>
    <x v="1"/>
    <m/>
    <m/>
    <m/>
    <m/>
    <m/>
    <m/>
    <m/>
    <m/>
    <s v="Cabinet"/>
    <s v="SEL1-6-1-S-010-A304"/>
    <s v="U6-A6"/>
    <s v="U6-B6"/>
    <s v="U6-A6-14"/>
    <s v="U6-B6-14"/>
    <s v="고객없음"/>
    <m/>
    <m/>
    <m/>
    <m/>
    <m/>
    <m/>
    <m/>
    <m/>
    <m/>
    <m/>
    <s v="AC13"/>
    <s v="6-A304"/>
    <s v="A304"/>
    <s v="S-010"/>
    <n v="1"/>
    <x v="2"/>
    <s v="SEL1"/>
    <m/>
    <m/>
    <m/>
    <m/>
    <m/>
    <m/>
    <m/>
    <m/>
    <m/>
    <m/>
    <m/>
    <m/>
    <m/>
    <m/>
    <m/>
    <n v="0.59399999999999997"/>
    <m/>
  </r>
  <r>
    <x v="1"/>
    <m/>
    <m/>
    <m/>
    <m/>
    <m/>
    <m/>
    <m/>
    <m/>
    <s v="Cabinet"/>
    <s v="SEL1-6-1-S-010-A305"/>
    <s v="U6-A6"/>
    <s v="U6-B6"/>
    <s v="U6-A6-12"/>
    <s v="U6-B6-12"/>
    <m/>
    <m/>
    <m/>
    <m/>
    <m/>
    <m/>
    <m/>
    <m/>
    <m/>
    <m/>
    <m/>
    <s v="AC14"/>
    <s v="6-A305"/>
    <s v="A305"/>
    <s v="S-010"/>
    <n v="1"/>
    <x v="2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6-1-S-010-A306"/>
    <s v="U6-A6"/>
    <s v="U6-B6"/>
    <s v="U6-A6-10"/>
    <s v="U6-B6-10"/>
    <m/>
    <m/>
    <m/>
    <m/>
    <m/>
    <m/>
    <m/>
    <m/>
    <m/>
    <m/>
    <m/>
    <s v="AC15"/>
    <s v="6-A306"/>
    <s v="A306"/>
    <s v="S-010"/>
    <n v="1"/>
    <x v="2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6-1-S-010-A307"/>
    <s v="U6-A6"/>
    <s v="U6-B6"/>
    <s v="U6-A6-08"/>
    <s v="U6-B6-08 "/>
    <m/>
    <m/>
    <m/>
    <m/>
    <m/>
    <m/>
    <m/>
    <m/>
    <m/>
    <m/>
    <m/>
    <s v="AC16"/>
    <s v="6-A307"/>
    <s v="A307"/>
    <s v="S-010"/>
    <n v="1"/>
    <x v="2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6-1-S-010-A308"/>
    <m/>
    <m/>
    <s v="-"/>
    <s v="-"/>
    <m/>
    <m/>
    <m/>
    <m/>
    <m/>
    <m/>
    <m/>
    <m/>
    <m/>
    <m/>
    <m/>
    <s v="AC17"/>
    <s v="6-A308"/>
    <s v="A308"/>
    <s v="S-010"/>
    <n v="1"/>
    <x v="2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6-1-S-010-A309"/>
    <m/>
    <m/>
    <s v="-"/>
    <s v="-"/>
    <m/>
    <m/>
    <m/>
    <m/>
    <m/>
    <m/>
    <m/>
    <m/>
    <m/>
    <m/>
    <m/>
    <s v="AC18"/>
    <s v="6-A309"/>
    <s v="A309"/>
    <s v="S-010"/>
    <n v="1"/>
    <x v="2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6-1-S-010-A310"/>
    <m/>
    <m/>
    <s v="-"/>
    <s v="-"/>
    <m/>
    <m/>
    <m/>
    <m/>
    <m/>
    <m/>
    <m/>
    <m/>
    <m/>
    <m/>
    <m/>
    <s v="AC19"/>
    <s v="6-A310"/>
    <s v="A310"/>
    <s v="S-010"/>
    <n v="1"/>
    <x v="2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6-1-S-010-A403"/>
    <s v="U6-A2"/>
    <s v="U6-B2"/>
    <s v="U-A2-33"/>
    <s v="U-B2-33"/>
    <m/>
    <m/>
    <m/>
    <m/>
    <m/>
    <m/>
    <m/>
    <m/>
    <m/>
    <m/>
    <m/>
    <s v="AB12"/>
    <s v="6-A403"/>
    <s v="A403"/>
    <s v="S-010"/>
    <n v="1"/>
    <x v="2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6-1-S-010-A404"/>
    <s v="U6-A6"/>
    <s v="U6-B6"/>
    <s v="U6-A6-28"/>
    <s v="U6-B6-28"/>
    <m/>
    <m/>
    <m/>
    <m/>
    <m/>
    <m/>
    <m/>
    <m/>
    <m/>
    <m/>
    <m/>
    <s v="AB13"/>
    <s v="6-A404"/>
    <s v="A404"/>
    <s v="S-010"/>
    <n v="1"/>
    <x v="2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6-1-S-010-A405"/>
    <s v="U6-A6"/>
    <s v="U6-B6"/>
    <s v="U6-A6-26"/>
    <s v="U6-B6-26"/>
    <m/>
    <m/>
    <m/>
    <m/>
    <m/>
    <m/>
    <m/>
    <m/>
    <m/>
    <m/>
    <m/>
    <s v="AB14"/>
    <s v="6-A405"/>
    <s v="A405"/>
    <s v="S-010"/>
    <n v="1"/>
    <x v="2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6-1-S-010-A406"/>
    <s v="U6-A6"/>
    <s v="U6-B6"/>
    <s v="U6-A6-24"/>
    <s v="U6-B6-24"/>
    <m/>
    <m/>
    <m/>
    <m/>
    <m/>
    <m/>
    <m/>
    <m/>
    <m/>
    <m/>
    <m/>
    <s v="AB15"/>
    <s v="6-A406"/>
    <s v="A406"/>
    <s v="S-010"/>
    <n v="1"/>
    <x v="2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6-1-S-010-A407"/>
    <s v="U6-A6"/>
    <s v="U6-B6"/>
    <s v="U6-A6-22"/>
    <s v="U6-B6-22"/>
    <m/>
    <m/>
    <m/>
    <m/>
    <m/>
    <m/>
    <m/>
    <m/>
    <m/>
    <m/>
    <m/>
    <s v="AB16"/>
    <s v="6-A407"/>
    <s v="A407"/>
    <s v="S-010"/>
    <n v="1"/>
    <x v="2"/>
    <s v="SEL1"/>
    <m/>
    <m/>
    <m/>
    <m/>
    <m/>
    <m/>
    <m/>
    <m/>
    <m/>
    <m/>
    <m/>
    <m/>
    <m/>
    <m/>
    <m/>
    <n v="0"/>
    <m/>
  </r>
  <r>
    <x v="1"/>
    <m/>
    <m/>
    <m/>
    <m/>
    <m/>
    <m/>
    <m/>
    <m/>
    <s v="Cabinet"/>
    <s v="SEL1-6-1-S-010-A408"/>
    <m/>
    <m/>
    <s v="-"/>
    <s v="-"/>
    <m/>
    <m/>
    <m/>
    <m/>
    <m/>
    <m/>
    <m/>
    <m/>
    <m/>
    <m/>
    <m/>
    <s v="AB17"/>
    <s v="6-A408"/>
    <s v="A408"/>
    <s v="S-010"/>
    <n v="1"/>
    <x v="2"/>
    <s v="SEL1"/>
    <m/>
    <m/>
    <m/>
    <m/>
    <m/>
    <m/>
    <m/>
    <m/>
    <m/>
    <m/>
    <m/>
    <m/>
    <m/>
    <m/>
    <m/>
    <n v="2.2440000000000002"/>
    <m/>
  </r>
  <r>
    <x v="1"/>
    <m/>
    <m/>
    <m/>
    <m/>
    <m/>
    <m/>
    <m/>
    <m/>
    <s v="Cabinet"/>
    <s v="SEL1-6-1-S-010-A409"/>
    <m/>
    <m/>
    <s v="-"/>
    <s v="-"/>
    <m/>
    <m/>
    <m/>
    <m/>
    <m/>
    <m/>
    <m/>
    <m/>
    <m/>
    <m/>
    <m/>
    <s v="AB18"/>
    <s v="6-A409"/>
    <s v="A409"/>
    <s v="S-010"/>
    <n v="1"/>
    <x v="2"/>
    <s v="SEL1"/>
    <m/>
    <m/>
    <m/>
    <m/>
    <m/>
    <m/>
    <m/>
    <m/>
    <m/>
    <m/>
    <m/>
    <m/>
    <m/>
    <m/>
    <m/>
    <n v="2.2440000000000002"/>
    <m/>
  </r>
  <r>
    <x v="1"/>
    <m/>
    <m/>
    <m/>
    <m/>
    <m/>
    <m/>
    <m/>
    <m/>
    <s v="Cabinet"/>
    <s v="SEL1-6-1-S-010-A410"/>
    <m/>
    <m/>
    <s v="-"/>
    <s v="-"/>
    <m/>
    <m/>
    <m/>
    <m/>
    <m/>
    <m/>
    <m/>
    <m/>
    <m/>
    <m/>
    <m/>
    <s v="AB19"/>
    <s v="6-A410"/>
    <s v="A410"/>
    <s v="S-010"/>
    <n v="1"/>
    <x v="2"/>
    <s v="SEL1"/>
    <m/>
    <m/>
    <m/>
    <m/>
    <m/>
    <m/>
    <m/>
    <m/>
    <m/>
    <m/>
    <m/>
    <m/>
    <m/>
    <m/>
    <m/>
    <n v="2.64"/>
    <m/>
  </r>
  <r>
    <x v="1"/>
    <m/>
    <m/>
    <m/>
    <m/>
    <m/>
    <m/>
    <m/>
    <m/>
    <s v="Cabinet"/>
    <s v="SEL1-6-1-S-010-A503"/>
    <m/>
    <m/>
    <s v="-"/>
    <s v="-"/>
    <m/>
    <m/>
    <m/>
    <m/>
    <m/>
    <m/>
    <m/>
    <m/>
    <m/>
    <m/>
    <m/>
    <s v="V18"/>
    <s v="6-A503"/>
    <s v="A503"/>
    <s v="S-010"/>
    <n v="1"/>
    <x v="2"/>
    <s v="SEL1"/>
    <m/>
    <m/>
    <m/>
    <m/>
    <m/>
    <m/>
    <m/>
    <m/>
    <m/>
    <m/>
    <m/>
    <m/>
    <m/>
    <m/>
    <m/>
    <n v="2.75"/>
    <m/>
  </r>
  <r>
    <x v="1"/>
    <m/>
    <m/>
    <m/>
    <m/>
    <m/>
    <m/>
    <m/>
    <m/>
    <s v="Cabinet"/>
    <s v="SEL1-6-1-S-010-A504"/>
    <s v="U6-A2"/>
    <s v="U6-B2"/>
    <s v="U-A2-24"/>
    <s v="U-B2-24"/>
    <s v="U-A2-22"/>
    <s v="U-B2-22"/>
    <m/>
    <m/>
    <m/>
    <m/>
    <m/>
    <m/>
    <m/>
    <m/>
    <m/>
    <s v="V17"/>
    <s v="6-A504"/>
    <s v="A504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A505"/>
    <s v="U6-A2"/>
    <s v="U6-B2"/>
    <s v="U-A2-26"/>
    <s v="U-B2-26"/>
    <s v="U-A2-38"/>
    <s v="U-B2-38"/>
    <m/>
    <m/>
    <m/>
    <m/>
    <m/>
    <m/>
    <m/>
    <m/>
    <m/>
    <s v="V16"/>
    <s v="6-A505"/>
    <s v="A505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A506"/>
    <s v="U6-A2"/>
    <s v="U6-B2"/>
    <s v="U-A2-28"/>
    <s v="U-B2-28"/>
    <m/>
    <m/>
    <m/>
    <m/>
    <m/>
    <m/>
    <m/>
    <m/>
    <m/>
    <m/>
    <m/>
    <s v="V15"/>
    <s v="6-A506"/>
    <s v="A506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A507"/>
    <s v="U6-A2"/>
    <s v="U6-B2"/>
    <s v="U-A2-30"/>
    <s v="U-B2-30"/>
    <m/>
    <m/>
    <m/>
    <m/>
    <m/>
    <m/>
    <m/>
    <m/>
    <m/>
    <m/>
    <m/>
    <s v="V14"/>
    <s v="6-A507"/>
    <s v="A507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A508"/>
    <s v="U6-A2"/>
    <s v="U6-B2"/>
    <s v="U-A2-32"/>
    <s v="U-B2-32"/>
    <m/>
    <m/>
    <m/>
    <m/>
    <m/>
    <m/>
    <m/>
    <m/>
    <m/>
    <m/>
    <m/>
    <s v="V13"/>
    <s v="6-A508"/>
    <s v="A508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A509"/>
    <s v="U6-A2"/>
    <s v="U6-B2"/>
    <s v="U-A2-34"/>
    <s v="U-B2-34"/>
    <m/>
    <m/>
    <m/>
    <m/>
    <m/>
    <m/>
    <m/>
    <m/>
    <m/>
    <m/>
    <m/>
    <s v="V12"/>
    <s v="6-A509"/>
    <s v="A509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A510"/>
    <s v="U6-A2"/>
    <s v="U6-B2"/>
    <s v="U-A2-36"/>
    <s v="U-B2-36"/>
    <m/>
    <m/>
    <m/>
    <m/>
    <m/>
    <m/>
    <m/>
    <m/>
    <m/>
    <m/>
    <m/>
    <s v="V11"/>
    <s v="6-A510"/>
    <s v="A510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A603"/>
    <m/>
    <m/>
    <s v="-"/>
    <s v="-"/>
    <m/>
    <m/>
    <m/>
    <m/>
    <m/>
    <m/>
    <m/>
    <m/>
    <m/>
    <m/>
    <m/>
    <s v="W18"/>
    <s v="6-A603"/>
    <s v="A603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A604"/>
    <s v="U6-A2"/>
    <s v="U6-B2"/>
    <s v="U-A2-40"/>
    <s v="U-B2-40"/>
    <m/>
    <m/>
    <m/>
    <m/>
    <m/>
    <m/>
    <m/>
    <m/>
    <m/>
    <m/>
    <m/>
    <s v="W17"/>
    <s v="6-A604"/>
    <s v="A604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A605"/>
    <s v="U6-A2"/>
    <s v="U6-B2"/>
    <s v="U-A2-42"/>
    <s v="U-B2-42"/>
    <m/>
    <m/>
    <m/>
    <m/>
    <m/>
    <m/>
    <m/>
    <m/>
    <m/>
    <m/>
    <m/>
    <s v="W16"/>
    <s v="6-A605"/>
    <s v="A605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A606"/>
    <s v="U6-A2"/>
    <s v="U6-B2"/>
    <s v="U-A2-44"/>
    <s v="U-B2-44"/>
    <m/>
    <m/>
    <m/>
    <m/>
    <m/>
    <m/>
    <m/>
    <m/>
    <m/>
    <m/>
    <m/>
    <s v="W15"/>
    <s v="6-A606"/>
    <s v="A606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A607"/>
    <s v="U6-A2"/>
    <s v="U6-B2"/>
    <s v="U-A2-46"/>
    <s v="U-B2-46"/>
    <m/>
    <m/>
    <m/>
    <m/>
    <m/>
    <m/>
    <m/>
    <m/>
    <m/>
    <m/>
    <m/>
    <s v="W14"/>
    <s v="6-A607"/>
    <s v="A607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A608"/>
    <s v="U6-A2"/>
    <s v="U6-B2"/>
    <s v="U-A2-48"/>
    <s v="U-B2-48"/>
    <m/>
    <m/>
    <m/>
    <m/>
    <m/>
    <m/>
    <m/>
    <m/>
    <m/>
    <m/>
    <m/>
    <s v="W13"/>
    <s v="6-A608"/>
    <s v="A608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A609"/>
    <s v="U6-A5"/>
    <s v="U6-B5"/>
    <s v="U6-A5-01"/>
    <s v="U6-B5-01"/>
    <m/>
    <m/>
    <m/>
    <m/>
    <m/>
    <m/>
    <m/>
    <m/>
    <m/>
    <m/>
    <m/>
    <s v="W12"/>
    <s v="6-A609"/>
    <s v="A609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A610"/>
    <s v="U6-A5"/>
    <s v="U6-B5"/>
    <s v="U6-A5-03"/>
    <s v="U6-B5-03"/>
    <m/>
    <m/>
    <m/>
    <m/>
    <m/>
    <m/>
    <m/>
    <m/>
    <m/>
    <m/>
    <m/>
    <s v="W11"/>
    <s v="6-A610"/>
    <s v="A610"/>
    <s v="S-010"/>
    <n v="1"/>
    <x v="2"/>
    <s v="SEL1"/>
    <m/>
    <m/>
    <m/>
    <m/>
    <m/>
    <m/>
    <m/>
    <m/>
    <m/>
    <m/>
    <m/>
    <m/>
    <m/>
    <m/>
    <m/>
    <m/>
    <m/>
  </r>
  <r>
    <x v="0"/>
    <s v="주식회사 씨엘엠앤에스"/>
    <s v="CLMNS"/>
    <s v="CLMKR"/>
    <m/>
    <m/>
    <m/>
    <m/>
    <m/>
    <s v="Cabinet"/>
    <s v="SEL1-6-1-S-010-A706"/>
    <s v="U6-A5"/>
    <s v="U6-B5"/>
    <s v="U6-A5-11"/>
    <s v="U6-B5-11"/>
    <m/>
    <m/>
    <m/>
    <m/>
    <m/>
    <m/>
    <m/>
    <m/>
    <m/>
    <m/>
    <m/>
    <s v="X15"/>
    <s v="6-A706"/>
    <s v="A706"/>
    <s v="S-010"/>
    <n v="1"/>
    <x v="2"/>
    <s v="SEL1"/>
    <m/>
    <m/>
    <m/>
    <m/>
    <m/>
    <m/>
    <m/>
    <m/>
    <s v="Half -&gt; Full"/>
    <s v="CLMKR-OR-003303"/>
    <s v="CLMKR-IB-00035251 Half"/>
    <m/>
    <m/>
    <m/>
    <n v="1.1000000000000001"/>
    <n v="0.57199999999999995"/>
    <m/>
  </r>
  <r>
    <x v="0"/>
    <s v="주식회사 씨엘엠앤에스"/>
    <s v="CLMNS"/>
    <s v="CLMKR"/>
    <m/>
    <m/>
    <m/>
    <m/>
    <m/>
    <s v="Cabinet"/>
    <s v="SEL1-6-1-S-010-A707"/>
    <s v="U6-A5"/>
    <s v="U6-B5"/>
    <s v="U6-A5-13"/>
    <s v="U6-B5-13"/>
    <m/>
    <m/>
    <m/>
    <m/>
    <m/>
    <m/>
    <m/>
    <m/>
    <m/>
    <m/>
    <m/>
    <s v="X14"/>
    <s v="6-A707"/>
    <s v="A707"/>
    <s v="S-010"/>
    <n v="1"/>
    <x v="2"/>
    <s v="SEL1"/>
    <m/>
    <m/>
    <m/>
    <m/>
    <m/>
    <m/>
    <m/>
    <m/>
    <m/>
    <s v="CLMKR-OR-003302"/>
    <s v="CLMKR-IB-00035253"/>
    <m/>
    <m/>
    <m/>
    <n v="2.2000000000000002"/>
    <n v="1.1000000000000001"/>
    <m/>
  </r>
  <r>
    <x v="0"/>
    <s v="주식회사 씨엘엠앤에스"/>
    <s v="CLMNS"/>
    <s v="CLMKR"/>
    <m/>
    <m/>
    <m/>
    <m/>
    <m/>
    <s v="Cabinet"/>
    <s v="SEL1-6-1-S-010-A708"/>
    <s v="U6-A5"/>
    <s v="U6-B5"/>
    <s v="U6-A5-15"/>
    <s v="U6-B5-15"/>
    <m/>
    <m/>
    <m/>
    <m/>
    <m/>
    <m/>
    <m/>
    <m/>
    <m/>
    <m/>
    <m/>
    <s v="X13"/>
    <s v="6-A708"/>
    <s v="A708"/>
    <s v="S-010"/>
    <n v="1"/>
    <x v="2"/>
    <s v="SEL1"/>
    <m/>
    <m/>
    <m/>
    <m/>
    <m/>
    <m/>
    <m/>
    <m/>
    <m/>
    <s v="CLMKR-OR-003301"/>
    <s v="CLMKR-IB-00035254"/>
    <m/>
    <m/>
    <m/>
    <n v="2.2000000000000002"/>
    <n v="1.3640000000000001"/>
    <m/>
  </r>
  <r>
    <x v="0"/>
    <s v="주식회사 씨엘엠앤에스"/>
    <s v="CLMNS"/>
    <s v="CLMKR"/>
    <m/>
    <m/>
    <m/>
    <m/>
    <m/>
    <s v="Cabinet"/>
    <s v="SEL1-6-1-S-010-A709"/>
    <s v="U6-A5"/>
    <s v="U6-B5"/>
    <s v="U6-A5-17"/>
    <s v="U6-B5-17"/>
    <m/>
    <m/>
    <m/>
    <m/>
    <m/>
    <m/>
    <m/>
    <m/>
    <m/>
    <m/>
    <m/>
    <s v="X12"/>
    <s v="6-A709"/>
    <s v="A709"/>
    <s v="S-010"/>
    <n v="1"/>
    <x v="2"/>
    <s v="SEL1"/>
    <m/>
    <m/>
    <m/>
    <m/>
    <m/>
    <m/>
    <m/>
    <m/>
    <s v="Half"/>
    <s v="CLMKR2-OR-003308"/>
    <s v="CLMKR2-IB-00035255 Half"/>
    <m/>
    <m/>
    <m/>
    <n v="1.1000000000000001"/>
    <n v="0.308"/>
    <m/>
  </r>
  <r>
    <x v="3"/>
    <s v="DEK"/>
    <s v="Digital Edge Korea "/>
    <m/>
    <m/>
    <m/>
    <m/>
    <m/>
    <m/>
    <s v="Cabinet"/>
    <s v="SEL1-6-1-S-010-A710"/>
    <s v="U6-A5"/>
    <s v="U6-B5"/>
    <s v="U6-A5-19"/>
    <s v="U6-B5-19"/>
    <m/>
    <m/>
    <m/>
    <m/>
    <m/>
    <m/>
    <m/>
    <m/>
    <m/>
    <m/>
    <m/>
    <s v="X11"/>
    <s v="6-A710"/>
    <s v="A710"/>
    <s v="S-010"/>
    <n v="1"/>
    <x v="2"/>
    <s v="SEL1"/>
    <m/>
    <m/>
    <m/>
    <m/>
    <m/>
    <m/>
    <m/>
    <m/>
    <m/>
    <m/>
    <m/>
    <m/>
    <m/>
    <m/>
    <m/>
    <n v="1.782"/>
    <m/>
  </r>
  <r>
    <x v="0"/>
    <s v="파일러"/>
    <s v="Pyler"/>
    <s v="PYTKR"/>
    <m/>
    <m/>
    <m/>
    <m/>
    <m/>
    <s v="Cabinet"/>
    <s v="SEL1-6-1-S-010-A806"/>
    <s v="U6-A5"/>
    <s v="U6-B5"/>
    <s v="U6-A5-27"/>
    <s v="U6-B5-27"/>
    <m/>
    <m/>
    <m/>
    <m/>
    <m/>
    <m/>
    <m/>
    <m/>
    <m/>
    <m/>
    <m/>
    <s v="Y15"/>
    <s v="6-A806"/>
    <s v="A806"/>
    <s v="S-010"/>
    <n v="1"/>
    <x v="2"/>
    <s v="SEL1"/>
    <m/>
    <m/>
    <m/>
    <m/>
    <m/>
    <m/>
    <m/>
    <m/>
    <m/>
    <s v="PYTKR-OR-001069"/>
    <s v="PYTKR-IB-00034058"/>
    <m/>
    <m/>
    <m/>
    <n v="12"/>
    <n v="2.552"/>
    <m/>
  </r>
  <r>
    <x v="0"/>
    <s v="파일러"/>
    <s v="Pyler"/>
    <s v="PYTKR"/>
    <m/>
    <m/>
    <m/>
    <m/>
    <m/>
    <s v="Cabinet"/>
    <s v="SEL1-6-1-S-010-A807"/>
    <s v="U6-A5"/>
    <s v="U6-B5"/>
    <s v="U6-A5-29"/>
    <s v="U6-B5-29"/>
    <m/>
    <m/>
    <m/>
    <m/>
    <m/>
    <m/>
    <m/>
    <m/>
    <m/>
    <m/>
    <m/>
    <s v="Y14"/>
    <s v="6-A807"/>
    <s v="A807"/>
    <s v="S-010"/>
    <n v="1"/>
    <x v="2"/>
    <s v="SEL1"/>
    <m/>
    <m/>
    <m/>
    <m/>
    <m/>
    <m/>
    <m/>
    <m/>
    <m/>
    <s v="PYTKR-OR-005892"/>
    <s v="PYTKR-IB-000106358"/>
    <m/>
    <m/>
    <m/>
    <n v="12"/>
    <m/>
    <m/>
  </r>
  <r>
    <x v="0"/>
    <s v="세종텔레콤"/>
    <s v="Servis"/>
    <s v="SVIKR"/>
    <m/>
    <m/>
    <m/>
    <s v="세종텔레콤"/>
    <m/>
    <s v="Cabinet"/>
    <s v="SEL1-6-1-S-010-A808"/>
    <s v="U6-A5"/>
    <s v="U6-B5"/>
    <s v="U6-A5-31"/>
    <s v="U6-B5-31"/>
    <m/>
    <m/>
    <m/>
    <m/>
    <m/>
    <m/>
    <m/>
    <m/>
    <m/>
    <m/>
    <m/>
    <s v="Y13"/>
    <s v="6-A808"/>
    <s v="A808"/>
    <s v="S-010"/>
    <n v="1"/>
    <x v="2"/>
    <s v="SEL1"/>
    <m/>
    <m/>
    <n v="2"/>
    <m/>
    <m/>
    <m/>
    <n v="2"/>
    <m/>
    <s v="quarter -&gt; Half"/>
    <s v="SJTKR-OR-004030-CO1"/>
    <m/>
    <m/>
    <s v="㈜서브이즈"/>
    <s v="O"/>
    <n v="1.6"/>
    <n v="0.28599999999999998"/>
    <m/>
  </r>
  <r>
    <x v="0"/>
    <s v="세종텔레콤"/>
    <s v="Terrapin Tech Co., Ltd."/>
    <s v="TRFKR"/>
    <m/>
    <m/>
    <m/>
    <s v="세종텔레콤"/>
    <m/>
    <s v="Cabinet"/>
    <s v="SEL1-6-1-S-010-A809"/>
    <s v="U6-A5"/>
    <s v="U6-B5"/>
    <s v="U6-A5-33"/>
    <s v="U6-B5-33"/>
    <m/>
    <m/>
    <m/>
    <m/>
    <m/>
    <m/>
    <m/>
    <m/>
    <m/>
    <m/>
    <m/>
    <s v="Y12"/>
    <s v="6-A809"/>
    <s v="A809"/>
    <s v="S-010"/>
    <n v="1"/>
    <x v="2"/>
    <s v="SEL1"/>
    <m/>
    <m/>
    <m/>
    <m/>
    <m/>
    <m/>
    <m/>
    <m/>
    <s v="quarter -&gt; Full"/>
    <s v="SJTKR-OR-004030-CO1"/>
    <s v="TRFKR-IB-00035591 Quarter"/>
    <m/>
    <s v="주식회사 테라핀테크"/>
    <s v="O"/>
    <n v="1.6"/>
    <n v="0.41799999999999998"/>
    <m/>
  </r>
  <r>
    <x v="0"/>
    <s v="세종텔레콤"/>
    <s v="Sejong Telecom Inc."/>
    <s v="SJTKR"/>
    <m/>
    <m/>
    <m/>
    <s v="세종텔레콤"/>
    <m/>
    <s v="Cabinet"/>
    <s v="SEL1-6-1-S-010-A810"/>
    <s v="U6-A5"/>
    <s v="U6-B5"/>
    <s v="U6-A5-35"/>
    <s v="U6-B5-35"/>
    <m/>
    <m/>
    <m/>
    <m/>
    <m/>
    <m/>
    <m/>
    <m/>
    <m/>
    <m/>
    <m/>
    <s v="Y11"/>
    <s v="6-A810"/>
    <s v="A810"/>
    <s v="S-010"/>
    <n v="1"/>
    <x v="2"/>
    <s v="SEL1"/>
    <m/>
    <m/>
    <n v="8"/>
    <n v="8"/>
    <m/>
    <m/>
    <m/>
    <m/>
    <s v="quarter -&gt; Half"/>
    <s v="SJTKR-OR-004030-CO1"/>
    <m/>
    <m/>
    <m/>
    <s v="O"/>
    <n v="1.6"/>
    <n v="0.224"/>
    <m/>
  </r>
  <r>
    <x v="1"/>
    <m/>
    <m/>
    <m/>
    <m/>
    <m/>
    <m/>
    <m/>
    <m/>
    <s v="Cabinet"/>
    <s v="SEL1-6-1-S-010-B115"/>
    <m/>
    <m/>
    <m/>
    <m/>
    <m/>
    <m/>
    <m/>
    <m/>
    <m/>
    <m/>
    <m/>
    <m/>
    <m/>
    <m/>
    <m/>
    <s v="S10"/>
    <s v="6-B115"/>
    <s v="B115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116"/>
    <s v="U6-A4"/>
    <s v="U6-B4"/>
    <s v="U-A4-23"/>
    <s v="U-B4-23"/>
    <m/>
    <m/>
    <m/>
    <m/>
    <m/>
    <m/>
    <m/>
    <m/>
    <m/>
    <m/>
    <m/>
    <s v="S11"/>
    <s v="6-B116"/>
    <s v="B116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117"/>
    <s v="U6-A4"/>
    <s v="U6-B4"/>
    <s v="U-A4-25"/>
    <s v="U-B4-25"/>
    <m/>
    <m/>
    <m/>
    <m/>
    <m/>
    <m/>
    <m/>
    <m/>
    <m/>
    <m/>
    <m/>
    <s v="S12"/>
    <s v="6-B117"/>
    <s v="B117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118"/>
    <s v="U6-A4"/>
    <s v="U6-B4"/>
    <s v="U-A4-27"/>
    <s v="U-B4-27"/>
    <s v="U-A4-49"/>
    <s v="U-B4-49"/>
    <m/>
    <m/>
    <m/>
    <m/>
    <m/>
    <m/>
    <m/>
    <m/>
    <m/>
    <s v="S13"/>
    <s v="6-B118"/>
    <s v="B118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119"/>
    <s v="U6-A4"/>
    <s v="U6-B4"/>
    <s v="U-A4-29"/>
    <s v="U-B4-29"/>
    <m/>
    <m/>
    <m/>
    <m/>
    <m/>
    <m/>
    <m/>
    <m/>
    <m/>
    <m/>
    <m/>
    <s v="S14"/>
    <s v="6-B119"/>
    <s v="B119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120"/>
    <s v="U6-A4"/>
    <s v="U6-B4"/>
    <s v="U-A4-31"/>
    <s v="U-B4-31"/>
    <s v="U-A4-47"/>
    <s v="U-B4-47"/>
    <m/>
    <m/>
    <m/>
    <m/>
    <m/>
    <m/>
    <m/>
    <m/>
    <m/>
    <s v="S15"/>
    <s v="6-B120"/>
    <s v="B120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121"/>
    <s v="U6-A4"/>
    <s v="U6-B4"/>
    <s v="U-A4-33"/>
    <s v="U-B4-33"/>
    <m/>
    <m/>
    <m/>
    <m/>
    <m/>
    <m/>
    <m/>
    <m/>
    <m/>
    <m/>
    <m/>
    <s v="S16"/>
    <s v="6-B121"/>
    <s v="B121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122"/>
    <m/>
    <m/>
    <s v="-"/>
    <s v="-"/>
    <m/>
    <m/>
    <m/>
    <m/>
    <m/>
    <m/>
    <m/>
    <m/>
    <m/>
    <m/>
    <m/>
    <s v="S17"/>
    <s v="6-B122"/>
    <s v="B122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123"/>
    <m/>
    <m/>
    <s v="-"/>
    <s v="-"/>
    <m/>
    <m/>
    <m/>
    <m/>
    <m/>
    <m/>
    <m/>
    <m/>
    <m/>
    <m/>
    <m/>
    <s v="S18"/>
    <s v="6-B123"/>
    <s v="B123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124"/>
    <m/>
    <m/>
    <s v="-"/>
    <s v="-"/>
    <m/>
    <m/>
    <m/>
    <m/>
    <m/>
    <m/>
    <m/>
    <m/>
    <m/>
    <m/>
    <m/>
    <s v="S19"/>
    <s v="6-B124"/>
    <s v="B124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125"/>
    <m/>
    <m/>
    <s v="-"/>
    <s v="-"/>
    <m/>
    <m/>
    <m/>
    <m/>
    <m/>
    <m/>
    <m/>
    <m/>
    <m/>
    <m/>
    <m/>
    <s v="S20"/>
    <s v="6-B125"/>
    <s v="B125"/>
    <s v="S-010"/>
    <n v="1"/>
    <x v="2"/>
    <s v="SEL1"/>
    <m/>
    <m/>
    <m/>
    <m/>
    <m/>
    <m/>
    <m/>
    <m/>
    <m/>
    <m/>
    <m/>
    <m/>
    <m/>
    <m/>
    <m/>
    <m/>
    <m/>
  </r>
  <r>
    <x v="0"/>
    <s v="넷타겟"/>
    <s v="Net Target"/>
    <m/>
    <m/>
    <m/>
    <m/>
    <m/>
    <m/>
    <s v="Cabinet"/>
    <s v="SEL1-6-1-S-010-B201"/>
    <m/>
    <m/>
    <s v="-"/>
    <s v="-"/>
    <m/>
    <m/>
    <m/>
    <m/>
    <m/>
    <m/>
    <m/>
    <m/>
    <m/>
    <m/>
    <m/>
    <s v="AA10"/>
    <s v="6-B201"/>
    <s v="B201"/>
    <s v="S-010"/>
    <n v="1"/>
    <x v="2"/>
    <s v="SEL1"/>
    <m/>
    <m/>
    <m/>
    <m/>
    <m/>
    <m/>
    <m/>
    <m/>
    <m/>
    <s v="NTGKR-OR-003442"/>
    <s v="NTGKR-IB-00035447"/>
    <m/>
    <m/>
    <m/>
    <n v="2.2000000000000002"/>
    <n v="0.85799999999999998"/>
    <m/>
  </r>
  <r>
    <x v="3"/>
    <s v="DEK"/>
    <s v="Digital Edge Korea "/>
    <s v="DTEKR"/>
    <m/>
    <m/>
    <m/>
    <s v="IES.YSM.S61, S62, S63"/>
    <m/>
    <s v="Cabinet"/>
    <s v="SEL1-6-1-S-010-B202"/>
    <s v="U6-A1"/>
    <s v="U6-B1"/>
    <s v="U-A1-27"/>
    <s v="U-B1-27"/>
    <m/>
    <m/>
    <m/>
    <m/>
    <m/>
    <m/>
    <m/>
    <m/>
    <m/>
    <m/>
    <m/>
    <s v="AA11"/>
    <s v="6-B202"/>
    <s v="B202"/>
    <s v="S-010"/>
    <n v="1"/>
    <x v="2"/>
    <s v="SEL1"/>
    <m/>
    <m/>
    <n v="4"/>
    <m/>
    <m/>
    <n v="4"/>
    <m/>
    <m/>
    <m/>
    <m/>
    <s v="DEK-IB-00045947"/>
    <m/>
    <m/>
    <m/>
    <m/>
    <n v="0.50600000000000001"/>
    <m/>
  </r>
  <r>
    <x v="3"/>
    <s v="DEK"/>
    <s v="Digital Edge Korea "/>
    <s v="DTEKR"/>
    <m/>
    <m/>
    <m/>
    <m/>
    <m/>
    <s v="Cabinet"/>
    <s v="SEL1-6-1-S-010-B203"/>
    <s v="U6-A1"/>
    <s v="U6-B1"/>
    <s v="U-A1-29"/>
    <s v="U-B1-29"/>
    <m/>
    <m/>
    <m/>
    <m/>
    <m/>
    <m/>
    <m/>
    <m/>
    <m/>
    <m/>
    <m/>
    <s v="AA12"/>
    <s v="6-B203"/>
    <s v="B203"/>
    <s v="S-010"/>
    <n v="1"/>
    <x v="2"/>
    <s v="SEL1"/>
    <m/>
    <m/>
    <m/>
    <m/>
    <m/>
    <m/>
    <m/>
    <m/>
    <m/>
    <m/>
    <s v="DEK-IB-00045946"/>
    <m/>
    <m/>
    <m/>
    <m/>
    <n v="0"/>
    <m/>
  </r>
  <r>
    <x v="0"/>
    <s v="넷타겟"/>
    <s v="Net Target"/>
    <m/>
    <m/>
    <m/>
    <m/>
    <m/>
    <m/>
    <s v="Cabinet"/>
    <s v="SEL1-6-1-S-010-B204"/>
    <s v="U6-A1"/>
    <s v="U6-B1"/>
    <s v="U-A1-31"/>
    <s v="U-B1-31"/>
    <m/>
    <m/>
    <m/>
    <m/>
    <m/>
    <m/>
    <m/>
    <m/>
    <m/>
    <m/>
    <m/>
    <s v="AA13"/>
    <s v="6-B204"/>
    <s v="B204"/>
    <s v="S-010"/>
    <n v="1"/>
    <x v="2"/>
    <s v="SEL1"/>
    <m/>
    <m/>
    <m/>
    <m/>
    <m/>
    <m/>
    <m/>
    <m/>
    <m/>
    <s v="NTGKR-OR-003443"/>
    <s v="NTGKR-IB-00035448"/>
    <m/>
    <m/>
    <m/>
    <n v="2.2000000000000002"/>
    <n v="0.154"/>
    <m/>
  </r>
  <r>
    <x v="0"/>
    <s v="넷타겟"/>
    <s v="Net Target"/>
    <m/>
    <m/>
    <m/>
    <m/>
    <m/>
    <m/>
    <s v="Cabinet"/>
    <s v="SEL1-6-1-S-010-B205"/>
    <s v="U6-A1"/>
    <s v="U6-B1"/>
    <s v="U-A1-33"/>
    <s v="U-B1-33"/>
    <m/>
    <m/>
    <m/>
    <m/>
    <m/>
    <m/>
    <m/>
    <m/>
    <m/>
    <m/>
    <m/>
    <s v="AA14"/>
    <s v="6-B205"/>
    <s v="B205"/>
    <s v="S-010"/>
    <n v="1"/>
    <x v="2"/>
    <s v="SEL1"/>
    <m/>
    <m/>
    <m/>
    <m/>
    <m/>
    <m/>
    <m/>
    <m/>
    <m/>
    <s v="NTGKR-OR-003443"/>
    <s v="NTGKR-IB-00035449"/>
    <m/>
    <m/>
    <m/>
    <n v="2.2000000000000002"/>
    <n v="0.68200000000000005"/>
    <m/>
  </r>
  <r>
    <x v="0"/>
    <s v="넷타겟"/>
    <s v="Net Target"/>
    <m/>
    <m/>
    <m/>
    <m/>
    <m/>
    <m/>
    <s v="Cabinet"/>
    <s v="SEL1-6-1-S-010-B206"/>
    <s v="U6-A1"/>
    <s v="U6-B1"/>
    <s v="U-A1-35"/>
    <s v="U-B1-35"/>
    <m/>
    <m/>
    <m/>
    <m/>
    <m/>
    <m/>
    <m/>
    <m/>
    <m/>
    <m/>
    <m/>
    <s v="AA15"/>
    <s v="6-B206"/>
    <s v="B206"/>
    <s v="S-010"/>
    <n v="1"/>
    <x v="2"/>
    <s v="SEL1"/>
    <m/>
    <m/>
    <m/>
    <m/>
    <m/>
    <m/>
    <m/>
    <m/>
    <m/>
    <s v="NTGKR-OR-003443-CO2"/>
    <s v="NTGKR-IB-00035448"/>
    <m/>
    <m/>
    <m/>
    <n v="6"/>
    <n v="0.94599999999999995"/>
    <m/>
  </r>
  <r>
    <x v="1"/>
    <m/>
    <m/>
    <m/>
    <m/>
    <m/>
    <m/>
    <m/>
    <m/>
    <s v="Cabinet"/>
    <s v="SEL1-6-1-S-010-B207"/>
    <s v="U6-A1"/>
    <s v="U6-B1"/>
    <s v="U-A1-37"/>
    <s v="U-B1-37"/>
    <m/>
    <m/>
    <m/>
    <m/>
    <m/>
    <m/>
    <m/>
    <m/>
    <m/>
    <m/>
    <m/>
    <s v="AA16"/>
    <s v="6-B207"/>
    <s v="B207"/>
    <s v="S-010"/>
    <n v="1"/>
    <x v="2"/>
    <s v="SEL1"/>
    <m/>
    <m/>
    <m/>
    <m/>
    <m/>
    <m/>
    <m/>
    <m/>
    <m/>
    <m/>
    <m/>
    <m/>
    <m/>
    <m/>
    <n v="6"/>
    <n v="0.92400000000000004"/>
    <m/>
  </r>
  <r>
    <x v="0"/>
    <s v="넷타겟"/>
    <s v="Net Target"/>
    <m/>
    <m/>
    <m/>
    <m/>
    <m/>
    <m/>
    <s v="Cabinet"/>
    <s v="SEL1-6-1-S-010-B208"/>
    <s v="U6-A1"/>
    <s v="U6-B1"/>
    <s v="U-A1-39"/>
    <s v="U-B1-39"/>
    <m/>
    <m/>
    <m/>
    <m/>
    <m/>
    <m/>
    <m/>
    <m/>
    <m/>
    <m/>
    <m/>
    <s v="AA17"/>
    <s v="6-B208"/>
    <s v="B208"/>
    <s v="S-010"/>
    <n v="1"/>
    <x v="2"/>
    <s v="SEL1"/>
    <m/>
    <m/>
    <m/>
    <m/>
    <m/>
    <m/>
    <m/>
    <m/>
    <m/>
    <m/>
    <m/>
    <m/>
    <m/>
    <m/>
    <m/>
    <n v="0.50600000000000001"/>
    <m/>
  </r>
  <r>
    <x v="2"/>
    <s v="파이오링크"/>
    <s v="Piolink"/>
    <m/>
    <m/>
    <m/>
    <m/>
    <m/>
    <m/>
    <s v="Cabinet"/>
    <s v="SEL1-6-1-S-010-B209"/>
    <s v="U6-A1"/>
    <s v="U6-B1"/>
    <s v="U-A1-41"/>
    <s v="U-B1-41"/>
    <s v="U-A1-43"/>
    <s v="U-B1-43"/>
    <m/>
    <m/>
    <m/>
    <m/>
    <m/>
    <m/>
    <m/>
    <m/>
    <m/>
    <s v="AA18"/>
    <s v="6-B209"/>
    <s v="B209"/>
    <s v="S-010"/>
    <n v="1"/>
    <x v="2"/>
    <s v="SEL1"/>
    <m/>
    <m/>
    <m/>
    <m/>
    <m/>
    <m/>
    <m/>
    <m/>
    <m/>
    <m/>
    <m/>
    <m/>
    <m/>
    <m/>
    <m/>
    <n v="0"/>
    <m/>
  </r>
  <r>
    <x v="0"/>
    <s v="주식회사 알엑스엔"/>
    <s v="RXN Co., Ltd."/>
    <s v="RXNKR"/>
    <m/>
    <m/>
    <m/>
    <m/>
    <m/>
    <s v="Cabinet"/>
    <s v="SEL1-6-1-S-010-B210"/>
    <s v="U6-A1"/>
    <s v="U6-B1"/>
    <s v="U-A1-49"/>
    <s v="U-B1-30"/>
    <m/>
    <m/>
    <m/>
    <m/>
    <m/>
    <m/>
    <m/>
    <m/>
    <m/>
    <m/>
    <m/>
    <s v="AA19"/>
    <s v="6-B210"/>
    <s v="B210"/>
    <s v="S-010"/>
    <n v="1"/>
    <x v="2"/>
    <s v="SEL1"/>
    <m/>
    <m/>
    <m/>
    <m/>
    <m/>
    <m/>
    <m/>
    <m/>
    <m/>
    <s v="RXNKR-OR-008309"/>
    <s v="RXNKR-IB-000124941"/>
    <m/>
    <m/>
    <m/>
    <n v="4.4000000000000004"/>
    <m/>
    <m/>
  </r>
  <r>
    <x v="3"/>
    <s v="DEK"/>
    <s v="Digital Edge Korea "/>
    <m/>
    <m/>
    <m/>
    <m/>
    <m/>
    <m/>
    <s v="Cabinet"/>
    <s v="SEL1-6-1-S-010-B211"/>
    <m/>
    <m/>
    <s v="-"/>
    <s v="-"/>
    <m/>
    <m/>
    <m/>
    <m/>
    <m/>
    <m/>
    <m/>
    <m/>
    <m/>
    <m/>
    <m/>
    <s v="AA20"/>
    <s v="6-B211"/>
    <s v="B211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215"/>
    <m/>
    <m/>
    <m/>
    <m/>
    <m/>
    <m/>
    <m/>
    <m/>
    <m/>
    <m/>
    <m/>
    <m/>
    <m/>
    <m/>
    <m/>
    <s v="R10"/>
    <s v="6-B215"/>
    <s v="B215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216"/>
    <s v="U6-A1"/>
    <s v="U6-B1"/>
    <s v="U-A1-45"/>
    <s v="U-B1-45"/>
    <m/>
    <m/>
    <m/>
    <m/>
    <m/>
    <m/>
    <m/>
    <m/>
    <m/>
    <m/>
    <m/>
    <s v="R11"/>
    <s v="6-B216"/>
    <s v="B216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217"/>
    <s v="U6-A1"/>
    <s v="U6-B1"/>
    <s v="U-A1-47"/>
    <s v="U-B1-47"/>
    <m/>
    <m/>
    <m/>
    <m/>
    <m/>
    <m/>
    <m/>
    <m/>
    <m/>
    <m/>
    <m/>
    <s v="R12"/>
    <s v="6-B217"/>
    <s v="B217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218"/>
    <s v="U6-A5"/>
    <s v="U6-B5"/>
    <s v="U6-A5-48"/>
    <s v="U6-B5-48"/>
    <m/>
    <m/>
    <m/>
    <m/>
    <m/>
    <m/>
    <m/>
    <m/>
    <m/>
    <m/>
    <m/>
    <s v="R13"/>
    <s v="6-B218"/>
    <s v="B218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219"/>
    <s v="U6-A1"/>
    <s v="U6-B1"/>
    <s v="U-A1-18"/>
    <s v="U-B1-34"/>
    <m/>
    <m/>
    <m/>
    <m/>
    <m/>
    <m/>
    <m/>
    <m/>
    <m/>
    <m/>
    <m/>
    <s v="R14"/>
    <s v="6-B219"/>
    <s v="B219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220"/>
    <s v="U6-A1"/>
    <s v="U6-B1"/>
    <s v="U-A1-20"/>
    <s v="U-B1-20"/>
    <m/>
    <m/>
    <m/>
    <m/>
    <m/>
    <m/>
    <m/>
    <m/>
    <m/>
    <m/>
    <m/>
    <s v="R15"/>
    <s v="6-B220"/>
    <s v="B220"/>
    <s v="S-010"/>
    <n v="1"/>
    <x v="2"/>
    <s v="SEL1"/>
    <m/>
    <m/>
    <n v="12"/>
    <n v="4"/>
    <m/>
    <n v="8"/>
    <m/>
    <m/>
    <m/>
    <m/>
    <m/>
    <m/>
    <m/>
    <m/>
    <m/>
    <m/>
    <m/>
  </r>
  <r>
    <x v="1"/>
    <m/>
    <m/>
    <m/>
    <m/>
    <m/>
    <m/>
    <m/>
    <m/>
    <s v="Cabinet"/>
    <s v="SEL1-6-1-S-010-B221"/>
    <s v="U6-A1"/>
    <s v="U6-B1"/>
    <s v="U-A1-22"/>
    <s v="U-B1-22"/>
    <m/>
    <m/>
    <m/>
    <m/>
    <m/>
    <m/>
    <m/>
    <m/>
    <m/>
    <m/>
    <m/>
    <s v="R16"/>
    <s v="6-B221"/>
    <s v="B221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s v="인프로"/>
    <m/>
    <s v="Cabinet"/>
    <s v="SEL1-6-1-S-010-B222"/>
    <s v="U6-A1"/>
    <s v="U6-B1"/>
    <s v="U-A1-24"/>
    <s v="U-B1-24"/>
    <m/>
    <m/>
    <m/>
    <m/>
    <m/>
    <m/>
    <m/>
    <m/>
    <m/>
    <m/>
    <m/>
    <s v="R17"/>
    <s v="6-B222"/>
    <s v="B222"/>
    <s v="S-010"/>
    <n v="1"/>
    <x v="2"/>
    <s v="SEL1"/>
    <m/>
    <m/>
    <n v="12"/>
    <n v="8"/>
    <m/>
    <n v="4"/>
    <m/>
    <m/>
    <m/>
    <m/>
    <m/>
    <m/>
    <m/>
    <m/>
    <m/>
    <m/>
    <m/>
  </r>
  <r>
    <x v="1"/>
    <m/>
    <m/>
    <m/>
    <m/>
    <m/>
    <m/>
    <m/>
    <m/>
    <s v="Cabinet"/>
    <s v="SEL1-6-1-S-010-B223"/>
    <s v="U6-A1"/>
    <s v="U6-B1"/>
    <s v="U-A1-26"/>
    <s v="U-B1-26"/>
    <m/>
    <m/>
    <m/>
    <m/>
    <m/>
    <m/>
    <m/>
    <m/>
    <m/>
    <m/>
    <m/>
    <s v="R18"/>
    <s v="6-B223"/>
    <s v="B223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224"/>
    <s v="U6-A1"/>
    <s v="U6-B1"/>
    <s v="U-A1-28"/>
    <s v="U-B1-28"/>
    <m/>
    <m/>
    <m/>
    <m/>
    <m/>
    <m/>
    <m/>
    <m/>
    <m/>
    <m/>
    <m/>
    <s v="R19"/>
    <s v="6-B224"/>
    <s v="B224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225"/>
    <m/>
    <m/>
    <s v="-"/>
    <s v="-"/>
    <m/>
    <m/>
    <m/>
    <m/>
    <m/>
    <m/>
    <m/>
    <m/>
    <m/>
    <m/>
    <m/>
    <s v="R20"/>
    <s v="6-B225"/>
    <s v="B225"/>
    <s v="S-010"/>
    <n v="1"/>
    <x v="2"/>
    <s v="SEL1"/>
    <m/>
    <m/>
    <m/>
    <m/>
    <m/>
    <m/>
    <m/>
    <m/>
    <m/>
    <m/>
    <m/>
    <m/>
    <m/>
    <m/>
    <m/>
    <m/>
    <m/>
  </r>
  <r>
    <x v="0"/>
    <s v="주식회사 알엑스엔"/>
    <s v="RXN Co., Ltd."/>
    <s v="RXNKR"/>
    <m/>
    <m/>
    <m/>
    <m/>
    <m/>
    <s v="Cabinet"/>
    <s v="SEL1-6-1-S-010-B301"/>
    <s v="U6-A5"/>
    <s v="U6-B5"/>
    <s v="U6-A5-37"/>
    <s v="U6-B5-37"/>
    <m/>
    <m/>
    <m/>
    <m/>
    <m/>
    <m/>
    <m/>
    <m/>
    <m/>
    <m/>
    <m/>
    <s v="U10"/>
    <s v="6-B301"/>
    <s v="B301"/>
    <s v="S-010"/>
    <n v="1"/>
    <x v="2"/>
    <s v="SEL1"/>
    <m/>
    <m/>
    <m/>
    <m/>
    <m/>
    <m/>
    <m/>
    <m/>
    <m/>
    <s v="RXNKR-OR-003539"/>
    <m/>
    <m/>
    <m/>
    <m/>
    <n v="2.2000000000000002"/>
    <n v="3.3220000000000001"/>
    <m/>
  </r>
  <r>
    <x v="0"/>
    <s v="(주)디브이에스네트워크코리아"/>
    <s v="DVS Network Korea Co., Ltd."/>
    <s v="DVSKR"/>
    <m/>
    <m/>
    <m/>
    <m/>
    <m/>
    <s v="Cabinet"/>
    <s v="SEL1-6-1-S-010-B302"/>
    <s v="U6-A5"/>
    <s v="U6-B5"/>
    <s v="U6-A5-39"/>
    <s v="U6-B5-39"/>
    <m/>
    <m/>
    <m/>
    <m/>
    <m/>
    <m/>
    <m/>
    <m/>
    <m/>
    <m/>
    <m/>
    <s v="U11"/>
    <s v="6-B302"/>
    <s v="B302"/>
    <s v="S-010"/>
    <n v="1"/>
    <x v="2"/>
    <s v="SEL1"/>
    <m/>
    <m/>
    <n v="5"/>
    <n v="3"/>
    <m/>
    <n v="2"/>
    <m/>
    <m/>
    <s v="Half"/>
    <s v="DVSKR-OR-003326"/>
    <s v="DVSKR-IB-00035371 Half"/>
    <m/>
    <m/>
    <m/>
    <m/>
    <n v="0.44"/>
    <m/>
  </r>
  <r>
    <x v="0"/>
    <s v="주식회사듀시스템"/>
    <s v="Du System Co., Ltd."/>
    <s v="DUSKR"/>
    <m/>
    <m/>
    <m/>
    <m/>
    <m/>
    <s v="Cabinet"/>
    <s v="SEL1-6-1-S-010-B303"/>
    <s v="U6-A5"/>
    <s v="U6-B5"/>
    <s v="U6-A5-41"/>
    <s v="U6-B5-41"/>
    <m/>
    <m/>
    <m/>
    <m/>
    <m/>
    <m/>
    <m/>
    <m/>
    <m/>
    <m/>
    <m/>
    <s v="U12"/>
    <s v="6-B303"/>
    <s v="B303"/>
    <s v="S-010"/>
    <n v="1"/>
    <x v="2"/>
    <s v="SEL1"/>
    <m/>
    <m/>
    <m/>
    <m/>
    <m/>
    <m/>
    <m/>
    <m/>
    <s v="Half -&gt; Full"/>
    <s v="DUSKR-OR-003325"/>
    <s v="DUSKR-IB-00035370 Half"/>
    <m/>
    <m/>
    <m/>
    <n v="1.1000000000000001"/>
    <n v="0.41799999999999998"/>
    <m/>
  </r>
  <r>
    <x v="0"/>
    <s v="주식회사 알엑스엔"/>
    <s v="RXN Co., Ltd."/>
    <s v="RXNKR"/>
    <m/>
    <m/>
    <m/>
    <m/>
    <m/>
    <s v="Cabinet"/>
    <s v="SEL1-6-1-S-010-B304"/>
    <s v="U6-A5"/>
    <s v="U6-B5"/>
    <s v="U6-A5-43"/>
    <s v="U6-B5-43"/>
    <m/>
    <m/>
    <m/>
    <m/>
    <m/>
    <m/>
    <m/>
    <m/>
    <m/>
    <m/>
    <m/>
    <s v="U13"/>
    <s v="6-B304"/>
    <s v="B304"/>
    <s v="S-010"/>
    <n v="1"/>
    <x v="2"/>
    <s v="SEL1"/>
    <m/>
    <m/>
    <m/>
    <m/>
    <m/>
    <m/>
    <m/>
    <m/>
    <m/>
    <s v="RXNKR-OR-003539"/>
    <s v="RXNKR-IB-00035479"/>
    <m/>
    <m/>
    <m/>
    <n v="2.2000000000000002"/>
    <n v="2.1560000000000001"/>
    <m/>
  </r>
  <r>
    <x v="0"/>
    <s v="주식회사 알엑스엔"/>
    <s v="RXN Co., Ltd."/>
    <s v="RXNKR"/>
    <m/>
    <m/>
    <m/>
    <m/>
    <m/>
    <s v="Cabinet"/>
    <s v="SEL1-6-1-S-010-B305"/>
    <s v="U6-A5"/>
    <s v="U6-B5"/>
    <s v="U6-A5-45"/>
    <s v="U6-B5-45"/>
    <m/>
    <m/>
    <m/>
    <m/>
    <m/>
    <m/>
    <m/>
    <m/>
    <m/>
    <m/>
    <m/>
    <s v="U14"/>
    <s v="6-B305"/>
    <s v="B305"/>
    <s v="S-010"/>
    <n v="1"/>
    <x v="2"/>
    <s v="SEL1"/>
    <m/>
    <m/>
    <m/>
    <m/>
    <m/>
    <m/>
    <m/>
    <m/>
    <m/>
    <s v="RXNKR-OR-003539"/>
    <s v="RXNKR-IB-00035480"/>
    <m/>
    <m/>
    <m/>
    <n v="2.2000000000000002"/>
    <n v="1.76"/>
    <m/>
  </r>
  <r>
    <x v="0"/>
    <s v="주식회사 알엑스엔"/>
    <s v="RXN Co., Ltd."/>
    <s v="RXNKR"/>
    <m/>
    <m/>
    <m/>
    <m/>
    <m/>
    <s v="Cabinet"/>
    <s v="SEL1-6-1-S-010-B306"/>
    <s v="U6-A5"/>
    <s v="U6-B5"/>
    <s v="U6-A5-47"/>
    <s v="U6-B5-47"/>
    <m/>
    <m/>
    <m/>
    <m/>
    <m/>
    <m/>
    <m/>
    <m/>
    <m/>
    <m/>
    <m/>
    <s v="U15"/>
    <s v="6-B306"/>
    <s v="B306"/>
    <s v="S-010"/>
    <n v="1"/>
    <x v="2"/>
    <s v="SEL1"/>
    <m/>
    <m/>
    <m/>
    <m/>
    <m/>
    <m/>
    <m/>
    <m/>
    <m/>
    <s v="RXNKR-OR-003539"/>
    <m/>
    <m/>
    <m/>
    <m/>
    <n v="2.2000000000000002"/>
    <n v="6.3360000000000003"/>
    <m/>
  </r>
  <r>
    <x v="0"/>
    <s v="파이오링크"/>
    <s v="Piolink Co., Ltd."/>
    <s v="PLKKR"/>
    <m/>
    <m/>
    <m/>
    <m/>
    <m/>
    <s v="Cabinet"/>
    <s v="SEL1-6-1-S-010-B307"/>
    <s v="U6-A5"/>
    <s v="U6-B5"/>
    <s v="U6-A5-49"/>
    <s v="U6-B5-49"/>
    <m/>
    <m/>
    <m/>
    <m/>
    <m/>
    <m/>
    <m/>
    <m/>
    <m/>
    <m/>
    <m/>
    <s v="U16"/>
    <s v="6-B307"/>
    <s v="B307"/>
    <s v="S-010"/>
    <n v="1"/>
    <x v="2"/>
    <s v="SEL1"/>
    <m/>
    <m/>
    <m/>
    <m/>
    <m/>
    <m/>
    <m/>
    <m/>
    <m/>
    <s v="PLKKR-OR-003533"/>
    <s v="PLKKR-IB-00035472"/>
    <m/>
    <m/>
    <m/>
    <n v="2.2000000000000002"/>
    <n v="2.0019999999999998"/>
    <m/>
  </r>
  <r>
    <x v="0"/>
    <s v="주식회사 알엑스엔"/>
    <s v="RXN Co., Ltd."/>
    <s v="RXNKR"/>
    <m/>
    <m/>
    <m/>
    <m/>
    <m/>
    <s v="Cabinet"/>
    <s v="SEL1-6-1-S-010-B308"/>
    <s v="U6-A5"/>
    <s v="U6-B5"/>
    <s v="U6-A5-51"/>
    <s v="U6-B5-51"/>
    <m/>
    <m/>
    <m/>
    <m/>
    <m/>
    <m/>
    <m/>
    <m/>
    <m/>
    <m/>
    <m/>
    <s v="U17"/>
    <s v="6-B308"/>
    <s v="B308"/>
    <s v="S-010"/>
    <n v="1"/>
    <x v="2"/>
    <s v="SEL1"/>
    <m/>
    <m/>
    <m/>
    <m/>
    <m/>
    <m/>
    <m/>
    <m/>
    <m/>
    <s v="RXNKR-OR-003539"/>
    <m/>
    <m/>
    <m/>
    <m/>
    <n v="2.2000000000000002"/>
    <n v="5.3680000000000003"/>
    <m/>
  </r>
  <r>
    <x v="0"/>
    <s v="주식회사 알엑스엔"/>
    <s v="RXN Co., Ltd."/>
    <s v="RXNKR"/>
    <m/>
    <m/>
    <m/>
    <m/>
    <m/>
    <s v="Cabinet"/>
    <s v="SEL1-6-1-S-010-B309"/>
    <s v="U6-A5"/>
    <s v="U6-B5"/>
    <s v="U6-A5-53"/>
    <s v="U6-B5-53"/>
    <m/>
    <m/>
    <m/>
    <m/>
    <m/>
    <m/>
    <m/>
    <m/>
    <m/>
    <m/>
    <m/>
    <s v="U18"/>
    <s v="6-B309"/>
    <s v="B309"/>
    <s v="S-010"/>
    <n v="1"/>
    <x v="2"/>
    <s v="SEL1"/>
    <m/>
    <m/>
    <m/>
    <m/>
    <m/>
    <m/>
    <m/>
    <m/>
    <m/>
    <s v="RXNKR-OR-003538"/>
    <m/>
    <m/>
    <m/>
    <m/>
    <n v="2.2000000000000002"/>
    <n v="2.7719999999999998"/>
    <m/>
  </r>
  <r>
    <x v="0"/>
    <s v="주식회사 알엑스엔"/>
    <s v="RXN Co., Ltd."/>
    <s v="RXNKR"/>
    <m/>
    <m/>
    <m/>
    <m/>
    <m/>
    <s v="Cabinet"/>
    <s v="SEL1-6-1-S-010-B310"/>
    <m/>
    <m/>
    <s v="-"/>
    <s v="-"/>
    <m/>
    <m/>
    <m/>
    <m/>
    <m/>
    <m/>
    <m/>
    <m/>
    <m/>
    <m/>
    <m/>
    <s v="U19"/>
    <s v="6-B310"/>
    <s v="B310"/>
    <s v="S-010"/>
    <n v="1"/>
    <x v="2"/>
    <s v="SEL1"/>
    <m/>
    <m/>
    <m/>
    <m/>
    <m/>
    <m/>
    <m/>
    <m/>
    <m/>
    <s v="RXNKR-OR-003538"/>
    <m/>
    <m/>
    <m/>
    <m/>
    <n v="2.2000000000000002"/>
    <n v="3.3439999999999999"/>
    <m/>
  </r>
  <r>
    <x v="0"/>
    <s v="주식회사 알엑스엔"/>
    <s v="RXN Co., Ltd."/>
    <s v="RXNKR"/>
    <m/>
    <m/>
    <m/>
    <m/>
    <m/>
    <s v="Cabinet"/>
    <s v="SEL1-6-1-S-010-B311"/>
    <m/>
    <m/>
    <s v="-"/>
    <s v="-"/>
    <m/>
    <m/>
    <m/>
    <m/>
    <m/>
    <m/>
    <m/>
    <m/>
    <m/>
    <m/>
    <m/>
    <s v="U20"/>
    <s v="6-B311"/>
    <s v="B311"/>
    <s v="S-010"/>
    <n v="1"/>
    <x v="2"/>
    <s v="SEL1"/>
    <m/>
    <m/>
    <m/>
    <m/>
    <m/>
    <m/>
    <m/>
    <m/>
    <m/>
    <m/>
    <m/>
    <m/>
    <m/>
    <m/>
    <m/>
    <n v="2.3319999999999999"/>
    <m/>
  </r>
  <r>
    <x v="1"/>
    <m/>
    <m/>
    <m/>
    <m/>
    <m/>
    <m/>
    <m/>
    <m/>
    <s v="Cabinet"/>
    <s v="SEL1-6-1-S-010-B315"/>
    <m/>
    <m/>
    <m/>
    <m/>
    <m/>
    <m/>
    <m/>
    <m/>
    <m/>
    <m/>
    <m/>
    <m/>
    <m/>
    <m/>
    <m/>
    <s v="Q10"/>
    <s v="6-B315"/>
    <s v="B315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316"/>
    <s v="U6-A5"/>
    <s v="U6-B5"/>
    <s v="U6-A5-20"/>
    <s v="U6-B5-20"/>
    <m/>
    <m/>
    <m/>
    <m/>
    <m/>
    <m/>
    <m/>
    <m/>
    <m/>
    <m/>
    <m/>
    <s v="Q11"/>
    <s v="6-B316"/>
    <s v="B316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317"/>
    <s v="U6-A5"/>
    <s v="U6-B5"/>
    <s v="U6-A5-22"/>
    <s v="U6-B5-22"/>
    <m/>
    <m/>
    <m/>
    <m/>
    <m/>
    <m/>
    <m/>
    <m/>
    <m/>
    <m/>
    <m/>
    <s v="Q12"/>
    <s v="6-B317"/>
    <s v="B317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318"/>
    <s v="U6-A5"/>
    <s v="U6-B5"/>
    <s v="U6-A5-24"/>
    <s v="U6-B5-24"/>
    <m/>
    <m/>
    <m/>
    <m/>
    <m/>
    <m/>
    <m/>
    <m/>
    <m/>
    <m/>
    <m/>
    <s v="Q13"/>
    <s v="6-B318"/>
    <s v="B318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319"/>
    <s v="U6-A5"/>
    <s v="U6-B5"/>
    <s v="U6-A5-26"/>
    <s v="U6-B5-26"/>
    <m/>
    <m/>
    <m/>
    <m/>
    <m/>
    <m/>
    <m/>
    <m/>
    <m/>
    <m/>
    <m/>
    <s v="Q14"/>
    <s v="6-B319"/>
    <s v="B319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320"/>
    <s v="U6-A5"/>
    <s v="U6-B5"/>
    <s v="U6-A5-28"/>
    <s v="U6-B5-28"/>
    <m/>
    <m/>
    <m/>
    <m/>
    <m/>
    <m/>
    <m/>
    <m/>
    <m/>
    <m/>
    <m/>
    <s v="Q15"/>
    <s v="6-B320"/>
    <s v="B320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321"/>
    <s v="U6-A5"/>
    <s v="U6-B5"/>
    <s v="U6-A5-30"/>
    <s v="U6-B5-30"/>
    <m/>
    <m/>
    <m/>
    <m/>
    <m/>
    <m/>
    <m/>
    <m/>
    <m/>
    <m/>
    <m/>
    <s v="Q16"/>
    <s v="6-B321"/>
    <s v="B321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322"/>
    <s v="U6-A5"/>
    <s v="U6-B5"/>
    <s v="U6-A5-32"/>
    <s v="U6-B5-32"/>
    <m/>
    <m/>
    <m/>
    <m/>
    <m/>
    <m/>
    <m/>
    <m/>
    <m/>
    <m/>
    <m/>
    <s v="Q17"/>
    <s v="6-B322"/>
    <s v="B322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323"/>
    <s v="U6-A5"/>
    <s v="U6-B5"/>
    <s v="U6-A5-34"/>
    <s v="U6-B5-34"/>
    <m/>
    <m/>
    <m/>
    <m/>
    <m/>
    <m/>
    <m/>
    <m/>
    <m/>
    <m/>
    <m/>
    <s v="Q18"/>
    <s v="6-B323"/>
    <s v="B323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324"/>
    <s v="U6-A5"/>
    <s v="U6-B5"/>
    <s v="U6-A5-36"/>
    <s v="U6-B5-36"/>
    <m/>
    <m/>
    <m/>
    <m/>
    <m/>
    <m/>
    <m/>
    <m/>
    <m/>
    <m/>
    <m/>
    <s v="Q19"/>
    <s v="6-B324"/>
    <s v="B324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325"/>
    <m/>
    <m/>
    <s v="-"/>
    <s v="-"/>
    <m/>
    <m/>
    <m/>
    <m/>
    <m/>
    <m/>
    <m/>
    <m/>
    <m/>
    <m/>
    <m/>
    <s v="Q20"/>
    <s v="6-B325"/>
    <s v="B325"/>
    <s v="S-010"/>
    <n v="1"/>
    <x v="2"/>
    <s v="SEL1"/>
    <m/>
    <m/>
    <m/>
    <m/>
    <m/>
    <m/>
    <m/>
    <m/>
    <m/>
    <m/>
    <m/>
    <m/>
    <m/>
    <m/>
    <m/>
    <m/>
    <m/>
  </r>
  <r>
    <x v="0"/>
    <s v="주식회사 메타넷티플랫폼"/>
    <s v="Metanet T Platform Co., Ltd."/>
    <m/>
    <m/>
    <m/>
    <m/>
    <m/>
    <m/>
    <s v="Cabinet"/>
    <s v="SEL1-6-1-S-010-B401"/>
    <m/>
    <m/>
    <s v="-"/>
    <s v="-"/>
    <m/>
    <m/>
    <m/>
    <m/>
    <m/>
    <m/>
    <m/>
    <m/>
    <m/>
    <m/>
    <m/>
    <s v="T10"/>
    <s v="6-B401"/>
    <s v="B401"/>
    <s v="S-010"/>
    <n v="1"/>
    <x v="2"/>
    <s v="SEL1"/>
    <m/>
    <m/>
    <m/>
    <m/>
    <m/>
    <m/>
    <m/>
    <m/>
    <m/>
    <s v="MTPKR-OR-003433"/>
    <s v="MTPKR-IB-00035442"/>
    <m/>
    <m/>
    <m/>
    <n v="2.2000000000000002"/>
    <n v="0"/>
    <m/>
  </r>
  <r>
    <x v="0"/>
    <s v="주식회사 메타넷티플랫폼"/>
    <s v="Metanet T Platform Co., Ltd."/>
    <m/>
    <m/>
    <m/>
    <m/>
    <m/>
    <m/>
    <s v="Cabinet"/>
    <s v="SEL1-6-1-S-010-B402"/>
    <s v="U6-A5"/>
    <s v="U6-B5"/>
    <s v="U6-A5-02"/>
    <s v="U6-B5-02"/>
    <m/>
    <m/>
    <m/>
    <m/>
    <m/>
    <m/>
    <m/>
    <m/>
    <m/>
    <m/>
    <m/>
    <s v="T11"/>
    <s v="6-B402"/>
    <s v="B402"/>
    <s v="S-010"/>
    <n v="1"/>
    <x v="2"/>
    <s v="SEL1"/>
    <m/>
    <m/>
    <m/>
    <m/>
    <m/>
    <m/>
    <m/>
    <m/>
    <m/>
    <s v="MTPKR-OR-003433"/>
    <s v="MTPKR-IB-00035443"/>
    <m/>
    <m/>
    <m/>
    <n v="2.2000000000000002"/>
    <n v="3.5419999999999998"/>
    <m/>
  </r>
  <r>
    <x v="0"/>
    <s v="주식회사 유아이윈스"/>
    <s v="U.I.WINS"/>
    <s v="UIWKR"/>
    <m/>
    <m/>
    <m/>
    <m/>
    <m/>
    <s v="Cabinet"/>
    <s v="SEL1-6-1-S-010-B403"/>
    <s v="U6-A5"/>
    <s v="U6-B5"/>
    <s v="U6-A5-04"/>
    <s v="U6-B5-04"/>
    <m/>
    <m/>
    <m/>
    <m/>
    <m/>
    <m/>
    <m/>
    <m/>
    <m/>
    <m/>
    <m/>
    <s v="T12"/>
    <s v="6-B403"/>
    <s v="B403"/>
    <s v="S-010"/>
    <n v="1"/>
    <x v="2"/>
    <s v="SEL1"/>
    <m/>
    <m/>
    <m/>
    <m/>
    <m/>
    <m/>
    <m/>
    <m/>
    <m/>
    <s v="UIWKR-OR-003624"/>
    <s v="UIWKR-IB-00035593"/>
    <m/>
    <m/>
    <m/>
    <n v="2.2000000000000002"/>
    <n v="1.804"/>
    <m/>
  </r>
  <r>
    <x v="0"/>
    <s v="주식회사 이츠인"/>
    <s v="ETSIN Co., Ltd."/>
    <s v="ITSKR"/>
    <m/>
    <m/>
    <m/>
    <m/>
    <m/>
    <s v="Cabinet"/>
    <s v="SEL1-6-1-S-010-B404"/>
    <s v="U6-A5"/>
    <s v="U6-B5"/>
    <s v="U6-A5-06"/>
    <s v="U6-B5-06"/>
    <m/>
    <m/>
    <m/>
    <m/>
    <m/>
    <m/>
    <m/>
    <m/>
    <m/>
    <m/>
    <m/>
    <s v="T13"/>
    <s v="6-B404"/>
    <s v="B404"/>
    <s v="S-010"/>
    <n v="1"/>
    <x v="2"/>
    <s v="SEL1"/>
    <m/>
    <m/>
    <n v="21"/>
    <n v="15"/>
    <m/>
    <n v="1"/>
    <n v="5"/>
    <m/>
    <m/>
    <s v="ITSKR-OR-003346"/>
    <s v="ITSKR-IB-00035394"/>
    <m/>
    <m/>
    <m/>
    <n v="2.2000000000000002"/>
    <n v="0"/>
    <m/>
  </r>
  <r>
    <x v="0"/>
    <s v="주식회사 동양엔아이엔씨"/>
    <s v="Dongyang &amp; I&amp;C Co., Ltd."/>
    <s v="DYIKR"/>
    <m/>
    <m/>
    <m/>
    <m/>
    <m/>
    <s v="Cabinet"/>
    <s v="SEL1-6-1-S-010-B405"/>
    <s v="U6-A5"/>
    <s v="U6-B5"/>
    <s v="U6-A5-08"/>
    <s v="U6-B5-08"/>
    <m/>
    <m/>
    <m/>
    <m/>
    <m/>
    <m/>
    <m/>
    <m/>
    <m/>
    <m/>
    <m/>
    <s v="T14"/>
    <s v="6-B405"/>
    <s v="B405"/>
    <s v="S-010"/>
    <n v="1"/>
    <x v="2"/>
    <s v="SEL1"/>
    <m/>
    <m/>
    <m/>
    <m/>
    <m/>
    <m/>
    <m/>
    <m/>
    <s v="Half"/>
    <s v="DYIKR-OR-003327"/>
    <s v="DYIKR-IB-00035372 Half"/>
    <m/>
    <m/>
    <m/>
    <n v="1.1000000000000001"/>
    <n v="1.1659999999999999"/>
    <m/>
  </r>
  <r>
    <x v="0"/>
    <s v="주식회사 메타넷티플랫폼"/>
    <s v="Metanet T Platform Co., Ltd."/>
    <m/>
    <m/>
    <m/>
    <m/>
    <m/>
    <m/>
    <s v="Cabinet"/>
    <s v="SEL1-6-1-S-010-B406"/>
    <s v="U6-A5"/>
    <s v="U6-B5"/>
    <s v="U6-A5-10"/>
    <s v="U6-B5-10"/>
    <s v="U6-A5-54"/>
    <s v="U6-B5-54"/>
    <m/>
    <m/>
    <m/>
    <m/>
    <m/>
    <m/>
    <m/>
    <m/>
    <m/>
    <s v="T15"/>
    <s v="6-B406"/>
    <s v="B406"/>
    <s v="S-010"/>
    <n v="1"/>
    <x v="2"/>
    <s v="SEL1"/>
    <m/>
    <m/>
    <m/>
    <m/>
    <m/>
    <m/>
    <m/>
    <m/>
    <m/>
    <s v="MTPKR-OR-003435"/>
    <s v="MTPKR-IB-00035444"/>
    <m/>
    <m/>
    <m/>
    <n v="2.2000000000000002"/>
    <n v="0.13200000000000001"/>
    <m/>
  </r>
  <r>
    <x v="0"/>
    <s v="(주)엘림넷"/>
    <s v="ELIMNET Co., Ltd."/>
    <s v="ELNKR"/>
    <m/>
    <m/>
    <m/>
    <m/>
    <m/>
    <s v="Cabinet"/>
    <s v="SEL1-6-1-S-010-B407"/>
    <s v="U6-A5"/>
    <s v="U6-B5"/>
    <s v="U6-A5-12"/>
    <s v="U6-B5-12"/>
    <m/>
    <m/>
    <m/>
    <m/>
    <m/>
    <m/>
    <m/>
    <m/>
    <m/>
    <m/>
    <m/>
    <s v="T16"/>
    <s v="6-B407"/>
    <s v="B407"/>
    <s v="S-010"/>
    <n v="1"/>
    <x v="2"/>
    <s v="SEL1"/>
    <m/>
    <m/>
    <n v="5"/>
    <n v="5"/>
    <m/>
    <m/>
    <m/>
    <m/>
    <s v="quarter"/>
    <s v="ELNKR-OR-003330"/>
    <s v="ELNKR-IB-00035375 Quarter"/>
    <m/>
    <m/>
    <m/>
    <n v="0.55000000000000004"/>
    <n v="0.24199999999999999"/>
    <m/>
  </r>
  <r>
    <x v="0"/>
    <s v="(주)마크프로"/>
    <s v="MarkPro"/>
    <s v="MKPKR"/>
    <m/>
    <m/>
    <m/>
    <m/>
    <m/>
    <s v="Cabinet"/>
    <s v="SEL1-6-1-S-010-B408"/>
    <s v="U6-A5"/>
    <s v="U6-B5"/>
    <s v="U6-A5-14"/>
    <s v="U6-B5-14"/>
    <m/>
    <m/>
    <m/>
    <m/>
    <m/>
    <m/>
    <m/>
    <m/>
    <m/>
    <m/>
    <m/>
    <s v="T17"/>
    <s v="6-B408"/>
    <s v="B408"/>
    <s v="S-010"/>
    <n v="1"/>
    <x v="2"/>
    <s v="SEL1"/>
    <m/>
    <m/>
    <n v="14"/>
    <n v="5"/>
    <n v="1"/>
    <n v="8"/>
    <m/>
    <m/>
    <m/>
    <s v="MKPKR-OR-003432"/>
    <s v="MKPKR-IB-00035440"/>
    <m/>
    <m/>
    <m/>
    <n v="2.2000000000000002"/>
    <n v="1.65"/>
    <m/>
  </r>
  <r>
    <x v="0"/>
    <s v="(주)마크프로"/>
    <s v="MarkPro"/>
    <s v="MKPKR"/>
    <m/>
    <m/>
    <m/>
    <m/>
    <m/>
    <s v="Cabinet"/>
    <s v="SEL1-6-1-S-010-B409"/>
    <s v="U6-A5"/>
    <s v="U6-B5"/>
    <s v="U6-A5-16"/>
    <s v="U6-B5-16"/>
    <m/>
    <m/>
    <m/>
    <m/>
    <m/>
    <m/>
    <m/>
    <m/>
    <m/>
    <m/>
    <m/>
    <s v="T18"/>
    <s v="6-B409"/>
    <s v="B409"/>
    <s v="S-010"/>
    <n v="1"/>
    <x v="2"/>
    <s v="SEL1"/>
    <m/>
    <m/>
    <n v="17"/>
    <n v="8"/>
    <n v="2"/>
    <n v="7"/>
    <m/>
    <m/>
    <m/>
    <s v="MKPKR-OR-003432"/>
    <s v="MKPKR-IB-00035441"/>
    <m/>
    <m/>
    <m/>
    <n v="2.2000000000000002"/>
    <n v="1.6719999999999999"/>
    <m/>
  </r>
  <r>
    <x v="0"/>
    <s v="주식회사 에네이"/>
    <s v="Enei"/>
    <m/>
    <m/>
    <m/>
    <m/>
    <m/>
    <m/>
    <s v="Cabinet"/>
    <s v="SEL1-6-1-S-010-B410"/>
    <m/>
    <m/>
    <s v="-"/>
    <s v="-"/>
    <m/>
    <m/>
    <m/>
    <m/>
    <m/>
    <m/>
    <m/>
    <m/>
    <m/>
    <m/>
    <m/>
    <s v="T19"/>
    <s v="6-B410"/>
    <s v="B410"/>
    <s v="S-010"/>
    <n v="1"/>
    <x v="2"/>
    <s v="SEL1"/>
    <m/>
    <m/>
    <m/>
    <m/>
    <m/>
    <m/>
    <m/>
    <m/>
    <s v="Half -&gt; Full"/>
    <s v="ENYKR-OR-003331-CO1"/>
    <s v="ENYKR-IB-00035376 Half"/>
    <m/>
    <m/>
    <m/>
    <n v="1.1000000000000001"/>
    <n v="0.66"/>
    <m/>
  </r>
  <r>
    <x v="0"/>
    <s v="주식회사 에네이"/>
    <s v="Enei"/>
    <m/>
    <m/>
    <m/>
    <m/>
    <m/>
    <m/>
    <s v="Cabinet"/>
    <s v="SEL1-6-1-S-010-B411"/>
    <m/>
    <m/>
    <s v="-"/>
    <s v="-"/>
    <m/>
    <m/>
    <m/>
    <m/>
    <m/>
    <m/>
    <m/>
    <m/>
    <m/>
    <m/>
    <m/>
    <s v="T20"/>
    <s v="6-B411"/>
    <s v="B411"/>
    <s v="S-010"/>
    <n v="1"/>
    <x v="2"/>
    <s v="SEL1"/>
    <m/>
    <m/>
    <m/>
    <m/>
    <m/>
    <m/>
    <m/>
    <m/>
    <m/>
    <s v="ENYKR-OR-003332-CO1"/>
    <s v="ENYKR-IB-00035377"/>
    <m/>
    <m/>
    <m/>
    <n v="2.2000000000000002"/>
    <n v="1.958"/>
    <m/>
  </r>
  <r>
    <x v="1"/>
    <m/>
    <m/>
    <m/>
    <m/>
    <m/>
    <m/>
    <m/>
    <m/>
    <s v="Cabinet"/>
    <s v="SEL1-6-1-S-010-B415"/>
    <m/>
    <m/>
    <m/>
    <m/>
    <m/>
    <m/>
    <m/>
    <m/>
    <m/>
    <m/>
    <m/>
    <m/>
    <m/>
    <m/>
    <m/>
    <s v="P10"/>
    <s v="6-B415"/>
    <s v="B415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416"/>
    <s v="U6-A5"/>
    <s v="U6-B5"/>
    <s v="U6-A5-38"/>
    <s v="U6-B5-38"/>
    <m/>
    <m/>
    <m/>
    <m/>
    <m/>
    <m/>
    <m/>
    <m/>
    <m/>
    <m/>
    <m/>
    <s v="P11"/>
    <s v="6-B416"/>
    <s v="B416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417"/>
    <s v="U6-A5"/>
    <s v="U6-B5"/>
    <s v="U6-A5-40"/>
    <s v="U6-B5-40"/>
    <m/>
    <m/>
    <m/>
    <m/>
    <m/>
    <m/>
    <m/>
    <m/>
    <m/>
    <m/>
    <m/>
    <s v="P12"/>
    <s v="6-B417"/>
    <s v="B417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418"/>
    <s v="U6-A5"/>
    <s v="U6-B5"/>
    <s v="U6-A5-42"/>
    <s v="U6-B5-42"/>
    <m/>
    <m/>
    <m/>
    <m/>
    <m/>
    <m/>
    <m/>
    <m/>
    <m/>
    <m/>
    <m/>
    <s v="P13"/>
    <s v="6-B418"/>
    <s v="B418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419"/>
    <s v="U6-A5"/>
    <s v="U6-B5"/>
    <s v="U6-A5-44"/>
    <s v="U6-B5-44"/>
    <m/>
    <m/>
    <m/>
    <m/>
    <m/>
    <m/>
    <m/>
    <m/>
    <m/>
    <m/>
    <m/>
    <s v="P14"/>
    <s v="6-B419"/>
    <s v="B419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420"/>
    <s v="U6-A5"/>
    <s v="U6-B5"/>
    <s v="U6-A5-46"/>
    <s v="U6-B5-46"/>
    <m/>
    <m/>
    <m/>
    <m/>
    <m/>
    <m/>
    <m/>
    <m/>
    <m/>
    <m/>
    <m/>
    <s v="P15"/>
    <s v="6-B420"/>
    <s v="B420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421"/>
    <s v="U6-A7"/>
    <s v="U6-B7"/>
    <s v="U6-A7-01"/>
    <s v="U6-B7-01"/>
    <m/>
    <m/>
    <m/>
    <m/>
    <m/>
    <m/>
    <m/>
    <m/>
    <m/>
    <m/>
    <m/>
    <s v="P16"/>
    <s v="6-B421"/>
    <s v="B421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422"/>
    <s v="U6-A7"/>
    <s v="U6-B7"/>
    <s v="U6-A7-03"/>
    <s v="U6-B7-03"/>
    <m/>
    <m/>
    <m/>
    <m/>
    <m/>
    <m/>
    <m/>
    <m/>
    <m/>
    <m/>
    <m/>
    <s v="P17"/>
    <s v="6-B422"/>
    <s v="B422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423"/>
    <s v="U6-A7"/>
    <s v="U6-B7"/>
    <s v="U6-A7-05"/>
    <s v="U6-B7-05"/>
    <m/>
    <m/>
    <m/>
    <m/>
    <m/>
    <m/>
    <m/>
    <m/>
    <m/>
    <m/>
    <m/>
    <s v="P18"/>
    <s v="6-B423"/>
    <s v="B423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424"/>
    <s v="U6-A7"/>
    <s v="U6-B7"/>
    <s v="U6-A7-07"/>
    <s v="U6-B7-07"/>
    <m/>
    <m/>
    <m/>
    <m/>
    <m/>
    <m/>
    <m/>
    <m/>
    <m/>
    <m/>
    <m/>
    <s v="P19"/>
    <s v="6-B424"/>
    <s v="B424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B425"/>
    <m/>
    <m/>
    <s v="-"/>
    <s v="-"/>
    <m/>
    <m/>
    <m/>
    <m/>
    <m/>
    <m/>
    <m/>
    <m/>
    <m/>
    <m/>
    <m/>
    <s v="P20"/>
    <s v="6-B425"/>
    <s v="B425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01"/>
    <m/>
    <m/>
    <m/>
    <m/>
    <m/>
    <m/>
    <m/>
    <m/>
    <m/>
    <m/>
    <m/>
    <m/>
    <m/>
    <m/>
    <m/>
    <s v="O10"/>
    <s v="6-C101"/>
    <s v="C101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02"/>
    <s v="U6-A7"/>
    <s v="U6-B7"/>
    <s v="U6-A7-52"/>
    <s v="U6-B7-52"/>
    <m/>
    <m/>
    <m/>
    <m/>
    <m/>
    <m/>
    <m/>
    <m/>
    <m/>
    <m/>
    <m/>
    <s v="O11"/>
    <s v="6-C102"/>
    <s v="C102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03"/>
    <s v="U6-A4"/>
    <s v="U6-B4"/>
    <s v="U-A4-03"/>
    <s v="U-B4-03"/>
    <m/>
    <m/>
    <m/>
    <m/>
    <m/>
    <m/>
    <m/>
    <m/>
    <m/>
    <m/>
    <m/>
    <s v="O12"/>
    <s v="6-C103"/>
    <s v="C103"/>
    <s v="S-010"/>
    <n v="1"/>
    <x v="2"/>
    <s v="SEL1"/>
    <m/>
    <m/>
    <n v="19"/>
    <n v="17"/>
    <m/>
    <n v="2"/>
    <m/>
    <m/>
    <m/>
    <m/>
    <m/>
    <m/>
    <m/>
    <m/>
    <m/>
    <m/>
    <m/>
  </r>
  <r>
    <x v="1"/>
    <m/>
    <m/>
    <m/>
    <m/>
    <m/>
    <m/>
    <m/>
    <m/>
    <s v="Cabinet"/>
    <s v="SEL1-6-1-S-010-C104"/>
    <s v="U6-A4"/>
    <s v="U6-B4"/>
    <s v="U-A4-05"/>
    <s v="U-B4-05"/>
    <m/>
    <m/>
    <m/>
    <m/>
    <m/>
    <m/>
    <m/>
    <m/>
    <m/>
    <m/>
    <m/>
    <s v="O13"/>
    <s v="6-C104"/>
    <s v="C104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05"/>
    <s v="U6-A4"/>
    <s v="U6-B4"/>
    <s v="U-A4-07"/>
    <s v="U-B4-07"/>
    <m/>
    <m/>
    <m/>
    <m/>
    <m/>
    <m/>
    <m/>
    <m/>
    <m/>
    <m/>
    <m/>
    <s v="O14"/>
    <s v="6-C105"/>
    <s v="C105"/>
    <s v="S-010"/>
    <n v="1"/>
    <x v="2"/>
    <s v="SEL1"/>
    <m/>
    <m/>
    <n v="26"/>
    <n v="20"/>
    <m/>
    <n v="6"/>
    <m/>
    <m/>
    <m/>
    <m/>
    <m/>
    <m/>
    <m/>
    <m/>
    <m/>
    <m/>
    <m/>
  </r>
  <r>
    <x v="1"/>
    <m/>
    <m/>
    <m/>
    <m/>
    <m/>
    <m/>
    <m/>
    <m/>
    <s v="Cabinet"/>
    <s v="SEL1-6-1-S-010-C106"/>
    <s v="U6-A4"/>
    <s v="U6-B4"/>
    <s v="U-A4-09"/>
    <s v="U-B4-09"/>
    <m/>
    <m/>
    <m/>
    <m/>
    <m/>
    <m/>
    <m/>
    <m/>
    <m/>
    <m/>
    <m/>
    <s v="O15"/>
    <s v="6-C106"/>
    <s v="C106"/>
    <s v="S-010"/>
    <n v="1"/>
    <x v="2"/>
    <s v="SEL1"/>
    <m/>
    <m/>
    <n v="18"/>
    <n v="18"/>
    <m/>
    <m/>
    <m/>
    <m/>
    <m/>
    <m/>
    <m/>
    <m/>
    <m/>
    <m/>
    <m/>
    <m/>
    <m/>
  </r>
  <r>
    <x v="1"/>
    <m/>
    <m/>
    <m/>
    <m/>
    <m/>
    <m/>
    <m/>
    <m/>
    <s v="Cabinet"/>
    <s v="SEL1-6-1-S-010-C107"/>
    <s v="U6-A4"/>
    <s v="U6-B4"/>
    <s v="U-A4-11"/>
    <s v="U-B4-11"/>
    <m/>
    <m/>
    <m/>
    <m/>
    <m/>
    <m/>
    <m/>
    <m/>
    <m/>
    <m/>
    <m/>
    <s v="O16"/>
    <s v="6-C107"/>
    <s v="C107"/>
    <s v="S-010"/>
    <n v="1"/>
    <x v="2"/>
    <s v="SEL1"/>
    <m/>
    <m/>
    <n v="14"/>
    <n v="14"/>
    <m/>
    <m/>
    <m/>
    <m/>
    <m/>
    <m/>
    <m/>
    <m/>
    <m/>
    <m/>
    <m/>
    <m/>
    <m/>
  </r>
  <r>
    <x v="1"/>
    <m/>
    <m/>
    <m/>
    <m/>
    <m/>
    <m/>
    <m/>
    <m/>
    <s v="Cabinet"/>
    <s v="SEL1-6-1-S-010-C108"/>
    <s v="U6-A4"/>
    <s v="U6-A3"/>
    <s v="U-A4-13"/>
    <s v="U-A3-31"/>
    <m/>
    <m/>
    <m/>
    <m/>
    <m/>
    <m/>
    <m/>
    <m/>
    <m/>
    <m/>
    <m/>
    <s v="O17"/>
    <s v="6-C108"/>
    <s v="C108"/>
    <s v="S-010"/>
    <n v="1"/>
    <x v="2"/>
    <s v="SEL1"/>
    <m/>
    <m/>
    <n v="15"/>
    <n v="15"/>
    <m/>
    <m/>
    <m/>
    <m/>
    <m/>
    <m/>
    <m/>
    <m/>
    <m/>
    <m/>
    <m/>
    <m/>
    <m/>
  </r>
  <r>
    <x v="1"/>
    <m/>
    <m/>
    <m/>
    <m/>
    <m/>
    <m/>
    <m/>
    <m/>
    <s v="Cabinet"/>
    <s v="SEL1-6-1-S-010-C109"/>
    <s v="U6-A4"/>
    <s v="U6-B4"/>
    <s v="U-A4-15"/>
    <s v="U-B4-15"/>
    <m/>
    <m/>
    <m/>
    <m/>
    <m/>
    <m/>
    <m/>
    <m/>
    <m/>
    <m/>
    <m/>
    <s v="O18"/>
    <s v="6-C109"/>
    <s v="C109"/>
    <s v="S-010"/>
    <n v="1"/>
    <x v="2"/>
    <s v="SEL1"/>
    <m/>
    <m/>
    <n v="0"/>
    <m/>
    <m/>
    <m/>
    <m/>
    <m/>
    <m/>
    <m/>
    <m/>
    <m/>
    <m/>
    <m/>
    <m/>
    <m/>
    <m/>
  </r>
  <r>
    <x v="1"/>
    <m/>
    <m/>
    <m/>
    <m/>
    <m/>
    <m/>
    <m/>
    <m/>
    <s v="Cabinet"/>
    <s v="SEL1-6-1-S-010-C110"/>
    <s v="U6-A4"/>
    <s v="U6-B4"/>
    <s v="U-A4-17"/>
    <s v="U-B4-17"/>
    <m/>
    <m/>
    <m/>
    <m/>
    <m/>
    <m/>
    <m/>
    <m/>
    <m/>
    <m/>
    <m/>
    <s v="O19"/>
    <s v="6-C110"/>
    <s v="C110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201"/>
    <m/>
    <m/>
    <m/>
    <m/>
    <m/>
    <m/>
    <m/>
    <m/>
    <m/>
    <m/>
    <m/>
    <m/>
    <m/>
    <m/>
    <m/>
    <s v="N10"/>
    <s v="6-C201"/>
    <s v="C201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202"/>
    <s v="U6-A4"/>
    <s v="U6-B4"/>
    <s v="U-A4-02"/>
    <s v="U-B4-02"/>
    <m/>
    <m/>
    <m/>
    <m/>
    <m/>
    <m/>
    <m/>
    <m/>
    <m/>
    <m/>
    <m/>
    <s v="N11"/>
    <s v="6-C202"/>
    <s v="C202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203"/>
    <s v="U6-A4"/>
    <s v="U6-B4"/>
    <s v="U-A4-04"/>
    <s v="U-B4-04"/>
    <m/>
    <m/>
    <m/>
    <m/>
    <m/>
    <m/>
    <m/>
    <m/>
    <m/>
    <m/>
    <m/>
    <s v="N12"/>
    <s v="6-C203"/>
    <s v="C203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204"/>
    <s v="U6-A4"/>
    <s v="U6-B4"/>
    <s v="U-A4-06"/>
    <s v="U-B4-06"/>
    <m/>
    <m/>
    <m/>
    <m/>
    <m/>
    <m/>
    <m/>
    <m/>
    <m/>
    <m/>
    <m/>
    <s v="N13"/>
    <s v="6-C204"/>
    <s v="C204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205"/>
    <s v="U6-A4"/>
    <s v="U6-B4"/>
    <s v="U-A4-08"/>
    <s v="U-B4-08"/>
    <m/>
    <m/>
    <m/>
    <m/>
    <m/>
    <m/>
    <m/>
    <m/>
    <m/>
    <m/>
    <m/>
    <s v="N14"/>
    <s v="6-C205"/>
    <s v="C205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206"/>
    <s v="U6-A4"/>
    <s v="U6-B4"/>
    <s v="U-A4-10"/>
    <s v="U-B4-10"/>
    <m/>
    <m/>
    <m/>
    <m/>
    <m/>
    <m/>
    <m/>
    <m/>
    <m/>
    <m/>
    <m/>
    <s v="N15"/>
    <s v="6-C206"/>
    <s v="C206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207"/>
    <s v="U6-A4"/>
    <s v="U6-B4"/>
    <s v="U-A4-12"/>
    <s v="U-B4-12"/>
    <m/>
    <m/>
    <m/>
    <m/>
    <m/>
    <m/>
    <m/>
    <m/>
    <m/>
    <m/>
    <m/>
    <s v="N16"/>
    <s v="6-C207"/>
    <s v="C207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208"/>
    <s v="U6-A4"/>
    <s v="U6-B3"/>
    <s v="U-A4-14"/>
    <s v="U-B3-21"/>
    <m/>
    <m/>
    <m/>
    <m/>
    <m/>
    <m/>
    <m/>
    <m/>
    <m/>
    <m/>
    <m/>
    <s v="N17"/>
    <s v="6-C208"/>
    <s v="C208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209"/>
    <s v="U6-A4"/>
    <s v="U6-B4"/>
    <s v="U-A4-16"/>
    <s v="U-B4-16"/>
    <m/>
    <m/>
    <m/>
    <m/>
    <m/>
    <m/>
    <m/>
    <m/>
    <m/>
    <m/>
    <m/>
    <s v="N18"/>
    <s v="6-C209"/>
    <s v="C209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210"/>
    <s v="U6-A4"/>
    <s v="U6-B4"/>
    <s v="U-A4-18"/>
    <s v="U-B4-18"/>
    <m/>
    <m/>
    <m/>
    <m/>
    <m/>
    <m/>
    <m/>
    <m/>
    <m/>
    <m/>
    <m/>
    <s v="N19"/>
    <s v="6-C210"/>
    <s v="C210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301"/>
    <m/>
    <m/>
    <m/>
    <m/>
    <m/>
    <m/>
    <m/>
    <m/>
    <m/>
    <m/>
    <m/>
    <m/>
    <m/>
    <m/>
    <m/>
    <s v="M10"/>
    <s v="6-C301"/>
    <s v="C301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302"/>
    <s v="U6-A3"/>
    <s v="U6-B3"/>
    <s v="U-A3-01"/>
    <s v="U-B3-01"/>
    <m/>
    <m/>
    <m/>
    <m/>
    <m/>
    <m/>
    <m/>
    <m/>
    <m/>
    <m/>
    <m/>
    <s v="M11"/>
    <s v="6-C302"/>
    <s v="C302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303"/>
    <s v="U6-A3"/>
    <s v="U6-B3"/>
    <s v="U-A3-03"/>
    <s v="U-B3-03"/>
    <m/>
    <m/>
    <m/>
    <m/>
    <m/>
    <m/>
    <m/>
    <m/>
    <m/>
    <m/>
    <m/>
    <s v="M12"/>
    <s v="6-C303"/>
    <s v="C303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304"/>
    <s v="U6-A3"/>
    <s v="U6-B3"/>
    <s v="U-A3-05"/>
    <s v="U-B3-05"/>
    <s v="U6-A7-32"/>
    <s v="U6-B7-34"/>
    <s v="U6-A7-30"/>
    <s v="U6-B7-30"/>
    <m/>
    <m/>
    <m/>
    <m/>
    <m/>
    <m/>
    <m/>
    <s v="M13"/>
    <s v="6-C304"/>
    <s v="C304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305"/>
    <s v="U6-A3"/>
    <s v="U6-B3"/>
    <s v="U-A3-07"/>
    <s v="U-B3-07"/>
    <s v="U6-A7-34"/>
    <s v="U6-B7-32"/>
    <s v="U6-A7-28"/>
    <s v="U6-B7-28"/>
    <m/>
    <m/>
    <m/>
    <m/>
    <m/>
    <m/>
    <m/>
    <s v="M14"/>
    <s v="6-C305"/>
    <s v="C305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306"/>
    <s v="U6-A3"/>
    <s v="U6-B3"/>
    <s v="U-A3-09"/>
    <s v="U-B3-09"/>
    <m/>
    <m/>
    <m/>
    <m/>
    <m/>
    <m/>
    <m/>
    <m/>
    <m/>
    <m/>
    <m/>
    <s v="M15"/>
    <s v="6-C306"/>
    <s v="C306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307"/>
    <s v="U6-A3"/>
    <s v="U6-B3"/>
    <s v="U-A3-11"/>
    <s v="U-B3-11"/>
    <m/>
    <m/>
    <m/>
    <m/>
    <m/>
    <m/>
    <m/>
    <m/>
    <m/>
    <m/>
    <m/>
    <s v="M16"/>
    <s v="6-C307"/>
    <s v="C307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308"/>
    <s v="U6-A3"/>
    <s v="U6-B3"/>
    <s v="U-A3-13"/>
    <s v="U-B3-13"/>
    <m/>
    <m/>
    <m/>
    <m/>
    <m/>
    <m/>
    <m/>
    <m/>
    <m/>
    <m/>
    <m/>
    <s v="M17"/>
    <s v="6-C308"/>
    <s v="C308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309"/>
    <s v="U6-A3"/>
    <s v="U6-B3"/>
    <s v="U-A3-15"/>
    <s v="U-B3-15"/>
    <m/>
    <m/>
    <m/>
    <m/>
    <m/>
    <m/>
    <m/>
    <m/>
    <m/>
    <m/>
    <m/>
    <s v="M18"/>
    <s v="6-C309"/>
    <s v="C309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310"/>
    <s v="U6-A3"/>
    <s v="U6-B3"/>
    <s v="U-A3-17"/>
    <s v="U-B3-17"/>
    <m/>
    <m/>
    <m/>
    <m/>
    <m/>
    <m/>
    <m/>
    <m/>
    <m/>
    <m/>
    <m/>
    <s v="M19"/>
    <s v="6-C310"/>
    <s v="C310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401"/>
    <m/>
    <m/>
    <m/>
    <m/>
    <m/>
    <m/>
    <m/>
    <m/>
    <m/>
    <m/>
    <m/>
    <m/>
    <m/>
    <m/>
    <m/>
    <s v="L10"/>
    <s v="6-C401"/>
    <s v="C401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402"/>
    <s v="U6-A3"/>
    <s v="U6-B3"/>
    <s v="U-A3-02"/>
    <s v="U-B3-02"/>
    <m/>
    <m/>
    <m/>
    <m/>
    <m/>
    <m/>
    <m/>
    <m/>
    <m/>
    <m/>
    <m/>
    <s v="L11"/>
    <s v="6-C402"/>
    <s v="C402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403"/>
    <s v="U6-A3"/>
    <s v="U6-B3"/>
    <s v="U-A3-04"/>
    <s v="U-B3-04"/>
    <m/>
    <m/>
    <m/>
    <m/>
    <m/>
    <m/>
    <m/>
    <m/>
    <m/>
    <m/>
    <m/>
    <s v="L12"/>
    <s v="6-C403"/>
    <s v="C403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404"/>
    <s v="U6-A3"/>
    <s v="U6-B3"/>
    <s v="U-A3-06"/>
    <s v="U-B3-06"/>
    <m/>
    <m/>
    <m/>
    <m/>
    <m/>
    <m/>
    <m/>
    <m/>
    <m/>
    <m/>
    <m/>
    <s v="L13"/>
    <s v="6-C404"/>
    <s v="C404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s v="매일유업"/>
    <m/>
    <m/>
    <m/>
    <m/>
    <s v="Cabinet"/>
    <s v="SEL1-6-1-S-010-C405"/>
    <s v="U6-A3"/>
    <s v="U6-B3"/>
    <s v="U-A3-08"/>
    <s v="U-B3-08"/>
    <m/>
    <m/>
    <m/>
    <m/>
    <m/>
    <m/>
    <m/>
    <m/>
    <m/>
    <m/>
    <m/>
    <s v="L14"/>
    <s v="6-C405"/>
    <s v="C405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406"/>
    <s v="U6-A3"/>
    <s v="U6-B3"/>
    <s v="U-A3-10"/>
    <s v="U-B3-10"/>
    <m/>
    <m/>
    <m/>
    <m/>
    <m/>
    <m/>
    <m/>
    <m/>
    <m/>
    <m/>
    <m/>
    <s v="L15"/>
    <s v="6-C406"/>
    <s v="C406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407"/>
    <s v="U6-A3"/>
    <s v="U6-B3"/>
    <s v="U-A3-12"/>
    <s v="U-B3-12"/>
    <m/>
    <m/>
    <m/>
    <m/>
    <m/>
    <m/>
    <m/>
    <m/>
    <m/>
    <m/>
    <m/>
    <s v="L16"/>
    <s v="6-C407"/>
    <s v="C407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408"/>
    <s v="U6-A3"/>
    <s v="U6-B3"/>
    <s v="U-A3-14"/>
    <s v="U-B3-14"/>
    <m/>
    <m/>
    <m/>
    <m/>
    <m/>
    <m/>
    <m/>
    <m/>
    <m/>
    <m/>
    <m/>
    <s v="L17"/>
    <s v="6-C408"/>
    <s v="C408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409"/>
    <s v="U6-A3"/>
    <s v="U6-B3"/>
    <s v="U-A3-16"/>
    <s v="U-B3-16"/>
    <m/>
    <m/>
    <m/>
    <m/>
    <m/>
    <m/>
    <m/>
    <m/>
    <m/>
    <m/>
    <m/>
    <s v="L18"/>
    <s v="6-C409"/>
    <s v="C409"/>
    <s v="S-010"/>
    <n v="1"/>
    <x v="2"/>
    <s v="SEL1"/>
    <m/>
    <m/>
    <n v="16"/>
    <n v="13"/>
    <m/>
    <n v="2"/>
    <m/>
    <n v="1"/>
    <m/>
    <m/>
    <m/>
    <m/>
    <m/>
    <m/>
    <m/>
    <m/>
    <m/>
  </r>
  <r>
    <x v="1"/>
    <m/>
    <m/>
    <m/>
    <m/>
    <m/>
    <m/>
    <m/>
    <m/>
    <s v="Cabinet"/>
    <s v="SEL1-6-1-S-010-C410"/>
    <s v="U6-A3"/>
    <s v="U6-B3"/>
    <s v="U-A3-18"/>
    <s v="U-B3-18"/>
    <m/>
    <m/>
    <m/>
    <m/>
    <m/>
    <m/>
    <m/>
    <m/>
    <m/>
    <m/>
    <m/>
    <s v="L19"/>
    <s v="6-C410"/>
    <s v="C410"/>
    <s v="S-010"/>
    <n v="1"/>
    <x v="2"/>
    <s v="SEL1"/>
    <m/>
    <m/>
    <n v="10"/>
    <n v="10"/>
    <m/>
    <m/>
    <m/>
    <m/>
    <m/>
    <m/>
    <m/>
    <m/>
    <m/>
    <m/>
    <m/>
    <m/>
    <m/>
  </r>
  <r>
    <x v="1"/>
    <m/>
    <m/>
    <m/>
    <m/>
    <m/>
    <m/>
    <m/>
    <m/>
    <s v="Cabinet"/>
    <s v="SEL1-6-1-S-010-C501"/>
    <m/>
    <m/>
    <m/>
    <m/>
    <m/>
    <m/>
    <m/>
    <m/>
    <m/>
    <m/>
    <m/>
    <m/>
    <m/>
    <m/>
    <m/>
    <s v="K10"/>
    <s v="6-C501"/>
    <s v="C501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502"/>
    <s v="U6-A3"/>
    <s v="U6-B3"/>
    <s v="U-A3-20"/>
    <s v="U-B3-20"/>
    <m/>
    <m/>
    <m/>
    <m/>
    <m/>
    <m/>
    <m/>
    <m/>
    <m/>
    <m/>
    <m/>
    <s v="K11"/>
    <s v="6-C502"/>
    <s v="C502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503"/>
    <s v="U6-A3"/>
    <s v="U6-B3"/>
    <s v="U-A3-22"/>
    <s v="U-B3-22"/>
    <m/>
    <m/>
    <m/>
    <m/>
    <m/>
    <m/>
    <m/>
    <m/>
    <m/>
    <m/>
    <m/>
    <s v="K12"/>
    <s v="6-C503"/>
    <s v="C503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504"/>
    <s v="U6-A3"/>
    <s v="U6-B3"/>
    <s v="U-A3-24"/>
    <s v="U-B3-48"/>
    <m/>
    <m/>
    <m/>
    <m/>
    <m/>
    <m/>
    <m/>
    <m/>
    <m/>
    <m/>
    <m/>
    <s v="K13"/>
    <s v="6-C504"/>
    <s v="C504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505"/>
    <s v="U6-A3"/>
    <s v="U6-B3"/>
    <s v="U-A3-26"/>
    <s v="U-B3-26"/>
    <m/>
    <m/>
    <m/>
    <m/>
    <m/>
    <m/>
    <m/>
    <m/>
    <m/>
    <m/>
    <m/>
    <s v="K14"/>
    <s v="6-C505"/>
    <s v="C505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506"/>
    <s v="U6-A3"/>
    <s v="U6-B3"/>
    <s v="U-A3-28"/>
    <s v="U-B3-28"/>
    <m/>
    <m/>
    <m/>
    <m/>
    <m/>
    <m/>
    <m/>
    <m/>
    <m/>
    <m/>
    <m/>
    <s v="K15"/>
    <s v="6-C506"/>
    <s v="C506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507"/>
    <s v="U6-A3"/>
    <s v="U6-B3"/>
    <s v="U-A3-30"/>
    <s v="U-B3-30"/>
    <m/>
    <m/>
    <m/>
    <m/>
    <m/>
    <m/>
    <m/>
    <m/>
    <m/>
    <m/>
    <m/>
    <s v="K16"/>
    <s v="6-C507"/>
    <s v="C507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508"/>
    <s v="U6-A3"/>
    <s v="U6-B3"/>
    <s v="U-A3-32"/>
    <s v="U-B3-32"/>
    <m/>
    <m/>
    <m/>
    <m/>
    <m/>
    <m/>
    <m/>
    <m/>
    <m/>
    <m/>
    <m/>
    <s v="K17"/>
    <s v="6-C508"/>
    <s v="C508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509"/>
    <s v="U6-A3"/>
    <s v="U6-B3"/>
    <s v="U-A3-34"/>
    <s v="U-B3-34"/>
    <m/>
    <m/>
    <m/>
    <m/>
    <m/>
    <m/>
    <m/>
    <m/>
    <m/>
    <m/>
    <m/>
    <s v="K18"/>
    <s v="6-C509"/>
    <s v="C509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510"/>
    <s v="U6-A3"/>
    <s v="U6-B3"/>
    <s v="U-A3-36"/>
    <s v="U-B3-36"/>
    <m/>
    <m/>
    <m/>
    <m/>
    <m/>
    <m/>
    <m/>
    <m/>
    <m/>
    <m/>
    <m/>
    <s v="K19"/>
    <s v="6-C510"/>
    <s v="C510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601"/>
    <m/>
    <m/>
    <m/>
    <m/>
    <m/>
    <m/>
    <m/>
    <m/>
    <m/>
    <m/>
    <m/>
    <m/>
    <m/>
    <m/>
    <m/>
    <m/>
    <s v="6-C601"/>
    <s v="C601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602"/>
    <m/>
    <m/>
    <m/>
    <m/>
    <m/>
    <m/>
    <m/>
    <m/>
    <m/>
    <m/>
    <m/>
    <m/>
    <m/>
    <m/>
    <m/>
    <m/>
    <s v="6-C602"/>
    <s v="C602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603"/>
    <m/>
    <m/>
    <m/>
    <m/>
    <m/>
    <m/>
    <m/>
    <m/>
    <m/>
    <m/>
    <m/>
    <m/>
    <m/>
    <m/>
    <m/>
    <m/>
    <s v="6-C603"/>
    <s v="C603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604"/>
    <m/>
    <m/>
    <m/>
    <m/>
    <m/>
    <m/>
    <m/>
    <m/>
    <m/>
    <m/>
    <m/>
    <m/>
    <m/>
    <m/>
    <m/>
    <m/>
    <s v="6-C604"/>
    <s v="C604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605"/>
    <m/>
    <m/>
    <m/>
    <m/>
    <m/>
    <m/>
    <m/>
    <m/>
    <m/>
    <m/>
    <m/>
    <m/>
    <m/>
    <m/>
    <m/>
    <m/>
    <s v="6-C605"/>
    <s v="C605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606"/>
    <m/>
    <m/>
    <m/>
    <m/>
    <m/>
    <m/>
    <m/>
    <m/>
    <m/>
    <m/>
    <m/>
    <m/>
    <m/>
    <m/>
    <m/>
    <m/>
    <s v="6-C606"/>
    <s v="C606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607"/>
    <m/>
    <m/>
    <m/>
    <m/>
    <m/>
    <m/>
    <m/>
    <m/>
    <m/>
    <m/>
    <m/>
    <m/>
    <m/>
    <m/>
    <m/>
    <m/>
    <s v="6-C607"/>
    <s v="C607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608"/>
    <m/>
    <m/>
    <m/>
    <m/>
    <m/>
    <m/>
    <m/>
    <m/>
    <m/>
    <m/>
    <m/>
    <m/>
    <m/>
    <m/>
    <m/>
    <m/>
    <s v="6-C608"/>
    <s v="C608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609"/>
    <m/>
    <m/>
    <m/>
    <m/>
    <m/>
    <m/>
    <m/>
    <m/>
    <m/>
    <m/>
    <m/>
    <m/>
    <m/>
    <m/>
    <m/>
    <m/>
    <s v="6-C609"/>
    <s v="C609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610"/>
    <m/>
    <m/>
    <m/>
    <m/>
    <m/>
    <m/>
    <m/>
    <m/>
    <m/>
    <m/>
    <m/>
    <m/>
    <m/>
    <m/>
    <m/>
    <m/>
    <s v="6-C610"/>
    <s v="C610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701"/>
    <m/>
    <m/>
    <m/>
    <m/>
    <m/>
    <m/>
    <m/>
    <m/>
    <m/>
    <m/>
    <m/>
    <m/>
    <m/>
    <m/>
    <m/>
    <m/>
    <s v="6-C701"/>
    <s v="C701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702"/>
    <m/>
    <m/>
    <m/>
    <m/>
    <m/>
    <m/>
    <m/>
    <m/>
    <m/>
    <m/>
    <m/>
    <m/>
    <m/>
    <m/>
    <m/>
    <m/>
    <s v="6-C702"/>
    <s v="C702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703"/>
    <m/>
    <m/>
    <m/>
    <m/>
    <m/>
    <m/>
    <m/>
    <m/>
    <m/>
    <m/>
    <m/>
    <m/>
    <m/>
    <m/>
    <m/>
    <m/>
    <s v="6-C703"/>
    <s v="C703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704"/>
    <m/>
    <m/>
    <m/>
    <m/>
    <m/>
    <m/>
    <m/>
    <m/>
    <m/>
    <m/>
    <m/>
    <m/>
    <m/>
    <m/>
    <m/>
    <m/>
    <s v="6-C704"/>
    <s v="C704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705"/>
    <m/>
    <m/>
    <m/>
    <m/>
    <m/>
    <m/>
    <m/>
    <m/>
    <m/>
    <m/>
    <m/>
    <m/>
    <m/>
    <m/>
    <m/>
    <m/>
    <s v="6-C705"/>
    <s v="C705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706"/>
    <m/>
    <m/>
    <m/>
    <m/>
    <m/>
    <m/>
    <m/>
    <m/>
    <m/>
    <m/>
    <m/>
    <m/>
    <m/>
    <m/>
    <m/>
    <m/>
    <s v="6-C706"/>
    <s v="C706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707"/>
    <m/>
    <m/>
    <m/>
    <m/>
    <m/>
    <m/>
    <m/>
    <m/>
    <m/>
    <m/>
    <m/>
    <m/>
    <m/>
    <m/>
    <m/>
    <m/>
    <s v="6-C707"/>
    <s v="C707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708"/>
    <m/>
    <m/>
    <m/>
    <m/>
    <m/>
    <m/>
    <m/>
    <m/>
    <m/>
    <m/>
    <m/>
    <m/>
    <m/>
    <m/>
    <m/>
    <m/>
    <s v="6-C708"/>
    <s v="C708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709"/>
    <m/>
    <m/>
    <m/>
    <m/>
    <m/>
    <m/>
    <m/>
    <m/>
    <m/>
    <m/>
    <m/>
    <m/>
    <m/>
    <m/>
    <m/>
    <m/>
    <s v="6-C709"/>
    <s v="C709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710"/>
    <m/>
    <m/>
    <m/>
    <m/>
    <m/>
    <m/>
    <m/>
    <m/>
    <m/>
    <m/>
    <m/>
    <m/>
    <m/>
    <m/>
    <m/>
    <m/>
    <s v="6-C710"/>
    <s v="C710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801"/>
    <m/>
    <m/>
    <m/>
    <m/>
    <m/>
    <m/>
    <m/>
    <m/>
    <m/>
    <m/>
    <m/>
    <m/>
    <m/>
    <m/>
    <m/>
    <m/>
    <s v="6-C801"/>
    <s v="C801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802"/>
    <m/>
    <m/>
    <m/>
    <m/>
    <m/>
    <m/>
    <m/>
    <m/>
    <m/>
    <m/>
    <m/>
    <m/>
    <m/>
    <m/>
    <m/>
    <m/>
    <s v="6-C802"/>
    <s v="C802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803"/>
    <m/>
    <m/>
    <m/>
    <m/>
    <m/>
    <m/>
    <m/>
    <m/>
    <m/>
    <m/>
    <m/>
    <m/>
    <m/>
    <m/>
    <m/>
    <m/>
    <s v="6-C803"/>
    <s v="C803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804"/>
    <m/>
    <m/>
    <m/>
    <m/>
    <m/>
    <m/>
    <m/>
    <m/>
    <m/>
    <m/>
    <m/>
    <m/>
    <m/>
    <m/>
    <m/>
    <m/>
    <s v="6-C804"/>
    <s v="C804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805"/>
    <m/>
    <m/>
    <m/>
    <m/>
    <m/>
    <m/>
    <m/>
    <m/>
    <m/>
    <m/>
    <m/>
    <m/>
    <m/>
    <m/>
    <m/>
    <m/>
    <s v="6-C805"/>
    <s v="C805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806"/>
    <m/>
    <m/>
    <m/>
    <m/>
    <m/>
    <m/>
    <m/>
    <m/>
    <m/>
    <m/>
    <m/>
    <m/>
    <m/>
    <m/>
    <m/>
    <m/>
    <s v="6-C806"/>
    <s v="C806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807"/>
    <m/>
    <m/>
    <m/>
    <m/>
    <m/>
    <m/>
    <m/>
    <m/>
    <m/>
    <m/>
    <m/>
    <m/>
    <m/>
    <m/>
    <m/>
    <m/>
    <s v="6-C807"/>
    <s v="C807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808"/>
    <m/>
    <m/>
    <m/>
    <m/>
    <m/>
    <m/>
    <m/>
    <m/>
    <m/>
    <m/>
    <m/>
    <m/>
    <m/>
    <m/>
    <m/>
    <m/>
    <s v="6-C808"/>
    <s v="C808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809"/>
    <m/>
    <m/>
    <m/>
    <m/>
    <m/>
    <m/>
    <m/>
    <m/>
    <m/>
    <m/>
    <m/>
    <m/>
    <m/>
    <m/>
    <m/>
    <m/>
    <s v="6-C809"/>
    <s v="C809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810"/>
    <m/>
    <m/>
    <m/>
    <m/>
    <m/>
    <m/>
    <m/>
    <m/>
    <m/>
    <m/>
    <m/>
    <m/>
    <m/>
    <m/>
    <m/>
    <m/>
    <s v="6-C810"/>
    <s v="C810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901"/>
    <m/>
    <m/>
    <m/>
    <m/>
    <m/>
    <m/>
    <m/>
    <m/>
    <m/>
    <m/>
    <m/>
    <m/>
    <m/>
    <m/>
    <m/>
    <m/>
    <s v="6-C901"/>
    <s v="C901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902"/>
    <m/>
    <m/>
    <m/>
    <m/>
    <m/>
    <m/>
    <m/>
    <m/>
    <m/>
    <m/>
    <m/>
    <m/>
    <m/>
    <m/>
    <m/>
    <m/>
    <s v="6-C902"/>
    <s v="C902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903"/>
    <m/>
    <m/>
    <m/>
    <m/>
    <m/>
    <m/>
    <m/>
    <m/>
    <m/>
    <m/>
    <m/>
    <m/>
    <m/>
    <m/>
    <m/>
    <m/>
    <s v="6-C903"/>
    <s v="C903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904"/>
    <m/>
    <m/>
    <m/>
    <m/>
    <m/>
    <m/>
    <m/>
    <m/>
    <m/>
    <m/>
    <m/>
    <m/>
    <m/>
    <m/>
    <m/>
    <m/>
    <s v="6-C904"/>
    <s v="C904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905"/>
    <m/>
    <m/>
    <m/>
    <m/>
    <m/>
    <m/>
    <m/>
    <m/>
    <m/>
    <m/>
    <m/>
    <m/>
    <m/>
    <m/>
    <m/>
    <m/>
    <s v="6-C905"/>
    <s v="C905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906"/>
    <m/>
    <m/>
    <m/>
    <m/>
    <m/>
    <m/>
    <m/>
    <m/>
    <m/>
    <m/>
    <m/>
    <m/>
    <m/>
    <m/>
    <m/>
    <m/>
    <s v="6-C906"/>
    <s v="C906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907"/>
    <m/>
    <m/>
    <m/>
    <m/>
    <m/>
    <m/>
    <m/>
    <m/>
    <m/>
    <m/>
    <m/>
    <m/>
    <m/>
    <m/>
    <m/>
    <m/>
    <s v="6-C907"/>
    <s v="C907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908"/>
    <m/>
    <m/>
    <m/>
    <m/>
    <m/>
    <m/>
    <m/>
    <m/>
    <m/>
    <m/>
    <m/>
    <m/>
    <m/>
    <m/>
    <m/>
    <m/>
    <s v="6-C908"/>
    <s v="C908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909"/>
    <m/>
    <m/>
    <m/>
    <m/>
    <m/>
    <m/>
    <m/>
    <m/>
    <m/>
    <m/>
    <m/>
    <m/>
    <m/>
    <m/>
    <m/>
    <m/>
    <s v="6-C909"/>
    <s v="C909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910"/>
    <m/>
    <m/>
    <m/>
    <m/>
    <m/>
    <m/>
    <m/>
    <m/>
    <m/>
    <m/>
    <m/>
    <m/>
    <m/>
    <m/>
    <m/>
    <m/>
    <s v="6-C910"/>
    <s v="C910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001"/>
    <m/>
    <m/>
    <m/>
    <m/>
    <m/>
    <m/>
    <m/>
    <m/>
    <m/>
    <m/>
    <m/>
    <m/>
    <m/>
    <m/>
    <m/>
    <m/>
    <s v="6-C1001"/>
    <s v="C1001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002"/>
    <m/>
    <m/>
    <m/>
    <m/>
    <m/>
    <m/>
    <m/>
    <m/>
    <m/>
    <m/>
    <m/>
    <m/>
    <m/>
    <m/>
    <m/>
    <m/>
    <s v="6-C1002"/>
    <s v="C1002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003"/>
    <m/>
    <m/>
    <m/>
    <m/>
    <m/>
    <m/>
    <m/>
    <m/>
    <m/>
    <m/>
    <m/>
    <m/>
    <m/>
    <m/>
    <m/>
    <m/>
    <s v="6-C1003"/>
    <s v="C1003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004"/>
    <m/>
    <m/>
    <m/>
    <m/>
    <m/>
    <m/>
    <m/>
    <m/>
    <m/>
    <m/>
    <m/>
    <m/>
    <m/>
    <m/>
    <m/>
    <m/>
    <s v="6-C1004"/>
    <s v="C1004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005"/>
    <m/>
    <m/>
    <m/>
    <m/>
    <m/>
    <m/>
    <m/>
    <m/>
    <m/>
    <m/>
    <m/>
    <m/>
    <m/>
    <m/>
    <m/>
    <m/>
    <s v="6-C1005"/>
    <s v="C1005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006"/>
    <m/>
    <m/>
    <m/>
    <m/>
    <m/>
    <m/>
    <m/>
    <m/>
    <m/>
    <m/>
    <m/>
    <m/>
    <m/>
    <m/>
    <m/>
    <m/>
    <s v="6-C1006"/>
    <s v="C1006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007"/>
    <m/>
    <m/>
    <m/>
    <m/>
    <m/>
    <m/>
    <m/>
    <m/>
    <m/>
    <m/>
    <m/>
    <m/>
    <m/>
    <m/>
    <m/>
    <m/>
    <s v="6-C1007"/>
    <s v="C1007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008"/>
    <m/>
    <m/>
    <m/>
    <m/>
    <m/>
    <m/>
    <m/>
    <m/>
    <m/>
    <m/>
    <m/>
    <m/>
    <m/>
    <m/>
    <m/>
    <m/>
    <s v="6-C1008"/>
    <s v="C1008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009"/>
    <m/>
    <m/>
    <m/>
    <m/>
    <m/>
    <m/>
    <m/>
    <m/>
    <m/>
    <m/>
    <m/>
    <m/>
    <m/>
    <m/>
    <m/>
    <m/>
    <s v="6-C1009"/>
    <s v="C1009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010"/>
    <m/>
    <m/>
    <m/>
    <m/>
    <m/>
    <m/>
    <m/>
    <m/>
    <m/>
    <m/>
    <m/>
    <m/>
    <m/>
    <m/>
    <m/>
    <m/>
    <s v="6-C1010"/>
    <s v="C1010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101"/>
    <m/>
    <m/>
    <m/>
    <m/>
    <m/>
    <m/>
    <m/>
    <m/>
    <m/>
    <m/>
    <m/>
    <m/>
    <m/>
    <m/>
    <m/>
    <m/>
    <s v="6-C1101"/>
    <s v="C1101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102"/>
    <m/>
    <m/>
    <m/>
    <m/>
    <m/>
    <m/>
    <m/>
    <m/>
    <m/>
    <m/>
    <m/>
    <m/>
    <m/>
    <m/>
    <m/>
    <m/>
    <s v="6-C1102"/>
    <s v="C1102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103"/>
    <m/>
    <m/>
    <m/>
    <m/>
    <m/>
    <m/>
    <m/>
    <m/>
    <m/>
    <m/>
    <m/>
    <m/>
    <m/>
    <m/>
    <m/>
    <m/>
    <s v="6-C1103"/>
    <s v="C1103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104"/>
    <m/>
    <m/>
    <m/>
    <m/>
    <m/>
    <m/>
    <m/>
    <m/>
    <m/>
    <m/>
    <m/>
    <m/>
    <m/>
    <m/>
    <m/>
    <m/>
    <s v="6-C1104"/>
    <s v="C1104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105"/>
    <m/>
    <m/>
    <m/>
    <m/>
    <m/>
    <m/>
    <m/>
    <m/>
    <m/>
    <m/>
    <m/>
    <m/>
    <m/>
    <m/>
    <m/>
    <m/>
    <s v="6-C1105"/>
    <s v="C1105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106"/>
    <m/>
    <m/>
    <m/>
    <m/>
    <m/>
    <m/>
    <m/>
    <m/>
    <m/>
    <m/>
    <m/>
    <m/>
    <m/>
    <m/>
    <m/>
    <m/>
    <s v="6-C1106"/>
    <s v="C1106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107"/>
    <m/>
    <m/>
    <m/>
    <m/>
    <m/>
    <m/>
    <m/>
    <m/>
    <m/>
    <m/>
    <m/>
    <m/>
    <m/>
    <m/>
    <m/>
    <m/>
    <s v="6-C1107"/>
    <s v="C1107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108"/>
    <m/>
    <m/>
    <m/>
    <m/>
    <m/>
    <m/>
    <m/>
    <m/>
    <m/>
    <m/>
    <m/>
    <m/>
    <m/>
    <m/>
    <m/>
    <m/>
    <s v="6-C1108"/>
    <s v="C1108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109"/>
    <m/>
    <m/>
    <m/>
    <m/>
    <m/>
    <m/>
    <m/>
    <m/>
    <m/>
    <m/>
    <m/>
    <m/>
    <m/>
    <m/>
    <m/>
    <m/>
    <s v="6-C1109"/>
    <s v="C1109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110"/>
    <m/>
    <m/>
    <m/>
    <m/>
    <m/>
    <m/>
    <m/>
    <m/>
    <m/>
    <m/>
    <m/>
    <m/>
    <m/>
    <m/>
    <m/>
    <m/>
    <s v="6-C1110"/>
    <s v="C1110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201"/>
    <m/>
    <m/>
    <m/>
    <m/>
    <m/>
    <m/>
    <m/>
    <m/>
    <m/>
    <m/>
    <m/>
    <m/>
    <m/>
    <m/>
    <m/>
    <m/>
    <s v="6-C1201"/>
    <s v="C1201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202"/>
    <m/>
    <m/>
    <m/>
    <m/>
    <m/>
    <m/>
    <m/>
    <m/>
    <m/>
    <m/>
    <m/>
    <m/>
    <m/>
    <m/>
    <m/>
    <m/>
    <s v="6-C1202"/>
    <s v="C1202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203"/>
    <m/>
    <m/>
    <m/>
    <m/>
    <m/>
    <m/>
    <m/>
    <m/>
    <m/>
    <m/>
    <m/>
    <m/>
    <m/>
    <m/>
    <m/>
    <m/>
    <s v="6-C1203"/>
    <s v="C1203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204"/>
    <m/>
    <m/>
    <m/>
    <m/>
    <m/>
    <m/>
    <m/>
    <m/>
    <m/>
    <m/>
    <m/>
    <m/>
    <m/>
    <m/>
    <m/>
    <m/>
    <s v="6-C1204"/>
    <s v="C1204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205"/>
    <m/>
    <m/>
    <m/>
    <m/>
    <m/>
    <m/>
    <m/>
    <m/>
    <m/>
    <m/>
    <m/>
    <m/>
    <m/>
    <m/>
    <m/>
    <m/>
    <s v="6-C1205"/>
    <s v="C1205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206"/>
    <m/>
    <m/>
    <m/>
    <m/>
    <m/>
    <m/>
    <m/>
    <m/>
    <m/>
    <m/>
    <m/>
    <m/>
    <m/>
    <m/>
    <m/>
    <m/>
    <s v="6-C1206"/>
    <s v="C1206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207"/>
    <m/>
    <m/>
    <m/>
    <m/>
    <m/>
    <m/>
    <m/>
    <m/>
    <m/>
    <m/>
    <m/>
    <m/>
    <m/>
    <m/>
    <m/>
    <m/>
    <s v="6-C1207"/>
    <s v="C1207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208"/>
    <m/>
    <m/>
    <m/>
    <m/>
    <m/>
    <m/>
    <m/>
    <m/>
    <m/>
    <m/>
    <m/>
    <m/>
    <m/>
    <m/>
    <m/>
    <m/>
    <s v="6-C1208"/>
    <s v="C1208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209"/>
    <m/>
    <m/>
    <m/>
    <m/>
    <m/>
    <m/>
    <m/>
    <m/>
    <m/>
    <m/>
    <m/>
    <m/>
    <m/>
    <m/>
    <m/>
    <m/>
    <s v="6-C1209"/>
    <s v="C1209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210"/>
    <m/>
    <m/>
    <m/>
    <m/>
    <m/>
    <m/>
    <m/>
    <m/>
    <m/>
    <m/>
    <m/>
    <m/>
    <m/>
    <m/>
    <m/>
    <m/>
    <s v="6-C1210"/>
    <s v="C1210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301"/>
    <m/>
    <m/>
    <m/>
    <m/>
    <m/>
    <m/>
    <m/>
    <m/>
    <m/>
    <m/>
    <m/>
    <m/>
    <m/>
    <m/>
    <m/>
    <m/>
    <s v="6-C1301"/>
    <s v="C1301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302"/>
    <m/>
    <m/>
    <m/>
    <m/>
    <m/>
    <m/>
    <m/>
    <m/>
    <m/>
    <m/>
    <m/>
    <m/>
    <m/>
    <m/>
    <m/>
    <m/>
    <s v="6-C1302"/>
    <s v="C1302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303"/>
    <m/>
    <m/>
    <m/>
    <m/>
    <m/>
    <m/>
    <m/>
    <m/>
    <m/>
    <m/>
    <m/>
    <m/>
    <m/>
    <m/>
    <m/>
    <m/>
    <s v="6-C1303"/>
    <s v="C1303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304"/>
    <m/>
    <m/>
    <m/>
    <m/>
    <m/>
    <m/>
    <m/>
    <m/>
    <m/>
    <m/>
    <m/>
    <m/>
    <m/>
    <m/>
    <m/>
    <m/>
    <s v="6-C1304"/>
    <s v="C1304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305"/>
    <m/>
    <m/>
    <m/>
    <m/>
    <m/>
    <m/>
    <m/>
    <m/>
    <m/>
    <m/>
    <m/>
    <m/>
    <m/>
    <m/>
    <m/>
    <m/>
    <s v="6-C1305"/>
    <s v="C1305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306"/>
    <m/>
    <m/>
    <m/>
    <m/>
    <m/>
    <m/>
    <m/>
    <m/>
    <m/>
    <m/>
    <m/>
    <m/>
    <m/>
    <m/>
    <m/>
    <m/>
    <s v="6-C1306"/>
    <s v="C1306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307"/>
    <m/>
    <m/>
    <m/>
    <m/>
    <m/>
    <m/>
    <m/>
    <m/>
    <m/>
    <m/>
    <m/>
    <m/>
    <m/>
    <m/>
    <m/>
    <m/>
    <s v="6-C1307"/>
    <s v="C1307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308"/>
    <m/>
    <m/>
    <m/>
    <m/>
    <m/>
    <m/>
    <m/>
    <m/>
    <m/>
    <m/>
    <m/>
    <m/>
    <m/>
    <m/>
    <m/>
    <m/>
    <s v="6-C1308"/>
    <s v="C1308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309"/>
    <m/>
    <m/>
    <m/>
    <m/>
    <m/>
    <m/>
    <m/>
    <m/>
    <m/>
    <m/>
    <m/>
    <m/>
    <m/>
    <m/>
    <m/>
    <m/>
    <s v="6-C1309"/>
    <s v="C1309"/>
    <s v="S-010"/>
    <n v="1"/>
    <x v="2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6-1-S-010-C1310"/>
    <m/>
    <m/>
    <m/>
    <m/>
    <m/>
    <m/>
    <m/>
    <m/>
    <m/>
    <m/>
    <m/>
    <m/>
    <m/>
    <m/>
    <m/>
    <m/>
    <s v="6-C1310"/>
    <s v="C1310"/>
    <s v="S-010"/>
    <n v="1"/>
    <x v="2"/>
    <s v="SEL1"/>
    <m/>
    <m/>
    <m/>
    <m/>
    <m/>
    <m/>
    <m/>
    <m/>
    <m/>
    <m/>
    <m/>
    <m/>
    <m/>
    <m/>
    <m/>
    <m/>
    <m/>
  </r>
  <r>
    <x v="0"/>
    <s v="세종텔레콤"/>
    <s v="Sejong Telecom Inc."/>
    <s v="SJTKR"/>
    <m/>
    <m/>
    <m/>
    <s v="Sejong 전송장비"/>
    <m/>
    <s v="Cabinet"/>
    <s v="SEL1-7-1-S-010-A207"/>
    <m/>
    <m/>
    <m/>
    <m/>
    <m/>
    <m/>
    <m/>
    <m/>
    <s v="IPD A-4-56"/>
    <s v="IPD B-4-56"/>
    <m/>
    <m/>
    <m/>
    <m/>
    <m/>
    <s v="537Bay"/>
    <s v="7-A207"/>
    <s v="A207"/>
    <s v="S-010"/>
    <n v="1"/>
    <x v="3"/>
    <s v="SEL1"/>
    <e v="#REF!"/>
    <m/>
    <n v="5"/>
    <m/>
    <m/>
    <n v="3"/>
    <m/>
    <n v="2"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A208"/>
    <m/>
    <m/>
    <m/>
    <m/>
    <m/>
    <m/>
    <m/>
    <m/>
    <s v="IPD A-4-59"/>
    <s v="IPD B-4-59"/>
    <m/>
    <m/>
    <m/>
    <m/>
    <m/>
    <s v="536Bay"/>
    <s v="7-A208"/>
    <s v="A208"/>
    <s v="S-010"/>
    <n v="1"/>
    <x v="3"/>
    <s v="SEL1"/>
    <e v="#REF!"/>
    <m/>
    <n v="5"/>
    <m/>
    <m/>
    <n v="5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A209"/>
    <m/>
    <m/>
    <m/>
    <m/>
    <m/>
    <m/>
    <m/>
    <m/>
    <s v="IPD A-4-25"/>
    <s v="IPD B-4-25"/>
    <m/>
    <m/>
    <m/>
    <m/>
    <m/>
    <s v="535Bay"/>
    <s v="7-A209"/>
    <s v="A209"/>
    <s v="S-010"/>
    <n v="1"/>
    <x v="3"/>
    <s v="SEL1"/>
    <e v="#REF!"/>
    <m/>
    <n v="2"/>
    <m/>
    <m/>
    <n v="2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(Reserve)"/>
    <m/>
    <s v="Cabinet"/>
    <s v="SEL1-7-1-S-010-A210"/>
    <m/>
    <m/>
    <m/>
    <m/>
    <m/>
    <m/>
    <m/>
    <m/>
    <m/>
    <m/>
    <m/>
    <m/>
    <m/>
    <m/>
    <m/>
    <s v="534Bay"/>
    <s v="7-A210"/>
    <s v="A210"/>
    <s v="S-010"/>
    <n v="1"/>
    <x v="3"/>
    <s v="SEL1"/>
    <e v="#REF!"/>
    <m/>
    <m/>
    <m/>
    <m/>
    <m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m/>
    <m/>
    <s v="Cabinet"/>
    <s v="SEL1-7-1-S-010-A211"/>
    <m/>
    <m/>
    <m/>
    <m/>
    <m/>
    <m/>
    <m/>
    <m/>
    <m/>
    <m/>
    <m/>
    <m/>
    <m/>
    <m/>
    <m/>
    <m/>
    <s v="7-A211"/>
    <s v="A211"/>
    <s v="S-010"/>
    <n v="1"/>
    <x v="3"/>
    <s v="SEL1"/>
    <m/>
    <m/>
    <m/>
    <m/>
    <m/>
    <m/>
    <m/>
    <m/>
    <m/>
    <s v="SJTKR-OR-004030-CO1"/>
    <m/>
    <m/>
    <m/>
    <s v="O"/>
    <n v="1.6"/>
    <n v="0"/>
    <s v="찾을 수 없음"/>
  </r>
  <r>
    <x v="0"/>
    <s v="세종텔레콤"/>
    <s v="Sejong Telecom Inc."/>
    <s v="SJTKR"/>
    <m/>
    <m/>
    <m/>
    <s v="Sejong 전송장비"/>
    <m/>
    <s v="Cabinet"/>
    <s v="SEL1-7-1-S-010-A306"/>
    <m/>
    <m/>
    <m/>
    <m/>
    <m/>
    <m/>
    <m/>
    <m/>
    <s v="IPD B-4-31"/>
    <s v="IPD A-4-31"/>
    <m/>
    <m/>
    <m/>
    <m/>
    <m/>
    <s v="440Bay"/>
    <s v="7-A306"/>
    <s v="A306"/>
    <s v="S-010"/>
    <n v="1"/>
    <x v="3"/>
    <s v="SEL1"/>
    <e v="#REF!"/>
    <m/>
    <n v="2"/>
    <m/>
    <m/>
    <n v="2"/>
    <m/>
    <m/>
    <m/>
    <s v="SJTKR-OR-004030-CO1"/>
    <m/>
    <m/>
    <m/>
    <s v="O"/>
    <n v="1.6"/>
    <n v="0"/>
    <s v="찾을 수 없음"/>
  </r>
  <r>
    <x v="0"/>
    <s v="세종텔레콤"/>
    <s v="Sejong Telecom Inc."/>
    <s v="SJTKR"/>
    <m/>
    <m/>
    <m/>
    <s v="Sejong 전송장비"/>
    <m/>
    <s v="Cabinet"/>
    <s v="SEL1-7-1-S-010-A307"/>
    <m/>
    <m/>
    <m/>
    <m/>
    <m/>
    <m/>
    <m/>
    <m/>
    <s v="IPD B-4-30"/>
    <s v="IPD A-4-30"/>
    <m/>
    <m/>
    <m/>
    <m/>
    <m/>
    <s v="439Bay"/>
    <s v="7-A307"/>
    <s v="A307"/>
    <s v="S-010"/>
    <n v="1"/>
    <x v="3"/>
    <s v="SEL1"/>
    <e v="#REF!"/>
    <m/>
    <n v="2"/>
    <m/>
    <m/>
    <n v="2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A309"/>
    <m/>
    <m/>
    <m/>
    <m/>
    <m/>
    <m/>
    <m/>
    <m/>
    <s v="IPD A-4-29"/>
    <s v="IPD B-4-29"/>
    <s v="IPD A-4-34"/>
    <s v="IPD B-4-34"/>
    <m/>
    <m/>
    <m/>
    <s v="437Bay"/>
    <s v="7-A309"/>
    <s v="A309"/>
    <s v="S-010"/>
    <n v="1"/>
    <x v="3"/>
    <s v="SEL1"/>
    <e v="#REF!"/>
    <m/>
    <m/>
    <m/>
    <m/>
    <m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A310"/>
    <m/>
    <m/>
    <m/>
    <m/>
    <m/>
    <m/>
    <m/>
    <m/>
    <s v="IPD A-4-03"/>
    <s v="IPD B-4-03"/>
    <m/>
    <m/>
    <m/>
    <m/>
    <m/>
    <s v="436Bay"/>
    <s v="7-A310"/>
    <s v="A310"/>
    <s v="S-010"/>
    <n v="1"/>
    <x v="3"/>
    <s v="SEL1"/>
    <e v="#REF!"/>
    <m/>
    <n v="6"/>
    <m/>
    <m/>
    <n v="6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(정류기)"/>
    <m/>
    <s v="Cabinet"/>
    <s v="SEL1-7-1-S-010-A311"/>
    <m/>
    <m/>
    <m/>
    <m/>
    <m/>
    <m/>
    <m/>
    <m/>
    <m/>
    <m/>
    <m/>
    <m/>
    <m/>
    <m/>
    <m/>
    <s v="435Bay"/>
    <s v="7-A311"/>
    <s v="A311"/>
    <s v="S-010"/>
    <n v="1"/>
    <x v="3"/>
    <s v="SEL1"/>
    <e v="#REF!"/>
    <m/>
    <n v="7"/>
    <m/>
    <m/>
    <n v="7"/>
    <m/>
    <m/>
    <m/>
    <s v="SJTKR-OR-004030-CO1"/>
    <m/>
    <m/>
    <m/>
    <s v="U"/>
    <n v="1.6"/>
    <n v="0"/>
    <s v="찾을 수 없음"/>
  </r>
  <r>
    <x v="0"/>
    <s v="세종텔레콤"/>
    <s v="Sejong Telecom Inc."/>
    <s v="SJTKR"/>
    <m/>
    <m/>
    <m/>
    <s v="Sejong_인터넷"/>
    <m/>
    <s v="Cabinet"/>
    <s v="SEL1-7-1-S-010-A402"/>
    <m/>
    <m/>
    <m/>
    <m/>
    <m/>
    <m/>
    <m/>
    <m/>
    <s v="IPD A-4-41"/>
    <s v="IPD B-4-41"/>
    <m/>
    <m/>
    <m/>
    <m/>
    <m/>
    <s v="343Bay"/>
    <s v="7-A402"/>
    <s v="A402"/>
    <s v="S-010"/>
    <n v="1"/>
    <x v="3"/>
    <s v="SEL1"/>
    <e v="#REF!"/>
    <m/>
    <n v="15"/>
    <n v="10"/>
    <m/>
    <n v="3"/>
    <m/>
    <n v="2"/>
    <m/>
    <s v="SJTKR-OR-004030-CO1"/>
    <m/>
    <m/>
    <m/>
    <s v="O"/>
    <n v="1.6"/>
    <n v="0"/>
    <s v="AC/DC"/>
  </r>
  <r>
    <x v="0"/>
    <s v="세종텔레콤"/>
    <s v="Sejong Telecom Inc."/>
    <s v="SJTKR"/>
    <m/>
    <m/>
    <m/>
    <s v="Sejong_인터넷"/>
    <m/>
    <s v="Cabinet"/>
    <s v="SEL1-7-1-S-010-A403"/>
    <m/>
    <m/>
    <s v="U3-7B-03"/>
    <s v="U3-7A-05"/>
    <m/>
    <m/>
    <m/>
    <m/>
    <m/>
    <m/>
    <m/>
    <m/>
    <m/>
    <m/>
    <m/>
    <s v="342Bay"/>
    <s v="7-A403"/>
    <s v="A403"/>
    <s v="S-010"/>
    <n v="1"/>
    <x v="3"/>
    <s v="SEL1"/>
    <e v="#REF!"/>
    <m/>
    <m/>
    <m/>
    <m/>
    <m/>
    <m/>
    <m/>
    <m/>
    <s v="SJTKR-OR-004030-CO1"/>
    <m/>
    <m/>
    <m/>
    <s v="O"/>
    <n v="1.6"/>
    <n v="1.98"/>
    <m/>
  </r>
  <r>
    <x v="0"/>
    <s v="세종텔레콤"/>
    <s v="Sejong Telecom Inc."/>
    <s v="SJTKR"/>
    <m/>
    <m/>
    <m/>
    <s v="Sejong_인터넷"/>
    <m/>
    <s v="Cabinet"/>
    <s v="SEL1-7-1-S-010-A404"/>
    <s v="UPS A1"/>
    <s v="UPS B1"/>
    <s v="UPS A1-40"/>
    <s v="UPS B1-38"/>
    <m/>
    <m/>
    <m/>
    <m/>
    <m/>
    <m/>
    <m/>
    <m/>
    <m/>
    <m/>
    <m/>
    <s v="341Bay"/>
    <s v="7-A404"/>
    <s v="A404"/>
    <s v="S-010"/>
    <n v="1"/>
    <x v="3"/>
    <s v="SEL1"/>
    <e v="#REF!"/>
    <m/>
    <m/>
    <m/>
    <m/>
    <m/>
    <m/>
    <m/>
    <m/>
    <s v="SJTKR-OR-004030-CO1"/>
    <m/>
    <m/>
    <m/>
    <s v="O"/>
    <n v="1.6"/>
    <n v="1.9139999999999999"/>
    <m/>
  </r>
  <r>
    <x v="0"/>
    <s v="세종텔레콤"/>
    <s v="Sejong Telecom Inc."/>
    <s v="SJTKR"/>
    <m/>
    <m/>
    <m/>
    <s v="Sejong_인터넷"/>
    <m/>
    <s v="Cabinet"/>
    <s v="SEL1-7-1-S-010-A405"/>
    <s v="UPS A1"/>
    <s v="UPS A1"/>
    <s v="UPS A1-25"/>
    <s v="UPS A1-20"/>
    <m/>
    <m/>
    <m/>
    <m/>
    <m/>
    <m/>
    <m/>
    <m/>
    <m/>
    <m/>
    <m/>
    <s v="340Bay"/>
    <s v="7-A405"/>
    <s v="A405"/>
    <s v="S-010"/>
    <n v="1"/>
    <x v="3"/>
    <s v="SEL1"/>
    <e v="#REF!"/>
    <m/>
    <m/>
    <m/>
    <m/>
    <m/>
    <m/>
    <m/>
    <m/>
    <s v="SJTKR-OR-004030-CO1"/>
    <m/>
    <m/>
    <m/>
    <s v="O"/>
    <n v="1.6"/>
    <n v="0.57199999999999995"/>
    <m/>
  </r>
  <r>
    <x v="0"/>
    <s v="세종텔레콤"/>
    <s v="Sejong Telecom Inc."/>
    <s v="SJTKR"/>
    <m/>
    <m/>
    <m/>
    <s v="Sejong 전송장비"/>
    <m/>
    <s v="Cabinet"/>
    <s v="SEL1-7-1-S-010-A406"/>
    <m/>
    <m/>
    <m/>
    <m/>
    <m/>
    <m/>
    <m/>
    <m/>
    <s v="IPD B-4-46"/>
    <s v="IPD A-4-42"/>
    <m/>
    <m/>
    <m/>
    <m/>
    <m/>
    <s v="339Bay"/>
    <s v="7-A406"/>
    <s v="A406"/>
    <s v="S-010"/>
    <n v="1"/>
    <x v="3"/>
    <s v="SEL1"/>
    <e v="#REF!"/>
    <m/>
    <n v="3"/>
    <m/>
    <m/>
    <n v="3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A407"/>
    <m/>
    <m/>
    <m/>
    <m/>
    <m/>
    <m/>
    <m/>
    <m/>
    <s v="IPD A-4-43"/>
    <s v="IPD B-4-47"/>
    <m/>
    <m/>
    <m/>
    <m/>
    <m/>
    <s v="338Bay"/>
    <s v="7-A407"/>
    <s v="A407"/>
    <s v="S-010"/>
    <n v="1"/>
    <x v="3"/>
    <s v="SEL1"/>
    <e v="#REF!"/>
    <m/>
    <n v="3"/>
    <m/>
    <m/>
    <n v="3"/>
    <m/>
    <m/>
    <m/>
    <s v="SJTKR-OR-004030-CO1"/>
    <m/>
    <m/>
    <m/>
    <s v="O"/>
    <n v="1.6"/>
    <n v="0"/>
    <s v="AC/DC"/>
  </r>
  <r>
    <x v="0"/>
    <s v="세종텔레콤"/>
    <s v="Sejong Telecom Inc."/>
    <s v="SJTKR"/>
    <m/>
    <m/>
    <m/>
    <s v="Sejong 전송장비"/>
    <m/>
    <s v="Cabinet"/>
    <s v="SEL1-7-1-S-010-A408"/>
    <s v="U3-7B"/>
    <m/>
    <s v="U3-7B-08"/>
    <m/>
    <m/>
    <m/>
    <m/>
    <m/>
    <s v="IPD A-4-44"/>
    <s v="IPD B-4-48"/>
    <m/>
    <m/>
    <m/>
    <m/>
    <m/>
    <s v="337Bay"/>
    <s v="7-A408"/>
    <s v="A408"/>
    <s v="S-010"/>
    <n v="1"/>
    <x v="3"/>
    <s v="SEL1"/>
    <e v="#REF!"/>
    <m/>
    <n v="3"/>
    <m/>
    <m/>
    <n v="3"/>
    <m/>
    <m/>
    <m/>
    <s v="SJTKR-OR-004030-CO1"/>
    <m/>
    <m/>
    <m/>
    <s v="O"/>
    <n v="1.6"/>
    <n v="0"/>
    <s v="AC/DC"/>
  </r>
  <r>
    <x v="0"/>
    <s v="세종텔레콤"/>
    <s v="Sejong Telecom Inc."/>
    <s v="SJTKR"/>
    <m/>
    <m/>
    <m/>
    <s v="Sejong 전송장비"/>
    <m/>
    <s v="Cabinet"/>
    <s v="SEL1-7-1-S-010-A409"/>
    <m/>
    <m/>
    <m/>
    <m/>
    <m/>
    <m/>
    <m/>
    <m/>
    <s v="IPD A-4-50"/>
    <s v="IPD B-4-50"/>
    <m/>
    <m/>
    <m/>
    <m/>
    <m/>
    <s v="336Bay"/>
    <s v="7-A409"/>
    <s v="A409"/>
    <s v="S-010"/>
    <n v="1"/>
    <x v="3"/>
    <s v="SEL1"/>
    <e v="#REF!"/>
    <m/>
    <n v="7"/>
    <m/>
    <m/>
    <n v="7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A410"/>
    <m/>
    <m/>
    <m/>
    <m/>
    <m/>
    <m/>
    <m/>
    <m/>
    <s v="IPD A-4-46"/>
    <s v="IPD B-4-49"/>
    <m/>
    <m/>
    <m/>
    <m/>
    <m/>
    <s v="335Bay"/>
    <s v="7-A410"/>
    <s v="A410"/>
    <s v="S-010"/>
    <n v="1"/>
    <x v="3"/>
    <s v="SEL1"/>
    <e v="#REF!"/>
    <m/>
    <n v="4"/>
    <m/>
    <m/>
    <n v="4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A411"/>
    <m/>
    <m/>
    <m/>
    <m/>
    <m/>
    <m/>
    <m/>
    <m/>
    <s v="IPD A-4-54"/>
    <s v="IPD B-4-54"/>
    <m/>
    <m/>
    <m/>
    <m/>
    <m/>
    <s v="334Bay"/>
    <s v="7-A411"/>
    <s v="A411"/>
    <s v="S-010"/>
    <n v="1"/>
    <x v="3"/>
    <s v="SEL1"/>
    <e v="#REF!"/>
    <m/>
    <n v="3"/>
    <m/>
    <m/>
    <n v="3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A502"/>
    <m/>
    <m/>
    <m/>
    <m/>
    <m/>
    <m/>
    <m/>
    <m/>
    <s v="IPD A-4-26"/>
    <s v="IPD B-4-26"/>
    <m/>
    <m/>
    <m/>
    <m/>
    <m/>
    <s v="244Bay"/>
    <s v="7-A502"/>
    <s v="A502"/>
    <s v="S-010"/>
    <n v="1"/>
    <x v="3"/>
    <s v="SEL1"/>
    <e v="#REF!"/>
    <m/>
    <n v="9"/>
    <m/>
    <m/>
    <n v="9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A503"/>
    <m/>
    <m/>
    <m/>
    <m/>
    <m/>
    <m/>
    <m/>
    <m/>
    <s v="IPD A-4-28"/>
    <s v="IPD B-4-28"/>
    <m/>
    <m/>
    <m/>
    <m/>
    <m/>
    <s v="243Bay"/>
    <s v="7-A503"/>
    <s v="A503"/>
    <s v="S-010"/>
    <n v="1"/>
    <x v="3"/>
    <s v="SEL1"/>
    <e v="#REF!"/>
    <m/>
    <n v="9"/>
    <m/>
    <m/>
    <n v="9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_인터넷"/>
    <m/>
    <s v="Cabinet"/>
    <s v="SEL1-7-1-S-010-A504"/>
    <s v="U3-7A"/>
    <s v="U3-7B"/>
    <s v="U3-7A-09"/>
    <s v="U3-7B-09"/>
    <m/>
    <m/>
    <m/>
    <m/>
    <m/>
    <m/>
    <m/>
    <m/>
    <m/>
    <m/>
    <m/>
    <s v="242Bay"/>
    <s v="7-A504"/>
    <s v="A504"/>
    <s v="S-010"/>
    <n v="1"/>
    <x v="3"/>
    <s v="SEL1"/>
    <e v="#REF!"/>
    <m/>
    <m/>
    <m/>
    <m/>
    <m/>
    <m/>
    <m/>
    <m/>
    <s v="SJTKR-OR-004030-CO1"/>
    <m/>
    <m/>
    <m/>
    <s v="O"/>
    <n v="1.6"/>
    <n v="2.3540000000000001"/>
    <m/>
  </r>
  <r>
    <x v="0"/>
    <s v="세종텔레콤"/>
    <s v="Sejong Telecom Inc."/>
    <s v="SJTKR"/>
    <m/>
    <m/>
    <m/>
    <s v="Sejong_인터넷"/>
    <m/>
    <s v="Cabinet"/>
    <s v="SEL1-7-1-S-010-A505"/>
    <s v="U3-7A"/>
    <s v="U3-7B"/>
    <s v="U3-7A-07"/>
    <s v="U3-7B-07"/>
    <m/>
    <m/>
    <m/>
    <m/>
    <m/>
    <m/>
    <m/>
    <m/>
    <m/>
    <m/>
    <m/>
    <s v="241Bay"/>
    <s v="7-A505"/>
    <s v="A505"/>
    <s v="S-010"/>
    <n v="1"/>
    <x v="3"/>
    <s v="SEL1"/>
    <e v="#REF!"/>
    <m/>
    <m/>
    <m/>
    <m/>
    <m/>
    <m/>
    <m/>
    <m/>
    <s v="SJTKR-OR-004030-CO1"/>
    <m/>
    <m/>
    <m/>
    <s v="O"/>
    <n v="1.6"/>
    <n v="2.2440000000000002"/>
    <m/>
  </r>
  <r>
    <x v="0"/>
    <s v="세종텔레콤"/>
    <s v="Sejong Telecom Inc."/>
    <s v="SJTKR"/>
    <m/>
    <m/>
    <m/>
    <s v="Sejong 전송장비"/>
    <m/>
    <s v="Cabinet"/>
    <s v="SEL1-7-1-S-010-A506"/>
    <m/>
    <m/>
    <m/>
    <m/>
    <m/>
    <m/>
    <m/>
    <m/>
    <s v="IPD A-4-27"/>
    <s v="IPD B-4-57"/>
    <s v="IPD A-4-33"/>
    <s v="IPD B-4-33"/>
    <m/>
    <m/>
    <m/>
    <s v="240Bay"/>
    <s v="7-A506"/>
    <s v="A506"/>
    <s v="S-010"/>
    <n v="1"/>
    <x v="3"/>
    <s v="SEL1"/>
    <e v="#REF!"/>
    <m/>
    <n v="9"/>
    <m/>
    <m/>
    <n v="9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A507"/>
    <m/>
    <m/>
    <m/>
    <m/>
    <m/>
    <m/>
    <m/>
    <m/>
    <s v="IPD A-4-10"/>
    <s v="IPD B-4-43"/>
    <s v="IPD A-4-11"/>
    <s v="IPD B-4-44"/>
    <s v="IPD A-4-18"/>
    <s v="IPD B-4-45"/>
    <m/>
    <s v="239Bay"/>
    <s v="7-A507"/>
    <s v="A507"/>
    <s v="S-010"/>
    <n v="1"/>
    <x v="3"/>
    <s v="SEL1"/>
    <e v="#REF!"/>
    <m/>
    <n v="3"/>
    <m/>
    <m/>
    <n v="3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A508"/>
    <m/>
    <m/>
    <m/>
    <m/>
    <m/>
    <m/>
    <m/>
    <m/>
    <s v="IPD A-4-45"/>
    <s v="IPD B-4-51"/>
    <m/>
    <m/>
    <m/>
    <m/>
    <m/>
    <s v="238Bay"/>
    <s v="7-A508"/>
    <s v="A508"/>
    <s v="S-010"/>
    <n v="1"/>
    <x v="3"/>
    <s v="SEL1"/>
    <e v="#REF!"/>
    <m/>
    <n v="8"/>
    <m/>
    <m/>
    <n v="7"/>
    <m/>
    <n v="1"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A509"/>
    <m/>
    <m/>
    <m/>
    <m/>
    <m/>
    <m/>
    <m/>
    <m/>
    <s v="IPD A-4-52"/>
    <s v="IPD B-4-52"/>
    <m/>
    <m/>
    <m/>
    <m/>
    <m/>
    <s v="237Bay"/>
    <s v="7-A509"/>
    <s v="A509"/>
    <s v="S-010"/>
    <n v="1"/>
    <x v="3"/>
    <s v="SEL1"/>
    <e v="#REF!"/>
    <m/>
    <n v="2"/>
    <m/>
    <m/>
    <n v="2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A510"/>
    <m/>
    <m/>
    <m/>
    <m/>
    <m/>
    <m/>
    <m/>
    <m/>
    <s v="IPD A-4-53"/>
    <s v="IPD B-4-53"/>
    <m/>
    <m/>
    <m/>
    <m/>
    <m/>
    <s v="236Bay"/>
    <s v="7-A510"/>
    <s v="A510"/>
    <s v="S-010"/>
    <n v="1"/>
    <x v="3"/>
    <s v="SEL1"/>
    <e v="#REF!"/>
    <m/>
    <n v="2"/>
    <m/>
    <m/>
    <n v="2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(정류기)"/>
    <m/>
    <s v="Cabinet"/>
    <s v="SEL1-7-1-S-010-A511"/>
    <m/>
    <m/>
    <m/>
    <m/>
    <m/>
    <m/>
    <m/>
    <m/>
    <s v="IPD A-4-25"/>
    <s v="IPD B-4-25"/>
    <m/>
    <m/>
    <m/>
    <m/>
    <m/>
    <s v="235Bay"/>
    <s v="7-A511"/>
    <s v="A511"/>
    <s v="S-010"/>
    <n v="1"/>
    <x v="3"/>
    <s v="SEL1"/>
    <e v="#REF!"/>
    <m/>
    <n v="3"/>
    <m/>
    <m/>
    <n v="3"/>
    <m/>
    <m/>
    <m/>
    <s v="SJTKR-OR-004030-CO1"/>
    <m/>
    <m/>
    <m/>
    <s v="U"/>
    <n v="1.6"/>
    <n v="0"/>
    <s v="찾을 수 없음"/>
  </r>
  <r>
    <x v="0"/>
    <s v="세종텔레콤"/>
    <s v="Sejong Telecom Inc."/>
    <s v="SJTKR"/>
    <m/>
    <m/>
    <m/>
    <s v="Sejong OFD"/>
    <m/>
    <s v="Cabinet"/>
    <s v="SEL1-7-1-S-010-A602"/>
    <m/>
    <m/>
    <m/>
    <m/>
    <m/>
    <m/>
    <m/>
    <m/>
    <m/>
    <m/>
    <m/>
    <m/>
    <m/>
    <m/>
    <m/>
    <s v="144Bay"/>
    <s v="7-A602"/>
    <s v="A602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OFD"/>
    <m/>
    <s v="Cabinet"/>
    <s v="SEL1-7-1-S-010-A603"/>
    <m/>
    <m/>
    <m/>
    <m/>
    <m/>
    <m/>
    <m/>
    <m/>
    <m/>
    <m/>
    <m/>
    <m/>
    <m/>
    <m/>
    <m/>
    <s v="143Bay"/>
    <s v="7-A603"/>
    <s v="A603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OFD"/>
    <m/>
    <s v="Cabinet"/>
    <s v="SEL1-7-1-S-010-A604"/>
    <m/>
    <m/>
    <m/>
    <m/>
    <m/>
    <m/>
    <m/>
    <m/>
    <m/>
    <m/>
    <m/>
    <m/>
    <m/>
    <m/>
    <m/>
    <s v="142Bay"/>
    <s v="7-A604"/>
    <s v="A604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3"/>
    <s v="DEK"/>
    <s v="Sejong Telecom Inc."/>
    <s v="SJTKR"/>
    <m/>
    <m/>
    <m/>
    <s v="Sejong OFD"/>
    <m/>
    <s v="Cabinet"/>
    <s v="SEL1-7-1-S-010-A605"/>
    <m/>
    <m/>
    <m/>
    <m/>
    <m/>
    <m/>
    <m/>
    <m/>
    <m/>
    <m/>
    <m/>
    <m/>
    <m/>
    <m/>
    <m/>
    <s v="141Bay"/>
    <s v="7-A605"/>
    <s v="A605"/>
    <s v="S-010"/>
    <n v="1"/>
    <x v="3"/>
    <s v="SEL1"/>
    <e v="#REF!"/>
    <m/>
    <m/>
    <m/>
    <m/>
    <m/>
    <m/>
    <m/>
    <m/>
    <m/>
    <m/>
    <m/>
    <m/>
    <m/>
    <n v="2.2000000000000002"/>
    <n v="0"/>
    <s v="찾을 수 없음"/>
  </r>
  <r>
    <x v="0"/>
    <s v="세종텔레콤"/>
    <s v="Sejong Telecom Inc."/>
    <s v="SJTKR"/>
    <m/>
    <m/>
    <m/>
    <s v="Sejong OFD"/>
    <m/>
    <s v="Cabinet"/>
    <s v="SEL1-7-1-S-010-A606"/>
    <m/>
    <m/>
    <m/>
    <m/>
    <m/>
    <m/>
    <m/>
    <m/>
    <m/>
    <m/>
    <m/>
    <m/>
    <m/>
    <m/>
    <m/>
    <s v="140Bay"/>
    <s v="7-A606"/>
    <s v="A606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OFD"/>
    <m/>
    <s v="Cabinet"/>
    <s v="SEL1-7-1-S-010-A607"/>
    <m/>
    <m/>
    <m/>
    <m/>
    <m/>
    <m/>
    <m/>
    <m/>
    <m/>
    <m/>
    <m/>
    <m/>
    <m/>
    <m/>
    <m/>
    <s v="139Bay"/>
    <s v="7-A607"/>
    <s v="A607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OFD"/>
    <m/>
    <s v="Cabinet"/>
    <s v="SEL1-7-1-S-010-A608"/>
    <m/>
    <m/>
    <m/>
    <m/>
    <m/>
    <m/>
    <m/>
    <m/>
    <m/>
    <m/>
    <m/>
    <m/>
    <m/>
    <m/>
    <m/>
    <s v="138Bay"/>
    <s v="7-A608"/>
    <s v="A608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OFD"/>
    <m/>
    <s v="Cabinet"/>
    <s v="SEL1-7-1-S-010-A609"/>
    <m/>
    <m/>
    <m/>
    <m/>
    <m/>
    <m/>
    <m/>
    <m/>
    <m/>
    <m/>
    <m/>
    <m/>
    <m/>
    <m/>
    <m/>
    <s v="137Bay"/>
    <s v="7-A609"/>
    <s v="A609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OFD"/>
    <m/>
    <s v="Cabinet"/>
    <s v="SEL1-7-1-S-010-A610"/>
    <m/>
    <m/>
    <m/>
    <m/>
    <m/>
    <m/>
    <m/>
    <m/>
    <m/>
    <m/>
    <m/>
    <m/>
    <m/>
    <m/>
    <m/>
    <s v="136Bay"/>
    <s v="7-A610"/>
    <s v="A610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OFD"/>
    <m/>
    <s v="Cabinet"/>
    <s v="SEL1-7-1-S-010-A611"/>
    <m/>
    <m/>
    <m/>
    <m/>
    <m/>
    <m/>
    <m/>
    <m/>
    <m/>
    <m/>
    <m/>
    <m/>
    <m/>
    <m/>
    <m/>
    <s v="135Bay"/>
    <s v="7-A611"/>
    <s v="A611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OFD"/>
    <m/>
    <s v="Cabinet"/>
    <s v="SEL1-7-1-S-010-A612"/>
    <m/>
    <m/>
    <m/>
    <m/>
    <m/>
    <m/>
    <m/>
    <m/>
    <m/>
    <m/>
    <m/>
    <m/>
    <m/>
    <m/>
    <m/>
    <s v="134Bay"/>
    <s v="7-A612"/>
    <s v="A612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3"/>
    <s v="DEK"/>
    <s v="Digital Edge Korea "/>
    <m/>
    <m/>
    <m/>
    <m/>
    <m/>
    <m/>
    <s v="Cabinet"/>
    <s v="SEL1-7-1-C-002-B111"/>
    <m/>
    <m/>
    <m/>
    <m/>
    <m/>
    <m/>
    <m/>
    <m/>
    <m/>
    <m/>
    <m/>
    <m/>
    <m/>
    <m/>
    <m/>
    <m/>
    <s v="7-B111"/>
    <s v="B111"/>
    <m/>
    <m/>
    <x v="3"/>
    <m/>
    <m/>
    <m/>
    <m/>
    <m/>
    <m/>
    <m/>
    <m/>
    <m/>
    <m/>
    <m/>
    <m/>
    <m/>
    <m/>
    <m/>
    <n v="0"/>
    <n v="0"/>
    <m/>
  </r>
  <r>
    <x v="3"/>
    <s v="DEK"/>
    <s v="Digital Edge Korea "/>
    <m/>
    <m/>
    <m/>
    <m/>
    <m/>
    <m/>
    <s v="Cabinet"/>
    <s v="SEL1-7-1-C-002-B114"/>
    <m/>
    <m/>
    <m/>
    <m/>
    <m/>
    <m/>
    <m/>
    <m/>
    <m/>
    <m/>
    <m/>
    <m/>
    <m/>
    <m/>
    <m/>
    <m/>
    <s v="7-B114"/>
    <s v="B114"/>
    <m/>
    <m/>
    <x v="3"/>
    <m/>
    <m/>
    <m/>
    <m/>
    <m/>
    <m/>
    <m/>
    <m/>
    <m/>
    <m/>
    <m/>
    <m/>
    <m/>
    <m/>
    <m/>
    <n v="0"/>
    <n v="0"/>
    <m/>
  </r>
  <r>
    <x v="0"/>
    <s v="세종텔레콤"/>
    <s v="Sejong Telecom Inc."/>
    <s v="SJTKR"/>
    <m/>
    <m/>
    <m/>
    <s v="Sejong QDF"/>
    <m/>
    <s v="Cabinet"/>
    <s v="SEL1-7-1-S-010-B120"/>
    <m/>
    <m/>
    <m/>
    <m/>
    <m/>
    <m/>
    <m/>
    <m/>
    <m/>
    <m/>
    <m/>
    <m/>
    <m/>
    <m/>
    <m/>
    <s v="621Bay"/>
    <s v="7-B120"/>
    <s v="B120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QDF"/>
    <m/>
    <s v="Cabinet"/>
    <s v="SEL1-7-1-S-010-B121"/>
    <m/>
    <m/>
    <m/>
    <m/>
    <m/>
    <m/>
    <m/>
    <m/>
    <m/>
    <m/>
    <m/>
    <m/>
    <m/>
    <m/>
    <m/>
    <s v="620Bay"/>
    <s v="7-B121"/>
    <s v="B121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QDF"/>
    <m/>
    <s v="Cabinet"/>
    <s v="SEL1-7-1-S-010-B122"/>
    <m/>
    <m/>
    <m/>
    <m/>
    <m/>
    <m/>
    <m/>
    <m/>
    <m/>
    <m/>
    <m/>
    <m/>
    <m/>
    <m/>
    <m/>
    <s v="619Bay"/>
    <s v="7-B122"/>
    <s v="B122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QDF"/>
    <m/>
    <s v="Cabinet"/>
    <s v="SEL1-7-1-S-010-B123"/>
    <m/>
    <m/>
    <m/>
    <m/>
    <m/>
    <m/>
    <m/>
    <m/>
    <m/>
    <m/>
    <m/>
    <m/>
    <m/>
    <m/>
    <m/>
    <s v="618Bay"/>
    <s v="7-B123"/>
    <s v="B123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QDF"/>
    <m/>
    <s v="Cabinet"/>
    <s v="SEL1-7-1-S-010-B124"/>
    <m/>
    <m/>
    <m/>
    <m/>
    <m/>
    <m/>
    <m/>
    <m/>
    <m/>
    <m/>
    <m/>
    <m/>
    <m/>
    <m/>
    <m/>
    <s v="617Bay"/>
    <s v="7-B124"/>
    <s v="B124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QDF"/>
    <m/>
    <s v="Cabinet"/>
    <s v="SEL1-7-1-S-010-B125"/>
    <m/>
    <m/>
    <m/>
    <m/>
    <m/>
    <m/>
    <m/>
    <m/>
    <m/>
    <m/>
    <m/>
    <m/>
    <m/>
    <m/>
    <m/>
    <s v="616Bay"/>
    <s v="7-B125"/>
    <s v="B125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QDF"/>
    <m/>
    <s v="Cabinet"/>
    <s v="SEL1-7-1-S-010-B126"/>
    <m/>
    <m/>
    <m/>
    <m/>
    <m/>
    <m/>
    <m/>
    <m/>
    <m/>
    <m/>
    <m/>
    <m/>
    <m/>
    <m/>
    <m/>
    <s v="615Bay"/>
    <s v="7-B126"/>
    <s v="B126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QDF"/>
    <m/>
    <s v="Cabinet"/>
    <s v="SEL1-7-1-S-010-B127"/>
    <m/>
    <m/>
    <m/>
    <m/>
    <m/>
    <m/>
    <m/>
    <m/>
    <m/>
    <m/>
    <m/>
    <m/>
    <m/>
    <m/>
    <m/>
    <s v="614Bay"/>
    <s v="7-B127"/>
    <s v="B127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QDF"/>
    <m/>
    <s v="Cabinet"/>
    <s v="SEL1-7-1-S-010-B128"/>
    <m/>
    <m/>
    <m/>
    <m/>
    <m/>
    <m/>
    <m/>
    <m/>
    <m/>
    <m/>
    <m/>
    <m/>
    <m/>
    <m/>
    <m/>
    <s v="613Bay"/>
    <s v="7-B128"/>
    <s v="B128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QDF"/>
    <m/>
    <s v="Cabinet"/>
    <s v="SEL1-7-1-S-010-B129"/>
    <m/>
    <m/>
    <m/>
    <m/>
    <m/>
    <m/>
    <m/>
    <m/>
    <m/>
    <m/>
    <m/>
    <m/>
    <m/>
    <m/>
    <m/>
    <s v="612Bay"/>
    <s v="7-B129"/>
    <s v="B129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QDF"/>
    <m/>
    <s v="Cabinet"/>
    <s v="SEL1-7-1-S-010-B130"/>
    <m/>
    <m/>
    <m/>
    <m/>
    <m/>
    <m/>
    <m/>
    <m/>
    <m/>
    <m/>
    <m/>
    <m/>
    <m/>
    <m/>
    <m/>
    <s v="611Bay"/>
    <s v="7-B130"/>
    <s v="B130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QDF"/>
    <m/>
    <s v="Cabinet"/>
    <s v="SEL1-7-1-S-010-B131"/>
    <m/>
    <m/>
    <m/>
    <m/>
    <m/>
    <m/>
    <m/>
    <m/>
    <m/>
    <m/>
    <m/>
    <m/>
    <m/>
    <m/>
    <m/>
    <s v="610Bay"/>
    <s v="7-B131"/>
    <s v="B131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QDF"/>
    <m/>
    <s v="Cabinet"/>
    <s v="SEL1-7-1-S-010-B132"/>
    <m/>
    <m/>
    <m/>
    <m/>
    <m/>
    <m/>
    <m/>
    <m/>
    <m/>
    <m/>
    <m/>
    <m/>
    <m/>
    <m/>
    <m/>
    <s v="609Bay"/>
    <s v="7-B132"/>
    <s v="B132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QDF"/>
    <m/>
    <s v="Cabinet"/>
    <s v="SEL1-7-1-S-010-B133"/>
    <m/>
    <m/>
    <m/>
    <m/>
    <m/>
    <m/>
    <m/>
    <m/>
    <m/>
    <m/>
    <m/>
    <m/>
    <m/>
    <m/>
    <m/>
    <s v="608Bay"/>
    <s v="7-B133"/>
    <s v="B133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QDF"/>
    <m/>
    <s v="Cabinet"/>
    <s v="SEL1-7-1-S-010-B134"/>
    <m/>
    <m/>
    <m/>
    <m/>
    <m/>
    <m/>
    <m/>
    <m/>
    <m/>
    <m/>
    <m/>
    <m/>
    <m/>
    <m/>
    <m/>
    <s v="607Bay"/>
    <s v="7-B134"/>
    <s v="B134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QDF"/>
    <m/>
    <s v="Cabinet"/>
    <s v="SEL1-7-1-S-010-B135"/>
    <m/>
    <m/>
    <m/>
    <m/>
    <m/>
    <m/>
    <m/>
    <m/>
    <m/>
    <m/>
    <m/>
    <m/>
    <m/>
    <m/>
    <m/>
    <s v="606Bay"/>
    <s v="7-B135"/>
    <s v="B135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QDF"/>
    <m/>
    <s v="Cabinet"/>
    <s v="SEL1-7-1-S-010-B136"/>
    <m/>
    <m/>
    <m/>
    <m/>
    <m/>
    <m/>
    <m/>
    <m/>
    <m/>
    <m/>
    <m/>
    <m/>
    <m/>
    <m/>
    <m/>
    <s v="605Bay"/>
    <s v="7-B136"/>
    <s v="B136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QDF"/>
    <m/>
    <s v="Cabinet"/>
    <s v="SEL1-7-1-S-010-B137"/>
    <m/>
    <m/>
    <m/>
    <m/>
    <m/>
    <m/>
    <m/>
    <m/>
    <m/>
    <m/>
    <m/>
    <m/>
    <m/>
    <m/>
    <m/>
    <s v="604Bay"/>
    <s v="7-B137"/>
    <s v="B137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QDF"/>
    <m/>
    <s v="Cabinet"/>
    <s v="SEL1-7-1-S-010-B138"/>
    <m/>
    <m/>
    <m/>
    <m/>
    <m/>
    <m/>
    <m/>
    <m/>
    <m/>
    <m/>
    <m/>
    <m/>
    <m/>
    <m/>
    <m/>
    <s v="603Bay"/>
    <s v="7-B138"/>
    <s v="B138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QDF"/>
    <m/>
    <s v="Cabinet"/>
    <s v="SEL1-7-1-S-010-B139"/>
    <m/>
    <m/>
    <m/>
    <m/>
    <m/>
    <m/>
    <m/>
    <m/>
    <m/>
    <m/>
    <m/>
    <m/>
    <m/>
    <m/>
    <m/>
    <s v="602Bay"/>
    <s v="7-B139"/>
    <s v="B139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QDF"/>
    <m/>
    <s v="Cabinet"/>
    <s v="SEL1-7-1-S-010-B140"/>
    <m/>
    <m/>
    <m/>
    <m/>
    <m/>
    <m/>
    <m/>
    <m/>
    <m/>
    <m/>
    <m/>
    <m/>
    <m/>
    <m/>
    <m/>
    <s v="601Bay"/>
    <s v="7-B140"/>
    <s v="B140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전송장비"/>
    <m/>
    <s v="Cabinet"/>
    <s v="SEL1-7-1-S-010-B201"/>
    <m/>
    <m/>
    <m/>
    <m/>
    <m/>
    <m/>
    <m/>
    <m/>
    <s v="IPD A-3-47"/>
    <s v="IPD B-3-47"/>
    <m/>
    <m/>
    <m/>
    <m/>
    <m/>
    <s v="532Bay"/>
    <s v="7-B201"/>
    <s v="B201"/>
    <s v="S-010"/>
    <n v="1"/>
    <x v="3"/>
    <s v="SEL1"/>
    <e v="#REF!"/>
    <m/>
    <n v="7"/>
    <m/>
    <m/>
    <n v="7"/>
    <m/>
    <m/>
    <m/>
    <s v="SJTKR-OR-004030-CO1"/>
    <m/>
    <m/>
    <m/>
    <s v="O"/>
    <n v="1.6"/>
    <n v="0"/>
    <s v="찾을 수 없음"/>
  </r>
  <r>
    <x v="0"/>
    <s v="세종텔레콤"/>
    <s v="Sejong Telecom Inc."/>
    <s v="SJTKR"/>
    <m/>
    <m/>
    <m/>
    <s v="Sejong 전송장비"/>
    <m/>
    <s v="Cabinet"/>
    <s v="SEL1-7-1-S-010-B202"/>
    <m/>
    <m/>
    <m/>
    <m/>
    <m/>
    <m/>
    <m/>
    <m/>
    <s v="IPD A-3-46"/>
    <s v="IPD B-3-46"/>
    <m/>
    <m/>
    <m/>
    <m/>
    <m/>
    <s v="531Bay"/>
    <s v="7-B202"/>
    <s v="B202"/>
    <s v="S-010"/>
    <n v="1"/>
    <x v="3"/>
    <s v="SEL1"/>
    <e v="#REF!"/>
    <m/>
    <n v="7"/>
    <m/>
    <m/>
    <n v="7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B203"/>
    <m/>
    <m/>
    <m/>
    <m/>
    <m/>
    <m/>
    <m/>
    <m/>
    <s v="IPD A-3-44"/>
    <s v="IPD B-3-44"/>
    <m/>
    <m/>
    <m/>
    <m/>
    <m/>
    <s v="530Bay"/>
    <s v="7-B203"/>
    <s v="B203"/>
    <s v="S-010"/>
    <n v="1"/>
    <x v="3"/>
    <s v="SEL1"/>
    <e v="#REF!"/>
    <m/>
    <n v="7"/>
    <m/>
    <m/>
    <n v="7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(Reserve)"/>
    <m/>
    <s v="Cabinet"/>
    <s v="SEL1-7-1-S-010-B205"/>
    <m/>
    <m/>
    <m/>
    <m/>
    <m/>
    <m/>
    <m/>
    <m/>
    <m/>
    <m/>
    <m/>
    <m/>
    <m/>
    <m/>
    <m/>
    <s v="529Bay"/>
    <s v="7-B205"/>
    <s v="B205"/>
    <s v="S-010"/>
    <n v="1"/>
    <x v="3"/>
    <s v="SEL1"/>
    <e v="#REF!"/>
    <m/>
    <m/>
    <m/>
    <m/>
    <m/>
    <m/>
    <m/>
    <m/>
    <s v="SJTKR-OR-004030-CO1"/>
    <m/>
    <m/>
    <m/>
    <s v="R"/>
    <n v="1.6"/>
    <n v="0"/>
    <s v="찾을 수 없음"/>
  </r>
  <r>
    <x v="0"/>
    <s v="세종텔레콤"/>
    <s v="Sejong Telecom Inc."/>
    <s v="SJTKR"/>
    <m/>
    <m/>
    <m/>
    <s v="Sejong 전송장비(Reserve)"/>
    <m/>
    <s v="Cabinet"/>
    <s v="SEL1-7-1-S-010-B206"/>
    <m/>
    <m/>
    <m/>
    <m/>
    <m/>
    <m/>
    <m/>
    <m/>
    <m/>
    <m/>
    <m/>
    <m/>
    <m/>
    <m/>
    <m/>
    <s v="528Bay"/>
    <s v="7-B206"/>
    <s v="B206"/>
    <s v="S-010"/>
    <n v="1"/>
    <x v="3"/>
    <s v="SEL1"/>
    <e v="#REF!"/>
    <m/>
    <m/>
    <m/>
    <m/>
    <m/>
    <m/>
    <m/>
    <m/>
    <s v="SJTKR-OR-004030-CO1"/>
    <m/>
    <m/>
    <m/>
    <s v="R"/>
    <n v="1.6"/>
    <n v="0"/>
    <s v="찾을 수 없음"/>
  </r>
  <r>
    <x v="0"/>
    <s v="세종텔레콤"/>
    <s v="Sejong Telecom Inc."/>
    <s v="SJTKR"/>
    <m/>
    <m/>
    <m/>
    <s v="Sejong 전송장비"/>
    <m/>
    <s v="Cabinet"/>
    <s v="SEL1-7-1-S-010-B207"/>
    <m/>
    <m/>
    <m/>
    <m/>
    <m/>
    <m/>
    <m/>
    <m/>
    <s v="IPD A-3-41"/>
    <s v="IPD B-3-41"/>
    <m/>
    <m/>
    <m/>
    <m/>
    <m/>
    <s v="527Bay"/>
    <s v="7-B207"/>
    <s v="B207"/>
    <s v="S-010"/>
    <n v="1"/>
    <x v="3"/>
    <s v="SEL1"/>
    <e v="#REF!"/>
    <m/>
    <n v="7"/>
    <m/>
    <m/>
    <n v="3"/>
    <m/>
    <n v="4"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B208"/>
    <m/>
    <m/>
    <m/>
    <m/>
    <m/>
    <m/>
    <m/>
    <m/>
    <s v="IPD A-3-10"/>
    <s v="IPD B-3-10"/>
    <m/>
    <m/>
    <m/>
    <m/>
    <m/>
    <s v="526Bay"/>
    <s v="7-B208"/>
    <s v="B208"/>
    <s v="S-010"/>
    <n v="1"/>
    <x v="3"/>
    <s v="SEL1"/>
    <e v="#REF!"/>
    <m/>
    <n v="7"/>
    <m/>
    <m/>
    <n v="7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B209"/>
    <m/>
    <m/>
    <m/>
    <m/>
    <m/>
    <m/>
    <m/>
    <m/>
    <s v="IPD A-3-07"/>
    <s v="IPD B-3-07"/>
    <m/>
    <m/>
    <m/>
    <m/>
    <m/>
    <s v="525Bay"/>
    <s v="7-B209"/>
    <s v="B209"/>
    <s v="S-010"/>
    <n v="1"/>
    <x v="3"/>
    <s v="SEL1"/>
    <e v="#REF!"/>
    <m/>
    <n v="7"/>
    <m/>
    <m/>
    <n v="7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B210"/>
    <m/>
    <m/>
    <m/>
    <m/>
    <m/>
    <m/>
    <m/>
    <m/>
    <s v="IPD A-3-06"/>
    <s v="IPD B-3-06"/>
    <m/>
    <m/>
    <m/>
    <m/>
    <m/>
    <s v="524Bay"/>
    <s v="7-B210"/>
    <s v="B210"/>
    <s v="S-010"/>
    <n v="1"/>
    <x v="3"/>
    <s v="SEL1"/>
    <e v="#REF!"/>
    <m/>
    <n v="7"/>
    <m/>
    <m/>
    <n v="7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B211"/>
    <m/>
    <m/>
    <m/>
    <m/>
    <m/>
    <m/>
    <m/>
    <m/>
    <s v="IPD A-3-05"/>
    <s v="IPD B-3-05"/>
    <m/>
    <m/>
    <m/>
    <m/>
    <m/>
    <s v="523Bay"/>
    <s v="7-B211"/>
    <s v="B211"/>
    <s v="S-010"/>
    <n v="1"/>
    <x v="3"/>
    <s v="SEL1"/>
    <e v="#REF!"/>
    <m/>
    <n v="4"/>
    <m/>
    <m/>
    <n v="3"/>
    <n v="1"/>
    <m/>
    <m/>
    <s v="SJTKR-OR-004030-CO1"/>
    <m/>
    <m/>
    <m/>
    <s v="O"/>
    <n v="1.6"/>
    <n v="0"/>
    <s v="DC"/>
  </r>
  <r>
    <x v="1"/>
    <m/>
    <s v="Sejong Telecom Inc."/>
    <s v="DTEKR"/>
    <m/>
    <m/>
    <m/>
    <m/>
    <m/>
    <s v="Cabinet"/>
    <s v="SEL1-7-1-S-010-B216"/>
    <m/>
    <m/>
    <m/>
    <m/>
    <m/>
    <m/>
    <m/>
    <m/>
    <s v="IPD A-2-48"/>
    <s v="IPD B-2-48"/>
    <m/>
    <m/>
    <m/>
    <m/>
    <m/>
    <s v="520Bay"/>
    <s v="7-B216"/>
    <s v="B216"/>
    <s v="S-010"/>
    <n v="1"/>
    <x v="3"/>
    <s v="SEL1"/>
    <e v="#REF!"/>
    <m/>
    <n v="2"/>
    <m/>
    <m/>
    <n v="2"/>
    <m/>
    <m/>
    <m/>
    <m/>
    <m/>
    <m/>
    <m/>
    <m/>
    <m/>
    <m/>
    <m/>
  </r>
  <r>
    <x v="1"/>
    <m/>
    <s v="Sejong Telecom Inc."/>
    <s v="DTEKR"/>
    <m/>
    <m/>
    <m/>
    <m/>
    <m/>
    <s v="Cabinet"/>
    <s v="SEL1-7-1-S-010-B217"/>
    <m/>
    <m/>
    <m/>
    <m/>
    <m/>
    <m/>
    <m/>
    <m/>
    <s v="IPD A-2-47"/>
    <s v="IPD B-2-47"/>
    <s v="IPD A-2-53"/>
    <s v="IPD B-2-53"/>
    <m/>
    <m/>
    <m/>
    <s v="519Bay"/>
    <s v="7-B217"/>
    <s v="B217"/>
    <s v="S-010"/>
    <n v="1"/>
    <x v="3"/>
    <s v="SEL1"/>
    <e v="#REF!"/>
    <m/>
    <n v="4"/>
    <m/>
    <m/>
    <n v="4"/>
    <m/>
    <m/>
    <m/>
    <m/>
    <m/>
    <m/>
    <m/>
    <m/>
    <m/>
    <m/>
    <m/>
  </r>
  <r>
    <x v="0"/>
    <s v="세종텔레콤"/>
    <s v="Sejong Telecom Inc."/>
    <s v="DTEKR"/>
    <m/>
    <m/>
    <m/>
    <m/>
    <m/>
    <s v="Cabinet"/>
    <s v="SEL1-7-1-S-010-B218"/>
    <m/>
    <m/>
    <m/>
    <m/>
    <m/>
    <m/>
    <m/>
    <m/>
    <s v="IPD A-2-44"/>
    <s v="IPD B-2-46"/>
    <m/>
    <m/>
    <m/>
    <m/>
    <m/>
    <s v="518Bay"/>
    <s v="7-B218"/>
    <s v="B218"/>
    <s v="S-010"/>
    <n v="1"/>
    <x v="3"/>
    <s v="SEL1"/>
    <e v="#REF!"/>
    <m/>
    <n v="6"/>
    <n v="2"/>
    <m/>
    <n v="4"/>
    <m/>
    <m/>
    <m/>
    <m/>
    <m/>
    <m/>
    <s v="SKB"/>
    <s v="O"/>
    <m/>
    <n v="0"/>
    <s v="AC/DC"/>
  </r>
  <r>
    <x v="0"/>
    <s v="세종텔레콤"/>
    <s v="Sejong Telecom Inc."/>
    <s v="DTEKR"/>
    <m/>
    <m/>
    <m/>
    <m/>
    <m/>
    <s v="Cabinet"/>
    <s v="SEL1-7-1-S-010-B219"/>
    <s v="UPS A1"/>
    <m/>
    <s v="UPS A1-07"/>
    <m/>
    <m/>
    <m/>
    <m/>
    <m/>
    <s v="IPD A-2-58"/>
    <s v="IPD B-2-58"/>
    <m/>
    <m/>
    <m/>
    <m/>
    <m/>
    <s v="517Bay"/>
    <s v="7-B219"/>
    <s v="B219"/>
    <s v="S-010"/>
    <n v="1"/>
    <x v="3"/>
    <s v="SEL1"/>
    <e v="#REF!"/>
    <m/>
    <n v="5"/>
    <m/>
    <m/>
    <n v="5"/>
    <m/>
    <m/>
    <m/>
    <m/>
    <m/>
    <m/>
    <s v="SKB"/>
    <s v="O"/>
    <n v="2.2000000000000002"/>
    <n v="0"/>
    <s v="AC/DC"/>
  </r>
  <r>
    <x v="0"/>
    <s v="세종텔레콤"/>
    <s v="Sejong Telecom Inc."/>
    <s v="SJTKR"/>
    <m/>
    <m/>
    <m/>
    <s v="Sejong 전송장비(Reserve)"/>
    <m/>
    <s v="Cabinet"/>
    <s v="SEL1-7-1-S-010-B220"/>
    <m/>
    <m/>
    <m/>
    <m/>
    <m/>
    <m/>
    <m/>
    <m/>
    <m/>
    <m/>
    <m/>
    <m/>
    <m/>
    <m/>
    <m/>
    <s v="516Bay"/>
    <s v="7-B220"/>
    <s v="B220"/>
    <s v="S-010"/>
    <n v="1"/>
    <x v="3"/>
    <s v="SEL1"/>
    <e v="#REF!"/>
    <m/>
    <m/>
    <m/>
    <m/>
    <m/>
    <m/>
    <m/>
    <m/>
    <s v="SJTKR-OR-004030-CO1"/>
    <m/>
    <m/>
    <m/>
    <s v="R"/>
    <n v="1.6"/>
    <n v="0"/>
    <s v="찾을 수 없음"/>
  </r>
  <r>
    <x v="0"/>
    <s v="세종텔레콤"/>
    <s v="Sejong Telecom Inc."/>
    <s v="SJTKR"/>
    <m/>
    <m/>
    <m/>
    <s v="Sejong 전송장비(Reserve)"/>
    <m/>
    <s v="Cabinet"/>
    <s v="SEL1-7-1-S-010-B221"/>
    <m/>
    <m/>
    <m/>
    <m/>
    <m/>
    <m/>
    <m/>
    <m/>
    <m/>
    <m/>
    <m/>
    <m/>
    <m/>
    <m/>
    <m/>
    <s v="515Bay"/>
    <s v="7-B221"/>
    <s v="B221"/>
    <s v="S-010"/>
    <n v="1"/>
    <x v="3"/>
    <s v="SEL1"/>
    <e v="#REF!"/>
    <m/>
    <m/>
    <m/>
    <m/>
    <m/>
    <m/>
    <m/>
    <m/>
    <s v="SJTKR-OR-004030-CO1"/>
    <m/>
    <m/>
    <m/>
    <s v="R"/>
    <n v="1.6"/>
    <n v="0"/>
    <s v="찾을 수 없음"/>
  </r>
  <r>
    <x v="0"/>
    <s v="세종텔레콤"/>
    <s v="Sejong Telecom Inc."/>
    <s v="DTEKR"/>
    <m/>
    <m/>
    <m/>
    <m/>
    <m/>
    <s v="Cabinet"/>
    <s v="SEL1-7-1-S-010-B222"/>
    <m/>
    <m/>
    <m/>
    <m/>
    <m/>
    <m/>
    <m/>
    <m/>
    <s v="IPD A-2-23"/>
    <s v="IPD B-2-23"/>
    <m/>
    <m/>
    <m/>
    <m/>
    <m/>
    <s v="514Bay"/>
    <s v="7-B222"/>
    <s v="B222"/>
    <s v="S-010"/>
    <n v="1"/>
    <x v="3"/>
    <s v="SEL1"/>
    <e v="#REF!"/>
    <m/>
    <n v="10"/>
    <m/>
    <m/>
    <n v="10"/>
    <m/>
    <m/>
    <m/>
    <m/>
    <m/>
    <m/>
    <s v="LGU+"/>
    <s v="O"/>
    <n v="2.2000000000000002"/>
    <n v="0"/>
    <s v="DC"/>
  </r>
  <r>
    <x v="0"/>
    <s v="세종텔레콤"/>
    <s v="Sejong Telecom Inc."/>
    <s v="DTEKR"/>
    <m/>
    <m/>
    <m/>
    <m/>
    <m/>
    <s v="Cabinet"/>
    <s v="SEL1-7-1-S-010-B223"/>
    <m/>
    <m/>
    <m/>
    <m/>
    <m/>
    <m/>
    <m/>
    <m/>
    <s v="IPD A-2-07"/>
    <s v="IPD B-2-07"/>
    <m/>
    <m/>
    <m/>
    <m/>
    <m/>
    <s v="513Bay"/>
    <s v="7-B223"/>
    <s v="B223"/>
    <s v="S-010"/>
    <n v="1"/>
    <x v="3"/>
    <s v="SEL1"/>
    <e v="#REF!"/>
    <m/>
    <n v="8"/>
    <m/>
    <m/>
    <n v="8"/>
    <m/>
    <m/>
    <m/>
    <m/>
    <m/>
    <m/>
    <s v="SKB"/>
    <s v="O"/>
    <n v="2.2000000000000002"/>
    <n v="0"/>
    <s v="DC"/>
  </r>
  <r>
    <x v="3"/>
    <s v="DEK"/>
    <s v="Digital Edge Korea "/>
    <s v="DTEKR"/>
    <m/>
    <m/>
    <m/>
    <m/>
    <m/>
    <s v="Cabinet"/>
    <s v="SEL1-7-1-S-010-B224"/>
    <m/>
    <m/>
    <m/>
    <m/>
    <m/>
    <m/>
    <m/>
    <m/>
    <m/>
    <m/>
    <m/>
    <m/>
    <m/>
    <m/>
    <m/>
    <s v="512Bay"/>
    <s v="7-B224"/>
    <s v="B224"/>
    <s v="S-010"/>
    <n v="1"/>
    <x v="3"/>
    <s v="SEL1"/>
    <e v="#REF!"/>
    <m/>
    <m/>
    <m/>
    <m/>
    <m/>
    <m/>
    <m/>
    <m/>
    <m/>
    <m/>
    <m/>
    <m/>
    <m/>
    <n v="2.2000000000000002"/>
    <n v="0"/>
    <m/>
  </r>
  <r>
    <x v="0"/>
    <s v="세종텔레콤"/>
    <s v="Sejong Telecom Inc."/>
    <s v="DTEKR"/>
    <m/>
    <m/>
    <m/>
    <m/>
    <m/>
    <s v="Cabinet"/>
    <s v="SEL1-7-1-S-010-B225"/>
    <m/>
    <m/>
    <m/>
    <m/>
    <m/>
    <m/>
    <m/>
    <m/>
    <s v="IPD A-2-62"/>
    <s v="IPD B-2-62"/>
    <s v="IPD A-2-63"/>
    <s v="IPD B-2-63"/>
    <m/>
    <m/>
    <m/>
    <s v="511Bay"/>
    <s v="7-B225"/>
    <s v="B225"/>
    <s v="S-010"/>
    <n v="1"/>
    <x v="3"/>
    <s v="SEL1"/>
    <e v="#REF!"/>
    <m/>
    <n v="10"/>
    <m/>
    <m/>
    <n v="10"/>
    <m/>
    <m/>
    <m/>
    <m/>
    <m/>
    <m/>
    <s v="LGU+"/>
    <s v="O"/>
    <n v="2.2000000000000002"/>
    <n v="0"/>
    <s v="DC"/>
  </r>
  <r>
    <x v="1"/>
    <m/>
    <m/>
    <m/>
    <m/>
    <m/>
    <m/>
    <m/>
    <m/>
    <s v="Cabinet"/>
    <s v="SEL1-7-1-S-010-B303"/>
    <m/>
    <m/>
    <m/>
    <m/>
    <m/>
    <m/>
    <m/>
    <m/>
    <m/>
    <m/>
    <m/>
    <m/>
    <m/>
    <m/>
    <m/>
    <s v="430Bay"/>
    <s v="7-B303"/>
    <s v="B303"/>
    <s v="S-010"/>
    <n v="1"/>
    <x v="3"/>
    <s v="SEL1"/>
    <e v="#REF!"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7-1-S-010-B304"/>
    <m/>
    <m/>
    <m/>
    <m/>
    <m/>
    <m/>
    <m/>
    <m/>
    <m/>
    <m/>
    <m/>
    <m/>
    <m/>
    <m/>
    <m/>
    <s v="429Bay"/>
    <s v="7-B304"/>
    <s v="B304"/>
    <s v="S-010"/>
    <n v="1"/>
    <x v="3"/>
    <s v="SEL1"/>
    <e v="#REF!"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7-1-S-010-B305"/>
    <m/>
    <m/>
    <m/>
    <m/>
    <m/>
    <m/>
    <m/>
    <m/>
    <m/>
    <m/>
    <m/>
    <m/>
    <m/>
    <m/>
    <m/>
    <s v="428Bay"/>
    <s v="7-B305"/>
    <s v="B305"/>
    <s v="S-010"/>
    <n v="1"/>
    <x v="3"/>
    <s v="SEL1"/>
    <e v="#REF!"/>
    <m/>
    <m/>
    <m/>
    <m/>
    <m/>
    <m/>
    <m/>
    <m/>
    <m/>
    <m/>
    <m/>
    <m/>
    <m/>
    <m/>
    <m/>
    <m/>
  </r>
  <r>
    <x v="0"/>
    <s v="세종텔레콤"/>
    <s v="Sejong Telecom Inc."/>
    <s v="SJTKR"/>
    <m/>
    <m/>
    <m/>
    <s v="Sejong 전송장비"/>
    <m/>
    <s v="Cabinet"/>
    <s v="SEL1-7-1-S-010-B306"/>
    <m/>
    <m/>
    <m/>
    <m/>
    <m/>
    <m/>
    <m/>
    <m/>
    <s v="IPD A-3-57"/>
    <s v="IPD B-3-57"/>
    <s v="IPD A-3-58"/>
    <s v="IPD B-3-58"/>
    <m/>
    <m/>
    <m/>
    <s v="427Bay"/>
    <s v="7-B306"/>
    <s v="B306"/>
    <s v="S-010"/>
    <n v="1"/>
    <x v="3"/>
    <s v="SEL1"/>
    <e v="#REF!"/>
    <m/>
    <n v="5"/>
    <m/>
    <m/>
    <n v="5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B307"/>
    <m/>
    <m/>
    <m/>
    <m/>
    <m/>
    <m/>
    <m/>
    <m/>
    <s v="IPD A-3-01"/>
    <s v="IPD B-3-01"/>
    <s v="IPD A-3-02"/>
    <s v="IPD B-3-02"/>
    <s v="IPD A-3-03"/>
    <s v="IPD B-3-03"/>
    <m/>
    <s v="426Bay"/>
    <s v="7-B307"/>
    <s v="B307"/>
    <s v="S-010"/>
    <n v="1"/>
    <x v="3"/>
    <s v="SEL1"/>
    <e v="#REF!"/>
    <m/>
    <n v="6"/>
    <m/>
    <m/>
    <n v="6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B308"/>
    <m/>
    <m/>
    <m/>
    <m/>
    <m/>
    <m/>
    <m/>
    <m/>
    <s v="IPD A-3-42"/>
    <s v="IPD B-3-42"/>
    <s v="IPD A-3-43"/>
    <s v="IPD B-3-43"/>
    <m/>
    <m/>
    <m/>
    <s v="425Bay"/>
    <s v="7-B308"/>
    <s v="B308"/>
    <s v="S-010"/>
    <n v="1"/>
    <x v="3"/>
    <s v="SEL1"/>
    <e v="#REF!"/>
    <m/>
    <n v="5"/>
    <m/>
    <m/>
    <n v="5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B309"/>
    <m/>
    <m/>
    <m/>
    <m/>
    <m/>
    <m/>
    <m/>
    <m/>
    <s v="IPD A-3-27"/>
    <s v="IPD B-3-27"/>
    <m/>
    <m/>
    <m/>
    <m/>
    <m/>
    <s v="424Bay"/>
    <s v="7-B309"/>
    <s v="B309"/>
    <s v="S-010"/>
    <n v="1"/>
    <x v="3"/>
    <s v="SEL1"/>
    <e v="#REF!"/>
    <m/>
    <n v="5"/>
    <m/>
    <m/>
    <n v="5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B310"/>
    <m/>
    <m/>
    <m/>
    <m/>
    <m/>
    <m/>
    <m/>
    <m/>
    <s v="IPD A-3-26"/>
    <s v="IPD B-3-26"/>
    <m/>
    <m/>
    <m/>
    <m/>
    <m/>
    <s v="423Bay"/>
    <s v="7-B310"/>
    <s v="B310"/>
    <s v="S-010"/>
    <n v="1"/>
    <x v="3"/>
    <s v="SEL1"/>
    <e v="#REF!"/>
    <m/>
    <n v="7"/>
    <m/>
    <m/>
    <n v="7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(정류기)"/>
    <m/>
    <s v="Cabinet"/>
    <s v="SEL1-7-1-S-010-B311"/>
    <m/>
    <m/>
    <m/>
    <m/>
    <m/>
    <m/>
    <m/>
    <m/>
    <m/>
    <m/>
    <m/>
    <m/>
    <m/>
    <m/>
    <m/>
    <s v="422Bay"/>
    <s v="7-B311"/>
    <s v="B311"/>
    <s v="S-010"/>
    <n v="1"/>
    <x v="3"/>
    <s v="SEL1"/>
    <e v="#REF!"/>
    <m/>
    <m/>
    <m/>
    <m/>
    <m/>
    <m/>
    <m/>
    <m/>
    <s v="SJTKR-OR-004030-CO1"/>
    <m/>
    <m/>
    <m/>
    <s v="U"/>
    <n v="1.6"/>
    <n v="0"/>
    <s v="찾을 수 없음"/>
  </r>
  <r>
    <x v="0"/>
    <s v="세종텔레콤"/>
    <s v="Sejong Telecom Inc."/>
    <s v="SJTKR"/>
    <m/>
    <m/>
    <m/>
    <s v="Sejong 전송장비"/>
    <m/>
    <s v="Cabinet"/>
    <s v="SEL1-7-1-S-010-B315"/>
    <m/>
    <m/>
    <m/>
    <m/>
    <m/>
    <m/>
    <m/>
    <m/>
    <s v="IPD A-3-53"/>
    <s v="IPD B-3-52"/>
    <m/>
    <m/>
    <m/>
    <m/>
    <m/>
    <s v="420Bay"/>
    <s v="7-B315"/>
    <s v="B315"/>
    <s v="S-010"/>
    <n v="1"/>
    <x v="3"/>
    <s v="SEL1"/>
    <e v="#REF!"/>
    <m/>
    <n v="3"/>
    <m/>
    <m/>
    <n v="3"/>
    <m/>
    <m/>
    <m/>
    <s v="SJTKR-OR-004030-CO1"/>
    <m/>
    <m/>
    <m/>
    <s v="O"/>
    <n v="1.6"/>
    <n v="0"/>
    <s v="DC"/>
  </r>
  <r>
    <x v="0"/>
    <s v="세종텔레콤"/>
    <s v="Sejong Telecom Inc."/>
    <s v="DTEKR"/>
    <m/>
    <m/>
    <m/>
    <s v="SKB"/>
    <m/>
    <s v="Cabinet"/>
    <s v="SEL1-7-1-S-010-B316"/>
    <m/>
    <m/>
    <m/>
    <m/>
    <m/>
    <m/>
    <m/>
    <m/>
    <s v="IPD A-2-52"/>
    <s v="IPD B-2-52"/>
    <m/>
    <m/>
    <m/>
    <m/>
    <m/>
    <s v="419Bay"/>
    <s v="7-B316"/>
    <s v="B316"/>
    <s v="S-010"/>
    <n v="1"/>
    <x v="3"/>
    <s v="SEL1"/>
    <e v="#REF!"/>
    <m/>
    <n v="3"/>
    <n v="1"/>
    <m/>
    <n v="2"/>
    <m/>
    <m/>
    <m/>
    <m/>
    <m/>
    <m/>
    <s v="SKB"/>
    <s v="O"/>
    <n v="2.2000000000000002"/>
    <n v="0"/>
    <s v="AC/DC"/>
  </r>
  <r>
    <x v="0"/>
    <s v="세종텔레콤"/>
    <s v="Sejong Telecom Inc."/>
    <s v="SJTKR"/>
    <m/>
    <m/>
    <m/>
    <s v="SKB"/>
    <m/>
    <s v="Cabinet"/>
    <s v="SEL1-7-1-S-010-B317"/>
    <m/>
    <m/>
    <m/>
    <m/>
    <m/>
    <m/>
    <m/>
    <m/>
    <s v="IPD A-2-49"/>
    <s v="IPD B-2-49"/>
    <m/>
    <m/>
    <m/>
    <m/>
    <m/>
    <s v="418Bay"/>
    <s v="7-B317"/>
    <s v="B317"/>
    <s v="S-010"/>
    <n v="1"/>
    <x v="3"/>
    <s v="SEL1"/>
    <e v="#REF!"/>
    <m/>
    <n v="9"/>
    <m/>
    <m/>
    <n v="9"/>
    <m/>
    <m/>
    <m/>
    <m/>
    <m/>
    <m/>
    <s v="SKB"/>
    <s v="O"/>
    <n v="2.2000000000000002"/>
    <n v="0"/>
    <s v="DC"/>
  </r>
  <r>
    <x v="0"/>
    <s v="세종텔레콤"/>
    <s v="Sejong Telecom Inc."/>
    <s v="SJTKR"/>
    <m/>
    <m/>
    <m/>
    <s v="Sejong 전송장비(Reserve)"/>
    <m/>
    <s v="Cabinet"/>
    <s v="SEL1-7-1-S-010-B318"/>
    <m/>
    <m/>
    <m/>
    <m/>
    <m/>
    <m/>
    <m/>
    <m/>
    <m/>
    <m/>
    <m/>
    <m/>
    <m/>
    <m/>
    <m/>
    <s v="417Bay"/>
    <s v="7-B318"/>
    <s v="B318"/>
    <s v="S-010"/>
    <n v="1"/>
    <x v="3"/>
    <s v="SEL1"/>
    <e v="#REF!"/>
    <m/>
    <m/>
    <m/>
    <m/>
    <m/>
    <m/>
    <m/>
    <m/>
    <s v="SJTKR-OR-004030-CO1"/>
    <m/>
    <m/>
    <m/>
    <s v="R"/>
    <n v="1.6"/>
    <n v="0"/>
    <s v="찾을 수 없음"/>
  </r>
  <r>
    <x v="3"/>
    <s v="DEK"/>
    <s v="Digital Edge Korea "/>
    <s v="DTEKR"/>
    <m/>
    <m/>
    <m/>
    <s v="층간 patch OFD"/>
    <m/>
    <s v="Cabinet"/>
    <s v="SEL1-7-1-S-010-B319"/>
    <m/>
    <m/>
    <m/>
    <m/>
    <m/>
    <m/>
    <m/>
    <m/>
    <m/>
    <m/>
    <m/>
    <m/>
    <m/>
    <m/>
    <m/>
    <s v="416Bay"/>
    <s v="7-B319"/>
    <s v="B319"/>
    <s v="S-010"/>
    <n v="1"/>
    <x v="3"/>
    <s v="SEL1"/>
    <e v="#REF!"/>
    <m/>
    <m/>
    <m/>
    <m/>
    <m/>
    <m/>
    <m/>
    <m/>
    <m/>
    <m/>
    <m/>
    <m/>
    <m/>
    <n v="2.2000000000000002"/>
    <n v="0"/>
    <s v="전원없음(Patch)"/>
  </r>
  <r>
    <x v="3"/>
    <s v="DEK"/>
    <s v="Digital Edge Korea "/>
    <s v="DTEKR"/>
    <m/>
    <m/>
    <m/>
    <s v="층간 patch OFD"/>
    <m/>
    <s v="Cabinet"/>
    <s v="SEL1-7-1-S-010-B320"/>
    <m/>
    <m/>
    <m/>
    <m/>
    <m/>
    <m/>
    <m/>
    <m/>
    <m/>
    <m/>
    <m/>
    <m/>
    <m/>
    <m/>
    <m/>
    <s v="415Bay"/>
    <s v="7-B320"/>
    <s v="B320"/>
    <s v="S-010"/>
    <n v="1"/>
    <x v="3"/>
    <s v="SEL1"/>
    <e v="#REF!"/>
    <m/>
    <m/>
    <m/>
    <m/>
    <m/>
    <m/>
    <m/>
    <m/>
    <m/>
    <m/>
    <m/>
    <m/>
    <m/>
    <n v="2.2000000000000002"/>
    <n v="0"/>
    <s v="전원없음(Patch)"/>
  </r>
  <r>
    <x v="0"/>
    <s v="세종텔레콤"/>
    <s v="Sejong Telecom Inc."/>
    <s v="DTEKR"/>
    <m/>
    <m/>
    <m/>
    <s v="드림라인"/>
    <m/>
    <s v="Cabinet"/>
    <s v="SEL1-7-1-S-010-B321"/>
    <m/>
    <m/>
    <m/>
    <m/>
    <m/>
    <m/>
    <m/>
    <m/>
    <s v="IPD A-2-10"/>
    <s v="IPD B-2-10"/>
    <m/>
    <m/>
    <m/>
    <m/>
    <m/>
    <s v="414Bay"/>
    <s v="7-B321"/>
    <s v="B321"/>
    <s v="S-010"/>
    <n v="1"/>
    <x v="3"/>
    <s v="SEL1"/>
    <e v="#REF!"/>
    <m/>
    <n v="4"/>
    <m/>
    <m/>
    <n v="4"/>
    <m/>
    <m/>
    <m/>
    <m/>
    <m/>
    <m/>
    <s v="드림라인"/>
    <s v="O"/>
    <n v="2.2000000000000002"/>
    <n v="0"/>
    <s v="찾을 수 없음"/>
  </r>
  <r>
    <x v="0"/>
    <s v="세종텔레콤"/>
    <s v="Digital Edge Korea "/>
    <s v="DTEKR"/>
    <m/>
    <m/>
    <m/>
    <s v="층간 patch OFD"/>
    <m/>
    <s v="Cabinet"/>
    <s v="SEL1-7-1-S-010-B322"/>
    <m/>
    <m/>
    <m/>
    <m/>
    <m/>
    <m/>
    <m/>
    <m/>
    <m/>
    <m/>
    <m/>
    <m/>
    <m/>
    <m/>
    <m/>
    <s v="413Bay"/>
    <s v="7-B322"/>
    <s v="B322"/>
    <s v="S-010"/>
    <n v="1"/>
    <x v="3"/>
    <s v="SEL1"/>
    <e v="#REF!"/>
    <m/>
    <n v="11"/>
    <n v="2"/>
    <n v="9"/>
    <m/>
    <m/>
    <m/>
    <m/>
    <m/>
    <m/>
    <m/>
    <m/>
    <m/>
    <n v="2.2000000000000002"/>
    <n v="0"/>
    <s v="DC"/>
  </r>
  <r>
    <x v="0"/>
    <s v="세종텔레콤"/>
    <s v="Sejong Telecom Inc."/>
    <s v="SJTKR"/>
    <m/>
    <m/>
    <m/>
    <s v="Sejong 전송장비(Reserve)"/>
    <m/>
    <s v="Cabinet"/>
    <s v="SEL1-7-1-S-010-B323"/>
    <m/>
    <m/>
    <m/>
    <m/>
    <m/>
    <m/>
    <m/>
    <m/>
    <m/>
    <m/>
    <m/>
    <m/>
    <m/>
    <m/>
    <m/>
    <s v="412Bay"/>
    <s v="7-B323"/>
    <s v="B323"/>
    <s v="S-010"/>
    <n v="1"/>
    <x v="3"/>
    <s v="SEL1"/>
    <e v="#REF!"/>
    <m/>
    <m/>
    <m/>
    <m/>
    <m/>
    <m/>
    <m/>
    <m/>
    <s v="SJTKR-OR-004030-CO1"/>
    <m/>
    <m/>
    <m/>
    <s v="R"/>
    <n v="1.6"/>
    <n v="0"/>
    <m/>
  </r>
  <r>
    <x v="0"/>
    <s v="세종텔레콤"/>
    <s v="Sejong Telecom Inc."/>
    <s v="SJTKR"/>
    <m/>
    <m/>
    <m/>
    <s v="Sejong 전송장비(정류기)"/>
    <m/>
    <s v="Cabinet"/>
    <s v="SEL1-7-1-S-010-B324"/>
    <m/>
    <m/>
    <m/>
    <m/>
    <m/>
    <m/>
    <m/>
    <m/>
    <m/>
    <m/>
    <m/>
    <m/>
    <m/>
    <m/>
    <m/>
    <s v="411Bay"/>
    <s v="7-B324"/>
    <s v="B324"/>
    <s v="S-010"/>
    <n v="1"/>
    <x v="3"/>
    <s v="SEL1"/>
    <e v="#REF!"/>
    <m/>
    <m/>
    <m/>
    <m/>
    <m/>
    <m/>
    <m/>
    <m/>
    <s v="SJTKR-OR-004030-CO1"/>
    <m/>
    <m/>
    <m/>
    <s v="U"/>
    <n v="1.6"/>
    <n v="0"/>
    <s v="찾을 수 없음"/>
  </r>
  <r>
    <x v="0"/>
    <s v="세종텔레콤"/>
    <s v="Sejong Telecom Inc."/>
    <s v="SJTKR"/>
    <m/>
    <m/>
    <m/>
    <s v="Sejong 전송장비"/>
    <m/>
    <s v="Cabinet"/>
    <s v="SEL1-7-1-S-010-B402"/>
    <m/>
    <m/>
    <m/>
    <m/>
    <m/>
    <m/>
    <m/>
    <m/>
    <m/>
    <m/>
    <m/>
    <m/>
    <m/>
    <m/>
    <m/>
    <s v="331Bay"/>
    <s v="7-B402"/>
    <s v="B402"/>
    <s v="S-010"/>
    <n v="1"/>
    <x v="3"/>
    <s v="SEL1"/>
    <e v="#REF!"/>
    <m/>
    <m/>
    <m/>
    <m/>
    <m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B403"/>
    <m/>
    <m/>
    <m/>
    <m/>
    <m/>
    <m/>
    <m/>
    <m/>
    <s v="IPD A-3-56"/>
    <s v="IPD B-3-56"/>
    <m/>
    <m/>
    <m/>
    <m/>
    <m/>
    <s v="330Bay"/>
    <s v="7-B403"/>
    <s v="B403"/>
    <s v="S-010"/>
    <n v="1"/>
    <x v="3"/>
    <s v="SEL1"/>
    <e v="#REF!"/>
    <m/>
    <n v="2"/>
    <m/>
    <m/>
    <n v="2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B404"/>
    <m/>
    <m/>
    <m/>
    <m/>
    <m/>
    <m/>
    <m/>
    <m/>
    <s v="IPD A-3-15"/>
    <s v="IPD B-3-15"/>
    <m/>
    <m/>
    <m/>
    <m/>
    <m/>
    <s v="329Bay"/>
    <s v="7-B404"/>
    <s v="B404"/>
    <s v="S-010"/>
    <n v="1"/>
    <x v="3"/>
    <s v="SEL1"/>
    <e v="#REF!"/>
    <m/>
    <n v="5"/>
    <m/>
    <m/>
    <n v="5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B405"/>
    <m/>
    <m/>
    <m/>
    <m/>
    <m/>
    <m/>
    <m/>
    <m/>
    <s v="IPD A-3-16"/>
    <s v="IPD B-3-16"/>
    <m/>
    <m/>
    <m/>
    <m/>
    <m/>
    <s v="328Bay"/>
    <s v="7-B405"/>
    <s v="B405"/>
    <s v="S-010"/>
    <n v="1"/>
    <x v="3"/>
    <s v="SEL1"/>
    <e v="#REF!"/>
    <m/>
    <n v="5"/>
    <m/>
    <m/>
    <n v="5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B406"/>
    <m/>
    <m/>
    <m/>
    <m/>
    <m/>
    <m/>
    <m/>
    <m/>
    <s v="IPD A-3-17"/>
    <s v="IPD B-3-17"/>
    <m/>
    <m/>
    <m/>
    <m/>
    <m/>
    <s v="327Bay"/>
    <s v="7-B406"/>
    <s v="B406"/>
    <s v="S-010"/>
    <n v="1"/>
    <x v="3"/>
    <s v="SEL1"/>
    <e v="#REF!"/>
    <m/>
    <n v="5"/>
    <m/>
    <m/>
    <n v="5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B407"/>
    <m/>
    <m/>
    <m/>
    <m/>
    <m/>
    <m/>
    <m/>
    <m/>
    <s v="IPD A-3-23"/>
    <s v="IPD B-3-24"/>
    <m/>
    <m/>
    <m/>
    <m/>
    <m/>
    <s v="326Bay"/>
    <s v="7-B407"/>
    <s v="B407"/>
    <s v="S-010"/>
    <n v="1"/>
    <x v="3"/>
    <s v="SEL1"/>
    <e v="#REF!"/>
    <m/>
    <n v="7"/>
    <m/>
    <m/>
    <n v="7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B408"/>
    <m/>
    <m/>
    <m/>
    <m/>
    <m/>
    <m/>
    <m/>
    <m/>
    <s v="IPD A-3-59"/>
    <s v="IPD B-3-59"/>
    <m/>
    <m/>
    <m/>
    <m/>
    <m/>
    <s v="325Bay"/>
    <s v="7-B408"/>
    <s v="B408"/>
    <s v="S-010"/>
    <n v="1"/>
    <x v="3"/>
    <s v="SEL1"/>
    <e v="#REF!"/>
    <m/>
    <n v="3"/>
    <m/>
    <m/>
    <n v="3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(Reserve)"/>
    <m/>
    <s v="Cabinet"/>
    <s v="SEL1-7-1-S-010-B409"/>
    <m/>
    <m/>
    <m/>
    <m/>
    <m/>
    <m/>
    <m/>
    <m/>
    <m/>
    <m/>
    <m/>
    <m/>
    <m/>
    <m/>
    <m/>
    <s v="324Bay"/>
    <s v="7-B409"/>
    <s v="B409"/>
    <s v="S-010"/>
    <n v="1"/>
    <x v="3"/>
    <s v="SEL1"/>
    <m/>
    <m/>
    <m/>
    <m/>
    <m/>
    <m/>
    <m/>
    <m/>
    <m/>
    <s v="SJTKR-OR-004030-CO1"/>
    <m/>
    <m/>
    <m/>
    <s v="R"/>
    <n v="1.6"/>
    <n v="0"/>
    <m/>
  </r>
  <r>
    <x v="0"/>
    <s v="세종텔레콤"/>
    <s v="Sejong Telecom Inc."/>
    <s v="SJTKR"/>
    <m/>
    <m/>
    <m/>
    <s v="Sejong 전송장비(Reserve)"/>
    <m/>
    <s v="Cabinet"/>
    <s v="SEL1-7-1-S-010-B410"/>
    <m/>
    <m/>
    <m/>
    <m/>
    <m/>
    <m/>
    <m/>
    <m/>
    <m/>
    <m/>
    <m/>
    <m/>
    <m/>
    <m/>
    <m/>
    <s v="323Bay"/>
    <s v="7-B410"/>
    <s v="B410"/>
    <s v="S-010"/>
    <n v="1"/>
    <x v="3"/>
    <s v="SEL1"/>
    <m/>
    <m/>
    <m/>
    <m/>
    <m/>
    <m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(Patch)"/>
    <m/>
    <s v="Cabinet"/>
    <s v="SEL1-7-1-S-010-B411"/>
    <s v="U3-7A"/>
    <m/>
    <s v="U3-7A-29"/>
    <m/>
    <m/>
    <m/>
    <m/>
    <m/>
    <m/>
    <m/>
    <m/>
    <m/>
    <m/>
    <m/>
    <m/>
    <s v="322Bay"/>
    <s v="7-B411"/>
    <s v="B411"/>
    <s v="S-010"/>
    <n v="1"/>
    <x v="3"/>
    <s v="SEL1"/>
    <e v="#REF!"/>
    <m/>
    <n v="4"/>
    <n v="4"/>
    <m/>
    <m/>
    <m/>
    <m/>
    <m/>
    <s v="SJTKR-OR-004030-CO1"/>
    <m/>
    <m/>
    <m/>
    <s v="O"/>
    <n v="1.6"/>
    <n v="1.7600000000000001E-2"/>
    <m/>
  </r>
  <r>
    <x v="1"/>
    <m/>
    <m/>
    <m/>
    <m/>
    <m/>
    <m/>
    <s v="Sejong 전송장비"/>
    <m/>
    <s v="Cabinet"/>
    <s v="SEL1-7-1-S-010-B415"/>
    <m/>
    <m/>
    <m/>
    <m/>
    <m/>
    <m/>
    <m/>
    <m/>
    <s v="IPD A-3-25"/>
    <s v="IPD B-3-25"/>
    <m/>
    <m/>
    <m/>
    <m/>
    <m/>
    <s v="319Bay"/>
    <s v="7-B415"/>
    <s v="B415"/>
    <s v="S-010"/>
    <n v="1"/>
    <x v="3"/>
    <s v="SEL1"/>
    <e v="#REF!"/>
    <m/>
    <n v="17"/>
    <m/>
    <m/>
    <n v="17"/>
    <m/>
    <m/>
    <m/>
    <m/>
    <m/>
    <m/>
    <m/>
    <m/>
    <m/>
    <m/>
    <m/>
  </r>
  <r>
    <x v="3"/>
    <s v="prod-net#1"/>
    <s v="Digital Edge Korea "/>
    <s v="DTEKR"/>
    <m/>
    <m/>
    <m/>
    <m/>
    <m/>
    <s v="Cabinet"/>
    <s v="SEL1-7-1-S-010-B416"/>
    <m/>
    <m/>
    <m/>
    <m/>
    <m/>
    <m/>
    <m/>
    <m/>
    <s v="IPD A-2-18 "/>
    <s v="IPD B-2-18"/>
    <m/>
    <m/>
    <m/>
    <m/>
    <m/>
    <s v="318Bay"/>
    <s v="7-B416"/>
    <s v="B416"/>
    <s v="S-010"/>
    <n v="1"/>
    <x v="3"/>
    <s v="SEL1"/>
    <e v="#REF!"/>
    <m/>
    <n v="4"/>
    <m/>
    <m/>
    <n v="4"/>
    <m/>
    <m/>
    <m/>
    <m/>
    <s v="DEK-IB-00045941"/>
    <m/>
    <m/>
    <m/>
    <n v="2.2000000000000002"/>
    <n v="0.90200000000000002"/>
    <m/>
  </r>
  <r>
    <x v="3"/>
    <s v="prod-net#2"/>
    <s v="Digital Edge Korea "/>
    <s v="DTEKR"/>
    <m/>
    <m/>
    <m/>
    <m/>
    <m/>
    <s v="Cabinet"/>
    <s v="SEL1-7-1-S-010-B417"/>
    <m/>
    <m/>
    <m/>
    <m/>
    <m/>
    <m/>
    <m/>
    <m/>
    <m/>
    <m/>
    <m/>
    <m/>
    <m/>
    <m/>
    <m/>
    <s v="317Bay"/>
    <s v="7-B417"/>
    <s v="B417"/>
    <s v="S-010"/>
    <n v="1"/>
    <x v="3"/>
    <s v="SEL1"/>
    <e v="#REF!"/>
    <m/>
    <m/>
    <m/>
    <m/>
    <m/>
    <m/>
    <m/>
    <m/>
    <m/>
    <s v="DEK-IB-00045940"/>
    <m/>
    <m/>
    <m/>
    <n v="2.2000000000000002"/>
    <n v="0.72599999999999998"/>
    <m/>
  </r>
  <r>
    <x v="3"/>
    <s v="prod-net#3"/>
    <s v="Digital Edge Korea "/>
    <s v="DTEKR"/>
    <m/>
    <m/>
    <m/>
    <m/>
    <m/>
    <s v="Cabinet"/>
    <s v="SEL1-7-1-S-010-B418"/>
    <m/>
    <m/>
    <m/>
    <m/>
    <m/>
    <m/>
    <m/>
    <m/>
    <m/>
    <m/>
    <m/>
    <m/>
    <m/>
    <m/>
    <m/>
    <s v="316Bay"/>
    <s v="7-B418"/>
    <s v="B418"/>
    <s v="S-010"/>
    <n v="1"/>
    <x v="3"/>
    <s v="SEL1"/>
    <e v="#REF!"/>
    <m/>
    <m/>
    <m/>
    <m/>
    <m/>
    <m/>
    <m/>
    <m/>
    <m/>
    <s v="DEK-IB-00045939"/>
    <m/>
    <m/>
    <m/>
    <n v="2.2000000000000002"/>
    <n v="0.70399999999999996"/>
    <m/>
  </r>
  <r>
    <x v="3"/>
    <s v="prod-net#4"/>
    <s v="Digital Edge Korea "/>
    <s v="DTEKR"/>
    <m/>
    <m/>
    <m/>
    <m/>
    <m/>
    <s v="Cabinet"/>
    <s v="SEL1-7-1-S-010-B419"/>
    <m/>
    <m/>
    <m/>
    <m/>
    <m/>
    <m/>
    <m/>
    <m/>
    <m/>
    <m/>
    <m/>
    <m/>
    <m/>
    <m/>
    <m/>
    <s v="315Bay"/>
    <s v="7-B419"/>
    <s v="B419"/>
    <s v="S-010"/>
    <n v="1"/>
    <x v="3"/>
    <s v="SEL1"/>
    <e v="#REF!"/>
    <m/>
    <m/>
    <m/>
    <m/>
    <m/>
    <m/>
    <m/>
    <m/>
    <m/>
    <s v="DEK-IB-00045938"/>
    <m/>
    <m/>
    <m/>
    <n v="2.2000000000000002"/>
    <n v="0.99"/>
    <m/>
  </r>
  <r>
    <x v="3"/>
    <s v="prod-net#5"/>
    <s v="Digital Edge Korea "/>
    <s v="DTEKR"/>
    <m/>
    <m/>
    <m/>
    <m/>
    <m/>
    <s v="Cabinet"/>
    <s v="SEL1-7-1-S-010-B420"/>
    <m/>
    <m/>
    <m/>
    <m/>
    <m/>
    <m/>
    <m/>
    <m/>
    <m/>
    <m/>
    <m/>
    <m/>
    <m/>
    <m/>
    <m/>
    <s v="314Bay"/>
    <s v="7-B420"/>
    <s v="B420"/>
    <s v="S-010"/>
    <n v="1"/>
    <x v="3"/>
    <s v="SEL1"/>
    <e v="#REF!"/>
    <m/>
    <m/>
    <m/>
    <m/>
    <m/>
    <m/>
    <m/>
    <m/>
    <m/>
    <s v="DEK-IB-00045937"/>
    <m/>
    <m/>
    <m/>
    <n v="2.2000000000000002"/>
    <n v="1.4079999999999999"/>
    <m/>
  </r>
  <r>
    <x v="3"/>
    <s v="prod-net#6"/>
    <s v="Digital Edge Korea "/>
    <s v="DTEKR"/>
    <m/>
    <m/>
    <m/>
    <m/>
    <m/>
    <s v="Cabinet"/>
    <s v="SEL1-7-1-S-010-B421"/>
    <m/>
    <m/>
    <m/>
    <m/>
    <m/>
    <m/>
    <m/>
    <m/>
    <m/>
    <m/>
    <m/>
    <m/>
    <m/>
    <m/>
    <m/>
    <s v="313Bay"/>
    <s v="7-B421"/>
    <s v="B421"/>
    <s v="S-010"/>
    <n v="1"/>
    <x v="3"/>
    <s v="SEL1"/>
    <e v="#REF!"/>
    <m/>
    <m/>
    <m/>
    <m/>
    <m/>
    <m/>
    <m/>
    <m/>
    <m/>
    <s v="DEK-IB-00045936"/>
    <m/>
    <m/>
    <m/>
    <n v="2.2000000000000002"/>
    <n v="2.4420000000000002"/>
    <m/>
  </r>
  <r>
    <x v="3"/>
    <s v="corp-net#1"/>
    <s v="Digital Edge Korea "/>
    <s v="DTEKR"/>
    <m/>
    <m/>
    <m/>
    <m/>
    <m/>
    <s v="Cabinet"/>
    <s v="SEL1-7-1-S-010-B422"/>
    <m/>
    <m/>
    <m/>
    <m/>
    <m/>
    <m/>
    <m/>
    <m/>
    <m/>
    <m/>
    <m/>
    <m/>
    <m/>
    <m/>
    <m/>
    <s v="312Bay"/>
    <s v="7-B422"/>
    <s v="B422"/>
    <s v="S-010"/>
    <n v="1"/>
    <x v="3"/>
    <s v="SEL1"/>
    <e v="#REF!"/>
    <m/>
    <m/>
    <m/>
    <m/>
    <m/>
    <m/>
    <m/>
    <m/>
    <m/>
    <m/>
    <m/>
    <m/>
    <m/>
    <m/>
    <n v="1.254"/>
    <m/>
  </r>
  <r>
    <x v="3"/>
    <s v="corp-net#2"/>
    <s v="Digital Edge Korea "/>
    <s v="DTEKR"/>
    <m/>
    <m/>
    <m/>
    <m/>
    <m/>
    <s v="Cabinet"/>
    <s v="SEL1-7-1-S-010-B423"/>
    <m/>
    <m/>
    <m/>
    <m/>
    <m/>
    <m/>
    <m/>
    <m/>
    <m/>
    <m/>
    <m/>
    <m/>
    <m/>
    <m/>
    <m/>
    <s v="311Bay"/>
    <s v="7-B423"/>
    <s v="B423"/>
    <s v="S-010"/>
    <n v="1"/>
    <x v="3"/>
    <s v="SEL1"/>
    <e v="#REF!"/>
    <m/>
    <m/>
    <m/>
    <m/>
    <m/>
    <m/>
    <m/>
    <m/>
    <m/>
    <s v="DEK-IB-000105186"/>
    <m/>
    <m/>
    <m/>
    <n v="2.2000000000000002"/>
    <n v="1.034"/>
    <m/>
  </r>
  <r>
    <x v="1"/>
    <m/>
    <m/>
    <m/>
    <m/>
    <m/>
    <m/>
    <m/>
    <m/>
    <s v="Cabinet"/>
    <s v="SEL1-7-1-S-010-B424"/>
    <m/>
    <m/>
    <m/>
    <m/>
    <m/>
    <m/>
    <m/>
    <m/>
    <m/>
    <m/>
    <m/>
    <m/>
    <m/>
    <m/>
    <m/>
    <s v="3101Bay"/>
    <s v="7-B424"/>
    <s v="B424"/>
    <s v="S-010"/>
    <n v="1"/>
    <x v="3"/>
    <s v="SEL1"/>
    <e v="#REF!"/>
    <m/>
    <m/>
    <m/>
    <m/>
    <m/>
    <m/>
    <m/>
    <m/>
    <m/>
    <m/>
    <m/>
    <m/>
    <m/>
    <m/>
    <m/>
    <m/>
  </r>
  <r>
    <x v="0"/>
    <s v="세종텔레콤"/>
    <s v="Sejong Telecom Inc."/>
    <s v="SJTKR"/>
    <m/>
    <m/>
    <m/>
    <s v="Sejong 전송장비"/>
    <m/>
    <s v="Cabinet"/>
    <s v="SEL1-7-1-S-010-B502"/>
    <m/>
    <m/>
    <m/>
    <m/>
    <m/>
    <m/>
    <m/>
    <m/>
    <s v="IPD A-3-22"/>
    <s v="IPD B-3-22"/>
    <m/>
    <m/>
    <m/>
    <m/>
    <m/>
    <s v="231Bay"/>
    <s v="7-B502"/>
    <s v="B502"/>
    <s v="S-010"/>
    <n v="1"/>
    <x v="3"/>
    <s v="SEL1"/>
    <e v="#REF!"/>
    <m/>
    <n v="5"/>
    <m/>
    <m/>
    <n v="3"/>
    <m/>
    <n v="2"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B503"/>
    <m/>
    <m/>
    <m/>
    <m/>
    <m/>
    <m/>
    <m/>
    <m/>
    <s v="IPD A-3-51"/>
    <s v="IPD B-3-51"/>
    <m/>
    <m/>
    <m/>
    <m/>
    <m/>
    <s v="230Bay"/>
    <s v="7-B503"/>
    <s v="B503"/>
    <s v="S-010"/>
    <n v="1"/>
    <x v="3"/>
    <s v="SEL1"/>
    <e v="#REF!"/>
    <m/>
    <n v="5"/>
    <m/>
    <m/>
    <n v="5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B504"/>
    <m/>
    <m/>
    <m/>
    <m/>
    <m/>
    <m/>
    <m/>
    <m/>
    <s v="IPD A-3-50"/>
    <s v="IPD B-3-50"/>
    <m/>
    <m/>
    <m/>
    <m/>
    <m/>
    <s v="229Bay"/>
    <s v="7-B504"/>
    <s v="B504"/>
    <s v="S-010"/>
    <n v="1"/>
    <x v="3"/>
    <s v="SEL1"/>
    <e v="#REF!"/>
    <m/>
    <n v="5"/>
    <m/>
    <m/>
    <n v="5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B505"/>
    <m/>
    <m/>
    <m/>
    <m/>
    <m/>
    <m/>
    <m/>
    <m/>
    <s v="IPD A-3-49"/>
    <s v="IPD B-3-49"/>
    <m/>
    <m/>
    <m/>
    <m/>
    <m/>
    <s v="228Bay"/>
    <s v="7-B505"/>
    <s v="B505"/>
    <s v="S-010"/>
    <n v="1"/>
    <x v="3"/>
    <s v="SEL1"/>
    <e v="#REF!"/>
    <m/>
    <n v="7"/>
    <m/>
    <m/>
    <n v="7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B506"/>
    <m/>
    <m/>
    <m/>
    <m/>
    <m/>
    <m/>
    <m/>
    <m/>
    <s v="IPD A-3-21"/>
    <s v="IPD B-3-21"/>
    <m/>
    <m/>
    <m/>
    <m/>
    <m/>
    <s v="227Bay"/>
    <s v="7-B506"/>
    <s v="B506"/>
    <s v="S-010"/>
    <n v="1"/>
    <x v="3"/>
    <s v="SEL1"/>
    <e v="#REF!"/>
    <m/>
    <n v="5"/>
    <m/>
    <m/>
    <n v="5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B507"/>
    <m/>
    <m/>
    <m/>
    <m/>
    <m/>
    <m/>
    <m/>
    <m/>
    <s v="IPD A-3-20"/>
    <s v="IPD B-3-20"/>
    <m/>
    <m/>
    <m/>
    <m/>
    <m/>
    <s v="226Bay"/>
    <s v="7-B507"/>
    <s v="B507"/>
    <s v="S-010"/>
    <n v="1"/>
    <x v="3"/>
    <s v="SEL1"/>
    <e v="#REF!"/>
    <m/>
    <n v="17"/>
    <m/>
    <m/>
    <n v="17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B508"/>
    <m/>
    <m/>
    <m/>
    <m/>
    <m/>
    <m/>
    <m/>
    <m/>
    <s v="IPD A-3-52"/>
    <s v="IPD B-3-23"/>
    <s v="IPD A-3-55"/>
    <s v="IPD B-3-54"/>
    <m/>
    <m/>
    <m/>
    <s v="225Bay"/>
    <s v="7-B508"/>
    <s v="B508"/>
    <s v="S-010"/>
    <n v="1"/>
    <x v="3"/>
    <s v="SEL1"/>
    <e v="#REF!"/>
    <m/>
    <n v="16"/>
    <m/>
    <m/>
    <n v="16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B509"/>
    <m/>
    <m/>
    <m/>
    <m/>
    <m/>
    <m/>
    <m/>
    <m/>
    <s v="IPD A-3-19"/>
    <s v="IPD B-3-19"/>
    <m/>
    <m/>
    <m/>
    <m/>
    <m/>
    <s v="224Bay"/>
    <s v="7-B509"/>
    <s v="B509"/>
    <s v="S-010"/>
    <n v="1"/>
    <x v="3"/>
    <s v="SEL1"/>
    <e v="#REF!"/>
    <m/>
    <n v="7"/>
    <m/>
    <m/>
    <n v="5"/>
    <n v="2"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B510"/>
    <m/>
    <m/>
    <m/>
    <m/>
    <m/>
    <m/>
    <m/>
    <m/>
    <s v="IPD A-3-18"/>
    <s v="IPD B-3-18"/>
    <m/>
    <m/>
    <m/>
    <m/>
    <m/>
    <s v="223Bay"/>
    <s v="7-B510"/>
    <s v="B510"/>
    <s v="S-010"/>
    <n v="1"/>
    <x v="3"/>
    <s v="SEL1"/>
    <e v="#REF!"/>
    <m/>
    <n v="13"/>
    <m/>
    <m/>
    <n v="13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(정류기)"/>
    <m/>
    <s v="Cabinet"/>
    <s v="SEL1-7-1-S-010-B511"/>
    <m/>
    <m/>
    <m/>
    <m/>
    <m/>
    <m/>
    <m/>
    <m/>
    <m/>
    <m/>
    <m/>
    <m/>
    <m/>
    <m/>
    <m/>
    <s v="222Bay"/>
    <s v="7-B511"/>
    <s v="B511"/>
    <s v="S-010"/>
    <n v="1"/>
    <x v="3"/>
    <s v="SEL1"/>
    <e v="#REF!"/>
    <m/>
    <m/>
    <m/>
    <m/>
    <m/>
    <m/>
    <m/>
    <m/>
    <s v="SJTKR-OR-004030-CO1"/>
    <m/>
    <m/>
    <m/>
    <s v="U"/>
    <n v="1.6"/>
    <n v="0"/>
    <s v="찾을 수 없음"/>
  </r>
  <r>
    <x v="3"/>
    <s v="DEK"/>
    <s v="Digital Edge Korea "/>
    <s v="DTEKR"/>
    <m/>
    <m/>
    <m/>
    <m/>
    <m/>
    <s v="Cabinet"/>
    <s v="SEL1-7-1-S-010-B515"/>
    <m/>
    <m/>
    <m/>
    <m/>
    <m/>
    <m/>
    <m/>
    <m/>
    <s v="IPD A-2-22"/>
    <s v="IPD B-2-22"/>
    <m/>
    <m/>
    <m/>
    <m/>
    <m/>
    <s v="219Bay"/>
    <s v="7-B515"/>
    <s v="B515"/>
    <s v="S-010"/>
    <n v="1"/>
    <x v="3"/>
    <s v="SEL1"/>
    <e v="#REF!"/>
    <m/>
    <n v="4"/>
    <m/>
    <m/>
    <n v="4"/>
    <m/>
    <m/>
    <m/>
    <m/>
    <m/>
    <m/>
    <m/>
    <m/>
    <n v="2.2000000000000002"/>
    <n v="0"/>
    <s v="DC"/>
  </r>
  <r>
    <x v="3"/>
    <s v="DEK"/>
    <s v="Digital Edge Korea "/>
    <m/>
    <m/>
    <m/>
    <m/>
    <m/>
    <m/>
    <s v="Cabinet"/>
    <s v="SEL1-7-1-S-010-B516"/>
    <m/>
    <m/>
    <m/>
    <m/>
    <m/>
    <m/>
    <m/>
    <m/>
    <m/>
    <m/>
    <m/>
    <m/>
    <m/>
    <m/>
    <m/>
    <s v="218Bay"/>
    <s v="7-B516"/>
    <s v="B516"/>
    <s v="S-010"/>
    <n v="1"/>
    <x v="3"/>
    <s v="SEL1"/>
    <e v="#REF!"/>
    <m/>
    <m/>
    <m/>
    <m/>
    <m/>
    <m/>
    <m/>
    <m/>
    <m/>
    <m/>
    <m/>
    <m/>
    <m/>
    <n v="2.2000000000000002"/>
    <n v="0"/>
    <m/>
  </r>
  <r>
    <x v="3"/>
    <s v="DEK"/>
    <s v="Digital Edge Korea "/>
    <m/>
    <m/>
    <m/>
    <m/>
    <m/>
    <m/>
    <s v="Cabinet"/>
    <s v="SEL1-7-1-S-010-B517"/>
    <m/>
    <m/>
    <m/>
    <m/>
    <m/>
    <m/>
    <m/>
    <m/>
    <m/>
    <m/>
    <m/>
    <m/>
    <m/>
    <m/>
    <m/>
    <s v="217Bay"/>
    <s v="7-B517"/>
    <s v="B517"/>
    <s v="S-010"/>
    <n v="1"/>
    <x v="3"/>
    <s v="SEL1"/>
    <e v="#REF!"/>
    <m/>
    <m/>
    <m/>
    <m/>
    <m/>
    <m/>
    <m/>
    <m/>
    <m/>
    <m/>
    <m/>
    <m/>
    <m/>
    <n v="2.2000000000000002"/>
    <n v="0.92400000000000004"/>
    <m/>
  </r>
  <r>
    <x v="1"/>
    <m/>
    <m/>
    <m/>
    <m/>
    <m/>
    <m/>
    <m/>
    <m/>
    <s v="Cabinet"/>
    <s v="SEL1-7-1-S-010-B518"/>
    <m/>
    <m/>
    <m/>
    <m/>
    <m/>
    <m/>
    <m/>
    <m/>
    <m/>
    <m/>
    <m/>
    <m/>
    <m/>
    <m/>
    <m/>
    <s v="216Bay"/>
    <s v="7-B518"/>
    <s v="B518"/>
    <s v="S-010"/>
    <n v="1"/>
    <x v="3"/>
    <s v="SEL1"/>
    <e v="#REF!"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7-1-S-010-B519"/>
    <m/>
    <m/>
    <m/>
    <m/>
    <m/>
    <m/>
    <m/>
    <m/>
    <m/>
    <m/>
    <m/>
    <m/>
    <m/>
    <m/>
    <m/>
    <s v="215Bay"/>
    <s v="7-B519"/>
    <s v="B519"/>
    <s v="S-010"/>
    <n v="1"/>
    <x v="3"/>
    <s v="SEL1"/>
    <e v="#REF!"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7-1-S-010-B520"/>
    <m/>
    <m/>
    <m/>
    <m/>
    <m/>
    <m/>
    <m/>
    <m/>
    <m/>
    <m/>
    <m/>
    <m/>
    <m/>
    <m/>
    <m/>
    <s v="214Bay"/>
    <s v="7-B520"/>
    <s v="B520"/>
    <s v="S-010"/>
    <n v="1"/>
    <x v="3"/>
    <s v="SEL1"/>
    <e v="#REF!"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7-1-S-010-B521"/>
    <m/>
    <m/>
    <m/>
    <m/>
    <m/>
    <m/>
    <m/>
    <m/>
    <m/>
    <m/>
    <m/>
    <m/>
    <m/>
    <m/>
    <m/>
    <s v="2131Bay"/>
    <s v="7-B521"/>
    <s v="B521"/>
    <s v="S-010"/>
    <n v="1"/>
    <x v="3"/>
    <s v="SEL1"/>
    <e v="#REF!"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7-1-S-010-B522"/>
    <m/>
    <m/>
    <m/>
    <m/>
    <m/>
    <m/>
    <m/>
    <m/>
    <s v="IPD A-2-13"/>
    <s v="IPD B-2-13"/>
    <m/>
    <m/>
    <m/>
    <m/>
    <m/>
    <s v="213Bay"/>
    <s v="7-B522"/>
    <s v="B522"/>
    <s v="S-010"/>
    <n v="1"/>
    <x v="3"/>
    <s v="SEL1"/>
    <e v="#REF!"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7-1-S-010-B523"/>
    <m/>
    <m/>
    <m/>
    <m/>
    <m/>
    <m/>
    <m/>
    <m/>
    <s v="IPD A-2-12"/>
    <s v="IPD B-2-12"/>
    <m/>
    <m/>
    <m/>
    <m/>
    <m/>
    <s v="212Bay"/>
    <s v="7-B523"/>
    <s v="B523"/>
    <s v="S-010"/>
    <n v="1"/>
    <x v="3"/>
    <s v="SEL1"/>
    <e v="#REF!"/>
    <m/>
    <n v="17"/>
    <m/>
    <m/>
    <n v="17"/>
    <m/>
    <m/>
    <m/>
    <m/>
    <m/>
    <m/>
    <m/>
    <m/>
    <m/>
    <m/>
    <m/>
  </r>
  <r>
    <x v="1"/>
    <m/>
    <m/>
    <m/>
    <m/>
    <m/>
    <m/>
    <m/>
    <m/>
    <s v="Cabinet"/>
    <s v="SEL1-7-1-S-010-B524"/>
    <m/>
    <m/>
    <m/>
    <m/>
    <m/>
    <m/>
    <m/>
    <m/>
    <m/>
    <m/>
    <m/>
    <m/>
    <m/>
    <m/>
    <m/>
    <s v="211Bay"/>
    <s v="7-B524"/>
    <s v="B524"/>
    <s v="S-010"/>
    <n v="1"/>
    <x v="3"/>
    <s v="SEL1"/>
    <e v="#REF!"/>
    <m/>
    <m/>
    <m/>
    <m/>
    <m/>
    <m/>
    <m/>
    <m/>
    <m/>
    <m/>
    <m/>
    <m/>
    <m/>
    <m/>
    <m/>
    <m/>
  </r>
  <r>
    <x v="0"/>
    <s v="세종텔레콤"/>
    <s v="Sejong Telecom Inc."/>
    <s v="SJTKR"/>
    <m/>
    <m/>
    <m/>
    <s v="Sejong 전송장비(정류기)"/>
    <m/>
    <s v="Cabinet"/>
    <s v="SEL1-7-1-S-010-B525"/>
    <m/>
    <m/>
    <m/>
    <m/>
    <m/>
    <m/>
    <m/>
    <m/>
    <m/>
    <m/>
    <m/>
    <m/>
    <m/>
    <m/>
    <m/>
    <m/>
    <s v="7-B525"/>
    <s v="B525"/>
    <s v="S-010"/>
    <n v="1"/>
    <x v="3"/>
    <s v="SEL1"/>
    <m/>
    <m/>
    <m/>
    <m/>
    <m/>
    <m/>
    <m/>
    <m/>
    <m/>
    <s v="SJTKR-OR-004030-CO1"/>
    <m/>
    <m/>
    <m/>
    <s v="U"/>
    <n v="1.6"/>
    <n v="0"/>
    <s v="찾을 수 없음"/>
  </r>
  <r>
    <x v="0"/>
    <s v="세종텔레콤"/>
    <s v="Sejong Telecom Inc."/>
    <s v="SJTKR"/>
    <m/>
    <m/>
    <m/>
    <s v="Sejong OFD"/>
    <m/>
    <s v="Cabinet"/>
    <s v="SEL1-7-1-S-010-B601"/>
    <m/>
    <m/>
    <m/>
    <m/>
    <m/>
    <m/>
    <m/>
    <m/>
    <m/>
    <m/>
    <m/>
    <m/>
    <m/>
    <m/>
    <m/>
    <s v="132Bay"/>
    <s v="7-B601"/>
    <s v="B601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OFD"/>
    <m/>
    <s v="Cabinet"/>
    <s v="SEL1-7-1-S-010-B602"/>
    <m/>
    <m/>
    <m/>
    <m/>
    <m/>
    <m/>
    <m/>
    <m/>
    <m/>
    <m/>
    <m/>
    <m/>
    <m/>
    <m/>
    <m/>
    <s v="131Bay"/>
    <s v="7-B602"/>
    <s v="B602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OFD"/>
    <m/>
    <s v="Cabinet"/>
    <s v="SEL1-7-1-S-010-B603"/>
    <m/>
    <m/>
    <m/>
    <m/>
    <m/>
    <m/>
    <m/>
    <m/>
    <m/>
    <m/>
    <m/>
    <m/>
    <m/>
    <m/>
    <m/>
    <s v="130Bay"/>
    <s v="7-B603"/>
    <s v="B603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OFD"/>
    <m/>
    <s v="Cabinet"/>
    <s v="SEL1-7-1-S-010-B604"/>
    <m/>
    <m/>
    <m/>
    <m/>
    <m/>
    <m/>
    <m/>
    <m/>
    <m/>
    <m/>
    <m/>
    <m/>
    <m/>
    <m/>
    <m/>
    <s v="129Bay"/>
    <s v="7-B604"/>
    <s v="B604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OFD"/>
    <m/>
    <s v="Cabinet"/>
    <s v="SEL1-7-1-S-010-B605"/>
    <m/>
    <m/>
    <m/>
    <m/>
    <m/>
    <m/>
    <m/>
    <m/>
    <m/>
    <m/>
    <m/>
    <m/>
    <m/>
    <m/>
    <m/>
    <s v="128Bay"/>
    <s v="7-B605"/>
    <s v="B605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OFD"/>
    <m/>
    <s v="Cabinet"/>
    <s v="SEL1-7-1-S-010-B606"/>
    <m/>
    <m/>
    <m/>
    <m/>
    <m/>
    <m/>
    <m/>
    <m/>
    <m/>
    <m/>
    <m/>
    <m/>
    <m/>
    <m/>
    <m/>
    <s v="127Bay"/>
    <s v="7-B606"/>
    <s v="B606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OFD"/>
    <m/>
    <s v="Cabinet"/>
    <s v="SEL1-7-1-S-010-B607"/>
    <m/>
    <m/>
    <m/>
    <m/>
    <m/>
    <m/>
    <m/>
    <m/>
    <m/>
    <m/>
    <m/>
    <m/>
    <m/>
    <m/>
    <m/>
    <s v="126Bay"/>
    <s v="7-B607"/>
    <s v="B607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OFD (Reserved)"/>
    <m/>
    <s v="Cabinet"/>
    <s v="SEL1-7-1-S-010-B608"/>
    <m/>
    <m/>
    <m/>
    <m/>
    <m/>
    <m/>
    <m/>
    <m/>
    <m/>
    <m/>
    <m/>
    <m/>
    <m/>
    <m/>
    <m/>
    <s v="125Bay"/>
    <s v="7-B608"/>
    <s v="B608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OFD"/>
    <m/>
    <s v="Cabinet"/>
    <s v="SEL1-7-1-S-010-B609"/>
    <m/>
    <m/>
    <m/>
    <m/>
    <m/>
    <m/>
    <m/>
    <m/>
    <m/>
    <m/>
    <m/>
    <m/>
    <m/>
    <m/>
    <m/>
    <s v="124Bay"/>
    <s v="7-B609"/>
    <s v="B609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OFD"/>
    <m/>
    <s v="Cabinet"/>
    <s v="SEL1-7-1-S-010-B610"/>
    <m/>
    <m/>
    <m/>
    <m/>
    <m/>
    <m/>
    <m/>
    <m/>
    <m/>
    <m/>
    <m/>
    <m/>
    <m/>
    <m/>
    <m/>
    <s v="123Bay"/>
    <s v="7-B610"/>
    <s v="B610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OFD"/>
    <m/>
    <s v="Cabinet"/>
    <s v="SEL1-7-1-S-010-B611"/>
    <m/>
    <m/>
    <m/>
    <m/>
    <m/>
    <m/>
    <m/>
    <m/>
    <m/>
    <m/>
    <m/>
    <m/>
    <m/>
    <m/>
    <m/>
    <s v="122Bay"/>
    <s v="7-B611"/>
    <s v="B611"/>
    <s v="S-010"/>
    <n v="1"/>
    <x v="3"/>
    <s v="SEL1"/>
    <e v="#REF!"/>
    <m/>
    <m/>
    <m/>
    <m/>
    <m/>
    <m/>
    <m/>
    <m/>
    <s v="SJTKR-OR-004030-CO1"/>
    <m/>
    <m/>
    <m/>
    <s v="P"/>
    <n v="1.6"/>
    <n v="0"/>
    <s v="찾을 수 없음"/>
  </r>
  <r>
    <x v="0"/>
    <s v="세종텔레콤"/>
    <s v="Sejong Telecom Inc."/>
    <s v="SJTKR"/>
    <m/>
    <m/>
    <m/>
    <s v="Sejong 전송장비"/>
    <m/>
    <s v="Cabinet"/>
    <s v="SEL1-7-1-S-010-B615"/>
    <m/>
    <m/>
    <m/>
    <m/>
    <m/>
    <m/>
    <m/>
    <m/>
    <s v="IPD A-2-66"/>
    <s v="IPD B-2-66"/>
    <m/>
    <m/>
    <m/>
    <m/>
    <m/>
    <s v="121Bay"/>
    <s v="7-B615"/>
    <s v="B615"/>
    <s v="S-010"/>
    <n v="1"/>
    <x v="3"/>
    <s v="SEL1"/>
    <e v="#REF!"/>
    <m/>
    <n v="7"/>
    <m/>
    <m/>
    <n v="2"/>
    <n v="5"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B616"/>
    <m/>
    <m/>
    <m/>
    <m/>
    <m/>
    <m/>
    <m/>
    <m/>
    <s v="IPD A-2-67"/>
    <s v="IPD B-2-67"/>
    <m/>
    <m/>
    <m/>
    <m/>
    <m/>
    <s v="120Bay"/>
    <s v="7-B616"/>
    <s v="B616"/>
    <s v="S-010"/>
    <n v="1"/>
    <x v="3"/>
    <s v="SEL1"/>
    <e v="#REF!"/>
    <m/>
    <n v="7"/>
    <m/>
    <m/>
    <n v="7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B617"/>
    <m/>
    <m/>
    <m/>
    <m/>
    <m/>
    <m/>
    <m/>
    <m/>
    <s v="IPD A-2-65"/>
    <s v="IPD B-2-65"/>
    <m/>
    <m/>
    <m/>
    <m/>
    <m/>
    <s v="119Bay"/>
    <s v="7-B617"/>
    <s v="B617"/>
    <s v="S-010"/>
    <n v="1"/>
    <x v="3"/>
    <s v="SEL1"/>
    <e v="#REF!"/>
    <m/>
    <n v="8"/>
    <m/>
    <m/>
    <n v="7"/>
    <n v="1"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B618"/>
    <m/>
    <m/>
    <m/>
    <m/>
    <m/>
    <m/>
    <m/>
    <m/>
    <s v="IPD A-2-64"/>
    <s v="IPD B-2-64"/>
    <m/>
    <m/>
    <m/>
    <m/>
    <m/>
    <s v="118Bay"/>
    <s v="7-B618"/>
    <s v="B618"/>
    <s v="S-010"/>
    <n v="1"/>
    <x v="3"/>
    <s v="SEL1"/>
    <e v="#REF!"/>
    <m/>
    <n v="3"/>
    <m/>
    <m/>
    <n v="2"/>
    <n v="1"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B619"/>
    <m/>
    <m/>
    <m/>
    <m/>
    <m/>
    <m/>
    <m/>
    <m/>
    <s v="IPD A-2-60"/>
    <s v="IPD B-2-60"/>
    <m/>
    <m/>
    <m/>
    <m/>
    <m/>
    <s v="117Bay"/>
    <s v="7-B619"/>
    <s v="B619"/>
    <s v="S-010"/>
    <n v="1"/>
    <x v="3"/>
    <s v="SEL1"/>
    <e v="#REF!"/>
    <m/>
    <n v="3"/>
    <m/>
    <m/>
    <n v="2"/>
    <n v="1"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B620"/>
    <m/>
    <m/>
    <m/>
    <m/>
    <m/>
    <m/>
    <m/>
    <m/>
    <s v="IPD A-2-61"/>
    <s v="IPD B-2-61"/>
    <m/>
    <m/>
    <m/>
    <m/>
    <m/>
    <s v="116Bay"/>
    <s v="7-B620"/>
    <s v="B620"/>
    <s v="S-010"/>
    <n v="1"/>
    <x v="3"/>
    <s v="SEL1"/>
    <e v="#REF!"/>
    <m/>
    <n v="3"/>
    <m/>
    <m/>
    <n v="3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B621"/>
    <m/>
    <m/>
    <m/>
    <m/>
    <m/>
    <m/>
    <m/>
    <m/>
    <s v="IPD A-2-59"/>
    <s v="IPD B-2-59"/>
    <m/>
    <m/>
    <m/>
    <m/>
    <m/>
    <s v="115Bay"/>
    <s v="7-B621"/>
    <s v="B621"/>
    <s v="S-010"/>
    <n v="1"/>
    <x v="3"/>
    <s v="SEL1"/>
    <e v="#REF!"/>
    <m/>
    <n v="7"/>
    <m/>
    <m/>
    <n v="7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B622"/>
    <m/>
    <m/>
    <m/>
    <m/>
    <m/>
    <m/>
    <m/>
    <m/>
    <s v="IPD A-2-56"/>
    <s v="IPD B-2-56"/>
    <m/>
    <m/>
    <m/>
    <m/>
    <m/>
    <s v="114Bay"/>
    <s v="7-B622"/>
    <s v="B622"/>
    <s v="S-010"/>
    <n v="1"/>
    <x v="3"/>
    <s v="SEL1"/>
    <e v="#REF!"/>
    <m/>
    <n v="7"/>
    <m/>
    <m/>
    <n v="7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B623"/>
    <m/>
    <m/>
    <m/>
    <m/>
    <m/>
    <m/>
    <m/>
    <m/>
    <s v="IPD A-2-55"/>
    <s v="IPD B-2-55"/>
    <m/>
    <m/>
    <m/>
    <m/>
    <m/>
    <s v="113Bay"/>
    <s v="7-B623"/>
    <s v="B623"/>
    <s v="S-010"/>
    <n v="1"/>
    <x v="3"/>
    <s v="SEL1"/>
    <e v="#REF!"/>
    <m/>
    <n v="6"/>
    <m/>
    <m/>
    <n v="6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B624"/>
    <m/>
    <m/>
    <m/>
    <m/>
    <m/>
    <m/>
    <m/>
    <m/>
    <s v="IPD A-2-54"/>
    <s v="IPD B-2-54"/>
    <m/>
    <m/>
    <m/>
    <m/>
    <m/>
    <s v="112Bay"/>
    <s v="7-B624"/>
    <s v="B624"/>
    <s v="S-010"/>
    <n v="1"/>
    <x v="3"/>
    <s v="SEL1"/>
    <e v="#REF!"/>
    <m/>
    <n v="7"/>
    <m/>
    <m/>
    <n v="7"/>
    <m/>
    <m/>
    <m/>
    <s v="SJTKR-OR-004030-CO1"/>
    <m/>
    <m/>
    <m/>
    <s v="O"/>
    <n v="1.6"/>
    <n v="0"/>
    <s v="DC"/>
  </r>
  <r>
    <x v="0"/>
    <s v="세종텔레콤"/>
    <s v="Sejong Telecom Inc."/>
    <s v="SJTKR"/>
    <m/>
    <m/>
    <m/>
    <s v="Sejong 전송장비"/>
    <m/>
    <s v="Cabinet"/>
    <s v="SEL1-7-1-S-010-B625"/>
    <m/>
    <m/>
    <m/>
    <m/>
    <m/>
    <m/>
    <m/>
    <m/>
    <s v="IPD A-2-57"/>
    <s v="IPD B-2-57"/>
    <m/>
    <m/>
    <m/>
    <m/>
    <m/>
    <s v="111Bay"/>
    <s v="7-B625"/>
    <s v="B625"/>
    <s v="S-010"/>
    <n v="1"/>
    <x v="3"/>
    <s v="SEL1"/>
    <e v="#REF!"/>
    <m/>
    <n v="7"/>
    <m/>
    <m/>
    <n v="7"/>
    <m/>
    <m/>
    <m/>
    <s v="SJTKR-OR-004030-CO1"/>
    <m/>
    <m/>
    <m/>
    <s v="O"/>
    <n v="1.6"/>
    <n v="0"/>
    <s v="DC"/>
  </r>
  <r>
    <x v="1"/>
    <m/>
    <m/>
    <m/>
    <m/>
    <m/>
    <m/>
    <m/>
    <m/>
    <s v="Cabinet"/>
    <s v="SEL1-7-1-S-010-C1001"/>
    <m/>
    <m/>
    <m/>
    <m/>
    <m/>
    <m/>
    <m/>
    <m/>
    <m/>
    <m/>
    <m/>
    <m/>
    <m/>
    <m/>
    <m/>
    <s v="B9"/>
    <s v="7-C1001"/>
    <s v="C1001"/>
    <s v="S-010"/>
    <n v="1"/>
    <x v="3"/>
    <s v="SEL1"/>
    <e v="#REF!"/>
    <m/>
    <m/>
    <m/>
    <m/>
    <m/>
    <m/>
    <m/>
    <m/>
    <m/>
    <m/>
    <m/>
    <m/>
    <m/>
    <m/>
    <m/>
    <m/>
  </r>
  <r>
    <x v="0"/>
    <s v="세종텔레콤"/>
    <s v="Sejong Telecom Inc."/>
    <s v="SJTKR"/>
    <m/>
    <m/>
    <m/>
    <m/>
    <m/>
    <s v="Cabinet"/>
    <s v="SEL1-7-1-S-010-C1002"/>
    <s v="U3-7A"/>
    <s v="U3-7B"/>
    <s v="U3-7A-35"/>
    <s v="U3-7B-35"/>
    <m/>
    <m/>
    <m/>
    <m/>
    <m/>
    <m/>
    <m/>
    <m/>
    <m/>
    <m/>
    <m/>
    <s v="B8"/>
    <s v="7-C1002"/>
    <s v="C1002"/>
    <s v="S-010"/>
    <n v="1"/>
    <x v="3"/>
    <s v="SEL1"/>
    <e v="#REF!"/>
    <m/>
    <n v="1"/>
    <m/>
    <m/>
    <n v="1"/>
    <m/>
    <m/>
    <m/>
    <s v="SJTKR-OR-004030-CO1"/>
    <m/>
    <m/>
    <m/>
    <s v="O"/>
    <n v="1.6"/>
    <n v="2.3980000000000001"/>
    <m/>
  </r>
  <r>
    <x v="0"/>
    <s v="세종텔레콤"/>
    <s v="Sejong Telecom Inc."/>
    <s v="SJTKR"/>
    <m/>
    <m/>
    <m/>
    <m/>
    <m/>
    <s v="Cabinet"/>
    <s v="SEL1-7-1-S-010-C1003"/>
    <s v="U3-7A"/>
    <s v="U3-7B"/>
    <s v="U3-7A-33"/>
    <s v="U3-7B-33"/>
    <m/>
    <m/>
    <m/>
    <m/>
    <m/>
    <m/>
    <m/>
    <m/>
    <m/>
    <m/>
    <m/>
    <s v="B7"/>
    <s v="7-C1003"/>
    <s v="C1003"/>
    <s v="S-010"/>
    <n v="1"/>
    <x v="3"/>
    <s v="SEL1"/>
    <e v="#REF!"/>
    <m/>
    <n v="2"/>
    <m/>
    <m/>
    <n v="2"/>
    <m/>
    <m/>
    <m/>
    <s v="SJTKR-OR-004030-CO1"/>
    <m/>
    <m/>
    <m/>
    <s v="O"/>
    <n v="1.6"/>
    <n v="3.3660000000000001"/>
    <m/>
  </r>
  <r>
    <x v="0"/>
    <s v="세종텔레콤"/>
    <s v="Sejong Telecom Inc."/>
    <s v="SJTKR"/>
    <m/>
    <m/>
    <m/>
    <m/>
    <m/>
    <s v="Cabinet"/>
    <s v="SEL1-7-1-S-010-C1004"/>
    <s v="U3-7A"/>
    <s v="U3-7B"/>
    <s v="U3-7A-31"/>
    <s v="U3-7B-31"/>
    <m/>
    <m/>
    <m/>
    <m/>
    <m/>
    <m/>
    <m/>
    <m/>
    <m/>
    <m/>
    <m/>
    <s v="B6"/>
    <s v="7-C1004"/>
    <s v="C1004"/>
    <s v="S-010"/>
    <n v="1"/>
    <x v="3"/>
    <s v="SEL1"/>
    <e v="#REF!"/>
    <m/>
    <n v="14"/>
    <n v="9"/>
    <m/>
    <n v="5"/>
    <m/>
    <m/>
    <m/>
    <s v="SJTKR-OR-004030-CO1"/>
    <m/>
    <m/>
    <m/>
    <s v="O"/>
    <n v="1.6"/>
    <n v="1.716"/>
    <m/>
  </r>
  <r>
    <x v="0"/>
    <s v="세종텔레콤"/>
    <s v="Sejong Telecom Inc."/>
    <s v="SJTKR"/>
    <s v="클라우드이음"/>
    <m/>
    <m/>
    <m/>
    <m/>
    <s v="Cabinet"/>
    <s v="SEL1-7-1-S-010-C1005"/>
    <m/>
    <m/>
    <m/>
    <m/>
    <m/>
    <m/>
    <m/>
    <m/>
    <m/>
    <m/>
    <m/>
    <m/>
    <m/>
    <m/>
    <m/>
    <s v="B5"/>
    <s v="7-C1005"/>
    <s v="C1005"/>
    <s v="S-010"/>
    <n v="1"/>
    <x v="3"/>
    <s v="SEL1"/>
    <e v="#REF!"/>
    <m/>
    <m/>
    <m/>
    <m/>
    <m/>
    <m/>
    <m/>
    <m/>
    <s v="SJTKR-OR-003938"/>
    <s v="SJTKR-IB-00096820"/>
    <m/>
    <m/>
    <m/>
    <n v="2.2000000000000002"/>
    <n v="0.68200000000000005"/>
    <m/>
  </r>
  <r>
    <x v="1"/>
    <m/>
    <m/>
    <m/>
    <m/>
    <m/>
    <m/>
    <m/>
    <m/>
    <s v="Cabinet"/>
    <s v="SEL1-7-1-S-010-C1006"/>
    <m/>
    <m/>
    <m/>
    <m/>
    <m/>
    <m/>
    <m/>
    <m/>
    <m/>
    <m/>
    <m/>
    <m/>
    <m/>
    <m/>
    <m/>
    <s v="B4"/>
    <s v="7-C1006"/>
    <s v="C1006"/>
    <s v="S-010"/>
    <n v="1"/>
    <x v="3"/>
    <s v="SEL1"/>
    <e v="#REF!"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7-1-S-010-C1007"/>
    <m/>
    <m/>
    <m/>
    <m/>
    <m/>
    <m/>
    <m/>
    <m/>
    <m/>
    <m/>
    <m/>
    <m/>
    <m/>
    <m/>
    <m/>
    <s v="B3"/>
    <s v="7-C1007"/>
    <s v="C1007"/>
    <s v="S-010"/>
    <n v="1"/>
    <x v="3"/>
    <s v="SEL1"/>
    <e v="#REF!"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7-1-S-010-C1008"/>
    <m/>
    <m/>
    <m/>
    <m/>
    <m/>
    <m/>
    <m/>
    <m/>
    <m/>
    <m/>
    <m/>
    <m/>
    <m/>
    <m/>
    <m/>
    <s v="B2"/>
    <s v="7-C1008"/>
    <s v="C1008"/>
    <s v="S-010"/>
    <n v="1"/>
    <x v="3"/>
    <s v="SEL1"/>
    <e v="#REF!"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7-1-S-010-C1009"/>
    <m/>
    <m/>
    <m/>
    <m/>
    <m/>
    <m/>
    <m/>
    <m/>
    <m/>
    <m/>
    <m/>
    <m/>
    <m/>
    <m/>
    <m/>
    <s v="B1"/>
    <s v="7-C1009"/>
    <s v="C1009"/>
    <s v="S-010"/>
    <n v="1"/>
    <x v="3"/>
    <s v="SEL1"/>
    <e v="#REF!"/>
    <m/>
    <m/>
    <m/>
    <m/>
    <m/>
    <m/>
    <m/>
    <m/>
    <m/>
    <m/>
    <m/>
    <m/>
    <m/>
    <m/>
    <m/>
    <m/>
  </r>
  <r>
    <x v="0"/>
    <s v="세종텔레콤"/>
    <s v="Sejong Telecom Inc."/>
    <s v="DTEKR"/>
    <m/>
    <m/>
    <m/>
    <m/>
    <m/>
    <s v="Cabinet"/>
    <s v="SEL1-7-1-S-010-C104"/>
    <m/>
    <m/>
    <m/>
    <m/>
    <m/>
    <m/>
    <m/>
    <m/>
    <s v="IPD A-1-20"/>
    <s v="IPD B-1-20"/>
    <m/>
    <m/>
    <m/>
    <m/>
    <m/>
    <s v="507Bay"/>
    <s v="7-C104"/>
    <s v="C104"/>
    <s v="S-010"/>
    <n v="1"/>
    <x v="3"/>
    <s v="SEL1"/>
    <e v="#REF!"/>
    <m/>
    <n v="8"/>
    <m/>
    <m/>
    <n v="8"/>
    <m/>
    <m/>
    <m/>
    <m/>
    <m/>
    <m/>
    <s v="SKB"/>
    <s v="O"/>
    <n v="2.2000000000000002"/>
    <n v="0"/>
    <s v="AC/DC"/>
  </r>
  <r>
    <x v="0"/>
    <s v="세종텔레콤"/>
    <s v="Sejong Telecom Inc."/>
    <s v="DTEKR"/>
    <m/>
    <m/>
    <m/>
    <m/>
    <m/>
    <s v="Cabinet"/>
    <s v="SEL1-7-1-S-010-C105"/>
    <m/>
    <m/>
    <m/>
    <m/>
    <m/>
    <m/>
    <m/>
    <m/>
    <s v="IPD A-1-11"/>
    <s v="IPD B-1-14"/>
    <s v="IPD A-1-15"/>
    <s v="IPD B-1-15"/>
    <m/>
    <m/>
    <m/>
    <s v="506Bay"/>
    <s v="7-C105"/>
    <s v="C105"/>
    <s v="S-010"/>
    <n v="1"/>
    <x v="3"/>
    <s v="SEL1"/>
    <e v="#REF!"/>
    <m/>
    <n v="15"/>
    <m/>
    <m/>
    <n v="15"/>
    <m/>
    <m/>
    <m/>
    <m/>
    <m/>
    <m/>
    <s v="KT"/>
    <s v="O"/>
    <n v="2.2000000000000002"/>
    <n v="0"/>
    <s v="DC"/>
  </r>
  <r>
    <x v="0"/>
    <s v="세종텔레콤"/>
    <s v="Sejong Telecom Inc."/>
    <s v="SJTKR"/>
    <m/>
    <m/>
    <m/>
    <s v="Sejong 전송장비(Reserve)"/>
    <m/>
    <s v="Cabinet"/>
    <s v="SEL1-7-1-S-010-C106"/>
    <m/>
    <m/>
    <m/>
    <m/>
    <m/>
    <m/>
    <m/>
    <m/>
    <m/>
    <m/>
    <m/>
    <m/>
    <m/>
    <m/>
    <m/>
    <s v="505Bay"/>
    <s v="7-C106"/>
    <s v="C106"/>
    <s v="S-010"/>
    <n v="1"/>
    <x v="3"/>
    <s v="SEL1"/>
    <e v="#REF!"/>
    <m/>
    <m/>
    <m/>
    <m/>
    <m/>
    <m/>
    <m/>
    <m/>
    <s v="SJTKR-OR-004030-CO1"/>
    <m/>
    <m/>
    <m/>
    <s v="R"/>
    <n v="1.6"/>
    <n v="0"/>
    <s v="찾을 수 없음"/>
  </r>
  <r>
    <x v="0"/>
    <s v="세종텔레콤"/>
    <s v="Sejong Telecom Inc."/>
    <s v="DTEKR"/>
    <m/>
    <m/>
    <m/>
    <m/>
    <m/>
    <s v="Cabinet"/>
    <s v="SEL1-7-1-S-010-C107"/>
    <m/>
    <m/>
    <m/>
    <m/>
    <m/>
    <m/>
    <m/>
    <m/>
    <s v="IPD B-1-16"/>
    <s v="IPD A-1-16"/>
    <m/>
    <m/>
    <m/>
    <m/>
    <m/>
    <s v="504Bay"/>
    <s v="7-C107"/>
    <s v="C107"/>
    <s v="S-010"/>
    <n v="1"/>
    <x v="3"/>
    <s v="SEL1"/>
    <e v="#REF!"/>
    <m/>
    <n v="10"/>
    <m/>
    <m/>
    <n v="10"/>
    <m/>
    <m/>
    <m/>
    <m/>
    <m/>
    <m/>
    <s v="KT"/>
    <s v="O"/>
    <n v="2.2000000000000002"/>
    <n v="0"/>
    <s v="DC"/>
  </r>
  <r>
    <x v="0"/>
    <s v="세종텔레콤"/>
    <s v="Sejong Telecom Inc."/>
    <s v="DTEKR"/>
    <m/>
    <m/>
    <m/>
    <m/>
    <m/>
    <s v="Cabinet"/>
    <s v="SEL1-7-1-S-010-C108"/>
    <m/>
    <m/>
    <m/>
    <m/>
    <m/>
    <m/>
    <m/>
    <m/>
    <s v="IPD A-1-17"/>
    <s v="IPD B-1-17"/>
    <m/>
    <m/>
    <m/>
    <m/>
    <m/>
    <s v="503Bay"/>
    <s v="7-C108"/>
    <s v="C108"/>
    <s v="S-010"/>
    <n v="1"/>
    <x v="3"/>
    <s v="SEL1"/>
    <e v="#REF!"/>
    <m/>
    <n v="7"/>
    <m/>
    <m/>
    <n v="6"/>
    <m/>
    <n v="1"/>
    <m/>
    <m/>
    <m/>
    <m/>
    <s v="KT"/>
    <s v="O"/>
    <n v="2.2000000000000002"/>
    <n v="0"/>
    <s v="DC"/>
  </r>
  <r>
    <x v="0"/>
    <s v="세종텔레콤"/>
    <s v="Sejong Telecom Inc."/>
    <s v="DTEKR"/>
    <m/>
    <m/>
    <m/>
    <m/>
    <m/>
    <s v="Cabinet"/>
    <s v="SEL1-7-1-S-010-C109"/>
    <m/>
    <m/>
    <m/>
    <m/>
    <m/>
    <m/>
    <m/>
    <m/>
    <s v="IPD A-1-56"/>
    <s v="IPD B-1-56"/>
    <m/>
    <m/>
    <m/>
    <m/>
    <m/>
    <s v="502Bay"/>
    <s v="7-C109"/>
    <s v="C109"/>
    <s v="S-010"/>
    <n v="1"/>
    <x v="3"/>
    <s v="SEL1"/>
    <e v="#REF!"/>
    <m/>
    <n v="6"/>
    <m/>
    <m/>
    <n v="6"/>
    <m/>
    <m/>
    <m/>
    <m/>
    <m/>
    <m/>
    <s v="KT"/>
    <s v="O"/>
    <n v="2.2000000000000002"/>
    <n v="0"/>
    <s v="DC"/>
  </r>
  <r>
    <x v="0"/>
    <s v="세종텔레콤"/>
    <s v="Sejong Telecom Inc."/>
    <s v="DTEKR"/>
    <m/>
    <m/>
    <m/>
    <m/>
    <m/>
    <s v="Cabinet"/>
    <s v="SEL1-7-1-S-010-C110"/>
    <m/>
    <m/>
    <m/>
    <m/>
    <m/>
    <m/>
    <m/>
    <m/>
    <s v="IPD A-1-19"/>
    <s v="IPD B-1-19"/>
    <m/>
    <m/>
    <m/>
    <m/>
    <m/>
    <s v="501Bay"/>
    <s v="7-C110"/>
    <s v="C110"/>
    <s v="S-010"/>
    <n v="1"/>
    <x v="3"/>
    <s v="SEL1"/>
    <e v="#REF!"/>
    <m/>
    <n v="11"/>
    <m/>
    <m/>
    <n v="11"/>
    <m/>
    <m/>
    <m/>
    <m/>
    <m/>
    <m/>
    <s v="LGU+"/>
    <s v="O"/>
    <n v="2.2000000000000002"/>
    <n v="0"/>
    <s v="DC"/>
  </r>
  <r>
    <x v="1"/>
    <m/>
    <m/>
    <m/>
    <m/>
    <m/>
    <m/>
    <m/>
    <m/>
    <s v="Cabinet"/>
    <s v="SEL1-7-1-S-010-C1101"/>
    <m/>
    <m/>
    <m/>
    <m/>
    <m/>
    <m/>
    <m/>
    <m/>
    <m/>
    <m/>
    <m/>
    <m/>
    <m/>
    <m/>
    <m/>
    <s v="A9"/>
    <s v="7-C1101"/>
    <s v="C1101"/>
    <s v="S-010"/>
    <n v="1"/>
    <x v="3"/>
    <s v="SEL1"/>
    <e v="#REF!"/>
    <m/>
    <m/>
    <m/>
    <m/>
    <m/>
    <m/>
    <m/>
    <m/>
    <m/>
    <m/>
    <m/>
    <m/>
    <m/>
    <m/>
    <m/>
    <m/>
  </r>
  <r>
    <x v="0"/>
    <s v="주식회사 엘지헬로비전"/>
    <s v="LG Hello Vision Co., Ltd."/>
    <s v="LGHKR"/>
    <m/>
    <m/>
    <m/>
    <m/>
    <m/>
    <s v="Cabinet"/>
    <s v="SEL1-7-1-S-010-C1102"/>
    <s v="UPS A2"/>
    <s v="UPS B2"/>
    <s v="UPS A2-08"/>
    <s v="UPS B2-08"/>
    <m/>
    <m/>
    <m/>
    <m/>
    <m/>
    <m/>
    <m/>
    <m/>
    <m/>
    <m/>
    <m/>
    <s v="A8"/>
    <s v="7-C1102"/>
    <s v="C1102"/>
    <s v="S-010"/>
    <n v="1"/>
    <x v="3"/>
    <s v="SEL1"/>
    <e v="#REF!"/>
    <m/>
    <m/>
    <m/>
    <m/>
    <m/>
    <m/>
    <m/>
    <m/>
    <s v="LGHKR-OR-003362"/>
    <s v="LGHKR-IB-00035400"/>
    <m/>
    <m/>
    <m/>
    <n v="2.2000000000000002"/>
    <n v="0.90200000000000002"/>
    <m/>
  </r>
  <r>
    <x v="0"/>
    <s v="주식회사 엘지헬로비전"/>
    <s v="LG Hello Vision Co., Ltd."/>
    <s v="LGHKR"/>
    <m/>
    <m/>
    <m/>
    <m/>
    <m/>
    <s v="Cabinet"/>
    <s v="SEL1-7-1-S-010-C1103"/>
    <s v="UPS A2"/>
    <s v="UPS B2"/>
    <s v="UPS A2-06"/>
    <s v="UPS B2-06"/>
    <m/>
    <m/>
    <m/>
    <m/>
    <m/>
    <m/>
    <m/>
    <m/>
    <m/>
    <m/>
    <m/>
    <s v="A7"/>
    <s v="7-C1103"/>
    <s v="C1103"/>
    <s v="S-010"/>
    <n v="1"/>
    <x v="3"/>
    <s v="SEL1"/>
    <e v="#REF!"/>
    <m/>
    <m/>
    <m/>
    <m/>
    <m/>
    <m/>
    <m/>
    <m/>
    <s v="LGHKR-OR-003362"/>
    <s v="LGHKR-IB-00035401"/>
    <m/>
    <m/>
    <m/>
    <n v="2.2000000000000002"/>
    <n v="0.77"/>
    <m/>
  </r>
  <r>
    <x v="0"/>
    <s v="주식회사 엘지헬로비전"/>
    <s v="LG Hello Vision Co., Ltd."/>
    <s v="LGHKR"/>
    <m/>
    <m/>
    <m/>
    <m/>
    <m/>
    <s v="Cabinet"/>
    <s v="SEL1-7-1-S-010-C1104"/>
    <s v="UPS A2"/>
    <s v="UPS B2"/>
    <s v="UPS A2-10"/>
    <s v="UPS B2-10"/>
    <m/>
    <m/>
    <m/>
    <m/>
    <m/>
    <m/>
    <m/>
    <m/>
    <m/>
    <m/>
    <m/>
    <s v="A6"/>
    <s v="7-C1104"/>
    <s v="C1104"/>
    <s v="S-010"/>
    <n v="1"/>
    <x v="3"/>
    <s v="SEL1"/>
    <e v="#REF!"/>
    <m/>
    <m/>
    <m/>
    <m/>
    <m/>
    <m/>
    <m/>
    <m/>
    <s v="LGHKR-OR-003362"/>
    <s v="LGHKR-IB-00035402"/>
    <m/>
    <m/>
    <m/>
    <n v="2.2000000000000002"/>
    <n v="1.0780000000000001"/>
    <m/>
  </r>
  <r>
    <x v="0"/>
    <s v="주식회사 엘지헬로비전"/>
    <s v="LG Hello Vision Co., Ltd."/>
    <s v="LGHKR"/>
    <m/>
    <m/>
    <m/>
    <m/>
    <m/>
    <s v="Cabinet"/>
    <s v="SEL1-7-1-S-010-C1105"/>
    <s v="UPS A2"/>
    <s v="UPS B2"/>
    <s v="UPS A2-09"/>
    <s v="UPS B2-09"/>
    <m/>
    <m/>
    <m/>
    <m/>
    <m/>
    <m/>
    <m/>
    <m/>
    <m/>
    <m/>
    <m/>
    <s v="A5"/>
    <s v="7-C1105"/>
    <s v="C1105"/>
    <s v="S-010"/>
    <n v="1"/>
    <x v="3"/>
    <s v="SEL1"/>
    <e v="#REF!"/>
    <m/>
    <m/>
    <m/>
    <m/>
    <m/>
    <m/>
    <m/>
    <m/>
    <s v="LGHKR-OR-003362"/>
    <s v="LGHKR-IB-00035403"/>
    <m/>
    <m/>
    <m/>
    <n v="2.2000000000000002"/>
    <n v="0.81399999999999995"/>
    <m/>
  </r>
  <r>
    <x v="0"/>
    <s v="주식회사 엘지헬로비전"/>
    <s v="LG Hello Vision Co., Ltd."/>
    <s v="LGHKR"/>
    <m/>
    <m/>
    <m/>
    <m/>
    <m/>
    <s v="Cabinet"/>
    <s v="SEL1-7-1-S-010-C1106"/>
    <s v="UPS A2"/>
    <s v="UPS B2"/>
    <s v="UPS A2-07"/>
    <s v="UPS B2-07"/>
    <m/>
    <m/>
    <m/>
    <m/>
    <s v="IPD B-5-F42"/>
    <s v="IPD A-5-F42"/>
    <s v="IPD B-5-F43"/>
    <s v="IPD A-5-F43"/>
    <m/>
    <m/>
    <m/>
    <s v="A4"/>
    <s v="7-C1106"/>
    <s v="C1106"/>
    <s v="S-010"/>
    <n v="1"/>
    <x v="3"/>
    <s v="SEL1"/>
    <e v="#REF!"/>
    <m/>
    <m/>
    <m/>
    <m/>
    <m/>
    <m/>
    <m/>
    <m/>
    <s v="LGHKR-OR-003362"/>
    <s v="LGHKR-IB-00035404"/>
    <m/>
    <m/>
    <m/>
    <n v="2.2000000000000002"/>
    <n v="1.298"/>
    <s v="AC/DC"/>
  </r>
  <r>
    <x v="0"/>
    <s v="주식회사 엘지헬로비전"/>
    <s v="LG Hello Vision Co., Ltd."/>
    <s v="LGHKR"/>
    <m/>
    <m/>
    <m/>
    <m/>
    <m/>
    <s v="Cabinet"/>
    <s v="SEL1-7-1-S-010-C1107"/>
    <s v="UPS A2"/>
    <s v="UPS B2"/>
    <s v="UPS A2-05"/>
    <s v="UPS B2-05"/>
    <m/>
    <m/>
    <m/>
    <m/>
    <m/>
    <m/>
    <m/>
    <m/>
    <m/>
    <m/>
    <m/>
    <s v="A3"/>
    <s v="7-C1107"/>
    <s v="C1107"/>
    <s v="S-010"/>
    <n v="1"/>
    <x v="3"/>
    <s v="SEL1"/>
    <e v="#REF!"/>
    <m/>
    <m/>
    <m/>
    <m/>
    <m/>
    <m/>
    <m/>
    <m/>
    <s v="LGHKR-OR-003362"/>
    <s v="LGHKR-IB-00035405"/>
    <m/>
    <m/>
    <m/>
    <n v="2.2000000000000002"/>
    <n v="1.5620000000000001"/>
    <m/>
  </r>
  <r>
    <x v="0"/>
    <s v="주식회사 엘지헬로비전"/>
    <s v="LG Hello Vision Co., Ltd."/>
    <s v="LGHKR"/>
    <m/>
    <m/>
    <m/>
    <m/>
    <m/>
    <s v="Cabinet"/>
    <s v="SEL1-7-1-S-010-C1108"/>
    <s v="UPS A2"/>
    <s v="UPS B2"/>
    <s v="UPS A2-03"/>
    <s v="UPS B2-03"/>
    <m/>
    <m/>
    <m/>
    <m/>
    <m/>
    <m/>
    <m/>
    <m/>
    <m/>
    <m/>
    <m/>
    <s v="A2"/>
    <s v="7-C1108"/>
    <s v="C1108"/>
    <s v="S-010"/>
    <n v="1"/>
    <x v="3"/>
    <s v="SEL1"/>
    <e v="#REF!"/>
    <m/>
    <m/>
    <m/>
    <m/>
    <m/>
    <m/>
    <m/>
    <m/>
    <s v="LGHKR-OR-003362"/>
    <s v="LGHKR-IB-00035406"/>
    <m/>
    <m/>
    <m/>
    <n v="2.2000000000000002"/>
    <n v="0.99"/>
    <m/>
  </r>
  <r>
    <x v="0"/>
    <s v="주식회사 엘지헬로비전"/>
    <s v="LG Hello Vision Co., Ltd."/>
    <s v="LGHKR"/>
    <m/>
    <m/>
    <m/>
    <m/>
    <m/>
    <s v="Cabinet"/>
    <s v="SEL1-7-1-S-010-C1109"/>
    <s v="UPS A2"/>
    <s v="UPS B2"/>
    <s v="UPS A2-01"/>
    <s v="UPS B2-01"/>
    <m/>
    <m/>
    <m/>
    <m/>
    <m/>
    <m/>
    <m/>
    <m/>
    <m/>
    <m/>
    <m/>
    <s v="A1"/>
    <s v="7-C1109"/>
    <s v="C1109"/>
    <s v="S-010"/>
    <n v="1"/>
    <x v="3"/>
    <s v="SEL1"/>
    <e v="#REF!"/>
    <m/>
    <m/>
    <m/>
    <m/>
    <m/>
    <m/>
    <m/>
    <m/>
    <s v="LGHKR-OR-003362"/>
    <s v="LGHKR-IB-00035407"/>
    <m/>
    <m/>
    <m/>
    <n v="2.2000000000000002"/>
    <n v="1.694"/>
    <m/>
  </r>
  <r>
    <x v="0"/>
    <s v="세종텔레콤"/>
    <s v="Sejong Telecom Inc."/>
    <s v="SJTKR"/>
    <m/>
    <m/>
    <m/>
    <s v="Sejong 전송장비"/>
    <m/>
    <s v="Cabinet"/>
    <s v="SEL1-7-1-S-010-C201"/>
    <s v="UPS A1"/>
    <s v="UPS B1"/>
    <s v="UPS A1-32"/>
    <s v="UPS B1-26"/>
    <m/>
    <m/>
    <m/>
    <m/>
    <m/>
    <m/>
    <m/>
    <m/>
    <m/>
    <m/>
    <m/>
    <s v="410Bay"/>
    <s v="7-C201"/>
    <s v="C201"/>
    <s v="S-010"/>
    <n v="1"/>
    <x v="3"/>
    <s v="SEL1"/>
    <e v="#REF!"/>
    <m/>
    <n v="3"/>
    <n v="2"/>
    <n v="1"/>
    <m/>
    <m/>
    <m/>
    <m/>
    <s v="SJTKR-OR-004030-CO1"/>
    <m/>
    <m/>
    <m/>
    <s v="O"/>
    <n v="1.6"/>
    <n v="9.9000000000000005E-2"/>
    <m/>
  </r>
  <r>
    <x v="0"/>
    <s v="세종텔레콤"/>
    <s v="Sejong Telecom Inc."/>
    <s v="SJTKR"/>
    <m/>
    <m/>
    <m/>
    <s v="Sejong 전송장비"/>
    <m/>
    <s v="Cabinet"/>
    <s v="SEL1-7-1-S-010-C202"/>
    <m/>
    <m/>
    <m/>
    <m/>
    <m/>
    <m/>
    <m/>
    <m/>
    <m/>
    <m/>
    <m/>
    <m/>
    <m/>
    <m/>
    <m/>
    <s v="409Bay"/>
    <s v="7-C202"/>
    <s v="C202"/>
    <s v="S-010"/>
    <n v="1"/>
    <x v="3"/>
    <s v="SEL1"/>
    <e v="#REF!"/>
    <m/>
    <n v="9"/>
    <n v="5"/>
    <m/>
    <n v="4"/>
    <m/>
    <m/>
    <m/>
    <s v="SJTKR-OR-004030-CO1"/>
    <m/>
    <m/>
    <m/>
    <s v="O"/>
    <n v="1.6"/>
    <n v="0"/>
    <m/>
  </r>
  <r>
    <x v="0"/>
    <s v="세종텔레콤"/>
    <s v="Sejong Telecom Inc."/>
    <s v="SJTKR"/>
    <m/>
    <m/>
    <m/>
    <s v="Sejong 전송장비"/>
    <m/>
    <s v="Cabinet"/>
    <s v="SEL1-7-1-S-010-C203"/>
    <s v="UPS A1"/>
    <s v="UPS B1"/>
    <s v="UPS A1-12"/>
    <s v="UPS B1-17"/>
    <m/>
    <m/>
    <m/>
    <m/>
    <m/>
    <m/>
    <m/>
    <m/>
    <m/>
    <m/>
    <m/>
    <s v="408Bay"/>
    <s v="7-C203"/>
    <s v="C203"/>
    <s v="S-010"/>
    <n v="1"/>
    <x v="3"/>
    <s v="SEL1"/>
    <e v="#REF!"/>
    <m/>
    <n v="16"/>
    <n v="16"/>
    <m/>
    <m/>
    <m/>
    <m/>
    <m/>
    <s v="SJTKR-OR-004030-CO1"/>
    <m/>
    <m/>
    <m/>
    <s v="O"/>
    <n v="1.6"/>
    <n v="1.298"/>
    <m/>
  </r>
  <r>
    <x v="0"/>
    <s v="세종텔레콤"/>
    <s v="Sejong Telecom Inc."/>
    <s v="SJTKR"/>
    <m/>
    <m/>
    <m/>
    <s v="Sejong 전송장비"/>
    <m/>
    <s v="Cabinet"/>
    <s v="SEL1-7-1-S-010-C204"/>
    <s v="UPS A1"/>
    <s v="UPS B1"/>
    <s v="UPS A1-10"/>
    <s v="UPS B1-15"/>
    <m/>
    <m/>
    <m/>
    <m/>
    <s v="IPD A-1-44"/>
    <s v="IPD B-1-06"/>
    <m/>
    <m/>
    <m/>
    <m/>
    <m/>
    <s v="407Bay"/>
    <s v="7-C204"/>
    <s v="C204"/>
    <s v="S-010"/>
    <n v="1"/>
    <x v="3"/>
    <s v="SEL1"/>
    <e v="#REF!"/>
    <m/>
    <n v="14"/>
    <n v="7"/>
    <m/>
    <n v="7"/>
    <m/>
    <m/>
    <m/>
    <s v="SJTKR-OR-004030-CO1"/>
    <m/>
    <m/>
    <m/>
    <s v="O"/>
    <n v="1.6"/>
    <n v="0.77"/>
    <s v="AC/DC"/>
  </r>
  <r>
    <x v="0"/>
    <s v="세종텔레콤"/>
    <s v="Sejong Telecom Inc."/>
    <s v="SJTKR"/>
    <m/>
    <m/>
    <m/>
    <s v="Sejong 전송장비"/>
    <m/>
    <s v="Cabinet"/>
    <s v="SEL1-7-1-S-010-C205"/>
    <s v="UPS A1"/>
    <s v="UPS B1"/>
    <s v="UPS A1-08"/>
    <s v="UPS B1-13"/>
    <m/>
    <m/>
    <m/>
    <m/>
    <s v="IPD A-1-43"/>
    <s v="IPD B-1-05"/>
    <m/>
    <m/>
    <m/>
    <m/>
    <m/>
    <s v="406Bay"/>
    <s v="7-C205"/>
    <s v="C205"/>
    <s v="S-010"/>
    <n v="1"/>
    <x v="3"/>
    <s v="SEL1"/>
    <e v="#REF!"/>
    <m/>
    <n v="14"/>
    <n v="10"/>
    <m/>
    <n v="4"/>
    <m/>
    <m/>
    <m/>
    <s v="SJTKR-OR-004030-CO1"/>
    <m/>
    <m/>
    <m/>
    <s v="O"/>
    <n v="1.6"/>
    <n v="0.88"/>
    <s v="AC/DC"/>
  </r>
  <r>
    <x v="0"/>
    <s v="세종텔레콤"/>
    <s v="Sejong Telecom Inc."/>
    <s v="SJTKR"/>
    <m/>
    <m/>
    <m/>
    <s v="Sejong 전송장비"/>
    <m/>
    <s v="Cabinet"/>
    <s v="SEL1-7-1-S-010-C206"/>
    <s v="UPS B1"/>
    <s v="U3-7A"/>
    <s v="UPS B1-09"/>
    <s v="U3-7A-08"/>
    <m/>
    <m/>
    <m/>
    <m/>
    <m/>
    <m/>
    <m/>
    <m/>
    <m/>
    <m/>
    <m/>
    <s v="405Bay"/>
    <s v="7-C206"/>
    <s v="C206"/>
    <s v="S-010"/>
    <n v="1"/>
    <x v="3"/>
    <s v="SEL1"/>
    <e v="#REF!"/>
    <m/>
    <n v="10"/>
    <n v="2"/>
    <m/>
    <n v="5"/>
    <m/>
    <n v="3"/>
    <m/>
    <s v="SJTKR-OR-004030-CO1"/>
    <m/>
    <m/>
    <m/>
    <s v="O"/>
    <n v="1.6"/>
    <n v="0.59399999999999997"/>
    <m/>
  </r>
  <r>
    <x v="0"/>
    <s v="세종텔레콤"/>
    <s v="Sejong Telecom Inc."/>
    <s v="SJTKR"/>
    <m/>
    <m/>
    <m/>
    <s v="Sejong_인터넷"/>
    <m/>
    <s v="Cabinet"/>
    <s v="SEL1-7-1-S-010-C207"/>
    <m/>
    <m/>
    <s v="라벨 없음(B1 PNL에서 인출 추정)"/>
    <m/>
    <m/>
    <m/>
    <m/>
    <m/>
    <m/>
    <m/>
    <m/>
    <m/>
    <m/>
    <m/>
    <m/>
    <s v="404Bay"/>
    <s v="7-C207"/>
    <s v="C207"/>
    <s v="S-010"/>
    <n v="1"/>
    <x v="3"/>
    <s v="SEL1"/>
    <e v="#REF!"/>
    <m/>
    <n v="3"/>
    <n v="3"/>
    <m/>
    <m/>
    <m/>
    <m/>
    <m/>
    <s v="SJTKR-OR-004030-CO1"/>
    <m/>
    <m/>
    <m/>
    <s v="O"/>
    <n v="1.6"/>
    <n v="0"/>
    <m/>
  </r>
  <r>
    <x v="0"/>
    <s v="세종텔레콤"/>
    <s v="Sejong Telecom Inc."/>
    <s v="SJTKR"/>
    <m/>
    <m/>
    <m/>
    <s v="Sejong_인터넷"/>
    <m/>
    <s v="Cabinet"/>
    <s v="SEL1-7-1-S-010-C208"/>
    <m/>
    <m/>
    <s v="라벨 없음(B1 PNL에서 인출 추정)"/>
    <m/>
    <m/>
    <m/>
    <m/>
    <m/>
    <m/>
    <m/>
    <m/>
    <m/>
    <m/>
    <m/>
    <m/>
    <s v="403Bay"/>
    <s v="7-C208"/>
    <s v="C208"/>
    <s v="S-010"/>
    <n v="1"/>
    <x v="3"/>
    <s v="SEL1"/>
    <e v="#REF!"/>
    <m/>
    <n v="4"/>
    <n v="3"/>
    <m/>
    <m/>
    <m/>
    <n v="1"/>
    <m/>
    <s v="SJTKR-OR-004030-CO1"/>
    <m/>
    <m/>
    <m/>
    <s v="O"/>
    <n v="1.6"/>
    <n v="0"/>
    <m/>
  </r>
  <r>
    <x v="0"/>
    <s v="세종텔레콤"/>
    <s v="Sejong Telecom Inc."/>
    <s v="SJTKR"/>
    <m/>
    <m/>
    <m/>
    <s v="Sejong 전송장비(Reserve)"/>
    <m/>
    <s v="Cabinet"/>
    <s v="SEL1-7-1-S-010-C209"/>
    <m/>
    <m/>
    <m/>
    <m/>
    <m/>
    <m/>
    <m/>
    <m/>
    <m/>
    <m/>
    <m/>
    <m/>
    <m/>
    <m/>
    <m/>
    <s v="402Bay"/>
    <s v="7-C209"/>
    <s v="C209"/>
    <s v="S-010"/>
    <n v="1"/>
    <x v="3"/>
    <s v="SEL1"/>
    <e v="#REF!"/>
    <m/>
    <m/>
    <m/>
    <m/>
    <m/>
    <m/>
    <m/>
    <m/>
    <s v="SJTKR-OR-004030-CO1"/>
    <m/>
    <m/>
    <m/>
    <s v="R"/>
    <n v="1.6"/>
    <n v="0"/>
    <s v="찾을 수 없음"/>
  </r>
  <r>
    <x v="0"/>
    <s v="세종텔레콤"/>
    <s v="Sejong Telecom Inc."/>
    <s v="SJTKR"/>
    <m/>
    <m/>
    <m/>
    <s v="Sejong 전송장비(정류기)"/>
    <m/>
    <s v="Cabinet"/>
    <s v="SEL1-7-1-S-010-C210"/>
    <m/>
    <m/>
    <m/>
    <m/>
    <m/>
    <m/>
    <m/>
    <m/>
    <m/>
    <m/>
    <m/>
    <m/>
    <m/>
    <m/>
    <m/>
    <s v="401Bay"/>
    <s v="7-C210"/>
    <s v="C210"/>
    <s v="S-010"/>
    <n v="1"/>
    <x v="3"/>
    <s v="SEL1"/>
    <e v="#REF!"/>
    <m/>
    <m/>
    <m/>
    <m/>
    <m/>
    <m/>
    <m/>
    <m/>
    <s v="SJTKR-OR-004030-CO1"/>
    <m/>
    <m/>
    <m/>
    <s v="U"/>
    <n v="1.6"/>
    <n v="0"/>
    <s v="찾을 수 없음"/>
  </r>
  <r>
    <x v="1"/>
    <m/>
    <m/>
    <m/>
    <m/>
    <m/>
    <m/>
    <m/>
    <m/>
    <s v="Cabinet"/>
    <s v="SEL1-7-1-S-010-C301"/>
    <m/>
    <m/>
    <m/>
    <m/>
    <m/>
    <m/>
    <m/>
    <m/>
    <m/>
    <m/>
    <m/>
    <m/>
    <m/>
    <m/>
    <m/>
    <s v="310Bay"/>
    <s v="7-C301"/>
    <s v="C301"/>
    <s v="S-010"/>
    <n v="1"/>
    <x v="3"/>
    <s v="SEL1"/>
    <e v="#REF!"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7-1-S-010-C302"/>
    <m/>
    <m/>
    <m/>
    <m/>
    <m/>
    <m/>
    <m/>
    <m/>
    <m/>
    <m/>
    <m/>
    <m/>
    <m/>
    <m/>
    <m/>
    <s v="309Bay"/>
    <s v="7-C302"/>
    <s v="C302"/>
    <s v="S-010"/>
    <n v="1"/>
    <x v="3"/>
    <s v="SEL1"/>
    <m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7-1-S-010-C303"/>
    <m/>
    <m/>
    <m/>
    <m/>
    <m/>
    <m/>
    <m/>
    <m/>
    <m/>
    <m/>
    <m/>
    <m/>
    <m/>
    <m/>
    <m/>
    <s v="308Bay"/>
    <s v="7-C303"/>
    <s v="C303"/>
    <s v="S-010"/>
    <n v="1"/>
    <x v="3"/>
    <s v="SEL1"/>
    <e v="#REF!"/>
    <m/>
    <m/>
    <m/>
    <m/>
    <m/>
    <m/>
    <m/>
    <m/>
    <m/>
    <m/>
    <m/>
    <m/>
    <m/>
    <m/>
    <m/>
    <m/>
  </r>
  <r>
    <x v="0"/>
    <s v="LGU+ 전송장비"/>
    <s v="Digital Edge Korea "/>
    <s v="DTEKR"/>
    <m/>
    <m/>
    <m/>
    <m/>
    <m/>
    <s v="Cabinet"/>
    <s v="SEL1-7-1-S-010-C304"/>
    <m/>
    <m/>
    <m/>
    <m/>
    <m/>
    <m/>
    <m/>
    <m/>
    <s v="IPD A-1-24"/>
    <s v="IPD B-1-24"/>
    <m/>
    <m/>
    <m/>
    <m/>
    <m/>
    <s v="307Bay"/>
    <s v="7-C304"/>
    <s v="C304"/>
    <s v="S-010"/>
    <n v="1"/>
    <x v="3"/>
    <s v="SEL1"/>
    <e v="#REF!"/>
    <m/>
    <n v="4"/>
    <m/>
    <m/>
    <n v="4"/>
    <m/>
    <m/>
    <m/>
    <m/>
    <m/>
    <m/>
    <m/>
    <m/>
    <n v="2.2000000000000002"/>
    <n v="0"/>
    <s v="DC"/>
  </r>
  <r>
    <x v="0"/>
    <s v="SKB 전송장비"/>
    <s v="SK Broadband Co., Ltd."/>
    <s v="DTEKR"/>
    <m/>
    <m/>
    <m/>
    <m/>
    <m/>
    <s v="Cabinet"/>
    <s v="SEL1-7-1-S-010-C305"/>
    <m/>
    <m/>
    <m/>
    <m/>
    <m/>
    <m/>
    <m/>
    <m/>
    <s v="IPD A-1-07"/>
    <s v="IPD B-1-07"/>
    <m/>
    <m/>
    <m/>
    <m/>
    <m/>
    <s v="306Bay"/>
    <s v="7-C305"/>
    <s v="C305"/>
    <s v="S-010"/>
    <n v="1"/>
    <x v="3"/>
    <s v="SEL1"/>
    <e v="#REF!"/>
    <m/>
    <n v="8"/>
    <m/>
    <m/>
    <n v="8"/>
    <m/>
    <m/>
    <m/>
    <m/>
    <s v="SKBHQ2-IB-00045894"/>
    <m/>
    <m/>
    <m/>
    <n v="2.2000000000000002"/>
    <n v="0"/>
    <s v="DC"/>
  </r>
  <r>
    <x v="0"/>
    <s v="LGU+ 전송장비"/>
    <s v="Digital Edge Korea "/>
    <s v="DTEKR"/>
    <m/>
    <m/>
    <m/>
    <m/>
    <m/>
    <s v="Cabinet"/>
    <s v="SEL1-7-1-S-010-C306"/>
    <m/>
    <m/>
    <m/>
    <m/>
    <m/>
    <m/>
    <m/>
    <m/>
    <s v="IPD A-1-57"/>
    <s v="IPD B-1-57"/>
    <m/>
    <m/>
    <m/>
    <m/>
    <m/>
    <s v="305Bay"/>
    <s v="7-C306"/>
    <s v="C306"/>
    <s v="S-010"/>
    <n v="1"/>
    <x v="3"/>
    <s v="SEL1"/>
    <e v="#REF!"/>
    <m/>
    <n v="11"/>
    <m/>
    <m/>
    <n v="11"/>
    <m/>
    <m/>
    <m/>
    <m/>
    <m/>
    <m/>
    <m/>
    <m/>
    <n v="2.2000000000000002"/>
    <n v="0"/>
    <s v="DC"/>
  </r>
  <r>
    <x v="0"/>
    <s v="KT 전송장비"/>
    <s v="Digital Edge Korea "/>
    <s v="DTEKR"/>
    <m/>
    <m/>
    <m/>
    <m/>
    <m/>
    <s v="Cabinet"/>
    <s v="SEL1-7-1-S-010-C307"/>
    <m/>
    <m/>
    <m/>
    <m/>
    <m/>
    <m/>
    <m/>
    <m/>
    <s v="IPD A-1-21"/>
    <s v="IPD B-1-21"/>
    <m/>
    <m/>
    <m/>
    <m/>
    <m/>
    <s v="304Bay"/>
    <s v="7-C307"/>
    <s v="C307"/>
    <s v="S-010"/>
    <n v="1"/>
    <x v="3"/>
    <s v="SEL1"/>
    <e v="#REF!"/>
    <m/>
    <n v="3"/>
    <m/>
    <m/>
    <n v="3"/>
    <m/>
    <m/>
    <m/>
    <m/>
    <m/>
    <m/>
    <m/>
    <m/>
    <n v="2.2000000000000002"/>
    <n v="0"/>
    <s v="DC"/>
  </r>
  <r>
    <x v="0"/>
    <s v="세종텔레콤"/>
    <s v="Sejong Telecom Inc."/>
    <s v="SJTKR"/>
    <m/>
    <m/>
    <m/>
    <m/>
    <m/>
    <s v="Cabinet"/>
    <s v="SEL1-7-1-S-010-C308"/>
    <m/>
    <m/>
    <m/>
    <m/>
    <m/>
    <m/>
    <m/>
    <m/>
    <s v="IPD A-1-18"/>
    <s v="IPD B-1-18"/>
    <m/>
    <m/>
    <m/>
    <m/>
    <m/>
    <s v="303Bay"/>
    <s v="7-C308"/>
    <s v="C308"/>
    <s v="S-010"/>
    <n v="1"/>
    <x v="3"/>
    <s v="SEL1"/>
    <e v="#REF!"/>
    <m/>
    <n v="3"/>
    <m/>
    <m/>
    <n v="3"/>
    <m/>
    <m/>
    <m/>
    <s v="SJTKR-OR-004030-CO1"/>
    <m/>
    <m/>
    <m/>
    <s v="O"/>
    <n v="1.6"/>
    <n v="0"/>
    <s v="DC"/>
  </r>
  <r>
    <x v="0"/>
    <s v="SKB 전송장비"/>
    <s v="SK Broadband Co., Ltd."/>
    <s v="DTEKR"/>
    <m/>
    <m/>
    <m/>
    <m/>
    <m/>
    <s v="Cabinet"/>
    <s v="SEL1-7-1-S-010-C309"/>
    <m/>
    <m/>
    <m/>
    <m/>
    <m/>
    <m/>
    <m/>
    <m/>
    <s v="IPD A-1-23"/>
    <s v="IPD B-1-23"/>
    <m/>
    <m/>
    <m/>
    <m/>
    <m/>
    <s v="302Bay"/>
    <s v="7-C309"/>
    <s v="C309"/>
    <s v="S-010"/>
    <n v="1"/>
    <x v="3"/>
    <s v="SEL1"/>
    <e v="#REF!"/>
    <m/>
    <n v="3"/>
    <m/>
    <m/>
    <n v="3"/>
    <m/>
    <m/>
    <m/>
    <s v="SKBHQ2-OR-003584"/>
    <s v="SKBHQ2-IB-00045893"/>
    <m/>
    <m/>
    <m/>
    <n v="2.2000000000000002"/>
    <n v="0"/>
    <s v="DC"/>
  </r>
  <r>
    <x v="0"/>
    <s v="세종텔레콤"/>
    <s v="Sejong Telecom Inc."/>
    <s v="SJTKR"/>
    <m/>
    <m/>
    <m/>
    <s v="Dreamline"/>
    <m/>
    <s v="Cabinet"/>
    <s v="SEL1-7-1-S-010-C310"/>
    <m/>
    <m/>
    <m/>
    <m/>
    <m/>
    <m/>
    <m/>
    <m/>
    <m/>
    <m/>
    <m/>
    <m/>
    <m/>
    <m/>
    <m/>
    <s v="301Bay"/>
    <s v="7-C310"/>
    <s v="C310"/>
    <s v="S-010"/>
    <n v="1"/>
    <x v="3"/>
    <s v="SEL1"/>
    <m/>
    <m/>
    <m/>
    <m/>
    <m/>
    <m/>
    <m/>
    <m/>
    <m/>
    <s v="SJTKR-OR-004030-CO1"/>
    <m/>
    <m/>
    <m/>
    <m/>
    <n v="1.6"/>
    <n v="0"/>
    <m/>
  </r>
  <r>
    <x v="0"/>
    <s v="세종텔레콤"/>
    <s v="Sejong Telecom Inc."/>
    <s v="SJTKR"/>
    <m/>
    <m/>
    <m/>
    <s v="Sejong_인터넷"/>
    <m/>
    <s v="Cabinet"/>
    <s v="SEL1-7-1-S-010-C401"/>
    <s v="U3-7A"/>
    <s v="U3-7B"/>
    <s v="U3-7A-13"/>
    <s v="U3-7B-13"/>
    <m/>
    <m/>
    <m/>
    <m/>
    <m/>
    <m/>
    <m/>
    <m/>
    <m/>
    <m/>
    <m/>
    <s v="210Bay"/>
    <s v="7-C401"/>
    <s v="C401"/>
    <s v="S-010"/>
    <n v="1"/>
    <x v="3"/>
    <s v="SEL1"/>
    <e v="#REF!"/>
    <m/>
    <m/>
    <m/>
    <m/>
    <m/>
    <m/>
    <m/>
    <m/>
    <s v="SJTKR-OR-004030-CO1"/>
    <m/>
    <m/>
    <m/>
    <s v="O"/>
    <n v="1.6"/>
    <n v="2.2440000000000002"/>
    <m/>
  </r>
  <r>
    <x v="0"/>
    <s v="세종텔레콤"/>
    <s v="Sejong Telecom Inc."/>
    <s v="SJTKR"/>
    <m/>
    <m/>
    <m/>
    <s v="Sejong_인터넷"/>
    <m/>
    <s v="Cabinet"/>
    <s v="SEL1-7-1-S-010-C402"/>
    <s v="U3-7A"/>
    <s v="U3-7B"/>
    <s v="U3-7A-11"/>
    <s v="U3-7B-11"/>
    <m/>
    <m/>
    <m/>
    <m/>
    <m/>
    <m/>
    <m/>
    <m/>
    <m/>
    <m/>
    <m/>
    <s v="209Bay"/>
    <s v="7-C402"/>
    <s v="C402"/>
    <s v="S-010"/>
    <n v="1"/>
    <x v="3"/>
    <s v="SEL1"/>
    <e v="#REF!"/>
    <m/>
    <m/>
    <m/>
    <m/>
    <m/>
    <m/>
    <m/>
    <m/>
    <s v="SJTKR-OR-004030-CO1"/>
    <m/>
    <m/>
    <m/>
    <s v="O"/>
    <n v="1.6"/>
    <n v="2.2440000000000002"/>
    <m/>
  </r>
  <r>
    <x v="0"/>
    <s v="세종텔레콤"/>
    <s v="Sejong Telecom Inc."/>
    <s v="SJTKR"/>
    <m/>
    <m/>
    <m/>
    <s v="Sejong_인터넷"/>
    <m/>
    <s v="Cabinet"/>
    <s v="SEL1-7-1-S-010-C403"/>
    <s v="U3-7A"/>
    <s v="U3-7B"/>
    <s v="U3-7A-17"/>
    <s v="U3-7B-17"/>
    <s v="U3-7A-27"/>
    <s v="U3-7B-27"/>
    <m/>
    <m/>
    <m/>
    <m/>
    <m/>
    <m/>
    <m/>
    <m/>
    <m/>
    <s v="208Bay"/>
    <s v="7-C403"/>
    <s v="C403"/>
    <s v="S-010"/>
    <n v="1"/>
    <x v="3"/>
    <s v="SEL1"/>
    <e v="#REF!"/>
    <m/>
    <m/>
    <m/>
    <m/>
    <m/>
    <m/>
    <m/>
    <m/>
    <s v="SJTKR-OR-004030-CO1"/>
    <m/>
    <m/>
    <m/>
    <s v="O"/>
    <n v="1.6"/>
    <n v="2.64"/>
    <m/>
  </r>
  <r>
    <x v="0"/>
    <s v="세종텔레콤"/>
    <s v="Sejong Telecom Inc."/>
    <s v="SJTKR"/>
    <m/>
    <m/>
    <m/>
    <s v="Sejong_인터넷"/>
    <m/>
    <s v="Cabinet"/>
    <s v="SEL1-7-1-S-010-C404"/>
    <s v="U3-7A"/>
    <s v="U3-7B"/>
    <s v="U3-7A-19"/>
    <s v="U3-7B-19"/>
    <m/>
    <m/>
    <m/>
    <m/>
    <m/>
    <m/>
    <m/>
    <m/>
    <m/>
    <m/>
    <m/>
    <s v="207Bay"/>
    <s v="7-C404"/>
    <s v="C404"/>
    <s v="S-010"/>
    <n v="1"/>
    <x v="3"/>
    <s v="SEL1"/>
    <e v="#REF!"/>
    <m/>
    <m/>
    <m/>
    <m/>
    <m/>
    <m/>
    <m/>
    <m/>
    <s v="SJTKR-OR-004030-CO1"/>
    <m/>
    <m/>
    <m/>
    <s v="O"/>
    <n v="1.6"/>
    <n v="2.75"/>
    <m/>
  </r>
  <r>
    <x v="0"/>
    <s v="세종텔레콤"/>
    <s v="Sejong Telecom Inc."/>
    <s v="SJTKR"/>
    <m/>
    <m/>
    <m/>
    <s v="Sejong_인터넷"/>
    <m/>
    <s v="Cabinet"/>
    <s v="SEL1-7-1-S-010-C405"/>
    <s v="U3-7A"/>
    <s v="U3-7B"/>
    <s v="U3-7A-21"/>
    <s v="U3-7B-21"/>
    <m/>
    <m/>
    <m/>
    <m/>
    <m/>
    <m/>
    <m/>
    <m/>
    <m/>
    <m/>
    <m/>
    <s v="206Bay"/>
    <s v="7-C405"/>
    <s v="C405"/>
    <s v="S-010"/>
    <n v="1"/>
    <x v="3"/>
    <s v="SEL1"/>
    <e v="#REF!"/>
    <m/>
    <m/>
    <m/>
    <m/>
    <m/>
    <m/>
    <m/>
    <m/>
    <s v="SJTKR-OR-004030-CO1"/>
    <m/>
    <m/>
    <m/>
    <s v="O"/>
    <n v="1.6"/>
    <n v="1.76"/>
    <m/>
  </r>
  <r>
    <x v="0"/>
    <s v="세종텔레콤"/>
    <s v="Sejong Telecom Inc."/>
    <s v="SJTKR"/>
    <m/>
    <m/>
    <m/>
    <s v="Sejong_인터넷"/>
    <m/>
    <s v="Cabinet"/>
    <s v="SEL1-7-1-S-010-C406"/>
    <s v="U3-7A"/>
    <s v="U3-7B"/>
    <s v="U3-7A-23"/>
    <s v="U3-7B-23"/>
    <m/>
    <m/>
    <m/>
    <m/>
    <m/>
    <m/>
    <m/>
    <m/>
    <m/>
    <m/>
    <m/>
    <s v="205Bay"/>
    <s v="7-C406"/>
    <s v="C406"/>
    <s v="S-010"/>
    <n v="1"/>
    <x v="3"/>
    <s v="SEL1"/>
    <e v="#REF!"/>
    <m/>
    <m/>
    <m/>
    <m/>
    <m/>
    <m/>
    <m/>
    <m/>
    <s v="SJTKR-OR-004030-CO1"/>
    <m/>
    <m/>
    <m/>
    <s v="O"/>
    <n v="1.6"/>
    <n v="0.81399999999999995"/>
    <m/>
  </r>
  <r>
    <x v="0"/>
    <s v="세종텔레콤"/>
    <s v="Sejong Telecom Inc."/>
    <s v="SJTKR"/>
    <m/>
    <m/>
    <m/>
    <s v="Sejong_인터넷"/>
    <m/>
    <s v="Cabinet"/>
    <s v="SEL1-7-1-S-010-C407"/>
    <s v="U3-7A"/>
    <s v="U3-7B"/>
    <s v="U3-7A-25"/>
    <s v="U3-7B-25"/>
    <m/>
    <m/>
    <m/>
    <m/>
    <m/>
    <m/>
    <m/>
    <m/>
    <m/>
    <m/>
    <m/>
    <s v="204Bay"/>
    <s v="7-C407"/>
    <s v="C407"/>
    <s v="S-010"/>
    <n v="1"/>
    <x v="3"/>
    <s v="SEL1"/>
    <e v="#REF!"/>
    <m/>
    <m/>
    <m/>
    <m/>
    <m/>
    <m/>
    <m/>
    <m/>
    <s v="SJTKR-OR-004030-CO1"/>
    <m/>
    <m/>
    <m/>
    <s v="O"/>
    <n v="1.6"/>
    <n v="0.88"/>
    <m/>
  </r>
  <r>
    <x v="0"/>
    <s v="세종텔레콤"/>
    <s v="Sejong Telecom Inc."/>
    <s v="SJTKR"/>
    <m/>
    <m/>
    <m/>
    <s v="Sejong_인터넷"/>
    <m/>
    <s v="Cabinet"/>
    <s v="SEL1-7-1-S-010-C408"/>
    <s v="U3-7A"/>
    <s v="U3-7B"/>
    <s v="U3-7A-32"/>
    <s v="U3-7B-32"/>
    <m/>
    <m/>
    <m/>
    <m/>
    <m/>
    <m/>
    <m/>
    <m/>
    <m/>
    <m/>
    <m/>
    <s v="203Bay"/>
    <s v="7-C408"/>
    <s v="C408"/>
    <s v="S-010"/>
    <n v="1"/>
    <x v="3"/>
    <s v="SEL1"/>
    <e v="#REF!"/>
    <m/>
    <m/>
    <m/>
    <m/>
    <m/>
    <m/>
    <m/>
    <m/>
    <s v="SJTKR-OR-004030-CO1"/>
    <m/>
    <m/>
    <m/>
    <s v="O"/>
    <n v="1.6"/>
    <n v="0.50600000000000001"/>
    <m/>
  </r>
  <r>
    <x v="0"/>
    <s v="세종텔레콤"/>
    <s v="Sejong Telecom Inc."/>
    <s v="SJTKR"/>
    <m/>
    <m/>
    <m/>
    <s v="Sejong_인터넷(Reserve)"/>
    <m/>
    <s v="Cabinet"/>
    <s v="SEL1-7-1-S-010-C409"/>
    <m/>
    <m/>
    <m/>
    <m/>
    <m/>
    <m/>
    <m/>
    <m/>
    <m/>
    <m/>
    <m/>
    <m/>
    <m/>
    <m/>
    <m/>
    <s v="202Bay"/>
    <s v="7-C409"/>
    <s v="C409"/>
    <s v="S-010"/>
    <n v="1"/>
    <x v="3"/>
    <s v="SEL1"/>
    <e v="#REF!"/>
    <m/>
    <m/>
    <m/>
    <m/>
    <m/>
    <m/>
    <m/>
    <m/>
    <s v="SJTKR-OR-004030-CO1"/>
    <m/>
    <m/>
    <m/>
    <s v="R"/>
    <n v="1.6"/>
    <n v="0"/>
    <m/>
  </r>
  <r>
    <x v="0"/>
    <s v="세종텔레콤"/>
    <s v="Sejong Telecom Inc."/>
    <s v="SJTKR"/>
    <m/>
    <m/>
    <m/>
    <s v="Sejong_전송장비(정류기)"/>
    <m/>
    <s v="Cabinet"/>
    <s v="SEL1-7-1-S-010-C410"/>
    <m/>
    <m/>
    <m/>
    <m/>
    <m/>
    <m/>
    <m/>
    <m/>
    <m/>
    <m/>
    <m/>
    <m/>
    <m/>
    <m/>
    <m/>
    <s v="201Bay"/>
    <s v="7-C410"/>
    <s v="C410"/>
    <s v="S-010"/>
    <n v="1"/>
    <x v="3"/>
    <s v="SEL1"/>
    <e v="#REF!"/>
    <m/>
    <m/>
    <m/>
    <m/>
    <m/>
    <m/>
    <m/>
    <m/>
    <s v="SJTKR-OR-004030-CO1"/>
    <m/>
    <m/>
    <m/>
    <s v="U"/>
    <n v="1.6"/>
    <n v="0"/>
    <s v="찾을 수 없음"/>
  </r>
  <r>
    <x v="0"/>
    <s v="신한금융투자(주)"/>
    <s v="Shinhan financial Investment"/>
    <s v="SIVKR"/>
    <m/>
    <m/>
    <m/>
    <m/>
    <m/>
    <s v="Cabinet"/>
    <s v="SEL1-7-1-S-010-C501"/>
    <s v="UPS A1"/>
    <s v="UPS B1"/>
    <s v="UPS A1-19"/>
    <s v="UPS B1-10"/>
    <m/>
    <m/>
    <m/>
    <m/>
    <m/>
    <m/>
    <m/>
    <m/>
    <m/>
    <m/>
    <m/>
    <s v="G10"/>
    <s v="7-C501"/>
    <s v="C501"/>
    <s v="S-010"/>
    <n v="1"/>
    <x v="3"/>
    <s v="SEL1"/>
    <e v="#REF!"/>
    <m/>
    <m/>
    <m/>
    <m/>
    <m/>
    <m/>
    <m/>
    <s v="Half"/>
    <s v="KRENDCUST46-IB-00035497"/>
    <s v="KRENDCUST46-IB-00035497 Half"/>
    <m/>
    <m/>
    <m/>
    <n v="1.1000000000000001"/>
    <n v="0.154"/>
    <m/>
  </r>
  <r>
    <x v="0"/>
    <s v="쿼드마이너"/>
    <s v="Quad Miner"/>
    <m/>
    <m/>
    <m/>
    <m/>
    <m/>
    <m/>
    <s v="Cabinet"/>
    <s v="SEL1-7-1-S-010-C502"/>
    <m/>
    <m/>
    <m/>
    <m/>
    <m/>
    <m/>
    <m/>
    <m/>
    <s v="IPD A-1-55"/>
    <s v="IPD B-1-55"/>
    <m/>
    <m/>
    <m/>
    <m/>
    <m/>
    <s v="G9"/>
    <s v="7-C502"/>
    <s v="C502"/>
    <s v="S-010"/>
    <n v="1"/>
    <x v="3"/>
    <s v="SEL1"/>
    <e v="#REF!"/>
    <m/>
    <m/>
    <m/>
    <m/>
    <m/>
    <m/>
    <m/>
    <m/>
    <s v="QUMKR-OR-005461"/>
    <s v="QUMKR-IB-000105676"/>
    <m/>
    <m/>
    <m/>
    <n v="4"/>
    <n v="1.012"/>
    <m/>
  </r>
  <r>
    <x v="0"/>
    <s v="쿼드마이너"/>
    <s v="Quad Miner"/>
    <m/>
    <m/>
    <m/>
    <m/>
    <m/>
    <m/>
    <s v="Cabinet"/>
    <s v="SEL1-7-1-S-010-C503"/>
    <s v="U3-7A"/>
    <s v="U3-7B"/>
    <s v="U3-7A-02"/>
    <s v="U3-7B-02"/>
    <m/>
    <m/>
    <m/>
    <m/>
    <m/>
    <m/>
    <m/>
    <m/>
    <m/>
    <m/>
    <m/>
    <s v="G8"/>
    <s v="7-C503"/>
    <s v="C503"/>
    <s v="S-010"/>
    <n v="1"/>
    <x v="3"/>
    <s v="SEL1"/>
    <e v="#REF!"/>
    <m/>
    <m/>
    <m/>
    <m/>
    <m/>
    <m/>
    <m/>
    <m/>
    <m/>
    <m/>
    <m/>
    <m/>
    <m/>
    <n v="4"/>
    <m/>
    <m/>
  </r>
  <r>
    <x v="1"/>
    <m/>
    <m/>
    <m/>
    <m/>
    <m/>
    <m/>
    <m/>
    <m/>
    <s v="Cabinet"/>
    <s v="SEL1-7-1-S-010-C504"/>
    <s v="UPS A2"/>
    <s v="UPS B2"/>
    <s v="UPS A2-04"/>
    <s v="UPS B2-04"/>
    <m/>
    <m/>
    <m/>
    <m/>
    <s v="IPD A-1-50"/>
    <s v="IPD B-1-47"/>
    <m/>
    <m/>
    <m/>
    <m/>
    <m/>
    <s v="G7"/>
    <s v="7-C504"/>
    <s v="C504"/>
    <s v="S-010"/>
    <n v="1"/>
    <x v="3"/>
    <s v="SEL1"/>
    <e v="#REF!"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7-1-S-010-C505"/>
    <s v="UPS B1"/>
    <s v="UPS A1"/>
    <s v="UPS B1-18"/>
    <s v="UPS A1-24"/>
    <m/>
    <m/>
    <m/>
    <m/>
    <m/>
    <m/>
    <m/>
    <m/>
    <m/>
    <m/>
    <m/>
    <s v="G6"/>
    <s v="7-C505"/>
    <s v="C505"/>
    <s v="S-010"/>
    <n v="1"/>
    <x v="3"/>
    <s v="SEL1"/>
    <e v="#REF!"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7-1-S-010-C506"/>
    <s v="UPS B1"/>
    <s v="UPS A1"/>
    <s v="UPS B1-29"/>
    <s v="UPS A1-33"/>
    <m/>
    <m/>
    <m/>
    <m/>
    <m/>
    <m/>
    <m/>
    <m/>
    <m/>
    <m/>
    <m/>
    <s v="G5"/>
    <s v="7-C506"/>
    <s v="C506"/>
    <s v="S-010"/>
    <n v="1"/>
    <x v="3"/>
    <s v="SEL1"/>
    <e v="#REF!"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7-1-S-010-C507"/>
    <s v="UPS B1"/>
    <s v="UPS A1"/>
    <s v="UPS B1-16"/>
    <s v="UPS A1-22"/>
    <m/>
    <m/>
    <m/>
    <m/>
    <m/>
    <m/>
    <m/>
    <m/>
    <m/>
    <m/>
    <m/>
    <s v="G4"/>
    <s v="7-C507"/>
    <s v="C507"/>
    <s v="S-010"/>
    <n v="1"/>
    <x v="3"/>
    <s v="SEL1"/>
    <e v="#REF!"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7-1-S-010-C508"/>
    <s v="U3-7A"/>
    <s v="U3-7B"/>
    <s v="U3-7A-01"/>
    <s v="U3-7B-01"/>
    <s v="U3-7A-12"/>
    <s v="U3-7B-12"/>
    <m/>
    <m/>
    <m/>
    <m/>
    <m/>
    <m/>
    <m/>
    <m/>
    <m/>
    <s v="G3"/>
    <s v="7-C508"/>
    <s v="C508"/>
    <s v="S-010"/>
    <n v="1"/>
    <x v="3"/>
    <s v="SEL1"/>
    <e v="#REF!"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7-1-S-010-C509"/>
    <s v="UPS A1"/>
    <m/>
    <s v="UPS A1-39"/>
    <m/>
    <m/>
    <m/>
    <m/>
    <m/>
    <m/>
    <m/>
    <m/>
    <m/>
    <m/>
    <m/>
    <m/>
    <s v="G2"/>
    <s v="7-C509"/>
    <s v="C509"/>
    <s v="S-010"/>
    <n v="1"/>
    <x v="3"/>
    <s v="SEL1"/>
    <e v="#REF!"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7-1-S-010-C510"/>
    <s v="UPS A1"/>
    <m/>
    <s v="UPS A1-35"/>
    <m/>
    <m/>
    <m/>
    <m/>
    <m/>
    <m/>
    <m/>
    <m/>
    <m/>
    <m/>
    <m/>
    <m/>
    <s v="G1"/>
    <s v="7-C510"/>
    <s v="C510"/>
    <s v="S-010"/>
    <n v="1"/>
    <x v="3"/>
    <s v="SEL1"/>
    <e v="#REF!"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7-1-S-010-C601"/>
    <m/>
    <m/>
    <m/>
    <m/>
    <m/>
    <m/>
    <m/>
    <m/>
    <m/>
    <m/>
    <m/>
    <m/>
    <m/>
    <m/>
    <m/>
    <s v="F10"/>
    <s v="7-C601"/>
    <s v="C601"/>
    <s v="S-010"/>
    <n v="1"/>
    <x v="3"/>
    <s v="SEL1"/>
    <e v="#REF!"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7-1-S-010-C602"/>
    <s v="UPS B1"/>
    <m/>
    <s v="UPS B1-40"/>
    <m/>
    <m/>
    <m/>
    <m/>
    <m/>
    <m/>
    <m/>
    <m/>
    <m/>
    <m/>
    <m/>
    <m/>
    <s v="F9"/>
    <s v="7-C602"/>
    <s v="C602"/>
    <s v="S-010"/>
    <n v="1"/>
    <x v="3"/>
    <s v="SEL1"/>
    <e v="#REF!"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7-1-S-010-C603"/>
    <s v="UPS B1"/>
    <m/>
    <s v="UPS B1-34"/>
    <m/>
    <m/>
    <m/>
    <m/>
    <m/>
    <s v="IPD A-5-F41"/>
    <s v="IPD B-5-F40"/>
    <m/>
    <m/>
    <m/>
    <m/>
    <m/>
    <s v="F8"/>
    <s v="7-C603"/>
    <s v="C603"/>
    <s v="S-010"/>
    <n v="1"/>
    <x v="3"/>
    <s v="SEL1"/>
    <e v="#REF!"/>
    <m/>
    <m/>
    <m/>
    <m/>
    <m/>
    <m/>
    <m/>
    <m/>
    <m/>
    <m/>
    <m/>
    <m/>
    <m/>
    <m/>
    <m/>
    <m/>
  </r>
  <r>
    <x v="0"/>
    <s v="CARANG"/>
    <s v="CARANG"/>
    <s v="CARKR"/>
    <m/>
    <m/>
    <m/>
    <m/>
    <m/>
    <s v="Cabinet"/>
    <s v="SEL1-7-1-S-010-C604"/>
    <s v="UPS A1"/>
    <s v="U3-7B"/>
    <s v="UPS A1-18"/>
    <s v="U3-7B-29"/>
    <m/>
    <m/>
    <m/>
    <m/>
    <m/>
    <m/>
    <m/>
    <m/>
    <m/>
    <m/>
    <m/>
    <s v="F7"/>
    <s v="7-C604"/>
    <s v="C604"/>
    <s v="S-010"/>
    <n v="1"/>
    <x v="3"/>
    <s v="SEL1"/>
    <e v="#REF!"/>
    <m/>
    <m/>
    <m/>
    <m/>
    <m/>
    <m/>
    <m/>
    <m/>
    <m/>
    <m/>
    <m/>
    <m/>
    <m/>
    <m/>
    <m/>
    <m/>
  </r>
  <r>
    <x v="0"/>
    <s v="델피콤주식회사"/>
    <s v="Delphicom Co., Ltd."/>
    <s v="DPCKR"/>
    <m/>
    <m/>
    <m/>
    <m/>
    <m/>
    <s v="Cabinet"/>
    <s v="SEL1-7-1-S-010-C605"/>
    <s v="UPS B1"/>
    <m/>
    <s v="UPS B1-36"/>
    <m/>
    <m/>
    <m/>
    <m/>
    <m/>
    <m/>
    <m/>
    <m/>
    <m/>
    <m/>
    <m/>
    <m/>
    <s v="F6"/>
    <s v="7-C605"/>
    <s v="C605"/>
    <s v="S-010"/>
    <n v="1"/>
    <x v="3"/>
    <s v="SEL1"/>
    <e v="#REF!"/>
    <m/>
    <m/>
    <m/>
    <m/>
    <m/>
    <m/>
    <m/>
    <m/>
    <s v="DPCKR-OR-003322"/>
    <s v="DPCKR-IB-00035262"/>
    <m/>
    <m/>
    <m/>
    <n v="2.2000000000000002"/>
    <n v="1.43"/>
    <m/>
  </r>
  <r>
    <x v="0"/>
    <s v="델피콤주식회사"/>
    <s v="Delphicom Co., Ltd."/>
    <s v="DPCKR"/>
    <m/>
    <m/>
    <m/>
    <m/>
    <m/>
    <s v="Cabinet"/>
    <s v="SEL1-7-1-S-010-C606"/>
    <s v="U3-7A"/>
    <s v="UPS A1"/>
    <s v="U3-7A-03"/>
    <s v="UPS A1-16"/>
    <m/>
    <m/>
    <m/>
    <m/>
    <m/>
    <m/>
    <m/>
    <m/>
    <m/>
    <m/>
    <m/>
    <s v="F5"/>
    <s v="7-C606"/>
    <s v="C606"/>
    <s v="S-010"/>
    <n v="1"/>
    <x v="3"/>
    <s v="SEL1"/>
    <e v="#REF!"/>
    <m/>
    <m/>
    <m/>
    <m/>
    <m/>
    <m/>
    <m/>
    <s v="Half"/>
    <s v="DPCKR-OR-003323"/>
    <s v="DPCKR-IB-00035263 Half"/>
    <m/>
    <m/>
    <m/>
    <n v="1.1000000000000001"/>
    <n v="1.298"/>
    <m/>
  </r>
  <r>
    <x v="0"/>
    <s v="페더아이티"/>
    <s v="Feather-IT"/>
    <s v="FTIKR"/>
    <m/>
    <m/>
    <m/>
    <m/>
    <m/>
    <s v="Cabinet"/>
    <s v="SEL1-7-1-S-010-C607"/>
    <m/>
    <m/>
    <m/>
    <m/>
    <m/>
    <m/>
    <m/>
    <m/>
    <m/>
    <m/>
    <m/>
    <m/>
    <m/>
    <m/>
    <m/>
    <s v="F4"/>
    <s v="7-C607"/>
    <s v="C607"/>
    <s v="S-010"/>
    <n v="1"/>
    <x v="3"/>
    <s v="SEL1"/>
    <e v="#REF!"/>
    <m/>
    <m/>
    <m/>
    <m/>
    <m/>
    <m/>
    <m/>
    <m/>
    <s v="FTIKR-OR-008266"/>
    <s v="FTIKR-IB-000124954"/>
    <m/>
    <m/>
    <m/>
    <n v="2.2000000000000002"/>
    <m/>
    <m/>
  </r>
  <r>
    <x v="1"/>
    <m/>
    <m/>
    <m/>
    <m/>
    <m/>
    <m/>
    <m/>
    <m/>
    <s v="Cabinet"/>
    <s v="SEL1-7-1-S-010-C608"/>
    <s v="UPS B1"/>
    <s v="UPS A1"/>
    <s v="UPS B1-20"/>
    <s v="UPS A1-26"/>
    <m/>
    <m/>
    <m/>
    <m/>
    <m/>
    <m/>
    <m/>
    <m/>
    <m/>
    <m/>
    <m/>
    <s v="F3"/>
    <s v="7-C608"/>
    <s v="C608"/>
    <s v="S-010"/>
    <n v="1"/>
    <x v="3"/>
    <s v="SEL1"/>
    <e v="#REF!"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7-1-S-010-C609"/>
    <m/>
    <m/>
    <m/>
    <m/>
    <m/>
    <m/>
    <m/>
    <m/>
    <m/>
    <m/>
    <m/>
    <m/>
    <m/>
    <m/>
    <m/>
    <s v="F2"/>
    <s v="7-C609"/>
    <s v="C609"/>
    <s v="S-010"/>
    <n v="1"/>
    <x v="3"/>
    <s v="SEL1"/>
    <e v="#REF!"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7-1-S-010-C610"/>
    <m/>
    <m/>
    <m/>
    <m/>
    <m/>
    <m/>
    <m/>
    <m/>
    <s v="IPD A-1-51"/>
    <s v="IPD B-1-51"/>
    <m/>
    <m/>
    <m/>
    <m/>
    <m/>
    <s v="F1"/>
    <s v="7-C610"/>
    <s v="C610"/>
    <s v="S-010"/>
    <n v="1"/>
    <x v="3"/>
    <s v="SEL1"/>
    <e v="#REF!"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7-1-S-010-C701"/>
    <m/>
    <m/>
    <m/>
    <m/>
    <m/>
    <m/>
    <m/>
    <m/>
    <m/>
    <m/>
    <m/>
    <m/>
    <m/>
    <m/>
    <m/>
    <s v="E10"/>
    <s v="7-C701"/>
    <s v="C701"/>
    <s v="S-010"/>
    <n v="1"/>
    <x v="3"/>
    <s v="SEL1"/>
    <e v="#REF!"/>
    <m/>
    <m/>
    <m/>
    <m/>
    <m/>
    <m/>
    <m/>
    <m/>
    <m/>
    <m/>
    <m/>
    <m/>
    <m/>
    <m/>
    <m/>
    <m/>
  </r>
  <r>
    <x v="0"/>
    <s v="전자조달연구원"/>
    <s v="eBID"/>
    <s v="RNTKR"/>
    <m/>
    <m/>
    <m/>
    <m/>
    <m/>
    <s v="Cabinet"/>
    <s v="SEL1-7-1-S-010-C702"/>
    <s v="UPS B1"/>
    <s v="UPS A1"/>
    <s v="UPS B1-30"/>
    <s v="UPS A1-36"/>
    <m/>
    <m/>
    <m/>
    <m/>
    <m/>
    <m/>
    <m/>
    <m/>
    <m/>
    <m/>
    <m/>
    <s v="E9"/>
    <s v="7-C702"/>
    <s v="C702"/>
    <s v="S-010"/>
    <n v="1"/>
    <x v="3"/>
    <s v="SEL1"/>
    <e v="#REF!"/>
    <m/>
    <m/>
    <m/>
    <m/>
    <m/>
    <m/>
    <m/>
    <m/>
    <s v="EBDKR-OR-003328"/>
    <s v="EBDKR-IB-00035373"/>
    <m/>
    <m/>
    <m/>
    <n v="2.2000000000000002"/>
    <n v="1.1220000000000001"/>
    <m/>
  </r>
  <r>
    <x v="0"/>
    <s v="㈜ 엑사넷코리아"/>
    <s v="Exanet"/>
    <s v="EXNKR"/>
    <m/>
    <m/>
    <m/>
    <m/>
    <m/>
    <s v="Cabinet"/>
    <s v="SEL1-7-1-S-010-C703"/>
    <s v="UPS B1"/>
    <s v="UPS A1"/>
    <s v="UPS B1-27"/>
    <s v="UPS A1-14"/>
    <m/>
    <m/>
    <m/>
    <m/>
    <m/>
    <m/>
    <m/>
    <m/>
    <m/>
    <m/>
    <m/>
    <s v="E8"/>
    <s v="7-C703"/>
    <s v="C703"/>
    <s v="S-010"/>
    <n v="1"/>
    <x v="3"/>
    <s v="SEL1"/>
    <e v="#REF!"/>
    <m/>
    <m/>
    <m/>
    <m/>
    <m/>
    <m/>
    <m/>
    <s v="quarter -&gt; Full"/>
    <s v="EXNKR-OR-003334"/>
    <s v="EXNKR-IB-00035379 Quarter"/>
    <m/>
    <m/>
    <m/>
    <n v="0.55000000000000004"/>
    <n v="2.42"/>
    <m/>
  </r>
  <r>
    <x v="1"/>
    <m/>
    <m/>
    <m/>
    <m/>
    <m/>
    <m/>
    <m/>
    <m/>
    <s v="Cabinet"/>
    <s v="SEL1-7-1-S-010-C704"/>
    <s v="UPS B1"/>
    <m/>
    <s v="UPS B1-25"/>
    <m/>
    <m/>
    <m/>
    <m/>
    <m/>
    <m/>
    <m/>
    <m/>
    <m/>
    <m/>
    <m/>
    <m/>
    <s v="E7"/>
    <s v="7-C704"/>
    <s v="C704"/>
    <s v="S-010"/>
    <n v="1"/>
    <x v="3"/>
    <s v="SEL1"/>
    <e v="#REF!"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7-1-S-010-C705"/>
    <s v="UPS B1"/>
    <m/>
    <s v="UPS B1-23"/>
    <m/>
    <m/>
    <m/>
    <m/>
    <m/>
    <m/>
    <m/>
    <m/>
    <m/>
    <m/>
    <m/>
    <m/>
    <s v="E6"/>
    <s v="7-C705"/>
    <s v="C705"/>
    <s v="S-010"/>
    <n v="1"/>
    <x v="3"/>
    <s v="SEL1"/>
    <e v="#REF!"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7-1-S-010-C706"/>
    <s v="UPS B1"/>
    <m/>
    <s v="UPS B1-21"/>
    <m/>
    <m/>
    <m/>
    <m/>
    <m/>
    <m/>
    <m/>
    <m/>
    <m/>
    <m/>
    <m/>
    <m/>
    <s v="E5"/>
    <s v="7-C706"/>
    <s v="C706"/>
    <s v="S-010"/>
    <n v="1"/>
    <x v="3"/>
    <s v="SEL1"/>
    <e v="#REF!"/>
    <m/>
    <m/>
    <m/>
    <m/>
    <m/>
    <m/>
    <m/>
    <m/>
    <m/>
    <m/>
    <m/>
    <m/>
    <m/>
    <m/>
    <m/>
    <m/>
  </r>
  <r>
    <x v="0"/>
    <s v="Net People Co., Ltd."/>
    <s v="Net People Co., Ltd."/>
    <s v="NPPKR"/>
    <m/>
    <m/>
    <m/>
    <m/>
    <m/>
    <s v="Cabinet"/>
    <s v="SEL1-7-1-S-010-C707"/>
    <s v="UPS A1"/>
    <m/>
    <s v="UPS A1-04"/>
    <m/>
    <m/>
    <m/>
    <m/>
    <m/>
    <m/>
    <m/>
    <m/>
    <m/>
    <m/>
    <m/>
    <m/>
    <s v="E4"/>
    <s v="7-C707"/>
    <s v="C707"/>
    <s v="S-010"/>
    <n v="1"/>
    <x v="3"/>
    <s v="SEL1"/>
    <e v="#REF!"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7-1-S-010-C708"/>
    <s v="UPS A1"/>
    <m/>
    <s v="UPS A1-06"/>
    <m/>
    <m/>
    <m/>
    <m/>
    <m/>
    <m/>
    <m/>
    <m/>
    <m/>
    <m/>
    <m/>
    <m/>
    <s v="E3"/>
    <s v="7-C708"/>
    <s v="C708"/>
    <s v="S-010"/>
    <n v="1"/>
    <x v="3"/>
    <s v="SEL1"/>
    <e v="#REF!"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7-1-S-010-C709"/>
    <s v="UPS B1"/>
    <m/>
    <s v="UPS B1-19"/>
    <m/>
    <m/>
    <m/>
    <m/>
    <m/>
    <m/>
    <m/>
    <m/>
    <m/>
    <m/>
    <m/>
    <m/>
    <s v="E2"/>
    <s v="7-C709"/>
    <s v="C709"/>
    <s v="S-010"/>
    <n v="1"/>
    <x v="3"/>
    <s v="SEL1"/>
    <e v="#REF!"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7-1-S-010-C710"/>
    <m/>
    <m/>
    <m/>
    <m/>
    <m/>
    <m/>
    <m/>
    <m/>
    <m/>
    <m/>
    <m/>
    <m/>
    <m/>
    <m/>
    <m/>
    <s v="E1"/>
    <s v="7-C710"/>
    <s v="C710"/>
    <s v="S-010"/>
    <n v="1"/>
    <x v="3"/>
    <s v="SEL1"/>
    <e v="#REF!"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7-1-S-010-C801"/>
    <m/>
    <m/>
    <m/>
    <m/>
    <m/>
    <m/>
    <m/>
    <m/>
    <m/>
    <m/>
    <m/>
    <m/>
    <m/>
    <m/>
    <m/>
    <s v="D8"/>
    <s v="7-C801"/>
    <s v="C801"/>
    <s v="S-010"/>
    <n v="1"/>
    <x v="3"/>
    <s v="SEL1"/>
    <e v="#REF!"/>
    <m/>
    <m/>
    <m/>
    <m/>
    <m/>
    <m/>
    <m/>
    <m/>
    <m/>
    <m/>
    <m/>
    <m/>
    <m/>
    <m/>
    <m/>
    <m/>
  </r>
  <r>
    <x v="0"/>
    <s v="(주)니즈텔레콤"/>
    <s v="Needs Telecom"/>
    <s v="NTCKR"/>
    <m/>
    <m/>
    <m/>
    <m/>
    <m/>
    <s v="Cabinet"/>
    <s v="SEL1-7-1-S-010-C802"/>
    <s v="UPS A1"/>
    <s v="UPS B1"/>
    <s v="UPS A1-38"/>
    <s v="UPS B1-32"/>
    <s v="UPS A1-11"/>
    <m/>
    <m/>
    <m/>
    <m/>
    <m/>
    <m/>
    <m/>
    <m/>
    <m/>
    <m/>
    <s v="D7"/>
    <s v="7-C802"/>
    <s v="C802"/>
    <s v="S-010"/>
    <n v="1"/>
    <x v="3"/>
    <s v="SEL1"/>
    <e v="#REF!"/>
    <m/>
    <m/>
    <m/>
    <m/>
    <m/>
    <m/>
    <m/>
    <m/>
    <s v="NTCKR-OR-003440"/>
    <s v="NTCKR-IB-00035446"/>
    <m/>
    <m/>
    <m/>
    <n v="2.2000000000000002"/>
    <n v="1.1879999999999999"/>
    <m/>
  </r>
  <r>
    <x v="1"/>
    <m/>
    <m/>
    <m/>
    <m/>
    <m/>
    <m/>
    <m/>
    <m/>
    <s v="Cabinet"/>
    <s v="SEL1-7-1-S-010-C803"/>
    <s v="UPS A1"/>
    <s v="UPS B1"/>
    <s v="UPS A1-34"/>
    <s v="UPS B1-28"/>
    <m/>
    <m/>
    <m/>
    <m/>
    <m/>
    <m/>
    <m/>
    <m/>
    <m/>
    <m/>
    <m/>
    <s v="D6"/>
    <s v="7-C803"/>
    <s v="C803"/>
    <s v="S-010"/>
    <n v="1"/>
    <x v="3"/>
    <s v="SEL1"/>
    <e v="#REF!"/>
    <m/>
    <m/>
    <m/>
    <m/>
    <m/>
    <m/>
    <m/>
    <m/>
    <m/>
    <m/>
    <m/>
    <m/>
    <m/>
    <m/>
    <m/>
    <m/>
  </r>
  <r>
    <x v="0"/>
    <s v="엔티티코리아주식회사"/>
    <s v="NTT KOREA Co., Ltd."/>
    <s v="NTTKR"/>
    <m/>
    <m/>
    <m/>
    <m/>
    <m/>
    <s v="Cabinet"/>
    <s v="SEL1-7-1-S-010-C804"/>
    <s v="U3-7A"/>
    <s v="U3-7B"/>
    <s v="U3-7A-06"/>
    <s v="U3-7B-06"/>
    <s v="U3-7A-54"/>
    <s v="U3-7B-53"/>
    <m/>
    <m/>
    <m/>
    <m/>
    <m/>
    <m/>
    <m/>
    <m/>
    <m/>
    <s v="D5"/>
    <s v="7-C804"/>
    <s v="C804"/>
    <s v="S-010"/>
    <n v="1"/>
    <x v="3"/>
    <s v="SEL1"/>
    <e v="#REF!"/>
    <m/>
    <m/>
    <m/>
    <m/>
    <m/>
    <m/>
    <m/>
    <s v="Half"/>
    <s v="SJTKR-OR-003444"/>
    <s v="SJTKR-IB-00045928 Half"/>
    <m/>
    <s v="엔티티코리아주식회사"/>
    <m/>
    <n v="1.1000000000000001"/>
    <n v="0"/>
    <m/>
  </r>
  <r>
    <x v="0"/>
    <s v="엔티티코리아주식회사"/>
    <s v="NTT KOREA Co., Ltd."/>
    <s v="NTTKR"/>
    <m/>
    <m/>
    <m/>
    <m/>
    <m/>
    <s v="Cabinet"/>
    <s v="SEL1-7-1-S-010-C805"/>
    <s v="UPS A2"/>
    <s v="UPS B2"/>
    <s v="UPS A2-02"/>
    <s v="UPS B2-02"/>
    <m/>
    <m/>
    <m/>
    <m/>
    <m/>
    <m/>
    <m/>
    <m/>
    <m/>
    <m/>
    <m/>
    <s v="D4"/>
    <s v="7-C805"/>
    <s v="C805"/>
    <s v="S-010"/>
    <n v="1"/>
    <x v="3"/>
    <s v="SEL1"/>
    <e v="#REF!"/>
    <m/>
    <m/>
    <m/>
    <m/>
    <m/>
    <m/>
    <m/>
    <s v="Half -&gt; Full"/>
    <s v="SJTKR-OR-003445"/>
    <s v="SJTKR-IB-00035453 Half"/>
    <m/>
    <s v="엔티티코리아주식회사"/>
    <m/>
    <n v="1.1000000000000001"/>
    <n v="0.48399999999999999"/>
    <m/>
  </r>
  <r>
    <x v="0"/>
    <s v="(주)유엔시스"/>
    <s v="UNSYS Co., Ltd."/>
    <s v="UNSKR"/>
    <m/>
    <m/>
    <m/>
    <m/>
    <m/>
    <s v="Cabinet"/>
    <s v="SEL1-7-1-S-010-C806"/>
    <s v="UPS B1"/>
    <m/>
    <s v="UPS B1-14"/>
    <m/>
    <m/>
    <m/>
    <m/>
    <m/>
    <m/>
    <m/>
    <m/>
    <m/>
    <m/>
    <m/>
    <m/>
    <s v="D3"/>
    <s v="7-C806"/>
    <s v="C806"/>
    <s v="S-010"/>
    <n v="1"/>
    <x v="3"/>
    <s v="SEL1"/>
    <e v="#REF!"/>
    <m/>
    <m/>
    <m/>
    <m/>
    <m/>
    <m/>
    <m/>
    <m/>
    <s v="UNSKR-OR-003625"/>
    <s v="UNSKR-IB-00035594"/>
    <m/>
    <m/>
    <m/>
    <n v="2.2000000000000002"/>
    <n v="2.9260000000000002"/>
    <m/>
  </r>
  <r>
    <x v="1"/>
    <m/>
    <m/>
    <m/>
    <m/>
    <m/>
    <m/>
    <m/>
    <m/>
    <s v="Cabinet"/>
    <s v="SEL1-7-1-S-010-C807"/>
    <m/>
    <m/>
    <s v="파악실패(미사용 상태)"/>
    <m/>
    <m/>
    <m/>
    <m/>
    <m/>
    <m/>
    <m/>
    <m/>
    <m/>
    <m/>
    <m/>
    <m/>
    <s v="D2"/>
    <s v="7-C807"/>
    <s v="C807"/>
    <s v="S-010"/>
    <n v="1"/>
    <x v="3"/>
    <s v="SEL1"/>
    <e v="#REF!"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7-1-S-010-C808"/>
    <s v="U3-7A"/>
    <s v="U3-7B"/>
    <s v="U3-7A-04"/>
    <s v="U3-7B-04"/>
    <m/>
    <m/>
    <m/>
    <m/>
    <m/>
    <m/>
    <m/>
    <m/>
    <m/>
    <m/>
    <m/>
    <s v="D1"/>
    <s v="7-C808"/>
    <s v="C808"/>
    <s v="S-010"/>
    <n v="1"/>
    <x v="3"/>
    <s v="SEL1"/>
    <e v="#REF!"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7-1-S-010-C901"/>
    <m/>
    <m/>
    <m/>
    <m/>
    <m/>
    <m/>
    <m/>
    <m/>
    <m/>
    <m/>
    <m/>
    <m/>
    <m/>
    <m/>
    <m/>
    <s v="C9"/>
    <s v="7-C901"/>
    <s v="C901"/>
    <s v="S-010"/>
    <n v="1"/>
    <x v="3"/>
    <s v="SEL1"/>
    <e v="#REF!"/>
    <m/>
    <m/>
    <m/>
    <m/>
    <m/>
    <m/>
    <m/>
    <m/>
    <m/>
    <m/>
    <m/>
    <m/>
    <m/>
    <m/>
    <m/>
    <m/>
  </r>
  <r>
    <x v="0"/>
    <s v="IT Train"/>
    <s v="IT Train"/>
    <m/>
    <m/>
    <m/>
    <m/>
    <m/>
    <m/>
    <s v="Cabinet"/>
    <s v="SEL1-7-1-S-010-C902"/>
    <s v="UPS B1"/>
    <s v="UPS B1"/>
    <s v="UPS B1-08"/>
    <s v="UPS B1-12"/>
    <m/>
    <m/>
    <m/>
    <m/>
    <m/>
    <m/>
    <m/>
    <m/>
    <m/>
    <m/>
    <m/>
    <s v="C8"/>
    <s v="7-C902"/>
    <s v="C902"/>
    <s v="S-010"/>
    <n v="1"/>
    <x v="3"/>
    <s v="SEL1"/>
    <e v="#REF!"/>
    <m/>
    <m/>
    <m/>
    <m/>
    <m/>
    <m/>
    <m/>
    <m/>
    <s v="ITTKR-OR-004002"/>
    <s v="ITTKR-IB-000103347"/>
    <m/>
    <m/>
    <m/>
    <n v="2.2000000000000002"/>
    <n v="1.1879999999999999"/>
    <m/>
  </r>
  <r>
    <x v="0"/>
    <s v="IT train"/>
    <s v="IT Train"/>
    <m/>
    <m/>
    <m/>
    <m/>
    <m/>
    <m/>
    <s v="Cabinet"/>
    <s v="SEL1-7-1-S-010-C903"/>
    <s v="UPS A1"/>
    <s v="UPS A1"/>
    <s v="UPS A1-23"/>
    <s v="UPS A1-37"/>
    <m/>
    <m/>
    <m/>
    <m/>
    <m/>
    <m/>
    <m/>
    <m/>
    <m/>
    <m/>
    <m/>
    <s v="C7"/>
    <s v="7-C903"/>
    <s v="C903"/>
    <s v="S-010"/>
    <n v="1"/>
    <x v="3"/>
    <s v="SEL1"/>
    <e v="#REF!"/>
    <m/>
    <m/>
    <m/>
    <m/>
    <m/>
    <m/>
    <m/>
    <m/>
    <s v="ITTKR-OR-004002"/>
    <s v="ITTKR-IB-000103346"/>
    <m/>
    <m/>
    <m/>
    <n v="2.2000000000000002"/>
    <n v="2.464"/>
    <m/>
  </r>
  <r>
    <x v="0"/>
    <s v="IT train"/>
    <s v="IT Train"/>
    <m/>
    <m/>
    <m/>
    <m/>
    <m/>
    <m/>
    <s v="Cabinet"/>
    <s v="SEL1-7-1-S-010-C904"/>
    <s v="U3-7A"/>
    <s v="U3-7B"/>
    <s v="U3-7A-10"/>
    <s v="U3-7B-10"/>
    <m/>
    <m/>
    <m/>
    <m/>
    <m/>
    <m/>
    <m/>
    <m/>
    <m/>
    <m/>
    <m/>
    <s v="C6"/>
    <s v="7-C904"/>
    <s v="C904"/>
    <s v="S-010"/>
    <n v="1"/>
    <x v="3"/>
    <s v="SEL1"/>
    <e v="#REF!"/>
    <m/>
    <m/>
    <m/>
    <m/>
    <m/>
    <m/>
    <m/>
    <m/>
    <s v="ITTKR-OR-004002"/>
    <s v="ITTKR-IB-000103345"/>
    <m/>
    <m/>
    <m/>
    <n v="2.2000000000000002"/>
    <n v="1.452"/>
    <m/>
  </r>
  <r>
    <x v="0"/>
    <s v="IT train"/>
    <s v="IT Train"/>
    <m/>
    <m/>
    <m/>
    <m/>
    <m/>
    <m/>
    <s v="Cabinet"/>
    <s v="SEL1-7-1-S-010-C905"/>
    <m/>
    <m/>
    <m/>
    <m/>
    <m/>
    <m/>
    <m/>
    <m/>
    <m/>
    <m/>
    <m/>
    <m/>
    <m/>
    <m/>
    <m/>
    <s v="C5"/>
    <s v="7-C905"/>
    <s v="C905"/>
    <s v="S-010"/>
    <n v="1"/>
    <x v="3"/>
    <s v="SEL1"/>
    <e v="#REF!"/>
    <m/>
    <m/>
    <m/>
    <m/>
    <m/>
    <m/>
    <m/>
    <m/>
    <s v="ITTKR-OR-004002"/>
    <s v="ITTKR-IB-000103344"/>
    <m/>
    <m/>
    <m/>
    <n v="2.2000000000000002"/>
    <n v="1.782"/>
    <m/>
  </r>
  <r>
    <x v="1"/>
    <m/>
    <m/>
    <m/>
    <m/>
    <m/>
    <m/>
    <m/>
    <m/>
    <s v="Cabinet"/>
    <s v="SEL1-7-1-S-010-C906"/>
    <m/>
    <m/>
    <m/>
    <m/>
    <m/>
    <m/>
    <m/>
    <m/>
    <m/>
    <m/>
    <m/>
    <m/>
    <m/>
    <m/>
    <m/>
    <s v="C4"/>
    <s v="7-C906"/>
    <s v="C906"/>
    <s v="S-010"/>
    <n v="1"/>
    <x v="3"/>
    <s v="SEL1"/>
    <e v="#REF!"/>
    <m/>
    <m/>
    <m/>
    <m/>
    <m/>
    <m/>
    <m/>
    <m/>
    <m/>
    <m/>
    <m/>
    <m/>
    <m/>
    <m/>
    <m/>
    <m/>
  </r>
  <r>
    <x v="1"/>
    <m/>
    <m/>
    <m/>
    <m/>
    <m/>
    <m/>
    <m/>
    <m/>
    <s v="Cabinet"/>
    <s v="SEL1-7-1-S-010-C907"/>
    <m/>
    <m/>
    <m/>
    <m/>
    <m/>
    <m/>
    <m/>
    <m/>
    <m/>
    <m/>
    <m/>
    <m/>
    <m/>
    <m/>
    <m/>
    <s v="C3"/>
    <s v="7-C907"/>
    <s v="C907"/>
    <s v="S-010"/>
    <n v="1"/>
    <x v="3"/>
    <s v="SEL1"/>
    <e v="#REF!"/>
    <m/>
    <m/>
    <m/>
    <m/>
    <m/>
    <m/>
    <m/>
    <m/>
    <m/>
    <m/>
    <m/>
    <m/>
    <m/>
    <m/>
    <m/>
    <m/>
  </r>
  <r>
    <x v="1"/>
    <m/>
    <m/>
    <m/>
    <m/>
    <m/>
    <m/>
    <s v="빈공간 (TATA 2랙이 W700이상 설치예정으로 할당하지 않은 상면입니다. 현재는 TATA 2랙이 W600 으로 설치되어 랙 설치 가능합니다."/>
    <m/>
    <s v="Cabinet"/>
    <s v="SEL1-7-1-S-010-C908"/>
    <m/>
    <m/>
    <m/>
    <m/>
    <m/>
    <m/>
    <m/>
    <m/>
    <m/>
    <m/>
    <m/>
    <m/>
    <m/>
    <m/>
    <m/>
    <s v="C2-2"/>
    <s v="7-C908"/>
    <s v="C908"/>
    <s v="S-010"/>
    <n v="1"/>
    <x v="3"/>
    <s v="SEL1"/>
    <e v="#REF!"/>
    <m/>
    <m/>
    <m/>
    <m/>
    <m/>
    <m/>
    <m/>
    <m/>
    <m/>
    <m/>
    <m/>
    <m/>
    <m/>
    <m/>
    <m/>
    <m/>
  </r>
  <r>
    <x v="0"/>
    <s v="세종텔레콤"/>
    <s v="Sejong Telecom Inc."/>
    <s v="SJTKR"/>
    <m/>
    <m/>
    <m/>
    <s v="TATA communications"/>
    <m/>
    <s v="Cabinet"/>
    <s v="SEL1-7-1-S-010-C909"/>
    <m/>
    <m/>
    <m/>
    <m/>
    <m/>
    <m/>
    <m/>
    <m/>
    <m/>
    <m/>
    <m/>
    <m/>
    <m/>
    <m/>
    <m/>
    <s v="C2"/>
    <s v="7-C909"/>
    <s v="C909"/>
    <s v="S-010"/>
    <n v="1"/>
    <x v="3"/>
    <s v="SEL1"/>
    <e v="#REF!"/>
    <m/>
    <n v="0"/>
    <m/>
    <m/>
    <m/>
    <m/>
    <m/>
    <m/>
    <m/>
    <s v="SJTKR-IB-00045899"/>
    <m/>
    <s v="TATA"/>
    <m/>
    <n v="2.2000000000000002"/>
    <n v="0"/>
    <m/>
  </r>
  <r>
    <x v="0"/>
    <s v="세종텔레콤"/>
    <s v="Sejong Telecom Inc."/>
    <s v="SJTKR"/>
    <m/>
    <m/>
    <m/>
    <s v="TATA communications"/>
    <m/>
    <s v="Cabinet"/>
    <s v="SEL1-7-1-S-010-C910"/>
    <s v="U3-7A"/>
    <s v="U3-7B"/>
    <s v="U3-7A-15"/>
    <s v="U3-7B-15"/>
    <m/>
    <m/>
    <m/>
    <m/>
    <s v="IPD B-5-F48"/>
    <s v="IPD B-1-41"/>
    <m/>
    <m/>
    <m/>
    <m/>
    <m/>
    <s v="C1"/>
    <s v="7-C910"/>
    <s v="C910"/>
    <s v="S-010"/>
    <n v="1"/>
    <x v="3"/>
    <s v="SEL1"/>
    <e v="#REF!"/>
    <m/>
    <n v="0"/>
    <m/>
    <m/>
    <m/>
    <m/>
    <m/>
    <m/>
    <m/>
    <s v="SJTKR-IB-00045898"/>
    <m/>
    <s v="TATA"/>
    <m/>
    <n v="2.2000000000000002"/>
    <n v="0.55000000000000004"/>
    <s v="AC/DC"/>
  </r>
  <r>
    <x v="3"/>
    <s v="DEK"/>
    <s v="Digital Edge Korea "/>
    <m/>
    <m/>
    <m/>
    <m/>
    <m/>
    <m/>
    <s v="Cabinet"/>
    <s v="SEL1-7-1-C-003-C1210"/>
    <m/>
    <m/>
    <m/>
    <m/>
    <m/>
    <m/>
    <m/>
    <m/>
    <m/>
    <m/>
    <m/>
    <m/>
    <m/>
    <m/>
    <m/>
    <m/>
    <s v="7-C1210"/>
    <s v="C1210"/>
    <m/>
    <m/>
    <x v="3"/>
    <m/>
    <m/>
    <m/>
    <m/>
    <m/>
    <m/>
    <m/>
    <m/>
    <m/>
    <m/>
    <m/>
    <m/>
    <m/>
    <m/>
    <m/>
    <n v="0"/>
    <n v="0"/>
    <m/>
  </r>
  <r>
    <x v="3"/>
    <s v="DEK"/>
    <s v="Digital Edge Korea "/>
    <m/>
    <m/>
    <m/>
    <m/>
    <m/>
    <m/>
    <s v="Cabinet"/>
    <s v="SEL1-7-1-C-003-C1211"/>
    <m/>
    <m/>
    <m/>
    <m/>
    <m/>
    <m/>
    <m/>
    <m/>
    <m/>
    <m/>
    <m/>
    <m/>
    <m/>
    <m/>
    <m/>
    <m/>
    <s v="7-C1211"/>
    <s v="C1211"/>
    <m/>
    <m/>
    <x v="3"/>
    <m/>
    <m/>
    <m/>
    <m/>
    <m/>
    <m/>
    <m/>
    <m/>
    <m/>
    <m/>
    <m/>
    <m/>
    <m/>
    <m/>
    <m/>
    <n v="0"/>
    <n v="0"/>
    <m/>
  </r>
  <r>
    <x v="4"/>
    <m/>
    <m/>
    <m/>
    <m/>
    <m/>
    <m/>
    <m/>
    <m/>
    <m/>
    <m/>
    <s v="U3-7A"/>
    <s v="U3-7B"/>
    <s v="U3-7A-37"/>
    <s v="U3-7B-37"/>
    <m/>
    <m/>
    <m/>
    <m/>
    <s v="IPD A-4-32"/>
    <s v="IPD B-4-32"/>
    <m/>
    <m/>
    <m/>
    <m/>
    <m/>
    <s v="Test Bed"/>
    <s v="7-Test Bed"/>
    <s v="Test Bed"/>
    <s v="S-010"/>
    <n v="1"/>
    <x v="3"/>
    <s v="SEL1"/>
    <e v="#REF!"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"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D1E382-F568-4D28-A933-54DECB38D9B7}" name="피벗 테이블1" cacheId="17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compact="0" compactData="0" multipleFieldFilters="0">
  <location ref="A2:F8" firstHeaderRow="1" firstDataRow="2" firstDataCol="1"/>
  <pivotFields count="50">
    <pivotField axis="axisRow" compact="0" outline="0" showAll="0">
      <items count="6">
        <item x="1"/>
        <item x="2"/>
        <item x="0"/>
        <item x="3"/>
        <item h="1"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31"/>
  </colFields>
  <colItems count="5">
    <i>
      <x/>
    </i>
    <i>
      <x v="1"/>
    </i>
    <i>
      <x v="2"/>
    </i>
    <i>
      <x v="3"/>
    </i>
    <i t="grand">
      <x/>
    </i>
  </colItems>
  <dataFields count="1">
    <dataField name="개수 : Cabinet ID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3C5D22-6CFD-4669-BDCE-E8BD44F59553}" name="Cab_list" displayName="Cab_list" ref="A2:AZ1098" totalsRowShown="0" headerRowDxfId="173" dataDxfId="172" headerRowCellStyle="Normal 3">
  <autoFilter ref="A2:AZ1098" xr:uid="{C03C5D22-6CFD-4669-BDCE-E8BD44F59553}"/>
  <sortState xmlns:xlrd2="http://schemas.microsoft.com/office/spreadsheetml/2017/richdata2" ref="A3:AZ1098">
    <sortCondition ref="K2:K1098"/>
  </sortState>
  <tableColumns count="52">
    <tableColumn id="1" xr3:uid="{8AAC0382-1DBB-45E8-84CF-CABCFEEA27F8}" name="Sold" dataDxfId="171" dataCellStyle="Normal 3">
      <calculatedColumnFormula>IF(ISBLANK(B3),"False","True")</calculatedColumnFormula>
    </tableColumn>
    <tableColumn id="2" xr3:uid="{B937BA46-C2BF-45C7-A629-091A30C8784C}" name="Customer" dataDxfId="170" dataCellStyle="Normal 3"/>
    <tableColumn id="31" xr3:uid="{E650B5B8-3A1D-4A80-8BCA-5A8656C8EFC9}" name="Customer(English)" dataDxfId="169" dataCellStyle="Normal 3"/>
    <tableColumn id="11" xr3:uid="{95FB7DCA-E8C4-41F6-BC86-7B59408ABA30}" name="Company Code" dataDxfId="168" dataCellStyle="Normal 3"/>
    <tableColumn id="32" xr3:uid="{5E39ED33-9E98-4FC6-BC39-24D33D14BF07}" name="Customer#2" dataDxfId="167" dataCellStyle="Normal 3"/>
    <tableColumn id="20" xr3:uid="{11341184-9619-49CA-91A1-BB34265565BF}" name="Customer#2(Eng)" dataDxfId="166" dataCellStyle="Normal 3"/>
    <tableColumn id="16" xr3:uid="{5C77504A-0E31-4D6C-8540-4B6FD1759CB2}" name="Company Code#2" dataDxfId="165" dataCellStyle="Normal 3"/>
    <tableColumn id="18" xr3:uid="{20D8913F-E1C0-4543-A8DF-5C4A1FD02918}" name="Customer(SJT DD)" dataDxfId="164" dataCellStyle="Normal 3"/>
    <tableColumn id="3" xr3:uid="{AC7FA739-0999-4104-8016-76DFE1A82CCF}" name="Service ID" dataDxfId="163" dataCellStyle="Normal 3"/>
    <tableColumn id="52" xr3:uid="{8B499F20-8F60-486C-ADF7-D30A4D0A0508}" name="Space Type" dataDxfId="162" dataCellStyle="Normal 3"/>
    <tableColumn id="4" xr3:uid="{A771F30A-A4BA-462F-AB2C-C7C7A89F1E84}" name="Cabinet ID" dataDxfId="161" dataCellStyle="Normal 3"/>
    <tableColumn id="34" xr3:uid="{49BCBD78-955B-499E-A3BB-2BC35CEE0165}" name="PDU ID1" dataDxfId="160" dataCellStyle="Normal 3"/>
    <tableColumn id="33" xr3:uid="{0A9AFF0A-F150-4ED3-AE01-88AA9BF862D6}" name="PDU ID2" dataDxfId="159" dataCellStyle="Normal 3"/>
    <tableColumn id="5" xr3:uid="{628337A6-49A1-44FC-9A51-C8338586E383}" name="Breaker ID1" dataDxfId="158" dataCellStyle="Normal 3"/>
    <tableColumn id="6" xr3:uid="{079BD081-1A5B-4D86-A32C-3A660A99832B}" name="Breaker ID2" dataDxfId="157" dataCellStyle="Normal 3"/>
    <tableColumn id="7" xr3:uid="{C5A8D139-E79D-4613-BAE0-D93FD35F28BE}" name="Breaker ID3" dataDxfId="156" dataCellStyle="Normal 3"/>
    <tableColumn id="8" xr3:uid="{BB509F50-0870-47E4-923D-235A96EE75C2}" name="Breaker ID4" dataDxfId="155" dataCellStyle="Normal 3"/>
    <tableColumn id="15" xr3:uid="{2368218A-9F98-4EBF-9C25-C0C062B300F1}" name="Breaker ID5" dataDxfId="154" dataCellStyle="Normal 3"/>
    <tableColumn id="19" xr3:uid="{220F2B7A-B0FD-4E6A-BA43-D22D2E0AAEC9}" name="Breaker ID6" dataDxfId="153" dataCellStyle="Normal 3"/>
    <tableColumn id="22" xr3:uid="{E40F8EE5-004E-4EA4-892E-D1A687DBF1CF}" name="Fuse ID7" dataDxfId="152" dataCellStyle="Normal 3"/>
    <tableColumn id="23" xr3:uid="{534E4321-CE6B-4D81-97A6-F54E58F99949}" name="Fuse ID8" dataDxfId="151" dataCellStyle="Normal 3"/>
    <tableColumn id="24" xr3:uid="{E9844DD9-8419-4893-81B3-EB3259F9B6B9}" name="Fuse ID9" dataDxfId="150" dataCellStyle="Normal 3"/>
    <tableColumn id="25" xr3:uid="{5FD2B0B4-285A-4ADC-9A93-32C11B1C748E}" name="Fuse ID10" dataDxfId="149" dataCellStyle="Normal 3"/>
    <tableColumn id="26" xr3:uid="{2D344306-67B8-4695-893E-0FC97EAA8D0B}" name="Fuse ID11" dataDxfId="148" dataCellStyle="Normal 3"/>
    <tableColumn id="27" xr3:uid="{F1A43E17-5219-482C-82D4-DC037DF3D1BF}" name="Fuse ID12" dataDxfId="147" dataCellStyle="Normal 3"/>
    <tableColumn id="21" xr3:uid="{100F5628-0176-4295-B70D-2A2DD02CE677}" name="Main PDU" dataDxfId="146" dataCellStyle="Normal 3"/>
    <tableColumn id="9" xr3:uid="{2391B9EC-BF2E-45BF-BE2D-7DB635B7CDCD}" name="Cabinet Old ID" dataDxfId="145" dataCellStyle="Normal 3"/>
    <tableColumn id="14" xr3:uid="{26723554-19DD-4F32-8668-B418C0CB3902}" name="hidden cabname" dataDxfId="144" dataCellStyle="Normal 3">
      <calculatedColumnFormula>AF3&amp;"-"&amp;AC3</calculatedColumnFormula>
    </tableColumn>
    <tableColumn id="28" xr3:uid="{A1EDC1E3-DC81-4E4F-BDBE-7D5B066F420E}" name="Std. cab#" dataDxfId="143" dataCellStyle="Normal 3"/>
    <tableColumn id="17" xr3:uid="{28706E0C-7704-4EBF-A2C4-71110B66BB78}" name="Std. Usage &amp; Unit" dataDxfId="142" dataCellStyle="Normal 3"/>
    <tableColumn id="30" xr3:uid="{77076BEC-4D3E-48FC-A59E-7923E5ED0868}" name="Std. Hall" dataDxfId="141"/>
    <tableColumn id="29" xr3:uid="{C03EC8B7-287D-410A-A0FF-9377F5F83E77}" name="Std. Floor" dataDxfId="140"/>
    <tableColumn id="12" xr3:uid="{A2D20FC1-A833-448C-ACF4-9C03F9AC55F3}" name="Operation Site" dataDxfId="139" dataCellStyle="Normal 3"/>
    <tableColumn id="13" xr3:uid="{24FF2B89-D7FE-438E-9062-387F3127A525}" name="Power Usage(KVA)" dataDxfId="138" dataCellStyle="Normal 3"/>
    <tableColumn id="10" xr3:uid="{509D206F-01C9-478B-AA30-7A4CD92A8E35}" name="Billed Power(KVA)" dataDxfId="137" dataCellStyle="Normal 3"/>
    <tableColumn id="35" xr3:uid="{58B52218-EFAF-4830-9C90-FC030156405B}" name="Device#" dataDxfId="136" dataCellStyle="Normal 3"/>
    <tableColumn id="36" xr3:uid="{4454C13F-F1DA-4846-83A4-C960C2659AF3}" name="Single Power" dataDxfId="135" dataCellStyle="Normal 3"/>
    <tableColumn id="37" xr3:uid="{C9229328-1D23-49D3-BE86-BA769189E47B}" name="Single Unknown" dataDxfId="134" dataCellStyle="Normal 3"/>
    <tableColumn id="38" xr3:uid="{B9444FC5-12BC-46AB-8069-091FC59EF05C}" name="Dual Power" dataDxfId="133" dataCellStyle="Normal 3"/>
    <tableColumn id="39" xr3:uid="{EFC6C82D-1D5E-46CD-BCC8-6DD8430F5182}" name="Dual Unknown" dataDxfId="132" dataCellStyle="Normal 3"/>
    <tableColumn id="40" xr3:uid="{0E5FA1BD-9F04-4900-9B53-7B24ADECB5E4}" name="Unknown" dataDxfId="131" dataCellStyle="Normal 3"/>
    <tableColumn id="41" xr3:uid="{2A8131E5-40D3-43A0-AE7F-E8821B478AF1}" name="Remark (고객별 요구사항)" dataDxfId="130" dataCellStyle="Normal 3"/>
    <tableColumn id="42" xr3:uid="{F0ABF9C0-82CC-4436-BA49-717AA57EB646}" name="OR" dataDxfId="129" dataCellStyle="Normal 3"/>
    <tableColumn id="44" xr3:uid="{1F19FE03-7402-4DF4-82CB-14FB4972C892}" name="IB" dataDxfId="128" dataCellStyle="Normal 3"/>
    <tableColumn id="45" xr3:uid="{18BE0BEC-99AC-4EE6-A91D-E0DFC3B79558}" name="additional info" dataDxfId="127" dataCellStyle="Normal 3"/>
    <tableColumn id="46" xr3:uid="{DFF48361-3D6F-4201-85F5-8DDAA40D0717}" name="2차 고객" dataDxfId="126" dataCellStyle="Normal 3"/>
    <tableColumn id="51" xr3:uid="{66E0E66F-D856-4675-98DF-29B3D9BF31CB}" name="세종별도계약랙" dataDxfId="125" dataCellStyle="Normal 3"/>
    <tableColumn id="47" xr3:uid="{87DF3352-28B0-48FC-B187-5ADA62D4BD7A}" name="contract power" dataDxfId="124" dataCellStyle="Normal 3"/>
    <tableColumn id="48" xr3:uid="{C9B61F4D-8A20-4090-BFDB-9E71A6DA9CB3}" name="physical power" dataDxfId="123" dataCellStyle="Normal 3"/>
    <tableColumn id="43" xr3:uid="{5E3AA5C1-82F1-42FD-B60E-7A69A433DE10}" name="Remark" dataDxfId="122" dataCellStyle="Normal 3"/>
    <tableColumn id="49" xr3:uid="{9A6A8F78-F717-42F4-B214-4845461BFCD9}" name="열31" dataDxfId="121" dataCellStyle="Normal 3"/>
    <tableColumn id="50" xr3:uid="{EFA06CD0-29F8-469C-B407-FA60811EB6D0}" name="열32" dataDxfId="120" dataCellStyle="Normal 3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U2" dT="2023-05-04T07:34:54.23" personId="{BD6AF04C-4C54-41E0-9F68-7B757F407100}" id="{73D85830-4F7E-4B4A-969E-D63D67B2C0E4}">
    <text>세종 별도 계약 랙현황 표기
R: 미사용예약랙 또는 예약공간
U: IPD 공간
P: Patch랙 (OFD, UTP, QDF등)
O: 사용랙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CD676-700A-49F2-9C5F-04EE0C6042C8}">
  <sheetPr codeName="Sheet1">
    <tabColor theme="4"/>
    <pageSetUpPr fitToPage="1"/>
  </sheetPr>
  <dimension ref="A1:CZ60"/>
  <sheetViews>
    <sheetView showGridLines="0" topLeftCell="A31" zoomScaleNormal="100" workbookViewId="0">
      <selection activeCell="BN17" sqref="BN17"/>
    </sheetView>
  </sheetViews>
  <sheetFormatPr defaultColWidth="8.9140625" defaultRowHeight="19.5" customHeight="1" x14ac:dyDescent="0.25"/>
  <cols>
    <col min="1" max="2" width="3.08203125" style="57" customWidth="1"/>
    <col min="3" max="3" width="3.08203125" style="134" customWidth="1"/>
    <col min="4" max="64" width="3.08203125" style="57" customWidth="1"/>
    <col min="65" max="65" width="21.4140625" style="57" customWidth="1"/>
    <col min="66" max="70" width="7.08203125" style="57" customWidth="1"/>
    <col min="71" max="16384" width="8.9140625" style="57"/>
  </cols>
  <sheetData>
    <row r="1" spans="1:72" s="300" customFormat="1" ht="19.5" customHeight="1" x14ac:dyDescent="0.25">
      <c r="A1" s="301" t="s">
        <v>0</v>
      </c>
      <c r="B1" s="302"/>
      <c r="C1" s="303"/>
      <c r="D1" s="302"/>
      <c r="E1" s="302"/>
      <c r="F1" s="302"/>
      <c r="G1" s="302"/>
      <c r="H1" s="302"/>
      <c r="I1" s="302"/>
      <c r="J1" s="302"/>
      <c r="K1" s="302"/>
      <c r="L1" s="302"/>
      <c r="M1" s="302"/>
      <c r="N1" s="302"/>
      <c r="O1" s="302"/>
      <c r="P1" s="302"/>
      <c r="Q1" s="302"/>
      <c r="R1" s="302"/>
      <c r="S1" s="302"/>
      <c r="T1" s="302"/>
      <c r="U1" s="302"/>
      <c r="V1" s="302"/>
      <c r="W1" s="302"/>
      <c r="X1" s="302"/>
      <c r="Y1" s="302"/>
      <c r="Z1" s="302"/>
      <c r="AA1" s="302"/>
      <c r="AB1" s="302"/>
      <c r="AC1" s="302"/>
      <c r="AD1" s="302"/>
      <c r="AE1" s="302"/>
      <c r="AF1" s="302"/>
      <c r="AG1" s="302"/>
      <c r="AH1" s="302"/>
      <c r="AI1" s="302"/>
      <c r="AJ1" s="302"/>
      <c r="AK1" s="302"/>
      <c r="AL1" s="302"/>
      <c r="AM1" s="302"/>
      <c r="AN1" s="302"/>
      <c r="AO1" s="302"/>
      <c r="AP1" s="302"/>
      <c r="AQ1" s="302"/>
      <c r="AR1" s="302"/>
      <c r="AS1" s="302"/>
      <c r="AT1" s="302"/>
      <c r="AU1" s="302"/>
      <c r="AV1" s="302"/>
      <c r="AW1" s="302"/>
      <c r="AX1" s="302"/>
      <c r="AY1" s="302"/>
      <c r="AZ1" s="302"/>
      <c r="BA1" s="302"/>
      <c r="BB1" s="302"/>
      <c r="BC1" s="302"/>
      <c r="BD1" s="302"/>
      <c r="BE1" s="302"/>
      <c r="BF1" s="302"/>
      <c r="BG1" s="302"/>
      <c r="BH1" s="302"/>
      <c r="BI1" s="302"/>
      <c r="BJ1" s="302"/>
      <c r="BK1" s="302"/>
      <c r="BL1" s="302"/>
      <c r="BM1" s="302" t="s">
        <v>1</v>
      </c>
      <c r="BN1" s="300">
        <f>600*4</f>
        <v>2400</v>
      </c>
      <c r="BO1" s="300" t="s">
        <v>2</v>
      </c>
    </row>
    <row r="2" spans="1:72" ht="19.5" customHeight="1" x14ac:dyDescent="0.25">
      <c r="A2" s="58"/>
      <c r="BM2" s="227" t="s">
        <v>3</v>
      </c>
      <c r="BN2" s="227">
        <v>298</v>
      </c>
      <c r="BO2" s="280" t="s">
        <v>4</v>
      </c>
    </row>
    <row r="3" spans="1:72" ht="19.5" customHeight="1" x14ac:dyDescent="0.25">
      <c r="A3" s="58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136">
        <v>44</v>
      </c>
      <c r="T3" s="137">
        <v>43</v>
      </c>
      <c r="U3" s="137">
        <v>42</v>
      </c>
      <c r="V3" s="137">
        <v>41</v>
      </c>
      <c r="W3" s="137">
        <v>40</v>
      </c>
      <c r="X3" s="137">
        <v>39</v>
      </c>
      <c r="Y3" s="137">
        <v>38</v>
      </c>
      <c r="Z3" s="137">
        <v>37</v>
      </c>
      <c r="AA3" s="137">
        <v>36</v>
      </c>
      <c r="AB3" s="137">
        <v>35</v>
      </c>
      <c r="AC3" s="137">
        <v>34</v>
      </c>
      <c r="AD3" s="137">
        <v>33</v>
      </c>
      <c r="AE3" s="137">
        <v>32</v>
      </c>
      <c r="AF3" s="137">
        <v>31</v>
      </c>
      <c r="AG3" s="137">
        <v>30</v>
      </c>
      <c r="AH3" s="137">
        <v>29</v>
      </c>
      <c r="AI3" s="137">
        <v>28</v>
      </c>
      <c r="AJ3" s="137">
        <v>27</v>
      </c>
      <c r="AK3" s="137">
        <v>26</v>
      </c>
      <c r="AL3" s="137">
        <v>25</v>
      </c>
      <c r="AM3" s="137">
        <v>24</v>
      </c>
      <c r="AN3" s="137">
        <v>23</v>
      </c>
      <c r="AO3" s="137">
        <v>22</v>
      </c>
      <c r="AP3" s="137">
        <v>21</v>
      </c>
      <c r="AQ3" s="137">
        <v>20</v>
      </c>
      <c r="AR3" s="137">
        <v>19</v>
      </c>
      <c r="AS3" s="137">
        <v>18</v>
      </c>
      <c r="AT3" s="137">
        <v>17</v>
      </c>
      <c r="AU3" s="137">
        <v>16</v>
      </c>
      <c r="AV3" s="137">
        <v>15</v>
      </c>
      <c r="AW3" s="59">
        <v>14</v>
      </c>
      <c r="AX3" s="59">
        <v>13</v>
      </c>
      <c r="AY3" s="59">
        <v>12</v>
      </c>
      <c r="AZ3" s="59">
        <v>11</v>
      </c>
      <c r="BA3" s="59">
        <v>10</v>
      </c>
      <c r="BB3" s="59">
        <v>9</v>
      </c>
      <c r="BC3" s="59">
        <v>8</v>
      </c>
      <c r="BD3" s="59">
        <v>7</v>
      </c>
      <c r="BE3" s="59">
        <v>6</v>
      </c>
      <c r="BF3" s="59">
        <v>5</v>
      </c>
      <c r="BG3" s="59">
        <v>4</v>
      </c>
      <c r="BH3" s="59">
        <v>3</v>
      </c>
      <c r="BI3" s="59">
        <v>2</v>
      </c>
      <c r="BJ3" s="59">
        <v>1</v>
      </c>
      <c r="BN3" s="227">
        <f>BN2*4</f>
        <v>1192</v>
      </c>
    </row>
    <row r="4" spans="1:72" ht="19.5" customHeight="1" x14ac:dyDescent="0.25">
      <c r="A4" s="58"/>
      <c r="C4" s="60"/>
      <c r="D4" s="689" t="s">
        <v>5</v>
      </c>
      <c r="E4" s="690"/>
      <c r="F4" s="690"/>
      <c r="G4" s="690"/>
      <c r="H4" s="690"/>
      <c r="I4" s="690"/>
      <c r="J4" s="690"/>
      <c r="K4" s="690"/>
      <c r="L4" s="690"/>
      <c r="M4" s="690"/>
      <c r="N4" s="690"/>
      <c r="O4" s="691"/>
      <c r="Q4" s="212"/>
      <c r="R4" s="61"/>
      <c r="S4" s="138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40"/>
      <c r="AL4" s="139"/>
      <c r="AM4" s="139"/>
      <c r="AN4" s="139"/>
      <c r="AO4" s="139"/>
      <c r="AP4" s="139"/>
      <c r="AQ4" s="139"/>
      <c r="AR4" s="139"/>
      <c r="AS4" s="139"/>
      <c r="AT4" s="139"/>
      <c r="AU4" s="139"/>
      <c r="AV4" s="139"/>
      <c r="AW4" s="141"/>
      <c r="AX4" s="141"/>
      <c r="AY4" s="141"/>
      <c r="AZ4" s="141"/>
      <c r="BA4" s="141"/>
      <c r="BB4" s="141"/>
      <c r="BC4" s="141"/>
      <c r="BD4" s="141"/>
      <c r="BE4" s="141"/>
      <c r="BF4" s="141"/>
      <c r="BG4" s="141"/>
      <c r="BH4" s="141"/>
      <c r="BI4" s="141"/>
      <c r="BJ4" s="142"/>
      <c r="BK4" s="66">
        <v>55</v>
      </c>
      <c r="BL4" s="212"/>
      <c r="BM4" s="300"/>
      <c r="BN4" s="281"/>
      <c r="BO4" s="300"/>
      <c r="BP4" s="300"/>
      <c r="BQ4" s="300"/>
    </row>
    <row r="5" spans="1:72" ht="19.5" customHeight="1" thickBot="1" x14ac:dyDescent="0.3">
      <c r="A5" s="58"/>
      <c r="C5" s="60"/>
      <c r="D5" s="692"/>
      <c r="E5" s="693"/>
      <c r="F5" s="693"/>
      <c r="G5" s="693"/>
      <c r="H5" s="693"/>
      <c r="I5" s="693"/>
      <c r="J5" s="693"/>
      <c r="K5" s="693"/>
      <c r="L5" s="693"/>
      <c r="M5" s="693"/>
      <c r="N5" s="693"/>
      <c r="O5" s="694"/>
      <c r="Q5" s="212"/>
      <c r="R5" s="61"/>
      <c r="S5" s="138"/>
      <c r="T5" s="139"/>
      <c r="U5" s="139"/>
      <c r="V5" s="139"/>
      <c r="W5" s="146"/>
      <c r="X5" s="146">
        <v>9</v>
      </c>
      <c r="Y5" s="146"/>
      <c r="Z5" s="146"/>
      <c r="AA5" s="146"/>
      <c r="AB5" s="146">
        <v>8</v>
      </c>
      <c r="AC5" s="146"/>
      <c r="AD5" s="146"/>
      <c r="AE5" s="146"/>
      <c r="AF5" s="146"/>
      <c r="AG5" s="146">
        <v>7</v>
      </c>
      <c r="AH5" s="146"/>
      <c r="AI5" s="146"/>
      <c r="AJ5" s="146"/>
      <c r="AK5" s="146">
        <v>6</v>
      </c>
      <c r="AL5" s="146"/>
      <c r="AM5" s="146"/>
      <c r="AN5" s="146"/>
      <c r="AO5" s="146"/>
      <c r="AP5" s="146">
        <v>5</v>
      </c>
      <c r="AQ5" s="146"/>
      <c r="AR5" s="146"/>
      <c r="AS5" s="146"/>
      <c r="AT5" s="146">
        <v>4</v>
      </c>
      <c r="AU5" s="146"/>
      <c r="AV5" s="146"/>
      <c r="AW5" s="146"/>
      <c r="AX5" s="146"/>
      <c r="AY5" s="146">
        <v>3</v>
      </c>
      <c r="AZ5" s="146"/>
      <c r="BA5" s="146"/>
      <c r="BB5" s="146"/>
      <c r="BC5" s="146">
        <v>2</v>
      </c>
      <c r="BD5" s="146"/>
      <c r="BE5" s="146"/>
      <c r="BF5" s="146"/>
      <c r="BG5" s="449"/>
      <c r="BH5" s="146">
        <v>1</v>
      </c>
      <c r="BI5" s="139"/>
      <c r="BJ5" s="143"/>
      <c r="BK5" s="66">
        <v>54</v>
      </c>
      <c r="BL5" s="212"/>
      <c r="BM5" s="300"/>
    </row>
    <row r="6" spans="1:72" ht="19.5" customHeight="1" x14ac:dyDescent="0.25">
      <c r="A6" s="58"/>
      <c r="C6" s="60"/>
      <c r="Q6" s="212"/>
      <c r="R6" s="61"/>
      <c r="S6" s="138"/>
      <c r="T6" s="139"/>
      <c r="U6" s="139"/>
      <c r="V6" s="139"/>
      <c r="W6" s="450"/>
      <c r="X6" s="451">
        <v>1</v>
      </c>
      <c r="Y6" s="452"/>
      <c r="Z6" s="453"/>
      <c r="AA6" s="454"/>
      <c r="AB6" s="455">
        <v>1</v>
      </c>
      <c r="AC6" s="139"/>
      <c r="AD6" s="139"/>
      <c r="AE6" s="148"/>
      <c r="AF6" s="450"/>
      <c r="AG6" s="451">
        <v>1</v>
      </c>
      <c r="AH6" s="452"/>
      <c r="AI6" s="453"/>
      <c r="AJ6" s="454"/>
      <c r="AK6" s="455">
        <v>1</v>
      </c>
      <c r="AL6" s="139"/>
      <c r="AM6" s="139"/>
      <c r="AN6" s="148"/>
      <c r="AO6" s="450"/>
      <c r="AP6" s="451">
        <v>1</v>
      </c>
      <c r="AQ6" s="452"/>
      <c r="AR6" s="453"/>
      <c r="AS6" s="454"/>
      <c r="AT6" s="455">
        <v>1</v>
      </c>
      <c r="AU6" s="139"/>
      <c r="AV6" s="139"/>
      <c r="AW6" s="148"/>
      <c r="AX6" s="450"/>
      <c r="AY6" s="451">
        <v>1</v>
      </c>
      <c r="AZ6" s="452"/>
      <c r="BA6" s="453"/>
      <c r="BB6" s="454"/>
      <c r="BC6" s="455">
        <v>1</v>
      </c>
      <c r="BD6" s="139"/>
      <c r="BE6" s="139"/>
      <c r="BF6" s="148"/>
      <c r="BG6" s="450"/>
      <c r="BH6" s="456">
        <v>1</v>
      </c>
      <c r="BI6" s="151"/>
      <c r="BJ6" s="143"/>
      <c r="BK6" s="66">
        <v>53</v>
      </c>
      <c r="BL6" s="212"/>
      <c r="BM6" s="300"/>
      <c r="BO6" s="517"/>
      <c r="BP6" s="517"/>
      <c r="BQ6" s="378"/>
    </row>
    <row r="7" spans="1:72" ht="19.5" customHeight="1" x14ac:dyDescent="0.25">
      <c r="A7" s="58"/>
      <c r="C7" s="60"/>
      <c r="Q7" s="212"/>
      <c r="R7" s="61"/>
      <c r="S7" s="138"/>
      <c r="T7" s="139"/>
      <c r="U7" s="139"/>
      <c r="V7" s="144"/>
      <c r="W7" s="457"/>
      <c r="X7" s="148">
        <v>2</v>
      </c>
      <c r="Y7" s="458"/>
      <c r="Z7" s="453"/>
      <c r="AA7" s="151"/>
      <c r="AB7" s="459">
        <v>2</v>
      </c>
      <c r="AC7" s="139"/>
      <c r="AD7" s="139"/>
      <c r="AE7" s="148"/>
      <c r="AF7" s="457"/>
      <c r="AG7" s="148">
        <v>2</v>
      </c>
      <c r="AH7" s="452"/>
      <c r="AI7" s="453"/>
      <c r="AJ7" s="151"/>
      <c r="AK7" s="459">
        <v>2</v>
      </c>
      <c r="AL7" s="139"/>
      <c r="AM7" s="139"/>
      <c r="AN7" s="148"/>
      <c r="AO7" s="457"/>
      <c r="AP7" s="148">
        <v>2</v>
      </c>
      <c r="AQ7" s="452"/>
      <c r="AR7" s="453"/>
      <c r="AS7" s="151"/>
      <c r="AT7" s="459">
        <v>2</v>
      </c>
      <c r="AU7" s="139"/>
      <c r="AV7" s="139"/>
      <c r="AW7" s="148"/>
      <c r="AX7" s="457"/>
      <c r="AY7" s="148">
        <v>2</v>
      </c>
      <c r="AZ7" s="452"/>
      <c r="BA7" s="453"/>
      <c r="BB7" s="151"/>
      <c r="BC7" s="459">
        <v>2</v>
      </c>
      <c r="BD7" s="139"/>
      <c r="BE7" s="139"/>
      <c r="BF7" s="148"/>
      <c r="BG7" s="457"/>
      <c r="BH7" s="453">
        <v>2</v>
      </c>
      <c r="BI7" s="151"/>
      <c r="BJ7" s="143"/>
      <c r="BK7" s="66">
        <v>52</v>
      </c>
      <c r="BL7" s="212"/>
      <c r="BM7" s="279" t="s">
        <v>6</v>
      </c>
      <c r="BO7" s="300"/>
      <c r="BP7" s="300"/>
      <c r="BQ7" s="378"/>
    </row>
    <row r="8" spans="1:72" ht="19.5" customHeight="1" x14ac:dyDescent="0.25">
      <c r="A8" s="58"/>
      <c r="C8" s="60"/>
      <c r="Q8" s="212"/>
      <c r="R8" s="61"/>
      <c r="S8" s="138"/>
      <c r="T8" s="139"/>
      <c r="U8" s="139"/>
      <c r="V8" s="144"/>
      <c r="W8" s="457"/>
      <c r="X8" s="148">
        <v>3</v>
      </c>
      <c r="Y8" s="458"/>
      <c r="Z8" s="453"/>
      <c r="AA8" s="151"/>
      <c r="AB8" s="459">
        <v>3</v>
      </c>
      <c r="AC8" s="407"/>
      <c r="AD8" s="139"/>
      <c r="AE8" s="148"/>
      <c r="AF8" s="457"/>
      <c r="AG8" s="148">
        <v>3</v>
      </c>
      <c r="AH8" s="452"/>
      <c r="AI8" s="453"/>
      <c r="AJ8" s="151"/>
      <c r="AK8" s="459">
        <v>3</v>
      </c>
      <c r="AL8" s="407"/>
      <c r="AM8" s="139"/>
      <c r="AN8" s="148"/>
      <c r="AO8" s="457"/>
      <c r="AP8" s="148">
        <v>3</v>
      </c>
      <c r="AQ8" s="452"/>
      <c r="AR8" s="453"/>
      <c r="AS8" s="151"/>
      <c r="AT8" s="459">
        <v>3</v>
      </c>
      <c r="AU8" s="407"/>
      <c r="AV8" s="139"/>
      <c r="AW8" s="148"/>
      <c r="AX8" s="457"/>
      <c r="AY8" s="148">
        <v>3</v>
      </c>
      <c r="AZ8" s="452"/>
      <c r="BA8" s="453"/>
      <c r="BB8" s="151"/>
      <c r="BC8" s="459">
        <v>3</v>
      </c>
      <c r="BD8" s="407"/>
      <c r="BE8" s="139"/>
      <c r="BF8" s="148"/>
      <c r="BG8" s="457"/>
      <c r="BH8" s="453">
        <v>3</v>
      </c>
      <c r="BI8" s="151"/>
      <c r="BJ8" s="143"/>
      <c r="BK8" s="66">
        <v>51</v>
      </c>
      <c r="BL8" s="212"/>
      <c r="BM8" s="610" t="s">
        <v>7</v>
      </c>
      <c r="BN8" s="605">
        <f>'4fl_layout'!BP11</f>
        <v>0</v>
      </c>
      <c r="BO8" s="606"/>
      <c r="BP8" s="607">
        <f>'6fl_layout'!BO10</f>
        <v>1</v>
      </c>
      <c r="BQ8" s="608">
        <f>'7fl_layout'!BQ12</f>
        <v>0</v>
      </c>
      <c r="BR8" s="605">
        <f>SUM(BN8:BQ8)</f>
        <v>1</v>
      </c>
    </row>
    <row r="9" spans="1:72" ht="19.5" customHeight="1" x14ac:dyDescent="0.25">
      <c r="A9" s="58"/>
      <c r="C9" s="60"/>
      <c r="Q9" s="212"/>
      <c r="R9" s="61"/>
      <c r="S9" s="138"/>
      <c r="T9" s="139"/>
      <c r="U9" s="139"/>
      <c r="V9" s="139"/>
      <c r="W9" s="457"/>
      <c r="X9" s="148">
        <v>4</v>
      </c>
      <c r="Y9" s="452"/>
      <c r="Z9" s="453"/>
      <c r="AA9" s="151"/>
      <c r="AB9" s="459">
        <v>4</v>
      </c>
      <c r="AC9" s="139"/>
      <c r="AD9" s="139"/>
      <c r="AE9" s="148"/>
      <c r="AF9" s="457"/>
      <c r="AG9" s="148">
        <v>4</v>
      </c>
      <c r="AH9" s="452"/>
      <c r="AI9" s="453"/>
      <c r="AJ9" s="151"/>
      <c r="AK9" s="459">
        <v>4</v>
      </c>
      <c r="AL9" s="139"/>
      <c r="AM9" s="139"/>
      <c r="AN9" s="148"/>
      <c r="AO9" s="457"/>
      <c r="AP9" s="148">
        <v>4</v>
      </c>
      <c r="AQ9" s="452"/>
      <c r="AR9" s="453"/>
      <c r="AS9" s="151"/>
      <c r="AT9" s="459">
        <v>4</v>
      </c>
      <c r="AU9" s="139"/>
      <c r="AV9" s="139"/>
      <c r="AW9" s="148"/>
      <c r="AX9" s="457"/>
      <c r="AY9" s="148">
        <v>4</v>
      </c>
      <c r="AZ9" s="452"/>
      <c r="BA9" s="453"/>
      <c r="BB9" s="151"/>
      <c r="BC9" s="459">
        <v>4</v>
      </c>
      <c r="BD9" s="139"/>
      <c r="BE9" s="139"/>
      <c r="BF9" s="148"/>
      <c r="BG9" s="457"/>
      <c r="BH9" s="453">
        <v>4</v>
      </c>
      <c r="BI9" s="151"/>
      <c r="BJ9" s="143"/>
      <c r="BK9" s="66">
        <v>50</v>
      </c>
      <c r="BL9" s="212"/>
      <c r="BM9" s="610" t="s">
        <v>8</v>
      </c>
      <c r="BN9" s="605">
        <f>'4fl_layout'!BQ11</f>
        <v>0</v>
      </c>
      <c r="BO9" s="609"/>
      <c r="BP9" s="608"/>
      <c r="BQ9" s="608">
        <f>'7fl_layout'!BR12</f>
        <v>0</v>
      </c>
      <c r="BR9" s="605">
        <f>SUM(BN9:BQ9)</f>
        <v>0</v>
      </c>
      <c r="BS9" s="92"/>
      <c r="BT9" s="355"/>
    </row>
    <row r="10" spans="1:72" ht="19.5" customHeight="1" x14ac:dyDescent="0.25">
      <c r="A10" s="58"/>
      <c r="C10" s="60"/>
      <c r="Q10" s="212"/>
      <c r="R10" s="61"/>
      <c r="S10" s="138"/>
      <c r="T10" s="139"/>
      <c r="U10" s="139"/>
      <c r="V10" s="139"/>
      <c r="W10" s="457"/>
      <c r="X10" s="148">
        <v>5</v>
      </c>
      <c r="Y10" s="452"/>
      <c r="Z10" s="453"/>
      <c r="AA10" s="151"/>
      <c r="AB10" s="459">
        <v>5</v>
      </c>
      <c r="AC10" s="139"/>
      <c r="AD10" s="139"/>
      <c r="AE10" s="148"/>
      <c r="AF10" s="457"/>
      <c r="AG10" s="148">
        <v>5</v>
      </c>
      <c r="AH10" s="452"/>
      <c r="AI10" s="453"/>
      <c r="AJ10" s="151"/>
      <c r="AK10" s="459">
        <v>5</v>
      </c>
      <c r="AL10" s="139"/>
      <c r="AM10" s="139"/>
      <c r="AN10" s="148"/>
      <c r="AO10" s="457"/>
      <c r="AP10" s="148">
        <v>5</v>
      </c>
      <c r="AQ10" s="452"/>
      <c r="AR10" s="453"/>
      <c r="AS10" s="151"/>
      <c r="AT10" s="459">
        <v>5</v>
      </c>
      <c r="AU10" s="139"/>
      <c r="AV10" s="139"/>
      <c r="AW10" s="148"/>
      <c r="AX10" s="457"/>
      <c r="AY10" s="148">
        <v>5</v>
      </c>
      <c r="AZ10" s="460"/>
      <c r="BA10" s="453"/>
      <c r="BB10" s="151"/>
      <c r="BC10" s="459">
        <v>5</v>
      </c>
      <c r="BD10" s="139"/>
      <c r="BE10" s="139"/>
      <c r="BF10" s="148"/>
      <c r="BG10" s="457"/>
      <c r="BH10" s="453">
        <v>5</v>
      </c>
      <c r="BI10" s="151"/>
      <c r="BJ10" s="143"/>
      <c r="BK10" s="66">
        <v>49</v>
      </c>
      <c r="BL10" s="212"/>
      <c r="BM10" s="602" t="s">
        <v>9</v>
      </c>
      <c r="BN10" s="603" t="s">
        <v>10</v>
      </c>
      <c r="BO10" s="603" t="s">
        <v>11</v>
      </c>
      <c r="BP10" s="603" t="s">
        <v>12</v>
      </c>
      <c r="BQ10" s="603" t="s">
        <v>13</v>
      </c>
      <c r="BR10" s="604" t="s">
        <v>14</v>
      </c>
    </row>
    <row r="11" spans="1:72" ht="19.5" customHeight="1" x14ac:dyDescent="0.25">
      <c r="A11" s="58"/>
      <c r="C11" s="60"/>
      <c r="Q11" s="212"/>
      <c r="R11" s="61"/>
      <c r="S11" s="138"/>
      <c r="T11" s="139"/>
      <c r="U11" s="139"/>
      <c r="V11" s="139"/>
      <c r="W11" s="457"/>
      <c r="X11" s="148">
        <v>6</v>
      </c>
      <c r="Y11" s="452"/>
      <c r="Z11" s="453"/>
      <c r="AA11" s="151"/>
      <c r="AB11" s="459">
        <v>6</v>
      </c>
      <c r="AC11" s="139"/>
      <c r="AD11" s="139"/>
      <c r="AE11" s="148"/>
      <c r="AF11" s="457"/>
      <c r="AG11" s="148">
        <v>6</v>
      </c>
      <c r="AH11" s="452"/>
      <c r="AI11" s="453"/>
      <c r="AJ11" s="151"/>
      <c r="AK11" s="459">
        <v>6</v>
      </c>
      <c r="AL11" s="139"/>
      <c r="AM11" s="139"/>
      <c r="AN11" s="148"/>
      <c r="AO11" s="457"/>
      <c r="AP11" s="148">
        <v>6</v>
      </c>
      <c r="AQ11" s="452"/>
      <c r="AR11" s="453"/>
      <c r="AS11" s="151"/>
      <c r="AT11" s="459">
        <v>6</v>
      </c>
      <c r="AU11" s="139"/>
      <c r="AV11" s="139"/>
      <c r="AW11" s="148"/>
      <c r="AX11" s="457"/>
      <c r="AY11" s="148">
        <v>6</v>
      </c>
      <c r="AZ11" s="452"/>
      <c r="BA11" s="453"/>
      <c r="BB11" s="151"/>
      <c r="BC11" s="459">
        <v>6</v>
      </c>
      <c r="BD11" s="139"/>
      <c r="BE11" s="139"/>
      <c r="BF11" s="148"/>
      <c r="BG11" s="457"/>
      <c r="BH11" s="453">
        <v>6</v>
      </c>
      <c r="BI11" s="151"/>
      <c r="BJ11" s="143"/>
      <c r="BK11" s="66">
        <v>48</v>
      </c>
      <c r="BL11" s="212"/>
      <c r="BM11" s="508" t="s">
        <v>15</v>
      </c>
      <c r="BN11" s="324">
        <f>'4fl_layout'!BO17</f>
        <v>0</v>
      </c>
      <c r="BO11" s="667">
        <f>'5fl_layout'!BO18</f>
        <v>0</v>
      </c>
      <c r="BP11" s="324">
        <f>'6fl_layout'!BO16</f>
        <v>0</v>
      </c>
      <c r="BQ11" s="324">
        <f>'7fl_layout'!BO18</f>
        <v>214</v>
      </c>
      <c r="BR11" s="510">
        <f>SUM(BN11:BQ11)</f>
        <v>214</v>
      </c>
    </row>
    <row r="12" spans="1:72" ht="19.5" customHeight="1" x14ac:dyDescent="0.25">
      <c r="A12" s="58"/>
      <c r="C12" s="60"/>
      <c r="G12" s="213"/>
      <c r="Q12" s="212"/>
      <c r="R12" s="61"/>
      <c r="S12" s="138"/>
      <c r="T12" s="139"/>
      <c r="U12" s="139"/>
      <c r="V12" s="139"/>
      <c r="W12" s="457"/>
      <c r="X12" s="148">
        <v>7</v>
      </c>
      <c r="Y12" s="452"/>
      <c r="Z12" s="453"/>
      <c r="AA12" s="151"/>
      <c r="AB12" s="459">
        <v>7</v>
      </c>
      <c r="AC12" s="139"/>
      <c r="AD12" s="139"/>
      <c r="AE12" s="148"/>
      <c r="AF12" s="457"/>
      <c r="AG12" s="148">
        <v>7</v>
      </c>
      <c r="AH12" s="452"/>
      <c r="AI12" s="453"/>
      <c r="AJ12" s="151"/>
      <c r="AK12" s="459">
        <v>7</v>
      </c>
      <c r="AL12" s="139"/>
      <c r="AM12" s="139"/>
      <c r="AN12" s="148"/>
      <c r="AO12" s="457"/>
      <c r="AP12" s="148">
        <v>7</v>
      </c>
      <c r="AQ12" s="452"/>
      <c r="AR12" s="453"/>
      <c r="AS12" s="151"/>
      <c r="AT12" s="459">
        <v>7</v>
      </c>
      <c r="AU12" s="139"/>
      <c r="AV12" s="139"/>
      <c r="AW12" s="148"/>
      <c r="AX12" s="457"/>
      <c r="AY12" s="148">
        <v>7</v>
      </c>
      <c r="AZ12" s="452"/>
      <c r="BA12" s="453"/>
      <c r="BB12" s="151"/>
      <c r="BC12" s="459">
        <v>7</v>
      </c>
      <c r="BD12" s="139"/>
      <c r="BE12" s="139"/>
      <c r="BF12" s="148"/>
      <c r="BG12" s="457"/>
      <c r="BH12" s="453">
        <v>7</v>
      </c>
      <c r="BI12" s="151"/>
      <c r="BJ12" s="139"/>
      <c r="BK12" s="66">
        <v>47</v>
      </c>
      <c r="BL12" s="212"/>
      <c r="BM12" s="327" t="s">
        <v>16</v>
      </c>
      <c r="BN12" s="324">
        <f>'4fl_layout'!BO18</f>
        <v>0</v>
      </c>
      <c r="BO12" s="667">
        <f>'5fl_layout'!BO19</f>
        <v>0</v>
      </c>
      <c r="BP12" s="324">
        <f>'6fl_layout'!BO17</f>
        <v>0</v>
      </c>
      <c r="BQ12" s="324">
        <f>'7fl_layout'!BO19</f>
        <v>53</v>
      </c>
      <c r="BR12" s="510">
        <f>SUM(BN12:BQ12)</f>
        <v>53</v>
      </c>
    </row>
    <row r="13" spans="1:72" ht="19.5" customHeight="1" x14ac:dyDescent="0.25">
      <c r="A13" s="58"/>
      <c r="C13" s="60"/>
      <c r="Q13" s="212"/>
      <c r="R13" s="61"/>
      <c r="S13" s="138"/>
      <c r="T13" s="139"/>
      <c r="U13" s="139"/>
      <c r="V13" s="139"/>
      <c r="W13" s="457"/>
      <c r="X13" s="148">
        <v>8</v>
      </c>
      <c r="Y13" s="452"/>
      <c r="Z13" s="453"/>
      <c r="AA13" s="151"/>
      <c r="AB13" s="459">
        <v>8</v>
      </c>
      <c r="AC13" s="139"/>
      <c r="AD13" s="139"/>
      <c r="AE13" s="148"/>
      <c r="AF13" s="457"/>
      <c r="AG13" s="148">
        <v>8</v>
      </c>
      <c r="AH13" s="452"/>
      <c r="AI13" s="453"/>
      <c r="AJ13" s="151"/>
      <c r="AK13" s="459">
        <v>8</v>
      </c>
      <c r="AL13" s="139"/>
      <c r="AM13" s="139"/>
      <c r="AN13" s="148"/>
      <c r="AO13" s="457"/>
      <c r="AP13" s="148">
        <v>8</v>
      </c>
      <c r="AQ13" s="452"/>
      <c r="AR13" s="453"/>
      <c r="AS13" s="151"/>
      <c r="AT13" s="459">
        <v>8</v>
      </c>
      <c r="AU13" s="139"/>
      <c r="AV13" s="139"/>
      <c r="AW13" s="148"/>
      <c r="AX13" s="457"/>
      <c r="AY13" s="148">
        <v>8</v>
      </c>
      <c r="AZ13" s="452"/>
      <c r="BA13" s="453"/>
      <c r="BB13" s="151"/>
      <c r="BC13" s="459">
        <v>8</v>
      </c>
      <c r="BD13" s="139"/>
      <c r="BE13" s="139"/>
      <c r="BF13" s="148"/>
      <c r="BG13" s="457"/>
      <c r="BH13" s="453">
        <v>8</v>
      </c>
      <c r="BI13" s="151"/>
      <c r="BJ13" s="139"/>
      <c r="BK13" s="66">
        <v>46</v>
      </c>
      <c r="BL13" s="212"/>
      <c r="BM13" s="328" t="s">
        <v>17</v>
      </c>
      <c r="BN13" s="328">
        <f>'4fl_layout'!BO19</f>
        <v>0</v>
      </c>
      <c r="BO13" s="328">
        <f>'5fl_layout'!BO20</f>
        <v>0</v>
      </c>
      <c r="BP13" s="328">
        <f>'6fl_layout'!BO18</f>
        <v>0</v>
      </c>
      <c r="BQ13" s="328">
        <f>'7fl_layout'!$BO$20</f>
        <v>267</v>
      </c>
      <c r="BR13" s="511">
        <f>SUM(BN13:BQ13)</f>
        <v>267</v>
      </c>
    </row>
    <row r="14" spans="1:72" ht="19.5" customHeight="1" x14ac:dyDescent="0.25">
      <c r="A14" s="58"/>
      <c r="C14" s="60"/>
      <c r="Q14" s="212"/>
      <c r="R14" s="61"/>
      <c r="S14" s="138"/>
      <c r="T14" s="139"/>
      <c r="U14" s="139"/>
      <c r="V14" s="139"/>
      <c r="W14" s="457"/>
      <c r="X14" s="148">
        <v>9</v>
      </c>
      <c r="Y14" s="452"/>
      <c r="Z14" s="453"/>
      <c r="AA14" s="151"/>
      <c r="AB14" s="459">
        <v>9</v>
      </c>
      <c r="AC14" s="139"/>
      <c r="AD14" s="139"/>
      <c r="AE14" s="148"/>
      <c r="AF14" s="457"/>
      <c r="AG14" s="148">
        <v>9</v>
      </c>
      <c r="AH14" s="452"/>
      <c r="AI14" s="453"/>
      <c r="AJ14" s="151"/>
      <c r="AK14" s="459">
        <v>9</v>
      </c>
      <c r="AL14" s="139"/>
      <c r="AM14" s="139"/>
      <c r="AN14" s="148"/>
      <c r="AO14" s="457"/>
      <c r="AP14" s="148">
        <v>9</v>
      </c>
      <c r="AQ14" s="452"/>
      <c r="AR14" s="453"/>
      <c r="AS14" s="151"/>
      <c r="AT14" s="459">
        <v>9</v>
      </c>
      <c r="AU14" s="139"/>
      <c r="AV14" s="139"/>
      <c r="AW14" s="148"/>
      <c r="AX14" s="457"/>
      <c r="AY14" s="148">
        <v>9</v>
      </c>
      <c r="AZ14" s="452"/>
      <c r="BA14" s="453"/>
      <c r="BB14" s="151"/>
      <c r="BC14" s="459">
        <v>9</v>
      </c>
      <c r="BD14" s="139"/>
      <c r="BE14" s="139"/>
      <c r="BF14" s="148"/>
      <c r="BG14" s="457"/>
      <c r="BH14" s="453">
        <v>9</v>
      </c>
      <c r="BI14" s="151"/>
      <c r="BJ14" s="139"/>
      <c r="BK14" s="66">
        <v>45</v>
      </c>
      <c r="BL14" s="212"/>
      <c r="BM14" s="309" t="s">
        <v>18</v>
      </c>
      <c r="BN14" s="592">
        <f>'4fl_layout'!BP17</f>
        <v>0</v>
      </c>
      <c r="BO14" s="591">
        <f>'5fl_layout'!BP18</f>
        <v>0</v>
      </c>
      <c r="BP14" s="591">
        <f>'6fl_layout'!BP16</f>
        <v>0</v>
      </c>
      <c r="BQ14" s="300"/>
      <c r="BR14" s="591">
        <f>SUM(BN14:BQ14)</f>
        <v>0</v>
      </c>
    </row>
    <row r="15" spans="1:72" ht="19.5" customHeight="1" thickBot="1" x14ac:dyDescent="0.3">
      <c r="A15" s="58"/>
      <c r="C15" s="60"/>
      <c r="Q15" s="212"/>
      <c r="R15" s="61"/>
      <c r="S15" s="138"/>
      <c r="T15" s="139"/>
      <c r="U15" s="139"/>
      <c r="V15" s="139"/>
      <c r="W15" s="461"/>
      <c r="X15" s="462">
        <v>10</v>
      </c>
      <c r="Y15" s="452"/>
      <c r="Z15" s="453"/>
      <c r="AA15" s="463"/>
      <c r="AB15" s="464">
        <v>10</v>
      </c>
      <c r="AC15" s="139"/>
      <c r="AD15" s="139"/>
      <c r="AE15" s="148"/>
      <c r="AF15" s="461"/>
      <c r="AG15" s="462">
        <v>10</v>
      </c>
      <c r="AH15" s="452"/>
      <c r="AI15" s="453"/>
      <c r="AJ15" s="463"/>
      <c r="AK15" s="464">
        <v>10</v>
      </c>
      <c r="AL15" s="139"/>
      <c r="AM15" s="139"/>
      <c r="AN15" s="148"/>
      <c r="AO15" s="461"/>
      <c r="AP15" s="462">
        <v>10</v>
      </c>
      <c r="AQ15" s="452"/>
      <c r="AR15" s="453"/>
      <c r="AS15" s="463"/>
      <c r="AT15" s="464">
        <v>10</v>
      </c>
      <c r="AU15" s="139"/>
      <c r="AV15" s="139"/>
      <c r="AW15" s="148"/>
      <c r="AX15" s="461"/>
      <c r="AY15" s="462">
        <v>10</v>
      </c>
      <c r="AZ15" s="452"/>
      <c r="BA15" s="453"/>
      <c r="BB15" s="463"/>
      <c r="BC15" s="464">
        <v>10</v>
      </c>
      <c r="BD15" s="139"/>
      <c r="BE15" s="139"/>
      <c r="BF15" s="148"/>
      <c r="BG15" s="461"/>
      <c r="BH15" s="465">
        <v>10</v>
      </c>
      <c r="BI15" s="151"/>
      <c r="BJ15" s="139"/>
      <c r="BK15" s="66">
        <v>44</v>
      </c>
      <c r="BL15" s="212"/>
      <c r="BM15" s="377"/>
      <c r="BN15" s="304" t="s">
        <v>19</v>
      </c>
      <c r="BT15" s="355"/>
    </row>
    <row r="16" spans="1:72" ht="19.5" customHeight="1" x14ac:dyDescent="0.3">
      <c r="A16" s="58"/>
      <c r="C16" s="60"/>
      <c r="H16" s="695"/>
      <c r="I16" s="695"/>
      <c r="Q16" s="212"/>
      <c r="R16" s="61"/>
      <c r="S16" s="138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48"/>
      <c r="AQ16" s="139"/>
      <c r="AR16" s="139"/>
      <c r="AS16" s="139"/>
      <c r="AT16" s="139"/>
      <c r="AU16" s="139"/>
      <c r="AV16" s="139"/>
      <c r="AW16" s="139"/>
      <c r="AX16" s="139"/>
      <c r="AY16" s="139"/>
      <c r="AZ16" s="139"/>
      <c r="BA16" s="139"/>
      <c r="BB16" s="139"/>
      <c r="BC16" s="139"/>
      <c r="BD16" s="139"/>
      <c r="BE16" s="139"/>
      <c r="BF16" s="139"/>
      <c r="BG16" s="153"/>
      <c r="BH16" s="153"/>
      <c r="BI16" s="139"/>
      <c r="BJ16" s="139"/>
      <c r="BK16" s="66">
        <v>43</v>
      </c>
      <c r="BL16" s="212"/>
      <c r="BM16" s="523"/>
      <c r="BN16" s="524">
        <v>50</v>
      </c>
      <c r="BO16" s="525"/>
      <c r="BP16" s="525"/>
      <c r="BQ16" s="525"/>
      <c r="BR16" s="525"/>
    </row>
    <row r="17" spans="1:72" ht="19.5" customHeight="1" x14ac:dyDescent="0.25">
      <c r="A17" s="58"/>
      <c r="C17" s="60"/>
      <c r="E17" s="5"/>
      <c r="F17" s="5"/>
      <c r="G17" s="5"/>
      <c r="H17" s="5"/>
      <c r="I17" s="5"/>
      <c r="J17" s="5"/>
      <c r="K17" s="5"/>
      <c r="Q17" s="212"/>
      <c r="R17" s="61"/>
      <c r="S17" s="138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139"/>
      <c r="AK17" s="139"/>
      <c r="AL17" s="139"/>
      <c r="AM17" s="139"/>
      <c r="AN17" s="139"/>
      <c r="AO17" s="139"/>
      <c r="AP17" s="148"/>
      <c r="AQ17" s="139"/>
      <c r="AR17" s="139"/>
      <c r="AS17" s="139"/>
      <c r="AT17" s="139"/>
      <c r="AU17" s="139"/>
      <c r="AV17" s="139"/>
      <c r="AW17" s="139"/>
      <c r="AX17" s="139"/>
      <c r="AY17" s="139"/>
      <c r="AZ17" s="139"/>
      <c r="BA17" s="139"/>
      <c r="BB17" s="139"/>
      <c r="BC17" s="139"/>
      <c r="BD17" s="139"/>
      <c r="BE17" s="139"/>
      <c r="BF17" s="139"/>
      <c r="BG17" s="139"/>
      <c r="BH17" s="139"/>
      <c r="BI17" s="139"/>
      <c r="BJ17" s="139"/>
      <c r="BK17" s="66">
        <v>42</v>
      </c>
      <c r="BL17" s="212"/>
      <c r="BO17" s="527"/>
    </row>
    <row r="18" spans="1:72" ht="19.5" customHeight="1" thickBot="1" x14ac:dyDescent="0.3">
      <c r="A18" s="58"/>
      <c r="C18" s="60"/>
      <c r="E18" s="216"/>
      <c r="F18" s="216"/>
      <c r="G18" s="217"/>
      <c r="H18" s="218"/>
      <c r="I18" s="218"/>
      <c r="J18" s="216"/>
      <c r="K18" s="216"/>
      <c r="Q18" s="212"/>
      <c r="R18" s="61"/>
      <c r="S18" s="138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48"/>
      <c r="AO18" s="139"/>
      <c r="AP18" s="148"/>
      <c r="AQ18" s="146"/>
      <c r="AR18" s="139"/>
      <c r="AS18" s="147"/>
      <c r="AT18" s="449">
        <v>4</v>
      </c>
      <c r="AU18" s="449"/>
      <c r="AV18" s="449"/>
      <c r="AW18" s="449"/>
      <c r="AX18" s="449"/>
      <c r="AY18" s="449">
        <v>3</v>
      </c>
      <c r="AZ18" s="449"/>
      <c r="BA18" s="449"/>
      <c r="BB18" s="449"/>
      <c r="BC18" s="449">
        <v>2</v>
      </c>
      <c r="BD18" s="449"/>
      <c r="BE18" s="449"/>
      <c r="BF18" s="449"/>
      <c r="BG18" s="449"/>
      <c r="BH18" s="449">
        <v>1</v>
      </c>
      <c r="BI18" s="139"/>
      <c r="BJ18" s="139"/>
      <c r="BK18" s="66">
        <v>41</v>
      </c>
      <c r="BL18" s="212"/>
    </row>
    <row r="19" spans="1:72" ht="19.5" customHeight="1" x14ac:dyDescent="0.25">
      <c r="A19" s="58"/>
      <c r="C19" s="60"/>
      <c r="Q19" s="212"/>
      <c r="R19" s="212"/>
      <c r="S19" s="212"/>
      <c r="T19" s="212"/>
      <c r="U19" s="212"/>
      <c r="V19" s="212"/>
      <c r="W19" s="212"/>
      <c r="X19" s="212"/>
      <c r="Y19" s="212"/>
      <c r="Z19" s="212"/>
      <c r="AA19" s="212"/>
      <c r="AB19" s="212"/>
      <c r="AC19" s="212"/>
      <c r="AD19" s="212"/>
      <c r="AE19" s="212"/>
      <c r="AF19" s="212"/>
      <c r="AG19" s="212"/>
      <c r="AH19" s="212"/>
      <c r="AI19" s="212"/>
      <c r="AJ19" s="212"/>
      <c r="AK19" s="212"/>
      <c r="AL19" s="212"/>
      <c r="AM19" s="212"/>
      <c r="AN19" s="212"/>
      <c r="AO19" s="146"/>
      <c r="AP19" s="148"/>
      <c r="AQ19" s="139"/>
      <c r="AR19" s="148"/>
      <c r="AS19" s="466"/>
      <c r="AT19" s="455">
        <v>1</v>
      </c>
      <c r="AU19" s="151"/>
      <c r="AV19" s="139"/>
      <c r="AW19" s="139"/>
      <c r="AX19" s="450"/>
      <c r="AY19" s="451">
        <v>1</v>
      </c>
      <c r="AZ19" s="452"/>
      <c r="BA19" s="453"/>
      <c r="BB19" s="454"/>
      <c r="BC19" s="455">
        <v>1</v>
      </c>
      <c r="BD19" s="139"/>
      <c r="BE19" s="139"/>
      <c r="BF19" s="139"/>
      <c r="BG19" s="450"/>
      <c r="BH19" s="456">
        <v>1</v>
      </c>
      <c r="BI19" s="151"/>
      <c r="BJ19" s="139"/>
      <c r="BK19" s="66">
        <v>40</v>
      </c>
      <c r="BL19" s="212"/>
    </row>
    <row r="20" spans="1:72" ht="19.5" customHeight="1" x14ac:dyDescent="0.25">
      <c r="A20" s="58"/>
      <c r="C20" s="60">
        <v>39</v>
      </c>
      <c r="Q20" s="212"/>
      <c r="R20" s="212"/>
      <c r="S20" s="212"/>
      <c r="T20" s="212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2"/>
      <c r="AI20" s="212"/>
      <c r="AJ20" s="212"/>
      <c r="AK20" s="212"/>
      <c r="AL20" s="212"/>
      <c r="AM20" s="212"/>
      <c r="AN20" s="212"/>
      <c r="AO20" s="159"/>
      <c r="AP20" s="148"/>
      <c r="AQ20" s="139"/>
      <c r="AR20" s="148"/>
      <c r="AS20" s="452"/>
      <c r="AT20" s="459">
        <v>2</v>
      </c>
      <c r="AU20" s="151"/>
      <c r="AV20" s="139"/>
      <c r="AW20" s="139"/>
      <c r="AX20" s="457"/>
      <c r="AY20" s="148">
        <v>2</v>
      </c>
      <c r="AZ20" s="452"/>
      <c r="BA20" s="453"/>
      <c r="BB20" s="151"/>
      <c r="BC20" s="459">
        <v>2</v>
      </c>
      <c r="BD20" s="139"/>
      <c r="BE20" s="139"/>
      <c r="BF20" s="139"/>
      <c r="BG20" s="457"/>
      <c r="BH20" s="453">
        <v>2</v>
      </c>
      <c r="BI20" s="151"/>
      <c r="BJ20" s="139"/>
      <c r="BK20" s="66">
        <v>39</v>
      </c>
      <c r="BL20" s="212"/>
    </row>
    <row r="21" spans="1:72" ht="19.5" customHeight="1" x14ac:dyDescent="0.25">
      <c r="A21" s="58"/>
      <c r="C21" s="60">
        <v>38</v>
      </c>
      <c r="H21" s="161"/>
      <c r="Q21" s="212"/>
      <c r="R21" s="212"/>
      <c r="S21" s="212"/>
      <c r="T21" s="212"/>
      <c r="U21" s="212"/>
      <c r="V21" s="212"/>
      <c r="W21" s="212"/>
      <c r="X21" s="212"/>
      <c r="Y21" s="212"/>
      <c r="Z21" s="212"/>
      <c r="AA21" s="212"/>
      <c r="AB21" s="212"/>
      <c r="AC21" s="212"/>
      <c r="AD21" s="212"/>
      <c r="AE21" s="212"/>
      <c r="AF21" s="212"/>
      <c r="AG21" s="212"/>
      <c r="AH21" s="212"/>
      <c r="AI21" s="212"/>
      <c r="AJ21" s="212"/>
      <c r="AK21" s="212"/>
      <c r="AL21" s="212"/>
      <c r="AM21" s="212"/>
      <c r="AN21" s="212"/>
      <c r="AO21" s="139"/>
      <c r="AP21" s="148"/>
      <c r="AQ21" s="139"/>
      <c r="AR21" s="148"/>
      <c r="AS21" s="452"/>
      <c r="AT21" s="459">
        <v>3</v>
      </c>
      <c r="AU21" s="467"/>
      <c r="AV21" s="139"/>
      <c r="AW21" s="139"/>
      <c r="AX21" s="457"/>
      <c r="AY21" s="148">
        <v>3</v>
      </c>
      <c r="AZ21" s="452"/>
      <c r="BA21" s="453"/>
      <c r="BB21" s="151"/>
      <c r="BC21" s="459">
        <v>3</v>
      </c>
      <c r="BD21" s="407"/>
      <c r="BE21" s="139"/>
      <c r="BF21" s="139"/>
      <c r="BG21" s="457"/>
      <c r="BH21" s="453">
        <v>3</v>
      </c>
      <c r="BI21" s="151"/>
      <c r="BJ21" s="139"/>
      <c r="BK21" s="66">
        <v>38</v>
      </c>
      <c r="BL21" s="212"/>
    </row>
    <row r="22" spans="1:72" ht="19.5" customHeight="1" x14ac:dyDescent="0.25">
      <c r="A22" s="58"/>
      <c r="C22" s="60">
        <v>37</v>
      </c>
      <c r="H22" s="161"/>
      <c r="Q22" s="212"/>
      <c r="R22" s="212"/>
      <c r="S22" s="212"/>
      <c r="T22" s="212"/>
      <c r="U22" s="212"/>
      <c r="V22" s="212"/>
      <c r="W22" s="212"/>
      <c r="X22" s="212"/>
      <c r="Y22" s="212"/>
      <c r="Z22" s="212"/>
      <c r="AA22" s="212"/>
      <c r="AB22" s="212"/>
      <c r="AC22" s="212"/>
      <c r="AD22" s="212"/>
      <c r="AE22" s="212"/>
      <c r="AF22" s="212"/>
      <c r="AG22" s="212"/>
      <c r="AH22" s="212"/>
      <c r="AI22" s="212"/>
      <c r="AJ22" s="212"/>
      <c r="AK22" s="212"/>
      <c r="AL22" s="212"/>
      <c r="AM22" s="212"/>
      <c r="AN22" s="212"/>
      <c r="AO22" s="139"/>
      <c r="AP22" s="148"/>
      <c r="AQ22" s="139"/>
      <c r="AR22" s="148"/>
      <c r="AS22" s="452"/>
      <c r="AT22" s="459">
        <v>4</v>
      </c>
      <c r="AU22" s="151"/>
      <c r="AV22" s="139"/>
      <c r="AW22" s="139"/>
      <c r="AX22" s="457"/>
      <c r="AY22" s="148">
        <v>4</v>
      </c>
      <c r="AZ22" s="452"/>
      <c r="BA22" s="453"/>
      <c r="BB22" s="151"/>
      <c r="BC22" s="459">
        <v>4</v>
      </c>
      <c r="BD22" s="139"/>
      <c r="BE22" s="139"/>
      <c r="BF22" s="139"/>
      <c r="BG22" s="457"/>
      <c r="BH22" s="453">
        <v>4</v>
      </c>
      <c r="BI22" s="151"/>
      <c r="BJ22" s="139"/>
      <c r="BK22" s="66">
        <v>37</v>
      </c>
      <c r="BL22" s="212"/>
    </row>
    <row r="23" spans="1:72" ht="19.5" customHeight="1" x14ac:dyDescent="0.25">
      <c r="A23" s="58"/>
      <c r="C23" s="60">
        <v>36</v>
      </c>
      <c r="H23" s="161"/>
      <c r="Q23" s="212"/>
      <c r="R23" s="212"/>
      <c r="S23" s="212"/>
      <c r="T23" s="212"/>
      <c r="U23" s="212"/>
      <c r="V23" s="212"/>
      <c r="W23" s="212"/>
      <c r="X23" s="212"/>
      <c r="Y23" s="212"/>
      <c r="Z23" s="212"/>
      <c r="AA23" s="212"/>
      <c r="AB23" s="212"/>
      <c r="AC23" s="212"/>
      <c r="AD23" s="212"/>
      <c r="AE23" s="212"/>
      <c r="AF23" s="212"/>
      <c r="AG23" s="212"/>
      <c r="AH23" s="212"/>
      <c r="AI23" s="212"/>
      <c r="AJ23" s="212"/>
      <c r="AK23" s="212"/>
      <c r="AL23" s="212"/>
      <c r="AM23" s="212"/>
      <c r="AN23" s="212"/>
      <c r="AO23" s="139"/>
      <c r="AP23" s="148"/>
      <c r="AQ23" s="139"/>
      <c r="AR23" s="148"/>
      <c r="AS23" s="452"/>
      <c r="AT23" s="459">
        <v>5</v>
      </c>
      <c r="AU23" s="151"/>
      <c r="AV23" s="139"/>
      <c r="AW23" s="139"/>
      <c r="AX23" s="457"/>
      <c r="AY23" s="148">
        <v>5</v>
      </c>
      <c r="AZ23" s="460"/>
      <c r="BA23" s="453"/>
      <c r="BB23" s="151"/>
      <c r="BC23" s="459">
        <v>5</v>
      </c>
      <c r="BD23" s="139"/>
      <c r="BE23" s="139"/>
      <c r="BF23" s="139"/>
      <c r="BG23" s="457"/>
      <c r="BH23" s="453">
        <v>5</v>
      </c>
      <c r="BI23" s="151"/>
      <c r="BJ23" s="139"/>
      <c r="BK23" s="66">
        <v>36</v>
      </c>
      <c r="BL23" s="164"/>
    </row>
    <row r="24" spans="1:72" ht="19.5" customHeight="1" x14ac:dyDescent="0.25">
      <c r="A24" s="58"/>
      <c r="C24" s="60">
        <v>35</v>
      </c>
      <c r="Q24" s="212"/>
      <c r="R24" s="212"/>
      <c r="S24" s="212"/>
      <c r="T24" s="212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2"/>
      <c r="AI24" s="212"/>
      <c r="AJ24" s="212"/>
      <c r="AK24" s="212"/>
      <c r="AL24" s="212"/>
      <c r="AM24" s="212"/>
      <c r="AN24" s="212"/>
      <c r="AO24" s="139"/>
      <c r="AP24" s="148"/>
      <c r="AQ24" s="139"/>
      <c r="AR24" s="148"/>
      <c r="AS24" s="452"/>
      <c r="AT24" s="459">
        <v>6</v>
      </c>
      <c r="AU24" s="151"/>
      <c r="AV24" s="139"/>
      <c r="AW24" s="139"/>
      <c r="AX24" s="457"/>
      <c r="AY24" s="148">
        <v>6</v>
      </c>
      <c r="AZ24" s="452"/>
      <c r="BA24" s="453"/>
      <c r="BB24" s="151"/>
      <c r="BC24" s="459">
        <v>6</v>
      </c>
      <c r="BD24" s="139"/>
      <c r="BE24" s="139"/>
      <c r="BF24" s="139"/>
      <c r="BG24" s="457"/>
      <c r="BH24" s="453">
        <v>6</v>
      </c>
      <c r="BI24" s="151"/>
      <c r="BJ24" s="139"/>
      <c r="BK24" s="66">
        <v>35</v>
      </c>
      <c r="BL24" s="212"/>
    </row>
    <row r="25" spans="1:72" ht="19.5" customHeight="1" x14ac:dyDescent="0.25">
      <c r="A25" s="58"/>
      <c r="C25" s="60">
        <v>34</v>
      </c>
      <c r="Q25" s="212"/>
      <c r="R25" s="212"/>
      <c r="S25" s="212"/>
      <c r="T25" s="212"/>
      <c r="U25" s="212"/>
      <c r="V25" s="212"/>
      <c r="W25" s="212"/>
      <c r="X25" s="212"/>
      <c r="Y25" s="212"/>
      <c r="Z25" s="212"/>
      <c r="AA25" s="212"/>
      <c r="AB25" s="212"/>
      <c r="AC25" s="212"/>
      <c r="AD25" s="212"/>
      <c r="AE25" s="212"/>
      <c r="AF25" s="212"/>
      <c r="AG25" s="212"/>
      <c r="AH25" s="212"/>
      <c r="AI25" s="212"/>
      <c r="AJ25" s="212"/>
      <c r="AK25" s="212"/>
      <c r="AL25" s="212"/>
      <c r="AM25" s="212"/>
      <c r="AN25" s="212"/>
      <c r="AO25" s="139"/>
      <c r="AP25" s="148"/>
      <c r="AQ25" s="139"/>
      <c r="AR25" s="148"/>
      <c r="AS25" s="452"/>
      <c r="AT25" s="459">
        <v>7</v>
      </c>
      <c r="AU25" s="151"/>
      <c r="AV25" s="139"/>
      <c r="AW25" s="139"/>
      <c r="AX25" s="457"/>
      <c r="AY25" s="148">
        <v>7</v>
      </c>
      <c r="AZ25" s="452"/>
      <c r="BA25" s="453"/>
      <c r="BB25" s="151"/>
      <c r="BC25" s="459">
        <v>7</v>
      </c>
      <c r="BD25" s="139"/>
      <c r="BE25" s="139"/>
      <c r="BF25" s="139"/>
      <c r="BG25" s="457"/>
      <c r="BH25" s="453">
        <v>7</v>
      </c>
      <c r="BI25" s="151"/>
      <c r="BJ25" s="139"/>
      <c r="BK25" s="66">
        <v>34</v>
      </c>
      <c r="BL25" s="212"/>
    </row>
    <row r="26" spans="1:72" ht="19.5" customHeight="1" x14ac:dyDescent="0.25">
      <c r="A26" s="58"/>
      <c r="C26" s="60">
        <v>33</v>
      </c>
      <c r="Q26" s="212"/>
      <c r="R26" s="212"/>
      <c r="S26" s="212"/>
      <c r="T26" s="212"/>
      <c r="U26" s="212"/>
      <c r="V26" s="212"/>
      <c r="W26" s="212"/>
      <c r="X26" s="212"/>
      <c r="Y26" s="212"/>
      <c r="Z26" s="212"/>
      <c r="AA26" s="212"/>
      <c r="AB26" s="212"/>
      <c r="AC26" s="212"/>
      <c r="AD26" s="212"/>
      <c r="AE26" s="212"/>
      <c r="AF26" s="212"/>
      <c r="AG26" s="212"/>
      <c r="AH26" s="212"/>
      <c r="AI26" s="212"/>
      <c r="AJ26" s="212"/>
      <c r="AK26" s="212"/>
      <c r="AL26" s="212"/>
      <c r="AM26" s="212"/>
      <c r="AN26" s="212"/>
      <c r="AO26" s="139"/>
      <c r="AP26" s="148"/>
      <c r="AQ26" s="139"/>
      <c r="AR26" s="148"/>
      <c r="AS26" s="452"/>
      <c r="AT26" s="459">
        <v>8</v>
      </c>
      <c r="AU26" s="151"/>
      <c r="AV26" s="139"/>
      <c r="AW26" s="139"/>
      <c r="AX26" s="457"/>
      <c r="AY26" s="148">
        <v>8</v>
      </c>
      <c r="AZ26" s="452"/>
      <c r="BA26" s="453"/>
      <c r="BB26" s="151"/>
      <c r="BC26" s="459">
        <v>8</v>
      </c>
      <c r="BD26" s="139"/>
      <c r="BE26" s="139"/>
      <c r="BF26" s="139"/>
      <c r="BG26" s="457"/>
      <c r="BH26" s="453">
        <v>8</v>
      </c>
      <c r="BI26" s="151"/>
      <c r="BJ26" s="139"/>
      <c r="BK26" s="66">
        <v>33</v>
      </c>
      <c r="BL26" s="212"/>
    </row>
    <row r="27" spans="1:72" ht="19.5" customHeight="1" x14ac:dyDescent="0.25">
      <c r="A27" s="58"/>
      <c r="C27" s="60">
        <v>32</v>
      </c>
      <c r="Q27" s="212"/>
      <c r="R27" s="212"/>
      <c r="S27" s="212"/>
      <c r="T27" s="212"/>
      <c r="U27" s="212"/>
      <c r="V27" s="212"/>
      <c r="W27" s="212"/>
      <c r="X27" s="212"/>
      <c r="Y27" s="212"/>
      <c r="Z27" s="212"/>
      <c r="AA27" s="212"/>
      <c r="AB27" s="212"/>
      <c r="AC27" s="212"/>
      <c r="AD27" s="212"/>
      <c r="AE27" s="212"/>
      <c r="AF27" s="212"/>
      <c r="AG27" s="212"/>
      <c r="AH27" s="212"/>
      <c r="AI27" s="212"/>
      <c r="AJ27" s="212"/>
      <c r="AK27" s="212"/>
      <c r="AL27" s="212"/>
      <c r="AM27" s="212"/>
      <c r="AN27" s="212"/>
      <c r="AO27" s="139"/>
      <c r="AP27" s="148"/>
      <c r="AQ27" s="139"/>
      <c r="AR27" s="148"/>
      <c r="AS27" s="452"/>
      <c r="AT27" s="459">
        <v>9</v>
      </c>
      <c r="AU27" s="151"/>
      <c r="AV27" s="139"/>
      <c r="AW27" s="139"/>
      <c r="AX27" s="457"/>
      <c r="AY27" s="148">
        <v>9</v>
      </c>
      <c r="AZ27" s="452"/>
      <c r="BA27" s="453"/>
      <c r="BB27" s="151"/>
      <c r="BC27" s="459">
        <v>9</v>
      </c>
      <c r="BD27" s="139"/>
      <c r="BE27" s="139"/>
      <c r="BF27" s="139"/>
      <c r="BG27" s="457"/>
      <c r="BH27" s="453">
        <v>9</v>
      </c>
      <c r="BI27" s="151"/>
      <c r="BJ27" s="139"/>
      <c r="BK27" s="66">
        <v>32</v>
      </c>
      <c r="BL27" s="212"/>
      <c r="BO27" s="212"/>
      <c r="BP27" s="212"/>
      <c r="BQ27" s="212"/>
      <c r="BR27" s="212"/>
    </row>
    <row r="28" spans="1:72" ht="19.5" customHeight="1" x14ac:dyDescent="0.25">
      <c r="A28" s="58"/>
      <c r="C28" s="60">
        <v>31</v>
      </c>
      <c r="E28" s="92" t="s">
        <v>20</v>
      </c>
      <c r="I28" s="92"/>
      <c r="Q28" s="212"/>
      <c r="R28" s="212"/>
      <c r="S28" s="212"/>
      <c r="T28" s="212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2"/>
      <c r="AI28" s="212"/>
      <c r="AJ28" s="212"/>
      <c r="AK28" s="212"/>
      <c r="AL28" s="212"/>
      <c r="AM28" s="212"/>
      <c r="AN28" s="212"/>
      <c r="AO28" s="139"/>
      <c r="AP28" s="148"/>
      <c r="AQ28" s="139"/>
      <c r="AR28" s="148"/>
      <c r="AS28" s="452"/>
      <c r="AT28" s="459">
        <v>10</v>
      </c>
      <c r="AU28" s="151"/>
      <c r="AV28" s="139"/>
      <c r="AW28" s="139"/>
      <c r="AX28" s="457"/>
      <c r="AY28" s="148">
        <v>10</v>
      </c>
      <c r="AZ28" s="452"/>
      <c r="BA28" s="453"/>
      <c r="BB28" s="151"/>
      <c r="BC28" s="459">
        <v>10</v>
      </c>
      <c r="BD28" s="139"/>
      <c r="BE28" s="139"/>
      <c r="BF28" s="139"/>
      <c r="BG28" s="457"/>
      <c r="BH28" s="453">
        <v>10</v>
      </c>
      <c r="BI28" s="151"/>
      <c r="BJ28" s="139"/>
      <c r="BK28" s="66">
        <v>31</v>
      </c>
      <c r="BL28" s="212"/>
      <c r="BS28" s="212"/>
    </row>
    <row r="29" spans="1:72" ht="19.5" customHeight="1" thickBot="1" x14ac:dyDescent="0.3">
      <c r="A29" s="58"/>
      <c r="C29" s="60">
        <v>30</v>
      </c>
      <c r="Q29" s="212"/>
      <c r="R29" s="212"/>
      <c r="S29" s="212"/>
      <c r="T29" s="212"/>
      <c r="U29" s="212"/>
      <c r="V29" s="212"/>
      <c r="W29" s="212"/>
      <c r="X29" s="212"/>
      <c r="Y29" s="212"/>
      <c r="Z29" s="212"/>
      <c r="AA29" s="212"/>
      <c r="AB29" s="212"/>
      <c r="AC29" s="212"/>
      <c r="AD29" s="212"/>
      <c r="AE29" s="212"/>
      <c r="AF29" s="212"/>
      <c r="AG29" s="212"/>
      <c r="AH29" s="212"/>
      <c r="AI29" s="212"/>
      <c r="AJ29" s="212"/>
      <c r="AK29" s="212"/>
      <c r="AL29" s="212"/>
      <c r="AM29" s="212"/>
      <c r="AN29" s="212"/>
      <c r="AO29" s="139"/>
      <c r="AP29" s="148"/>
      <c r="AQ29" s="139"/>
      <c r="AR29" s="148"/>
      <c r="AS29" s="468"/>
      <c r="AT29" s="464">
        <v>11</v>
      </c>
      <c r="AU29" s="469"/>
      <c r="AV29" s="470"/>
      <c r="AW29" s="165"/>
      <c r="AX29" s="461"/>
      <c r="AY29" s="462">
        <v>11</v>
      </c>
      <c r="AZ29" s="471"/>
      <c r="BA29" s="472"/>
      <c r="BB29" s="463"/>
      <c r="BC29" s="464">
        <v>11</v>
      </c>
      <c r="BD29" s="470"/>
      <c r="BE29" s="470"/>
      <c r="BF29" s="473"/>
      <c r="BG29" s="461"/>
      <c r="BH29" s="465">
        <v>11</v>
      </c>
      <c r="BI29" s="469"/>
      <c r="BJ29" s="139"/>
      <c r="BK29" s="66">
        <v>30</v>
      </c>
      <c r="BL29" s="212"/>
      <c r="BT29" s="212"/>
    </row>
    <row r="30" spans="1:72" ht="19.5" customHeight="1" x14ac:dyDescent="0.25">
      <c r="A30" s="58"/>
      <c r="C30" s="60">
        <v>29</v>
      </c>
      <c r="Q30" s="212"/>
      <c r="R30" s="212"/>
      <c r="S30" s="212"/>
      <c r="T30" s="93"/>
      <c r="U30" s="212"/>
      <c r="V30" s="212"/>
      <c r="W30" s="212"/>
      <c r="X30" s="212"/>
      <c r="Y30" s="212"/>
      <c r="Z30" s="212"/>
      <c r="AA30" s="212"/>
      <c r="AB30" s="212"/>
      <c r="AC30" s="212"/>
      <c r="AD30" s="212"/>
      <c r="AE30" s="212"/>
      <c r="AF30" s="212"/>
      <c r="AG30" s="212"/>
      <c r="AH30" s="212"/>
      <c r="AI30" s="212"/>
      <c r="AJ30" s="212"/>
      <c r="AK30" s="212"/>
      <c r="AL30" s="212"/>
      <c r="AM30" s="212"/>
      <c r="AN30" s="212"/>
      <c r="AO30" s="139"/>
      <c r="AP30" s="148"/>
      <c r="AQ30" s="139"/>
      <c r="AR30" s="148"/>
      <c r="AS30" s="153"/>
      <c r="AT30" s="153"/>
      <c r="AU30" s="139"/>
      <c r="AV30" s="139"/>
      <c r="AW30" s="139"/>
      <c r="AX30" s="139"/>
      <c r="AY30" s="153"/>
      <c r="AZ30" s="139"/>
      <c r="BA30" s="139"/>
      <c r="BB30" s="139"/>
      <c r="BC30" s="153"/>
      <c r="BD30" s="139"/>
      <c r="BE30" s="139"/>
      <c r="BF30" s="139"/>
      <c r="BG30" s="139"/>
      <c r="BH30" s="153"/>
      <c r="BI30" s="151"/>
      <c r="BJ30" s="139"/>
      <c r="BK30" s="66">
        <v>29</v>
      </c>
      <c r="BL30" s="212"/>
    </row>
    <row r="31" spans="1:72" ht="19.5" customHeight="1" x14ac:dyDescent="0.25">
      <c r="A31" s="58"/>
      <c r="C31" s="60">
        <v>28</v>
      </c>
      <c r="D31" s="212"/>
      <c r="E31" s="212"/>
      <c r="K31" s="688"/>
      <c r="L31" s="688"/>
      <c r="Q31" s="212"/>
      <c r="R31" s="212"/>
      <c r="S31" s="212"/>
      <c r="T31" s="212"/>
      <c r="U31" s="212"/>
      <c r="V31" s="212"/>
      <c r="W31" s="212"/>
      <c r="X31" s="134"/>
      <c r="Y31" s="212"/>
      <c r="Z31" s="212"/>
      <c r="AA31" s="474"/>
      <c r="AB31" s="475"/>
      <c r="AC31" s="167"/>
      <c r="AD31" s="167"/>
      <c r="AE31" s="167"/>
      <c r="AF31" s="167"/>
      <c r="AG31" s="167"/>
      <c r="AH31" s="212"/>
      <c r="AI31" s="212"/>
      <c r="AJ31" s="212"/>
      <c r="AK31" s="212"/>
      <c r="AL31" s="212"/>
      <c r="AM31" s="212"/>
      <c r="AN31" s="212"/>
      <c r="AO31" s="139"/>
      <c r="AP31" s="148"/>
      <c r="AQ31" s="139"/>
      <c r="AR31" s="148"/>
      <c r="AS31" s="139"/>
      <c r="AT31" s="139"/>
      <c r="AU31" s="139"/>
      <c r="AV31" s="139"/>
      <c r="AW31" s="139"/>
      <c r="AX31" s="139"/>
      <c r="AY31" s="139"/>
      <c r="AZ31" s="139"/>
      <c r="BA31" s="139"/>
      <c r="BB31" s="139"/>
      <c r="BC31" s="139"/>
      <c r="BD31" s="139"/>
      <c r="BE31" s="139"/>
      <c r="BF31" s="139"/>
      <c r="BG31" s="139"/>
      <c r="BH31" s="139"/>
      <c r="BI31" s="151"/>
      <c r="BJ31" s="139"/>
      <c r="BK31" s="66">
        <v>28</v>
      </c>
      <c r="BL31" s="212"/>
    </row>
    <row r="32" spans="1:72" ht="19.5" customHeight="1" thickBot="1" x14ac:dyDescent="0.3">
      <c r="A32" s="58"/>
      <c r="C32" s="60">
        <v>27</v>
      </c>
      <c r="Q32" s="212"/>
      <c r="R32" s="212"/>
      <c r="S32" s="212"/>
      <c r="T32" s="212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H32" s="212"/>
      <c r="AI32" s="212"/>
      <c r="AJ32" s="212"/>
      <c r="AK32" s="212"/>
      <c r="AL32" s="212"/>
      <c r="AM32" s="212"/>
      <c r="AN32" s="212"/>
      <c r="AO32" s="139"/>
      <c r="AP32" s="148"/>
      <c r="AQ32" s="139"/>
      <c r="AR32" s="148"/>
      <c r="AS32" s="449"/>
      <c r="AT32" s="449">
        <v>4</v>
      </c>
      <c r="AU32" s="146"/>
      <c r="AV32" s="146"/>
      <c r="AW32" s="146"/>
      <c r="AX32" s="146"/>
      <c r="AY32" s="449">
        <v>3</v>
      </c>
      <c r="AZ32" s="146"/>
      <c r="BA32" s="146"/>
      <c r="BB32" s="146"/>
      <c r="BC32" s="449">
        <v>2</v>
      </c>
      <c r="BD32" s="146"/>
      <c r="BE32" s="146"/>
      <c r="BF32" s="146"/>
      <c r="BG32" s="146"/>
      <c r="BH32" s="449">
        <v>1</v>
      </c>
      <c r="BI32" s="151"/>
      <c r="BJ32" s="139"/>
      <c r="BK32" s="66">
        <v>27</v>
      </c>
      <c r="BL32" s="212"/>
    </row>
    <row r="33" spans="1:104" ht="19.5" customHeight="1" x14ac:dyDescent="0.25">
      <c r="A33" s="58"/>
      <c r="C33" s="60">
        <v>26</v>
      </c>
      <c r="Q33" s="212"/>
      <c r="R33" s="212"/>
      <c r="S33" s="212"/>
      <c r="T33" s="212"/>
      <c r="U33" s="212"/>
      <c r="V33" s="212"/>
      <c r="W33" s="212"/>
      <c r="X33" s="212"/>
      <c r="Y33" s="212"/>
      <c r="Z33" s="212"/>
      <c r="AA33" s="212"/>
      <c r="AB33" s="212"/>
      <c r="AC33" s="212"/>
      <c r="AD33" s="212"/>
      <c r="AE33" s="212"/>
      <c r="AF33" s="212"/>
      <c r="AG33" s="212"/>
      <c r="AH33" s="212"/>
      <c r="AI33" s="212"/>
      <c r="AJ33" s="212"/>
      <c r="AK33" s="212"/>
      <c r="AL33" s="212"/>
      <c r="AM33" s="212"/>
      <c r="AN33" s="212"/>
      <c r="AO33" s="139"/>
      <c r="AP33" s="148"/>
      <c r="AQ33" s="139"/>
      <c r="AR33" s="148"/>
      <c r="AS33" s="466"/>
      <c r="AT33" s="455">
        <v>15</v>
      </c>
      <c r="AU33" s="467"/>
      <c r="AV33" s="139"/>
      <c r="AW33" s="139"/>
      <c r="AX33" s="450"/>
      <c r="AY33" s="451">
        <v>15</v>
      </c>
      <c r="AZ33" s="452"/>
      <c r="BA33" s="453"/>
      <c r="BB33" s="454"/>
      <c r="BC33" s="455">
        <v>15</v>
      </c>
      <c r="BD33" s="407"/>
      <c r="BE33" s="139"/>
      <c r="BF33" s="139"/>
      <c r="BG33" s="450"/>
      <c r="BH33" s="456">
        <v>15</v>
      </c>
      <c r="BI33" s="151"/>
      <c r="BJ33" s="175"/>
      <c r="BK33" s="66">
        <v>26</v>
      </c>
      <c r="BL33" s="212"/>
      <c r="CZ33" s="212"/>
    </row>
    <row r="34" spans="1:104" ht="19.5" customHeight="1" x14ac:dyDescent="0.25">
      <c r="A34" s="58"/>
      <c r="C34" s="60">
        <v>25</v>
      </c>
      <c r="Q34" s="212"/>
      <c r="R34" s="212"/>
      <c r="S34" s="212"/>
      <c r="T34" s="212"/>
      <c r="U34" s="212"/>
      <c r="V34" s="212"/>
      <c r="W34" s="212"/>
      <c r="X34" s="212"/>
      <c r="Y34" s="212"/>
      <c r="Z34" s="212"/>
      <c r="AA34" s="212"/>
      <c r="AB34" s="212"/>
      <c r="AC34" s="212"/>
      <c r="AD34" s="212"/>
      <c r="AE34" s="212"/>
      <c r="AF34" s="212"/>
      <c r="AG34" s="212"/>
      <c r="AH34" s="212"/>
      <c r="AI34" s="212"/>
      <c r="AJ34" s="212"/>
      <c r="AK34" s="212"/>
      <c r="AL34" s="212"/>
      <c r="AM34" s="212"/>
      <c r="AN34" s="212"/>
      <c r="AO34" s="139"/>
      <c r="AP34" s="148"/>
      <c r="AQ34" s="139"/>
      <c r="AR34" s="148"/>
      <c r="AS34" s="452"/>
      <c r="AT34" s="459">
        <v>16</v>
      </c>
      <c r="AU34" s="151"/>
      <c r="AV34" s="139"/>
      <c r="AW34" s="139"/>
      <c r="AX34" s="457"/>
      <c r="AY34" s="148">
        <v>16</v>
      </c>
      <c r="AZ34" s="452"/>
      <c r="BA34" s="453"/>
      <c r="BB34" s="151"/>
      <c r="BC34" s="459">
        <v>16</v>
      </c>
      <c r="BD34" s="139"/>
      <c r="BE34" s="139"/>
      <c r="BF34" s="139"/>
      <c r="BG34" s="457"/>
      <c r="BH34" s="453">
        <v>16</v>
      </c>
      <c r="BI34" s="151"/>
      <c r="BJ34" s="175"/>
      <c r="BK34" s="66">
        <v>25</v>
      </c>
      <c r="BL34" s="212"/>
    </row>
    <row r="35" spans="1:104" ht="19.5" customHeight="1" x14ac:dyDescent="0.25">
      <c r="A35" s="58"/>
      <c r="C35" s="60">
        <v>24</v>
      </c>
      <c r="Q35" s="212"/>
      <c r="R35" s="212"/>
      <c r="S35" s="212"/>
      <c r="T35" s="212"/>
      <c r="U35" s="212"/>
      <c r="V35" s="212"/>
      <c r="W35" s="212"/>
      <c r="X35" s="212"/>
      <c r="Y35" s="212"/>
      <c r="Z35" s="212"/>
      <c r="AA35" s="212"/>
      <c r="AB35" s="212"/>
      <c r="AC35" s="212"/>
      <c r="AD35" s="212"/>
      <c r="AE35" s="212"/>
      <c r="AF35" s="212"/>
      <c r="AG35" s="212"/>
      <c r="AH35" s="212"/>
      <c r="AI35" s="212"/>
      <c r="AJ35" s="212"/>
      <c r="AK35" s="212"/>
      <c r="AL35" s="212"/>
      <c r="AM35" s="212"/>
      <c r="AN35" s="212"/>
      <c r="AO35" s="139"/>
      <c r="AP35" s="148"/>
      <c r="AQ35" s="139"/>
      <c r="AR35" s="148"/>
      <c r="AS35" s="452"/>
      <c r="AT35" s="459">
        <v>17</v>
      </c>
      <c r="AU35" s="151"/>
      <c r="AV35" s="139"/>
      <c r="AW35" s="139"/>
      <c r="AX35" s="457"/>
      <c r="AY35" s="148">
        <v>17</v>
      </c>
      <c r="AZ35" s="460"/>
      <c r="BA35" s="453"/>
      <c r="BB35" s="151"/>
      <c r="BC35" s="459">
        <v>17</v>
      </c>
      <c r="BD35" s="139"/>
      <c r="BE35" s="139"/>
      <c r="BF35" s="139"/>
      <c r="BG35" s="457"/>
      <c r="BH35" s="453">
        <v>17</v>
      </c>
      <c r="BI35" s="151"/>
      <c r="BJ35" s="175"/>
      <c r="BK35" s="66">
        <v>24</v>
      </c>
      <c r="BL35" s="212"/>
    </row>
    <row r="36" spans="1:104" ht="19.5" customHeight="1" x14ac:dyDescent="0.25">
      <c r="A36" s="58"/>
      <c r="C36" s="60">
        <v>23</v>
      </c>
      <c r="Q36" s="212"/>
      <c r="R36" s="212"/>
      <c r="S36" s="212"/>
      <c r="T36" s="212"/>
      <c r="U36" s="212"/>
      <c r="V36" s="212"/>
      <c r="W36" s="212"/>
      <c r="X36" s="212"/>
      <c r="Y36" s="212"/>
      <c r="Z36" s="212"/>
      <c r="AA36" s="212"/>
      <c r="AB36" s="212"/>
      <c r="AC36" s="212"/>
      <c r="AD36" s="212"/>
      <c r="AE36" s="212"/>
      <c r="AF36" s="212"/>
      <c r="AG36" s="212"/>
      <c r="AH36" s="212"/>
      <c r="AI36" s="212"/>
      <c r="AJ36" s="212"/>
      <c r="AK36" s="212"/>
      <c r="AL36" s="212"/>
      <c r="AM36" s="212"/>
      <c r="AN36" s="212"/>
      <c r="AO36" s="139"/>
      <c r="AP36" s="148"/>
      <c r="AQ36" s="139"/>
      <c r="AR36" s="148"/>
      <c r="AS36" s="452"/>
      <c r="AT36" s="459">
        <v>18</v>
      </c>
      <c r="AU36" s="151"/>
      <c r="AV36" s="139"/>
      <c r="AW36" s="139"/>
      <c r="AX36" s="457"/>
      <c r="AY36" s="148">
        <v>18</v>
      </c>
      <c r="AZ36" s="452"/>
      <c r="BA36" s="453"/>
      <c r="BB36" s="151"/>
      <c r="BC36" s="459">
        <v>18</v>
      </c>
      <c r="BD36" s="139"/>
      <c r="BE36" s="139"/>
      <c r="BF36" s="139"/>
      <c r="BG36" s="457"/>
      <c r="BH36" s="453">
        <v>18</v>
      </c>
      <c r="BI36" s="151"/>
      <c r="BJ36" s="175"/>
      <c r="BK36" s="66">
        <v>23</v>
      </c>
      <c r="BL36" s="212"/>
    </row>
    <row r="37" spans="1:104" ht="19.5" customHeight="1" x14ac:dyDescent="0.25">
      <c r="A37" s="58"/>
      <c r="C37" s="60">
        <v>22</v>
      </c>
      <c r="Q37" s="212"/>
      <c r="R37" s="212"/>
      <c r="S37" s="212"/>
      <c r="T37" s="212"/>
      <c r="U37" s="212"/>
      <c r="V37" s="212"/>
      <c r="W37" s="212"/>
      <c r="X37" s="212"/>
      <c r="Y37" s="212"/>
      <c r="Z37" s="212"/>
      <c r="AA37" s="212"/>
      <c r="AB37" s="212"/>
      <c r="AC37" s="212"/>
      <c r="AD37" s="212"/>
      <c r="AE37" s="212"/>
      <c r="AF37" s="212"/>
      <c r="AG37" s="212"/>
      <c r="AH37" s="212"/>
      <c r="AI37" s="212"/>
      <c r="AJ37" s="212"/>
      <c r="AK37" s="212"/>
      <c r="AL37" s="212"/>
      <c r="AM37" s="212"/>
      <c r="AN37" s="212"/>
      <c r="AO37" s="139"/>
      <c r="AP37" s="148"/>
      <c r="AQ37" s="175"/>
      <c r="AR37" s="207"/>
      <c r="AS37" s="452"/>
      <c r="AT37" s="459">
        <v>19</v>
      </c>
      <c r="AU37" s="151"/>
      <c r="AV37" s="139"/>
      <c r="AW37" s="139"/>
      <c r="AX37" s="457"/>
      <c r="AY37" s="148">
        <v>19</v>
      </c>
      <c r="AZ37" s="452"/>
      <c r="BA37" s="453"/>
      <c r="BB37" s="151"/>
      <c r="BC37" s="459">
        <v>19</v>
      </c>
      <c r="BD37" s="139"/>
      <c r="BE37" s="139"/>
      <c r="BF37" s="139"/>
      <c r="BG37" s="457"/>
      <c r="BH37" s="453">
        <v>19</v>
      </c>
      <c r="BI37" s="264"/>
      <c r="BJ37" s="175"/>
      <c r="BK37" s="66">
        <v>22</v>
      </c>
      <c r="BL37" s="212"/>
    </row>
    <row r="38" spans="1:104" ht="19.5" customHeight="1" x14ac:dyDescent="0.25">
      <c r="A38" s="58"/>
      <c r="C38" s="60">
        <v>21</v>
      </c>
      <c r="K38" s="688"/>
      <c r="L38" s="688"/>
      <c r="Q38" s="212"/>
      <c r="R38" s="212"/>
      <c r="S38" s="212"/>
      <c r="T38" s="212"/>
      <c r="U38" s="212"/>
      <c r="V38" s="212"/>
      <c r="W38" s="212"/>
      <c r="X38" s="212"/>
      <c r="Y38" s="212"/>
      <c r="Z38" s="212"/>
      <c r="AA38" s="212"/>
      <c r="AB38" s="212"/>
      <c r="AC38" s="212"/>
      <c r="AD38" s="212"/>
      <c r="AE38" s="212"/>
      <c r="AF38" s="212"/>
      <c r="AG38" s="212"/>
      <c r="AH38" s="212"/>
      <c r="AI38" s="212"/>
      <c r="AJ38" s="212"/>
      <c r="AK38" s="212"/>
      <c r="AL38" s="212"/>
      <c r="AM38" s="212"/>
      <c r="AN38" s="212"/>
      <c r="AO38" s="139"/>
      <c r="AP38" s="148"/>
      <c r="AQ38" s="139"/>
      <c r="AR38" s="148"/>
      <c r="AS38" s="452"/>
      <c r="AT38" s="459">
        <v>20</v>
      </c>
      <c r="AU38" s="151"/>
      <c r="AV38" s="139"/>
      <c r="AW38" s="139"/>
      <c r="AX38" s="457"/>
      <c r="AY38" s="148">
        <v>20</v>
      </c>
      <c r="AZ38" s="452"/>
      <c r="BA38" s="453"/>
      <c r="BB38" s="151"/>
      <c r="BC38" s="459">
        <v>20</v>
      </c>
      <c r="BD38" s="139"/>
      <c r="BE38" s="139"/>
      <c r="BF38" s="139"/>
      <c r="BG38" s="457"/>
      <c r="BH38" s="453">
        <v>20</v>
      </c>
      <c r="BI38" s="151"/>
      <c r="BJ38" s="175"/>
      <c r="BK38" s="66">
        <v>21</v>
      </c>
      <c r="BL38" s="212"/>
    </row>
    <row r="39" spans="1:104" ht="19.5" customHeight="1" x14ac:dyDescent="0.25">
      <c r="A39" s="58"/>
      <c r="C39" s="60">
        <v>20</v>
      </c>
      <c r="Q39" s="212"/>
      <c r="R39" s="212"/>
      <c r="S39" s="212"/>
      <c r="T39" s="212"/>
      <c r="U39" s="212"/>
      <c r="V39" s="212"/>
      <c r="W39" s="212"/>
      <c r="X39" s="212"/>
      <c r="Y39" s="212"/>
      <c r="Z39" s="212"/>
      <c r="AA39" s="212"/>
      <c r="AB39" s="212"/>
      <c r="AC39" s="212"/>
      <c r="AD39" s="212"/>
      <c r="AE39" s="212"/>
      <c r="AF39" s="212"/>
      <c r="AG39" s="212"/>
      <c r="AH39" s="212"/>
      <c r="AI39" s="212"/>
      <c r="AJ39" s="212"/>
      <c r="AK39" s="212"/>
      <c r="AL39" s="212"/>
      <c r="AM39" s="212"/>
      <c r="AN39" s="212"/>
      <c r="AO39" s="139"/>
      <c r="AP39" s="148"/>
      <c r="AQ39" s="139"/>
      <c r="AR39" s="148"/>
      <c r="AS39" s="452"/>
      <c r="AT39" s="459">
        <v>21</v>
      </c>
      <c r="AU39" s="151"/>
      <c r="AV39" s="139"/>
      <c r="AW39" s="139"/>
      <c r="AX39" s="457"/>
      <c r="AY39" s="148">
        <v>21</v>
      </c>
      <c r="AZ39" s="452"/>
      <c r="BA39" s="453"/>
      <c r="BB39" s="151"/>
      <c r="BC39" s="459">
        <v>21</v>
      </c>
      <c r="BD39" s="139"/>
      <c r="BE39" s="139"/>
      <c r="BF39" s="139"/>
      <c r="BG39" s="457"/>
      <c r="BH39" s="453">
        <v>21</v>
      </c>
      <c r="BI39" s="151"/>
      <c r="BJ39" s="175"/>
      <c r="BK39" s="66">
        <v>20</v>
      </c>
      <c r="BL39" s="212"/>
      <c r="BO39" s="89"/>
      <c r="BP39" s="89"/>
      <c r="BQ39" s="89"/>
      <c r="BR39" s="89"/>
    </row>
    <row r="40" spans="1:104" ht="19.5" customHeight="1" x14ac:dyDescent="0.25">
      <c r="A40" s="58"/>
      <c r="C40" s="60">
        <v>19</v>
      </c>
      <c r="Q40" s="212"/>
      <c r="R40" s="212"/>
      <c r="S40" s="212"/>
      <c r="T40" s="212"/>
      <c r="U40" s="212"/>
      <c r="V40" s="212"/>
      <c r="W40" s="212"/>
      <c r="X40" s="212"/>
      <c r="Y40" s="212"/>
      <c r="Z40" s="212"/>
      <c r="AA40" s="212"/>
      <c r="AB40" s="212"/>
      <c r="AC40" s="212"/>
      <c r="AD40" s="212"/>
      <c r="AE40" s="212"/>
      <c r="AF40" s="212"/>
      <c r="AG40" s="212"/>
      <c r="AH40" s="212"/>
      <c r="AI40" s="212"/>
      <c r="AJ40" s="212"/>
      <c r="AK40" s="212"/>
      <c r="AL40" s="212"/>
      <c r="AM40" s="212"/>
      <c r="AN40" s="212"/>
      <c r="AO40" s="139"/>
      <c r="AP40" s="148"/>
      <c r="AQ40" s="139"/>
      <c r="AR40" s="148"/>
      <c r="AS40" s="452"/>
      <c r="AT40" s="459">
        <v>22</v>
      </c>
      <c r="AU40" s="151"/>
      <c r="AV40" s="139"/>
      <c r="AW40" s="139"/>
      <c r="AX40" s="457"/>
      <c r="AY40" s="148">
        <v>22</v>
      </c>
      <c r="AZ40" s="452"/>
      <c r="BA40" s="453"/>
      <c r="BB40" s="151"/>
      <c r="BC40" s="459">
        <v>22</v>
      </c>
      <c r="BD40" s="139"/>
      <c r="BE40" s="139"/>
      <c r="BF40" s="139"/>
      <c r="BG40" s="457"/>
      <c r="BH40" s="453">
        <v>22</v>
      </c>
      <c r="BI40" s="151"/>
      <c r="BJ40" s="175"/>
      <c r="BK40" s="66">
        <v>19</v>
      </c>
      <c r="BL40" s="212"/>
      <c r="BS40" s="89"/>
      <c r="BU40" s="212"/>
    </row>
    <row r="41" spans="1:104" ht="19.5" customHeight="1" x14ac:dyDescent="0.25">
      <c r="A41" s="58"/>
      <c r="C41" s="60">
        <v>18</v>
      </c>
      <c r="P41" s="134" t="s">
        <v>21</v>
      </c>
      <c r="Q41" s="212"/>
      <c r="R41" s="212"/>
      <c r="S41" s="134"/>
      <c r="T41" s="212"/>
      <c r="U41" s="212"/>
      <c r="V41" s="212"/>
      <c r="W41" s="212"/>
      <c r="X41" s="212"/>
      <c r="Y41" s="212"/>
      <c r="Z41" s="212"/>
      <c r="AA41" s="212"/>
      <c r="AB41" s="212"/>
      <c r="AC41" s="212"/>
      <c r="AD41" s="212"/>
      <c r="AE41" s="212"/>
      <c r="AF41" s="212"/>
      <c r="AG41" s="212"/>
      <c r="AH41" s="212"/>
      <c r="AI41" s="212"/>
      <c r="AJ41" s="212"/>
      <c r="AK41" s="212"/>
      <c r="AL41" s="212"/>
      <c r="AM41" s="212"/>
      <c r="AN41" s="212"/>
      <c r="AO41" s="139"/>
      <c r="AP41" s="148"/>
      <c r="AQ41" s="139"/>
      <c r="AR41" s="148"/>
      <c r="AS41" s="452"/>
      <c r="AT41" s="459">
        <v>23</v>
      </c>
      <c r="AU41" s="476"/>
      <c r="AV41" s="153"/>
      <c r="AW41" s="477"/>
      <c r="AX41" s="478"/>
      <c r="AY41" s="148">
        <v>23</v>
      </c>
      <c r="AZ41" s="452"/>
      <c r="BA41" s="479"/>
      <c r="BB41" s="168"/>
      <c r="BC41" s="459">
        <v>23</v>
      </c>
      <c r="BD41" s="477"/>
      <c r="BE41" s="153"/>
      <c r="BF41" s="153"/>
      <c r="BG41" s="478"/>
      <c r="BH41" s="453">
        <v>23</v>
      </c>
      <c r="BI41" s="151"/>
      <c r="BJ41" s="175"/>
      <c r="BK41" s="66">
        <v>18</v>
      </c>
      <c r="BL41" s="212"/>
      <c r="BT41" s="89"/>
    </row>
    <row r="42" spans="1:104" ht="19.5" customHeight="1" x14ac:dyDescent="0.25">
      <c r="A42" s="58"/>
      <c r="C42" s="60">
        <v>17</v>
      </c>
      <c r="E42" s="92" t="s">
        <v>22</v>
      </c>
      <c r="Q42" s="212"/>
      <c r="R42" s="212"/>
      <c r="S42" s="212"/>
      <c r="T42" s="212"/>
      <c r="U42" s="212"/>
      <c r="V42" s="212"/>
      <c r="W42" s="212"/>
      <c r="X42" s="212"/>
      <c r="Y42" s="212"/>
      <c r="Z42" s="212"/>
      <c r="AA42" s="212"/>
      <c r="AB42" s="212"/>
      <c r="AC42" s="212"/>
      <c r="AD42" s="212"/>
      <c r="AE42" s="212"/>
      <c r="AF42" s="212"/>
      <c r="AG42" s="212"/>
      <c r="AH42" s="212"/>
      <c r="AI42" s="212"/>
      <c r="AJ42" s="212"/>
      <c r="AK42" s="212"/>
      <c r="AL42" s="212"/>
      <c r="AM42" s="212"/>
      <c r="AN42" s="212"/>
      <c r="AO42" s="139"/>
      <c r="AP42" s="148"/>
      <c r="AQ42" s="139"/>
      <c r="AR42" s="148"/>
      <c r="AS42" s="452"/>
      <c r="AT42" s="459">
        <v>24</v>
      </c>
      <c r="AU42" s="418"/>
      <c r="AV42" s="139"/>
      <c r="AW42" s="175"/>
      <c r="AX42" s="457"/>
      <c r="AY42" s="148">
        <v>24</v>
      </c>
      <c r="AZ42" s="452"/>
      <c r="BA42" s="479"/>
      <c r="BB42" s="151"/>
      <c r="BC42" s="459">
        <v>24</v>
      </c>
      <c r="BD42" s="175"/>
      <c r="BE42" s="139"/>
      <c r="BF42" s="139"/>
      <c r="BG42" s="457"/>
      <c r="BH42" s="453">
        <v>24</v>
      </c>
      <c r="BI42" s="151"/>
      <c r="BJ42" s="175"/>
      <c r="BK42" s="66">
        <v>17</v>
      </c>
      <c r="BL42" s="212"/>
    </row>
    <row r="43" spans="1:104" ht="19.5" customHeight="1" thickBot="1" x14ac:dyDescent="0.3">
      <c r="A43" s="211"/>
      <c r="C43" s="60">
        <v>16</v>
      </c>
      <c r="D43" s="212"/>
      <c r="E43" s="212"/>
      <c r="F43" s="212"/>
      <c r="G43" s="212"/>
      <c r="H43" s="212"/>
      <c r="I43" s="212"/>
      <c r="J43" s="212"/>
      <c r="K43" s="212"/>
      <c r="L43" s="212"/>
      <c r="M43" s="212"/>
      <c r="N43" s="212"/>
      <c r="O43" s="212"/>
      <c r="P43" s="212"/>
      <c r="Q43" s="212"/>
      <c r="R43" s="212"/>
      <c r="S43" s="212"/>
      <c r="T43" s="212"/>
      <c r="U43" s="212"/>
      <c r="V43" s="212"/>
      <c r="W43" s="212"/>
      <c r="X43" s="212"/>
      <c r="Y43" s="212"/>
      <c r="Z43" s="212"/>
      <c r="AA43" s="212"/>
      <c r="AB43" s="212"/>
      <c r="AC43" s="212"/>
      <c r="AD43" s="212"/>
      <c r="AE43" s="212"/>
      <c r="AF43" s="212"/>
      <c r="AG43" s="212"/>
      <c r="AH43" s="212"/>
      <c r="AI43" s="212"/>
      <c r="AJ43" s="212"/>
      <c r="AK43" s="212"/>
      <c r="AL43" s="212"/>
      <c r="AM43" s="212"/>
      <c r="AN43" s="212"/>
      <c r="AO43" s="139"/>
      <c r="AP43" s="148"/>
      <c r="AQ43" s="139"/>
      <c r="AR43" s="148"/>
      <c r="AS43" s="468"/>
      <c r="AT43" s="464">
        <v>25</v>
      </c>
      <c r="AU43" s="151"/>
      <c r="AV43" s="139"/>
      <c r="AW43" s="139"/>
      <c r="AX43" s="461"/>
      <c r="AY43" s="462">
        <v>25</v>
      </c>
      <c r="AZ43" s="452"/>
      <c r="BA43" s="453"/>
      <c r="BB43" s="463"/>
      <c r="BC43" s="464">
        <v>25</v>
      </c>
      <c r="BD43" s="139"/>
      <c r="BE43" s="139"/>
      <c r="BF43" s="139"/>
      <c r="BG43" s="461"/>
      <c r="BH43" s="465">
        <v>25</v>
      </c>
      <c r="BI43" s="151"/>
      <c r="BJ43" s="175"/>
      <c r="BK43" s="66">
        <v>16</v>
      </c>
      <c r="BL43" s="212"/>
    </row>
    <row r="44" spans="1:104" ht="19.5" customHeight="1" x14ac:dyDescent="0.25">
      <c r="A44" s="211"/>
      <c r="C44" s="60">
        <v>15</v>
      </c>
      <c r="D44" s="178"/>
      <c r="E44" s="77"/>
      <c r="F44" s="77"/>
      <c r="G44" s="77"/>
      <c r="H44" s="77"/>
      <c r="I44" s="77"/>
      <c r="J44" s="77"/>
      <c r="K44" s="77"/>
      <c r="L44" s="77"/>
      <c r="M44" s="77"/>
      <c r="N44" s="483"/>
      <c r="O44" s="61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480"/>
      <c r="AA44" s="481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480"/>
      <c r="AM44" s="77"/>
      <c r="AN44" s="77"/>
      <c r="AO44" s="77"/>
      <c r="AP44" s="480"/>
      <c r="AQ44" s="139"/>
      <c r="AR44" s="139"/>
      <c r="AS44" s="153"/>
      <c r="AT44" s="153"/>
      <c r="AU44" s="139"/>
      <c r="AV44" s="139"/>
      <c r="AW44" s="139"/>
      <c r="AX44" s="139"/>
      <c r="AY44" s="139"/>
      <c r="AZ44" s="139"/>
      <c r="BA44" s="139"/>
      <c r="BB44" s="139"/>
      <c r="BC44" s="139"/>
      <c r="BD44" s="139"/>
      <c r="BE44" s="139"/>
      <c r="BF44" s="139"/>
      <c r="BG44" s="153"/>
      <c r="BH44" s="153"/>
      <c r="BI44" s="139"/>
      <c r="BJ44" s="175"/>
      <c r="BK44" s="66">
        <v>15</v>
      </c>
      <c r="BL44" s="212"/>
      <c r="BM44" s="212"/>
      <c r="BN44" s="212"/>
    </row>
    <row r="45" spans="1:104" s="212" customFormat="1" ht="19.5" customHeight="1" x14ac:dyDescent="0.25">
      <c r="A45" s="211"/>
      <c r="C45" s="134">
        <v>14</v>
      </c>
      <c r="D45" s="190"/>
      <c r="E45" s="484"/>
      <c r="F45" s="139"/>
      <c r="G45" s="139"/>
      <c r="H45" s="482"/>
      <c r="I45" s="482"/>
      <c r="J45" s="485"/>
      <c r="K45" s="482"/>
      <c r="L45" s="482"/>
      <c r="M45" s="485"/>
      <c r="N45" s="482"/>
      <c r="O45" s="482"/>
      <c r="P45" s="485"/>
      <c r="Q45" s="482"/>
      <c r="R45" s="482"/>
      <c r="S45" s="482"/>
      <c r="T45" s="482"/>
      <c r="U45" s="482"/>
      <c r="V45" s="482"/>
      <c r="W45" s="482"/>
      <c r="X45" s="482"/>
      <c r="Y45" s="482"/>
      <c r="Z45" s="482"/>
      <c r="AA45" s="139"/>
      <c r="AB45" s="139"/>
      <c r="AC45" s="470"/>
      <c r="AD45" s="470"/>
      <c r="AE45" s="473"/>
      <c r="AF45" s="470"/>
      <c r="AG45" s="470"/>
      <c r="AH45" s="473"/>
      <c r="AI45" s="470"/>
      <c r="AJ45" s="470"/>
      <c r="AK45" s="473"/>
      <c r="AL45" s="473"/>
      <c r="AM45" s="470"/>
      <c r="AN45" s="470"/>
      <c r="AO45" s="473"/>
      <c r="AP45" s="473"/>
      <c r="AQ45" s="469"/>
      <c r="AR45" s="470"/>
      <c r="AS45" s="473"/>
      <c r="AT45" s="473"/>
      <c r="AU45" s="470"/>
      <c r="AV45" s="470"/>
      <c r="AW45" s="473"/>
      <c r="AX45" s="470"/>
      <c r="AY45" s="470"/>
      <c r="AZ45" s="473"/>
      <c r="BA45" s="470"/>
      <c r="BB45" s="470"/>
      <c r="BC45" s="473"/>
      <c r="BD45" s="470"/>
      <c r="BE45" s="470"/>
      <c r="BF45" s="473"/>
      <c r="BG45" s="473"/>
      <c r="BH45" s="470"/>
      <c r="BI45" s="470"/>
      <c r="BJ45" s="139"/>
      <c r="BK45" s="212">
        <v>14</v>
      </c>
      <c r="BM45" s="57"/>
      <c r="BN45" s="57"/>
      <c r="BO45" s="57"/>
      <c r="BP45" s="57"/>
      <c r="BQ45" s="57"/>
      <c r="BR45" s="57"/>
      <c r="BS45" s="57"/>
      <c r="BT45" s="57"/>
      <c r="BU45" s="57"/>
    </row>
    <row r="46" spans="1:104" ht="19.5" customHeight="1" thickBot="1" x14ac:dyDescent="0.3">
      <c r="A46" s="211"/>
      <c r="C46" s="60">
        <v>13</v>
      </c>
      <c r="D46" s="190"/>
      <c r="E46" s="139"/>
      <c r="F46" s="139"/>
      <c r="G46" s="139"/>
      <c r="H46" s="139"/>
      <c r="I46" s="146"/>
      <c r="J46" s="146">
        <v>12</v>
      </c>
      <c r="K46" s="146"/>
      <c r="L46" s="146"/>
      <c r="M46" s="146"/>
      <c r="N46" s="146"/>
      <c r="O46" s="146">
        <v>11</v>
      </c>
      <c r="P46" s="146"/>
      <c r="Q46" s="146"/>
      <c r="R46" s="146"/>
      <c r="S46" s="146">
        <v>10</v>
      </c>
      <c r="T46" s="146"/>
      <c r="U46" s="146"/>
      <c r="V46" s="146"/>
      <c r="W46" s="146"/>
      <c r="X46" s="146">
        <v>9</v>
      </c>
      <c r="Y46" s="146"/>
      <c r="Z46" s="146"/>
      <c r="AA46" s="146"/>
      <c r="AB46" s="146">
        <v>8</v>
      </c>
      <c r="AC46" s="486"/>
      <c r="AD46" s="486"/>
      <c r="AE46" s="486"/>
      <c r="AF46" s="486"/>
      <c r="AG46" s="146">
        <v>7</v>
      </c>
      <c r="AH46" s="486"/>
      <c r="AI46" s="486"/>
      <c r="AJ46" s="486"/>
      <c r="AK46" s="146">
        <v>6</v>
      </c>
      <c r="AL46" s="362"/>
      <c r="AM46" s="486"/>
      <c r="AN46" s="486"/>
      <c r="AO46" s="486"/>
      <c r="AP46" s="146">
        <v>5</v>
      </c>
      <c r="AQ46" s="487"/>
      <c r="AR46" s="486"/>
      <c r="AS46" s="486"/>
      <c r="AT46" s="146">
        <v>4</v>
      </c>
      <c r="AU46" s="486"/>
      <c r="AV46" s="486"/>
      <c r="AW46" s="486"/>
      <c r="AX46" s="486"/>
      <c r="AY46" s="146">
        <v>3</v>
      </c>
      <c r="AZ46" s="486"/>
      <c r="BA46" s="486"/>
      <c r="BB46" s="486"/>
      <c r="BC46" s="146">
        <v>2</v>
      </c>
      <c r="BD46" s="486"/>
      <c r="BE46" s="486"/>
      <c r="BF46" s="486"/>
      <c r="BG46" s="486"/>
      <c r="BH46" s="146">
        <v>1</v>
      </c>
      <c r="BI46" s="139"/>
      <c r="BJ46" s="175"/>
      <c r="BK46" s="66">
        <v>13</v>
      </c>
      <c r="BL46" s="212"/>
    </row>
    <row r="47" spans="1:104" ht="19.5" customHeight="1" x14ac:dyDescent="0.25">
      <c r="A47" s="211"/>
      <c r="C47" s="60">
        <v>12</v>
      </c>
      <c r="D47" s="190"/>
      <c r="E47" s="139"/>
      <c r="F47" s="488"/>
      <c r="G47" s="139"/>
      <c r="H47" s="489"/>
      <c r="I47" s="454"/>
      <c r="J47" s="455">
        <v>1</v>
      </c>
      <c r="K47" s="226"/>
      <c r="L47" s="370"/>
      <c r="M47" s="139"/>
      <c r="N47" s="450"/>
      <c r="O47" s="451">
        <v>1</v>
      </c>
      <c r="P47" s="452"/>
      <c r="Q47" s="453"/>
      <c r="R47" s="454"/>
      <c r="S47" s="455">
        <v>1</v>
      </c>
      <c r="T47" s="370"/>
      <c r="U47" s="139"/>
      <c r="V47" s="226"/>
      <c r="W47" s="450"/>
      <c r="X47" s="451">
        <v>1</v>
      </c>
      <c r="Y47" s="452"/>
      <c r="Z47" s="453"/>
      <c r="AA47" s="454"/>
      <c r="AB47" s="455">
        <v>1</v>
      </c>
      <c r="AC47" s="139"/>
      <c r="AD47" s="139"/>
      <c r="AE47" s="148"/>
      <c r="AF47" s="450"/>
      <c r="AG47" s="451">
        <v>1</v>
      </c>
      <c r="AH47" s="452"/>
      <c r="AI47" s="453"/>
      <c r="AJ47" s="454"/>
      <c r="AK47" s="455">
        <v>1</v>
      </c>
      <c r="AL47" s="139"/>
      <c r="AM47" s="139"/>
      <c r="AN47" s="148"/>
      <c r="AO47" s="450"/>
      <c r="AP47" s="451">
        <v>1</v>
      </c>
      <c r="AQ47" s="452"/>
      <c r="AR47" s="453"/>
      <c r="AS47" s="454"/>
      <c r="AT47" s="455">
        <v>1</v>
      </c>
      <c r="AU47" s="139"/>
      <c r="AV47" s="139"/>
      <c r="AW47" s="148"/>
      <c r="AX47" s="450"/>
      <c r="AY47" s="451">
        <v>1</v>
      </c>
      <c r="AZ47" s="452"/>
      <c r="BA47" s="453"/>
      <c r="BB47" s="454"/>
      <c r="BC47" s="455">
        <v>1</v>
      </c>
      <c r="BD47" s="139"/>
      <c r="BE47" s="139"/>
      <c r="BF47" s="148"/>
      <c r="BG47" s="450"/>
      <c r="BH47" s="456">
        <v>1</v>
      </c>
      <c r="BI47" s="151"/>
      <c r="BJ47" s="175"/>
      <c r="BK47" s="66">
        <v>12</v>
      </c>
      <c r="BL47" s="212"/>
    </row>
    <row r="48" spans="1:104" ht="19.5" customHeight="1" x14ac:dyDescent="0.25">
      <c r="A48" s="211"/>
      <c r="C48" s="60">
        <v>11</v>
      </c>
      <c r="D48" s="223"/>
      <c r="E48" s="139"/>
      <c r="F48" s="139"/>
      <c r="G48" s="139"/>
      <c r="H48" s="453"/>
      <c r="I48" s="151"/>
      <c r="J48" s="459">
        <v>2</v>
      </c>
      <c r="K48" s="139"/>
      <c r="L48" s="370"/>
      <c r="M48" s="139"/>
      <c r="N48" s="457"/>
      <c r="O48" s="148">
        <v>2</v>
      </c>
      <c r="P48" s="458"/>
      <c r="Q48" s="453"/>
      <c r="R48" s="151"/>
      <c r="S48" s="459">
        <v>2</v>
      </c>
      <c r="T48" s="370"/>
      <c r="U48" s="139"/>
      <c r="V48" s="139"/>
      <c r="W48" s="457"/>
      <c r="X48" s="148">
        <v>2</v>
      </c>
      <c r="Y48" s="458"/>
      <c r="Z48" s="453"/>
      <c r="AA48" s="151"/>
      <c r="AB48" s="459">
        <v>2</v>
      </c>
      <c r="AC48" s="139"/>
      <c r="AD48" s="139"/>
      <c r="AE48" s="148"/>
      <c r="AF48" s="457"/>
      <c r="AG48" s="148">
        <v>2</v>
      </c>
      <c r="AH48" s="452"/>
      <c r="AI48" s="453"/>
      <c r="AJ48" s="151"/>
      <c r="AK48" s="459">
        <v>2</v>
      </c>
      <c r="AL48" s="139"/>
      <c r="AM48" s="139"/>
      <c r="AN48" s="148"/>
      <c r="AO48" s="457"/>
      <c r="AP48" s="148">
        <v>2</v>
      </c>
      <c r="AQ48" s="452"/>
      <c r="AR48" s="453"/>
      <c r="AS48" s="151"/>
      <c r="AT48" s="459">
        <v>2</v>
      </c>
      <c r="AU48" s="139"/>
      <c r="AV48" s="139"/>
      <c r="AW48" s="148"/>
      <c r="AX48" s="457"/>
      <c r="AY48" s="148">
        <v>2</v>
      </c>
      <c r="AZ48" s="452"/>
      <c r="BA48" s="453"/>
      <c r="BB48" s="151"/>
      <c r="BC48" s="459">
        <v>2</v>
      </c>
      <c r="BD48" s="139"/>
      <c r="BE48" s="139"/>
      <c r="BF48" s="148"/>
      <c r="BG48" s="457"/>
      <c r="BH48" s="453">
        <v>2</v>
      </c>
      <c r="BI48" s="151"/>
      <c r="BJ48" s="175"/>
      <c r="BK48" s="66">
        <v>11</v>
      </c>
      <c r="BL48" s="212"/>
    </row>
    <row r="49" spans="1:73" ht="19.5" customHeight="1" x14ac:dyDescent="0.25">
      <c r="A49" s="211"/>
      <c r="C49" s="60">
        <v>10</v>
      </c>
      <c r="D49" s="190"/>
      <c r="E49" s="139"/>
      <c r="F49" s="139"/>
      <c r="G49" s="139"/>
      <c r="H49" s="453"/>
      <c r="I49" s="151"/>
      <c r="J49" s="459">
        <v>3</v>
      </c>
      <c r="K49" s="139"/>
      <c r="L49" s="370"/>
      <c r="M49" s="139"/>
      <c r="N49" s="457"/>
      <c r="O49" s="148">
        <v>3</v>
      </c>
      <c r="P49" s="458"/>
      <c r="Q49" s="453"/>
      <c r="R49" s="151"/>
      <c r="S49" s="459">
        <v>3</v>
      </c>
      <c r="T49" s="370"/>
      <c r="U49" s="139"/>
      <c r="V49" s="139"/>
      <c r="W49" s="457"/>
      <c r="X49" s="148">
        <v>3</v>
      </c>
      <c r="Y49" s="458"/>
      <c r="Z49" s="453"/>
      <c r="AA49" s="151"/>
      <c r="AB49" s="459">
        <v>3</v>
      </c>
      <c r="AC49" s="407"/>
      <c r="AD49" s="139"/>
      <c r="AE49" s="148"/>
      <c r="AF49" s="457"/>
      <c r="AG49" s="148">
        <v>3</v>
      </c>
      <c r="AH49" s="452"/>
      <c r="AI49" s="453"/>
      <c r="AJ49" s="151"/>
      <c r="AK49" s="459">
        <v>3</v>
      </c>
      <c r="AL49" s="407"/>
      <c r="AM49" s="139"/>
      <c r="AN49" s="148"/>
      <c r="AO49" s="457"/>
      <c r="AP49" s="148">
        <v>3</v>
      </c>
      <c r="AQ49" s="452"/>
      <c r="AR49" s="453"/>
      <c r="AS49" s="151"/>
      <c r="AT49" s="459">
        <v>3</v>
      </c>
      <c r="AU49" s="407"/>
      <c r="AV49" s="139"/>
      <c r="AW49" s="148"/>
      <c r="AX49" s="457"/>
      <c r="AY49" s="148">
        <v>3</v>
      </c>
      <c r="AZ49" s="452"/>
      <c r="BA49" s="453"/>
      <c r="BB49" s="151"/>
      <c r="BC49" s="459">
        <v>3</v>
      </c>
      <c r="BD49" s="407"/>
      <c r="BE49" s="139"/>
      <c r="BF49" s="148"/>
      <c r="BG49" s="457"/>
      <c r="BH49" s="453">
        <v>3</v>
      </c>
      <c r="BI49" s="151"/>
      <c r="BJ49" s="175"/>
      <c r="BK49" s="66">
        <v>10</v>
      </c>
      <c r="BL49" s="212"/>
    </row>
    <row r="50" spans="1:73" ht="19.5" customHeight="1" x14ac:dyDescent="0.25">
      <c r="A50" s="211"/>
      <c r="C50" s="60">
        <v>9</v>
      </c>
      <c r="D50" s="190"/>
      <c r="E50" s="139"/>
      <c r="F50" s="488"/>
      <c r="G50" s="139"/>
      <c r="H50" s="453"/>
      <c r="I50" s="151"/>
      <c r="J50" s="459">
        <v>4</v>
      </c>
      <c r="K50" s="139"/>
      <c r="L50" s="370"/>
      <c r="M50" s="139"/>
      <c r="N50" s="457"/>
      <c r="O50" s="148">
        <v>4</v>
      </c>
      <c r="P50" s="452"/>
      <c r="Q50" s="453"/>
      <c r="R50" s="151"/>
      <c r="S50" s="459">
        <v>4</v>
      </c>
      <c r="T50" s="370"/>
      <c r="U50" s="139"/>
      <c r="V50" s="139"/>
      <c r="W50" s="457"/>
      <c r="X50" s="148">
        <v>4</v>
      </c>
      <c r="Y50" s="452"/>
      <c r="Z50" s="453"/>
      <c r="AA50" s="151"/>
      <c r="AB50" s="459">
        <v>4</v>
      </c>
      <c r="AC50" s="139"/>
      <c r="AD50" s="139"/>
      <c r="AE50" s="148"/>
      <c r="AF50" s="457"/>
      <c r="AG50" s="148">
        <v>4</v>
      </c>
      <c r="AH50" s="452"/>
      <c r="AI50" s="453"/>
      <c r="AJ50" s="151"/>
      <c r="AK50" s="459">
        <v>4</v>
      </c>
      <c r="AL50" s="139"/>
      <c r="AM50" s="139"/>
      <c r="AN50" s="148"/>
      <c r="AO50" s="457"/>
      <c r="AP50" s="148">
        <v>4</v>
      </c>
      <c r="AQ50" s="452"/>
      <c r="AR50" s="453"/>
      <c r="AS50" s="151"/>
      <c r="AT50" s="459">
        <v>4</v>
      </c>
      <c r="AU50" s="139"/>
      <c r="AV50" s="139"/>
      <c r="AW50" s="148"/>
      <c r="AX50" s="457"/>
      <c r="AY50" s="148">
        <v>4</v>
      </c>
      <c r="AZ50" s="452"/>
      <c r="BA50" s="453"/>
      <c r="BB50" s="151"/>
      <c r="BC50" s="459">
        <v>4</v>
      </c>
      <c r="BD50" s="139"/>
      <c r="BE50" s="139"/>
      <c r="BF50" s="148"/>
      <c r="BG50" s="457"/>
      <c r="BH50" s="453">
        <v>4</v>
      </c>
      <c r="BI50" s="151"/>
      <c r="BJ50" s="175"/>
      <c r="BK50" s="66">
        <v>9</v>
      </c>
      <c r="BL50" s="212"/>
    </row>
    <row r="51" spans="1:73" ht="19.5" customHeight="1" x14ac:dyDescent="0.25">
      <c r="A51" s="211"/>
      <c r="C51" s="60">
        <v>8</v>
      </c>
      <c r="D51" s="190"/>
      <c r="E51" s="139"/>
      <c r="F51" s="139"/>
      <c r="G51" s="139"/>
      <c r="H51" s="453"/>
      <c r="I51" s="151"/>
      <c r="J51" s="459">
        <v>5</v>
      </c>
      <c r="K51" s="139"/>
      <c r="L51" s="370"/>
      <c r="M51" s="139"/>
      <c r="N51" s="457"/>
      <c r="O51" s="148">
        <v>5</v>
      </c>
      <c r="P51" s="452"/>
      <c r="Q51" s="453"/>
      <c r="R51" s="151"/>
      <c r="S51" s="459">
        <v>5</v>
      </c>
      <c r="T51" s="370"/>
      <c r="U51" s="139"/>
      <c r="V51" s="139"/>
      <c r="W51" s="457"/>
      <c r="X51" s="148">
        <v>5</v>
      </c>
      <c r="Y51" s="452"/>
      <c r="Z51" s="453"/>
      <c r="AA51" s="151"/>
      <c r="AB51" s="459">
        <v>5</v>
      </c>
      <c r="AC51" s="139"/>
      <c r="AD51" s="139"/>
      <c r="AE51" s="148"/>
      <c r="AF51" s="457"/>
      <c r="AG51" s="148">
        <v>5</v>
      </c>
      <c r="AH51" s="452"/>
      <c r="AI51" s="453"/>
      <c r="AJ51" s="151"/>
      <c r="AK51" s="459">
        <v>5</v>
      </c>
      <c r="AL51" s="139"/>
      <c r="AM51" s="139"/>
      <c r="AN51" s="148"/>
      <c r="AO51" s="457"/>
      <c r="AP51" s="148">
        <v>5</v>
      </c>
      <c r="AQ51" s="452"/>
      <c r="AR51" s="453"/>
      <c r="AS51" s="151"/>
      <c r="AT51" s="459">
        <v>5</v>
      </c>
      <c r="AU51" s="139"/>
      <c r="AV51" s="139"/>
      <c r="AW51" s="148"/>
      <c r="AX51" s="457"/>
      <c r="AY51" s="148">
        <v>5</v>
      </c>
      <c r="AZ51" s="460"/>
      <c r="BA51" s="453"/>
      <c r="BB51" s="151"/>
      <c r="BC51" s="459">
        <v>5</v>
      </c>
      <c r="BD51" s="139"/>
      <c r="BE51" s="139"/>
      <c r="BF51" s="148"/>
      <c r="BG51" s="457"/>
      <c r="BH51" s="453">
        <v>5</v>
      </c>
      <c r="BI51" s="151"/>
      <c r="BJ51" s="175"/>
      <c r="BK51" s="66">
        <v>8</v>
      </c>
      <c r="BL51" s="212"/>
    </row>
    <row r="52" spans="1:73" ht="19.5" customHeight="1" x14ac:dyDescent="0.4">
      <c r="A52" s="211"/>
      <c r="C52" s="60">
        <v>7</v>
      </c>
      <c r="D52" s="224"/>
      <c r="E52" s="139"/>
      <c r="F52" s="139"/>
      <c r="G52" s="139"/>
      <c r="H52" s="453"/>
      <c r="I52" s="151"/>
      <c r="J52" s="459">
        <v>6</v>
      </c>
      <c r="K52" s="139"/>
      <c r="L52" s="370"/>
      <c r="M52" s="139"/>
      <c r="N52" s="457"/>
      <c r="O52" s="148">
        <v>6</v>
      </c>
      <c r="P52" s="452"/>
      <c r="Q52" s="453"/>
      <c r="R52" s="151"/>
      <c r="S52" s="459">
        <v>6</v>
      </c>
      <c r="T52" s="370"/>
      <c r="U52" s="139"/>
      <c r="V52" s="139"/>
      <c r="W52" s="457"/>
      <c r="X52" s="148">
        <v>6</v>
      </c>
      <c r="Y52" s="452"/>
      <c r="Z52" s="453"/>
      <c r="AA52" s="151"/>
      <c r="AB52" s="459">
        <v>6</v>
      </c>
      <c r="AC52" s="139"/>
      <c r="AD52" s="139"/>
      <c r="AE52" s="148"/>
      <c r="AF52" s="457"/>
      <c r="AG52" s="148">
        <v>6</v>
      </c>
      <c r="AH52" s="452"/>
      <c r="AI52" s="453"/>
      <c r="AJ52" s="151"/>
      <c r="AK52" s="459">
        <v>6</v>
      </c>
      <c r="AL52" s="139"/>
      <c r="AM52" s="139"/>
      <c r="AN52" s="148"/>
      <c r="AO52" s="457"/>
      <c r="AP52" s="148">
        <v>6</v>
      </c>
      <c r="AQ52" s="452"/>
      <c r="AR52" s="453"/>
      <c r="AS52" s="151"/>
      <c r="AT52" s="459">
        <v>6</v>
      </c>
      <c r="AU52" s="139"/>
      <c r="AV52" s="139"/>
      <c r="AW52" s="148"/>
      <c r="AX52" s="457"/>
      <c r="AY52" s="148">
        <v>6</v>
      </c>
      <c r="AZ52" s="452"/>
      <c r="BA52" s="453"/>
      <c r="BB52" s="151"/>
      <c r="BC52" s="459">
        <v>6</v>
      </c>
      <c r="BD52" s="139"/>
      <c r="BE52" s="139"/>
      <c r="BF52" s="148"/>
      <c r="BG52" s="457"/>
      <c r="BH52" s="453">
        <v>6</v>
      </c>
      <c r="BI52" s="151"/>
      <c r="BJ52" s="175"/>
      <c r="BK52" s="66">
        <v>7</v>
      </c>
      <c r="BL52" s="212"/>
      <c r="BU52" s="89"/>
    </row>
    <row r="53" spans="1:73" ht="19.5" customHeight="1" x14ac:dyDescent="0.25">
      <c r="A53" s="211"/>
      <c r="C53" s="60">
        <v>6</v>
      </c>
      <c r="D53" s="190"/>
      <c r="E53" s="139"/>
      <c r="F53" s="370"/>
      <c r="G53" s="139"/>
      <c r="H53" s="453"/>
      <c r="I53" s="151"/>
      <c r="J53" s="459">
        <v>7</v>
      </c>
      <c r="K53" s="139"/>
      <c r="L53" s="370"/>
      <c r="M53" s="139"/>
      <c r="N53" s="457"/>
      <c r="O53" s="148">
        <v>7</v>
      </c>
      <c r="P53" s="452"/>
      <c r="Q53" s="453"/>
      <c r="R53" s="151"/>
      <c r="S53" s="459">
        <v>7</v>
      </c>
      <c r="T53" s="370"/>
      <c r="U53" s="139"/>
      <c r="V53" s="139"/>
      <c r="W53" s="457"/>
      <c r="X53" s="148">
        <v>7</v>
      </c>
      <c r="Y53" s="452"/>
      <c r="Z53" s="453"/>
      <c r="AA53" s="151"/>
      <c r="AB53" s="459">
        <v>7</v>
      </c>
      <c r="AC53" s="139"/>
      <c r="AD53" s="139"/>
      <c r="AE53" s="148"/>
      <c r="AF53" s="457"/>
      <c r="AG53" s="148">
        <v>7</v>
      </c>
      <c r="AH53" s="452"/>
      <c r="AI53" s="453"/>
      <c r="AJ53" s="151"/>
      <c r="AK53" s="459">
        <v>7</v>
      </c>
      <c r="AL53" s="139"/>
      <c r="AM53" s="139"/>
      <c r="AN53" s="148"/>
      <c r="AO53" s="457"/>
      <c r="AP53" s="148">
        <v>7</v>
      </c>
      <c r="AQ53" s="452"/>
      <c r="AR53" s="453"/>
      <c r="AS53" s="151"/>
      <c r="AT53" s="459">
        <v>7</v>
      </c>
      <c r="AU53" s="139"/>
      <c r="AV53" s="139"/>
      <c r="AW53" s="148"/>
      <c r="AX53" s="457"/>
      <c r="AY53" s="148">
        <v>7</v>
      </c>
      <c r="AZ53" s="452"/>
      <c r="BA53" s="453"/>
      <c r="BB53" s="151"/>
      <c r="BC53" s="459">
        <v>7</v>
      </c>
      <c r="BD53" s="139"/>
      <c r="BE53" s="139"/>
      <c r="BF53" s="148"/>
      <c r="BG53" s="457"/>
      <c r="BH53" s="453">
        <v>7</v>
      </c>
      <c r="BI53" s="151"/>
      <c r="BJ53" s="175"/>
      <c r="BK53" s="66">
        <v>6</v>
      </c>
      <c r="BL53" s="212"/>
    </row>
    <row r="54" spans="1:73" ht="19.5" customHeight="1" x14ac:dyDescent="0.25">
      <c r="A54" s="211"/>
      <c r="C54" s="60">
        <v>5</v>
      </c>
      <c r="D54" s="190"/>
      <c r="E54" s="139"/>
      <c r="F54" s="370"/>
      <c r="G54" s="139"/>
      <c r="H54" s="453"/>
      <c r="I54" s="151"/>
      <c r="J54" s="459">
        <v>8</v>
      </c>
      <c r="K54" s="139"/>
      <c r="L54" s="370"/>
      <c r="M54" s="139"/>
      <c r="N54" s="457"/>
      <c r="O54" s="148">
        <v>8</v>
      </c>
      <c r="P54" s="452"/>
      <c r="Q54" s="453"/>
      <c r="R54" s="151"/>
      <c r="S54" s="459">
        <v>8</v>
      </c>
      <c r="T54" s="370"/>
      <c r="U54" s="139"/>
      <c r="V54" s="139"/>
      <c r="W54" s="457"/>
      <c r="X54" s="148">
        <v>8</v>
      </c>
      <c r="Y54" s="452"/>
      <c r="Z54" s="453"/>
      <c r="AA54" s="151"/>
      <c r="AB54" s="459">
        <v>8</v>
      </c>
      <c r="AC54" s="139"/>
      <c r="AD54" s="139"/>
      <c r="AE54" s="148"/>
      <c r="AF54" s="457"/>
      <c r="AG54" s="148">
        <v>8</v>
      </c>
      <c r="AH54" s="452"/>
      <c r="AI54" s="453"/>
      <c r="AJ54" s="151"/>
      <c r="AK54" s="459">
        <v>8</v>
      </c>
      <c r="AL54" s="139"/>
      <c r="AM54" s="139"/>
      <c r="AN54" s="148"/>
      <c r="AO54" s="457"/>
      <c r="AP54" s="148">
        <v>8</v>
      </c>
      <c r="AQ54" s="452"/>
      <c r="AR54" s="453"/>
      <c r="AS54" s="151"/>
      <c r="AT54" s="459">
        <v>8</v>
      </c>
      <c r="AU54" s="139"/>
      <c r="AV54" s="139"/>
      <c r="AW54" s="148"/>
      <c r="AX54" s="457"/>
      <c r="AY54" s="148">
        <v>8</v>
      </c>
      <c r="AZ54" s="452"/>
      <c r="BA54" s="453"/>
      <c r="BB54" s="151"/>
      <c r="BC54" s="459">
        <v>8</v>
      </c>
      <c r="BD54" s="139"/>
      <c r="BE54" s="139"/>
      <c r="BF54" s="148"/>
      <c r="BG54" s="457"/>
      <c r="BH54" s="453">
        <v>8</v>
      </c>
      <c r="BI54" s="151"/>
      <c r="BJ54" s="175"/>
      <c r="BK54" s="66">
        <v>5</v>
      </c>
      <c r="BL54" s="212"/>
    </row>
    <row r="55" spans="1:73" ht="19.5" customHeight="1" x14ac:dyDescent="0.25">
      <c r="A55" s="211"/>
      <c r="C55" s="60">
        <v>4</v>
      </c>
      <c r="D55" s="190"/>
      <c r="E55" s="139"/>
      <c r="F55" s="370"/>
      <c r="G55" s="139"/>
      <c r="H55" s="453"/>
      <c r="I55" s="151"/>
      <c r="J55" s="459">
        <v>9</v>
      </c>
      <c r="K55" s="139"/>
      <c r="L55" s="370"/>
      <c r="M55" s="139"/>
      <c r="N55" s="457"/>
      <c r="O55" s="148">
        <v>9</v>
      </c>
      <c r="P55" s="452"/>
      <c r="Q55" s="453"/>
      <c r="R55" s="151"/>
      <c r="S55" s="459">
        <v>9</v>
      </c>
      <c r="T55" s="370"/>
      <c r="U55" s="139"/>
      <c r="V55" s="139"/>
      <c r="W55" s="457"/>
      <c r="X55" s="148">
        <v>9</v>
      </c>
      <c r="Y55" s="452"/>
      <c r="Z55" s="453"/>
      <c r="AA55" s="151"/>
      <c r="AB55" s="459">
        <v>9</v>
      </c>
      <c r="AC55" s="139"/>
      <c r="AD55" s="139"/>
      <c r="AE55" s="148"/>
      <c r="AF55" s="457"/>
      <c r="AG55" s="148">
        <v>9</v>
      </c>
      <c r="AH55" s="452"/>
      <c r="AI55" s="453"/>
      <c r="AJ55" s="151"/>
      <c r="AK55" s="459">
        <v>9</v>
      </c>
      <c r="AL55" s="139"/>
      <c r="AM55" s="139"/>
      <c r="AN55" s="148"/>
      <c r="AO55" s="457"/>
      <c r="AP55" s="148">
        <v>9</v>
      </c>
      <c r="AQ55" s="452"/>
      <c r="AR55" s="453"/>
      <c r="AS55" s="151"/>
      <c r="AT55" s="459">
        <v>9</v>
      </c>
      <c r="AU55" s="139"/>
      <c r="AV55" s="139"/>
      <c r="AW55" s="148"/>
      <c r="AX55" s="457"/>
      <c r="AY55" s="148">
        <v>9</v>
      </c>
      <c r="AZ55" s="452"/>
      <c r="BA55" s="453"/>
      <c r="BB55" s="151"/>
      <c r="BC55" s="459">
        <v>9</v>
      </c>
      <c r="BD55" s="139"/>
      <c r="BE55" s="139"/>
      <c r="BF55" s="148"/>
      <c r="BG55" s="457"/>
      <c r="BH55" s="453">
        <v>9</v>
      </c>
      <c r="BI55" s="151"/>
      <c r="BJ55" s="175"/>
      <c r="BK55" s="66">
        <v>4</v>
      </c>
      <c r="BL55" s="212"/>
    </row>
    <row r="56" spans="1:73" ht="19.5" customHeight="1" thickBot="1" x14ac:dyDescent="0.3">
      <c r="A56" s="211"/>
      <c r="C56" s="60">
        <v>3</v>
      </c>
      <c r="D56" s="190"/>
      <c r="E56" s="139"/>
      <c r="F56" s="370"/>
      <c r="G56" s="139"/>
      <c r="H56" s="453"/>
      <c r="I56" s="463"/>
      <c r="J56" s="464">
        <v>10</v>
      </c>
      <c r="K56" s="139"/>
      <c r="L56" s="370"/>
      <c r="M56" s="139"/>
      <c r="N56" s="461"/>
      <c r="O56" s="462">
        <v>10</v>
      </c>
      <c r="P56" s="452"/>
      <c r="Q56" s="453"/>
      <c r="R56" s="463"/>
      <c r="S56" s="464">
        <v>10</v>
      </c>
      <c r="T56" s="370"/>
      <c r="U56" s="139"/>
      <c r="V56" s="139"/>
      <c r="W56" s="461"/>
      <c r="X56" s="462">
        <v>10</v>
      </c>
      <c r="Y56" s="452"/>
      <c r="Z56" s="453"/>
      <c r="AA56" s="463"/>
      <c r="AB56" s="464">
        <v>10</v>
      </c>
      <c r="AC56" s="139"/>
      <c r="AD56" s="139"/>
      <c r="AE56" s="148"/>
      <c r="AF56" s="461"/>
      <c r="AG56" s="462">
        <v>10</v>
      </c>
      <c r="AH56" s="452"/>
      <c r="AI56" s="453"/>
      <c r="AJ56" s="463"/>
      <c r="AK56" s="464">
        <v>10</v>
      </c>
      <c r="AL56" s="139"/>
      <c r="AM56" s="139"/>
      <c r="AN56" s="148"/>
      <c r="AO56" s="461"/>
      <c r="AP56" s="462">
        <v>10</v>
      </c>
      <c r="AQ56" s="452"/>
      <c r="AR56" s="453"/>
      <c r="AS56" s="463"/>
      <c r="AT56" s="464">
        <v>10</v>
      </c>
      <c r="AU56" s="139"/>
      <c r="AV56" s="139"/>
      <c r="AW56" s="148"/>
      <c r="AX56" s="461"/>
      <c r="AY56" s="462">
        <v>10</v>
      </c>
      <c r="AZ56" s="452"/>
      <c r="BA56" s="453"/>
      <c r="BB56" s="463"/>
      <c r="BC56" s="464">
        <v>10</v>
      </c>
      <c r="BD56" s="139"/>
      <c r="BE56" s="139"/>
      <c r="BF56" s="148"/>
      <c r="BG56" s="461"/>
      <c r="BH56" s="465">
        <v>10</v>
      </c>
      <c r="BI56" s="151"/>
      <c r="BJ56" s="175"/>
      <c r="BK56" s="66">
        <v>3</v>
      </c>
      <c r="BL56" s="212"/>
      <c r="BM56" s="89"/>
      <c r="BN56" s="89"/>
    </row>
    <row r="57" spans="1:73" s="89" customFormat="1" ht="19.5" customHeight="1" x14ac:dyDescent="0.25">
      <c r="A57" s="120"/>
      <c r="C57" s="60">
        <v>2</v>
      </c>
      <c r="D57" s="225"/>
      <c r="E57" s="139"/>
      <c r="F57" s="370"/>
      <c r="G57" s="139"/>
      <c r="H57" s="139"/>
      <c r="I57" s="370"/>
      <c r="J57" s="139"/>
      <c r="K57" s="139"/>
      <c r="L57" s="370"/>
      <c r="M57" s="139"/>
      <c r="N57" s="139"/>
      <c r="O57" s="370"/>
      <c r="P57" s="139"/>
      <c r="Q57" s="139"/>
      <c r="R57" s="370"/>
      <c r="S57" s="139"/>
      <c r="T57" s="370"/>
      <c r="U57" s="139"/>
      <c r="V57" s="139"/>
      <c r="W57" s="370"/>
      <c r="X57" s="370"/>
      <c r="Y57" s="139"/>
      <c r="Z57" s="370"/>
      <c r="AA57" s="146"/>
      <c r="AB57" s="146"/>
      <c r="AC57" s="486"/>
      <c r="AD57" s="146"/>
      <c r="AE57" s="370"/>
      <c r="AF57" s="370"/>
      <c r="AG57" s="146"/>
      <c r="AH57" s="370"/>
      <c r="AI57" s="370"/>
      <c r="AJ57" s="146"/>
      <c r="AK57" s="370"/>
      <c r="AL57" s="146"/>
      <c r="AM57" s="370"/>
      <c r="AN57" s="146"/>
      <c r="AO57" s="370"/>
      <c r="AP57" s="146"/>
      <c r="AQ57" s="198"/>
      <c r="AR57" s="198"/>
      <c r="AS57" s="490"/>
      <c r="AT57" s="76"/>
      <c r="AU57" s="200"/>
      <c r="AV57" s="200"/>
      <c r="AW57" s="490"/>
      <c r="AX57" s="200"/>
      <c r="AY57" s="491"/>
      <c r="AZ57" s="490"/>
      <c r="BA57" s="200"/>
      <c r="BB57" s="200"/>
      <c r="BC57" s="492"/>
      <c r="BD57" s="200"/>
      <c r="BE57" s="490"/>
      <c r="BF57" s="493"/>
      <c r="BG57" s="490"/>
      <c r="BH57" s="200"/>
      <c r="BI57" s="200"/>
      <c r="BJ57" s="494"/>
      <c r="BK57" s="66">
        <v>2</v>
      </c>
      <c r="BL57" s="212"/>
      <c r="BM57" s="57"/>
      <c r="BN57" s="57"/>
      <c r="BO57" s="57"/>
      <c r="BP57" s="57"/>
      <c r="BQ57" s="57"/>
      <c r="BR57" s="57"/>
      <c r="BS57" s="57"/>
      <c r="BT57" s="57"/>
      <c r="BU57" s="57"/>
    </row>
    <row r="58" spans="1:73" ht="19.5" customHeight="1" x14ac:dyDescent="0.25">
      <c r="A58" s="211"/>
      <c r="C58" s="60">
        <v>1</v>
      </c>
      <c r="D58" s="190"/>
      <c r="E58" s="139"/>
      <c r="F58" s="139"/>
      <c r="G58" s="139"/>
      <c r="H58" s="139"/>
      <c r="I58" s="139"/>
      <c r="J58" s="139"/>
      <c r="K58" s="139"/>
      <c r="L58" s="139"/>
      <c r="M58" s="139"/>
      <c r="N58" s="139"/>
      <c r="O58" s="139"/>
      <c r="P58" s="139"/>
      <c r="Q58" s="139"/>
      <c r="R58" s="139"/>
      <c r="S58" s="139"/>
      <c r="T58" s="139"/>
      <c r="U58" s="139"/>
      <c r="V58" s="139"/>
      <c r="W58" s="139"/>
      <c r="X58" s="139"/>
      <c r="Y58" s="139"/>
      <c r="Z58" s="139"/>
      <c r="AA58" s="226"/>
      <c r="AB58" s="226"/>
      <c r="AC58" s="226"/>
      <c r="AD58" s="226"/>
      <c r="AE58" s="226"/>
      <c r="AF58" s="226"/>
      <c r="AG58" s="226"/>
      <c r="AH58" s="226"/>
      <c r="AI58" s="226"/>
      <c r="AJ58" s="226"/>
      <c r="AK58" s="226"/>
      <c r="AL58" s="226"/>
      <c r="AM58" s="226"/>
      <c r="AN58" s="226"/>
      <c r="AO58" s="226"/>
      <c r="AP58" s="226"/>
      <c r="AQ58" s="406"/>
      <c r="AR58" s="114"/>
      <c r="AS58" s="114"/>
      <c r="AT58" s="114"/>
      <c r="AU58" s="205"/>
      <c r="AV58" s="114"/>
      <c r="AW58" s="114"/>
      <c r="AX58" s="114"/>
      <c r="AY58" s="114"/>
      <c r="AZ58" s="114"/>
      <c r="BA58" s="205"/>
      <c r="BB58" s="114"/>
      <c r="BC58" s="114"/>
      <c r="BD58" s="114"/>
      <c r="BE58" s="114"/>
      <c r="BF58" s="117"/>
      <c r="BG58" s="114"/>
      <c r="BH58" s="114"/>
      <c r="BI58" s="114"/>
      <c r="BJ58" s="98"/>
      <c r="BK58" s="66">
        <v>1</v>
      </c>
      <c r="BL58" s="212"/>
    </row>
    <row r="59" spans="1:73" ht="19.5" customHeight="1" x14ac:dyDescent="0.4">
      <c r="A59" s="211"/>
      <c r="B59" s="212"/>
      <c r="D59" s="133">
        <v>59</v>
      </c>
      <c r="E59" s="133">
        <v>58</v>
      </c>
      <c r="F59" s="133">
        <v>57</v>
      </c>
      <c r="G59" s="133">
        <v>56</v>
      </c>
      <c r="H59" s="133">
        <v>55</v>
      </c>
      <c r="I59" s="133">
        <v>54</v>
      </c>
      <c r="J59" s="133">
        <v>53</v>
      </c>
      <c r="K59" s="133">
        <v>52</v>
      </c>
      <c r="L59" s="133">
        <v>51</v>
      </c>
      <c r="M59" s="133">
        <v>50</v>
      </c>
      <c r="N59" s="133">
        <v>49</v>
      </c>
      <c r="O59" s="133">
        <v>48</v>
      </c>
      <c r="P59" s="133">
        <v>47</v>
      </c>
      <c r="Q59" s="133">
        <v>46</v>
      </c>
      <c r="R59" s="133">
        <v>45</v>
      </c>
      <c r="S59" s="133">
        <v>44</v>
      </c>
      <c r="T59" s="133">
        <v>43</v>
      </c>
      <c r="U59" s="133">
        <v>42</v>
      </c>
      <c r="V59" s="133">
        <v>41</v>
      </c>
      <c r="W59" s="133">
        <v>40</v>
      </c>
      <c r="X59" s="133">
        <v>39</v>
      </c>
      <c r="Y59" s="133">
        <v>38</v>
      </c>
      <c r="Z59" s="133">
        <v>37</v>
      </c>
      <c r="AA59" s="133">
        <v>36</v>
      </c>
      <c r="AB59" s="133">
        <v>35</v>
      </c>
      <c r="AC59" s="133">
        <v>34</v>
      </c>
      <c r="AD59" s="133">
        <v>33</v>
      </c>
      <c r="AE59" s="133">
        <v>32</v>
      </c>
      <c r="AF59" s="133">
        <v>31</v>
      </c>
      <c r="AG59" s="133">
        <v>30</v>
      </c>
      <c r="AH59" s="133">
        <v>29</v>
      </c>
      <c r="AI59" s="133">
        <v>28</v>
      </c>
      <c r="AJ59" s="133">
        <v>27</v>
      </c>
      <c r="AK59" s="133">
        <v>26</v>
      </c>
      <c r="AL59" s="133">
        <v>25</v>
      </c>
      <c r="AM59" s="133">
        <v>24</v>
      </c>
      <c r="AN59" s="133">
        <v>23</v>
      </c>
      <c r="AO59" s="133">
        <v>22</v>
      </c>
      <c r="AP59" s="133">
        <v>21</v>
      </c>
      <c r="AQ59" s="133">
        <v>20</v>
      </c>
      <c r="AR59" s="133">
        <v>19</v>
      </c>
      <c r="AS59" s="133">
        <v>18</v>
      </c>
      <c r="AT59" s="133">
        <v>17</v>
      </c>
      <c r="AU59" s="133">
        <v>16</v>
      </c>
      <c r="AV59" s="133">
        <v>15</v>
      </c>
      <c r="AW59" s="133">
        <v>14</v>
      </c>
      <c r="AX59" s="133">
        <v>13</v>
      </c>
      <c r="AY59" s="133">
        <v>12</v>
      </c>
      <c r="AZ59" s="133">
        <v>11</v>
      </c>
      <c r="BA59" s="133">
        <v>10</v>
      </c>
      <c r="BB59" s="133">
        <v>9</v>
      </c>
      <c r="BC59" s="133">
        <v>8</v>
      </c>
      <c r="BD59" s="133">
        <v>7</v>
      </c>
      <c r="BE59" s="133">
        <v>6</v>
      </c>
      <c r="BF59" s="133">
        <v>5</v>
      </c>
      <c r="BG59" s="133">
        <v>4</v>
      </c>
      <c r="BH59" s="133">
        <v>3</v>
      </c>
      <c r="BI59" s="133">
        <v>2</v>
      </c>
      <c r="BJ59" s="133">
        <v>1</v>
      </c>
      <c r="BK59" s="212"/>
      <c r="BL59" s="212"/>
    </row>
    <row r="60" spans="1:73" ht="19.5" customHeight="1" x14ac:dyDescent="0.25">
      <c r="A60" s="211"/>
      <c r="B60" s="212"/>
      <c r="AT60" s="206"/>
      <c r="AZ60" s="206"/>
      <c r="BK60" s="212"/>
      <c r="BL60" s="212"/>
    </row>
  </sheetData>
  <mergeCells count="4">
    <mergeCell ref="K38:L38"/>
    <mergeCell ref="K31:L31"/>
    <mergeCell ref="D4:O5"/>
    <mergeCell ref="H16:I16"/>
  </mergeCells>
  <phoneticPr fontId="39" type="noConversion"/>
  <pageMargins left="0.31496062992125984" right="7.874015748031496E-2" top="0.23622047244094491" bottom="0.23622047244094491" header="0.31496062992125984" footer="0.15748031496062992"/>
  <pageSetup paperSize="8" scale="69" orientation="landscape" r:id="rId1"/>
  <headerFooter>
    <oddFooter>&amp;LFile : &amp;F&amp;RSheet : &amp;A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4BBAE-1B13-435E-AFF8-A53B9572529C}">
  <sheetPr codeName="Sheet17">
    <tabColor rgb="FFFFFF00"/>
  </sheetPr>
  <dimension ref="A1:DQ62"/>
  <sheetViews>
    <sheetView showGridLines="0" topLeftCell="O7" zoomScaleNormal="100" workbookViewId="0">
      <selection activeCell="BN9" sqref="BN9:BO14"/>
    </sheetView>
  </sheetViews>
  <sheetFormatPr defaultColWidth="8.9140625" defaultRowHeight="19.5" customHeight="1" x14ac:dyDescent="0.25"/>
  <cols>
    <col min="1" max="2" width="3.08203125" style="57" customWidth="1"/>
    <col min="3" max="3" width="3.08203125" style="134" customWidth="1"/>
    <col min="4" max="65" width="3.08203125" style="57" customWidth="1"/>
    <col min="66" max="66" width="17.1640625" style="279" customWidth="1"/>
    <col min="67" max="68" width="8.9140625" style="279"/>
    <col min="69" max="69" width="11.75" style="212" customWidth="1"/>
    <col min="70" max="70" width="5.4140625" style="279" customWidth="1"/>
    <col min="71" max="71" width="2" style="279" customWidth="1"/>
    <col min="72" max="77" width="15" style="279" customWidth="1"/>
    <col min="78" max="78" width="8.9140625" style="279"/>
    <col min="79" max="16384" width="8.9140625" style="57"/>
  </cols>
  <sheetData>
    <row r="1" spans="1:77" ht="19.5" customHeight="1" x14ac:dyDescent="0.25">
      <c r="A1" s="55"/>
      <c r="B1" s="56"/>
      <c r="C1" s="135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  <c r="AG1" s="56"/>
      <c r="AH1" s="56"/>
      <c r="AI1" s="56"/>
      <c r="AJ1" s="56"/>
      <c r="AK1" s="56"/>
      <c r="AL1" s="56"/>
      <c r="AM1" s="56"/>
      <c r="AN1" s="56"/>
      <c r="AO1" s="56"/>
      <c r="AP1" s="56"/>
      <c r="AQ1" s="56"/>
      <c r="AR1" s="56"/>
      <c r="AS1" s="56"/>
      <c r="AT1" s="56"/>
      <c r="AU1" s="56"/>
      <c r="AV1" s="56"/>
      <c r="AW1" s="56">
        <v>10</v>
      </c>
      <c r="AX1" s="56"/>
      <c r="AY1" s="56"/>
      <c r="AZ1" s="56"/>
      <c r="BA1" s="56">
        <v>5</v>
      </c>
      <c r="BB1" s="56"/>
      <c r="BC1" s="56"/>
      <c r="BD1" s="56"/>
      <c r="BE1" s="56"/>
      <c r="BF1" s="56">
        <v>5</v>
      </c>
      <c r="BG1" s="56"/>
      <c r="BH1" s="56"/>
      <c r="BI1" s="56"/>
      <c r="BJ1" s="56"/>
      <c r="BK1" s="56"/>
      <c r="BL1" s="56"/>
      <c r="BM1" s="56"/>
    </row>
    <row r="2" spans="1:77" ht="19.5" customHeight="1" x14ac:dyDescent="0.25">
      <c r="A2" s="58"/>
    </row>
    <row r="3" spans="1:77" ht="19.5" customHeight="1" x14ac:dyDescent="0.25">
      <c r="A3" s="58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136">
        <v>44</v>
      </c>
      <c r="T3" s="137">
        <v>43</v>
      </c>
      <c r="U3" s="137">
        <v>42</v>
      </c>
      <c r="V3" s="137">
        <v>41</v>
      </c>
      <c r="W3" s="137">
        <v>40</v>
      </c>
      <c r="X3" s="137">
        <v>39</v>
      </c>
      <c r="Y3" s="137">
        <v>38</v>
      </c>
      <c r="Z3" s="137">
        <v>37</v>
      </c>
      <c r="AA3" s="137">
        <v>36</v>
      </c>
      <c r="AB3" s="137">
        <v>35</v>
      </c>
      <c r="AC3" s="137">
        <v>34</v>
      </c>
      <c r="AD3" s="137">
        <v>33</v>
      </c>
      <c r="AE3" s="137">
        <v>32</v>
      </c>
      <c r="AF3" s="137">
        <v>31</v>
      </c>
      <c r="AG3" s="137">
        <v>30</v>
      </c>
      <c r="AH3" s="137">
        <v>29</v>
      </c>
      <c r="AI3" s="137">
        <v>28</v>
      </c>
      <c r="AJ3" s="137">
        <v>27</v>
      </c>
      <c r="AK3" s="137">
        <v>26</v>
      </c>
      <c r="AL3" s="137">
        <v>25</v>
      </c>
      <c r="AM3" s="137">
        <v>24</v>
      </c>
      <c r="AN3" s="137">
        <v>23</v>
      </c>
      <c r="AO3" s="137">
        <v>22</v>
      </c>
      <c r="AP3" s="137">
        <v>21</v>
      </c>
      <c r="AQ3" s="137">
        <v>20</v>
      </c>
      <c r="AR3" s="137">
        <v>19</v>
      </c>
      <c r="AS3" s="137">
        <v>18</v>
      </c>
      <c r="AT3" s="137">
        <v>17</v>
      </c>
      <c r="AU3" s="137">
        <v>16</v>
      </c>
      <c r="AV3" s="137">
        <v>15</v>
      </c>
      <c r="AW3" s="59">
        <v>14</v>
      </c>
      <c r="AX3" s="59">
        <v>13</v>
      </c>
      <c r="AY3" s="59">
        <v>12</v>
      </c>
      <c r="AZ3" s="59">
        <v>11</v>
      </c>
      <c r="BA3" s="59">
        <v>10</v>
      </c>
      <c r="BB3" s="59">
        <v>9</v>
      </c>
      <c r="BC3" s="59">
        <v>8</v>
      </c>
      <c r="BD3" s="59">
        <v>7</v>
      </c>
      <c r="BE3" s="59">
        <v>6</v>
      </c>
      <c r="BF3" s="59">
        <v>5</v>
      </c>
      <c r="BG3" s="59">
        <v>4</v>
      </c>
      <c r="BH3" s="59">
        <v>3</v>
      </c>
      <c r="BI3" s="59">
        <v>2</v>
      </c>
      <c r="BJ3" s="59">
        <v>1</v>
      </c>
    </row>
    <row r="4" spans="1:77" ht="19.5" customHeight="1" x14ac:dyDescent="0.25">
      <c r="A4" s="58"/>
      <c r="C4" s="60"/>
      <c r="D4" s="696" t="s">
        <v>23</v>
      </c>
      <c r="E4" s="696"/>
      <c r="F4" s="696"/>
      <c r="G4" s="696"/>
      <c r="H4" s="696"/>
      <c r="I4" s="696"/>
      <c r="J4" s="696"/>
      <c r="K4" s="696"/>
      <c r="L4" s="696"/>
      <c r="M4" s="696"/>
      <c r="N4" s="696"/>
      <c r="O4" s="696"/>
      <c r="Q4" s="212"/>
      <c r="R4" s="61"/>
      <c r="S4" s="138"/>
      <c r="T4" s="139"/>
      <c r="U4" s="139"/>
      <c r="V4" s="139"/>
      <c r="W4" s="139"/>
      <c r="X4" s="139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140"/>
      <c r="AL4" s="139"/>
      <c r="AM4" s="139"/>
      <c r="AN4" s="139"/>
      <c r="AO4" s="139"/>
      <c r="AP4" s="139"/>
      <c r="AQ4" s="139"/>
      <c r="AR4" s="139"/>
      <c r="AS4" s="139"/>
      <c r="AT4" s="139"/>
      <c r="AU4" s="139"/>
      <c r="AV4" s="139"/>
      <c r="AW4" s="141"/>
      <c r="AX4" s="141"/>
      <c r="AY4" s="141"/>
      <c r="AZ4" s="141"/>
      <c r="BA4" s="141"/>
      <c r="BB4" s="141"/>
      <c r="BC4" s="141"/>
      <c r="BD4" s="141"/>
      <c r="BE4" s="141"/>
      <c r="BF4" s="141"/>
      <c r="BG4" s="141"/>
      <c r="BH4" s="141"/>
      <c r="BI4" s="141"/>
      <c r="BJ4" s="142"/>
      <c r="BK4" s="66">
        <v>55</v>
      </c>
      <c r="BL4" s="212"/>
    </row>
    <row r="5" spans="1:77" ht="19.5" customHeight="1" thickBot="1" x14ac:dyDescent="0.3">
      <c r="A5" s="58"/>
      <c r="C5" s="60"/>
      <c r="D5" s="696"/>
      <c r="E5" s="696"/>
      <c r="F5" s="696"/>
      <c r="G5" s="696"/>
      <c r="H5" s="696"/>
      <c r="I5" s="696"/>
      <c r="J5" s="696"/>
      <c r="K5" s="696"/>
      <c r="L5" s="696"/>
      <c r="M5" s="696"/>
      <c r="N5" s="696"/>
      <c r="O5" s="696"/>
      <c r="Q5" s="212"/>
      <c r="R5" s="61"/>
      <c r="S5" s="138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  <c r="AU5" s="139"/>
      <c r="AV5" s="139"/>
      <c r="AW5" s="139"/>
      <c r="AX5" s="139"/>
      <c r="AY5" s="139"/>
      <c r="AZ5" s="139"/>
      <c r="BA5" s="139"/>
      <c r="BB5" s="139"/>
      <c r="BC5" s="139"/>
      <c r="BD5" s="139"/>
      <c r="BE5" s="139"/>
      <c r="BF5" s="139"/>
      <c r="BG5" s="139"/>
      <c r="BH5" s="139"/>
      <c r="BI5" s="139"/>
      <c r="BJ5" s="143"/>
      <c r="BK5" s="66">
        <v>54</v>
      </c>
      <c r="BL5" s="212"/>
    </row>
    <row r="6" spans="1:77" ht="19.5" customHeight="1" thickBot="1" x14ac:dyDescent="0.3">
      <c r="A6" s="58"/>
      <c r="C6" s="60"/>
      <c r="Q6" s="212"/>
      <c r="R6" s="61"/>
      <c r="S6" s="138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  <c r="AU6" s="139"/>
      <c r="AV6" s="148"/>
      <c r="AW6" s="399" t="str">
        <f>IF(INDEX(Cab_list[],MATCH(4&amp;"-"&amp;AY6,Cab_list[hidden cabname],0),2)=0," ",INDEX(Cab_list[],MATCH(4&amp;"-"&amp;AY6,Cab_list[hidden cabname],0),2))</f>
        <v xml:space="preserve"> </v>
      </c>
      <c r="AX6" s="150"/>
      <c r="AY6" s="175" t="s">
        <v>30</v>
      </c>
      <c r="AZ6" s="139"/>
      <c r="BA6" s="399" t="str">
        <f>IF(INDEX(Cab_list[],MATCH(4&amp;"-"&amp;BC6,Cab_list[hidden cabname],0),2)=0," ",INDEX(Cab_list[],MATCH(4&amp;"-"&amp;BC6,Cab_list[hidden cabname],0),2))</f>
        <v xml:space="preserve"> </v>
      </c>
      <c r="BB6" s="282"/>
      <c r="BC6" s="175" t="s">
        <v>31</v>
      </c>
      <c r="BD6" s="139"/>
      <c r="BE6" s="139"/>
      <c r="BF6" s="399" t="str">
        <f>IF(INDEX(Cab_list[],MATCH(4&amp;"-"&amp;BH6,Cab_list[hidden cabname],0),2)=0," ",INDEX(Cab_list[],MATCH(4&amp;"-"&amp;BH6,Cab_list[hidden cabname],0),2))</f>
        <v xml:space="preserve"> </v>
      </c>
      <c r="BG6" s="150"/>
      <c r="BH6" s="175" t="s">
        <v>32</v>
      </c>
      <c r="BI6" s="139"/>
      <c r="BJ6" s="143"/>
      <c r="BK6" s="66">
        <v>53</v>
      </c>
      <c r="BL6" s="212"/>
    </row>
    <row r="7" spans="1:77" ht="19.5" customHeight="1" thickBot="1" x14ac:dyDescent="0.3">
      <c r="A7" s="58"/>
      <c r="C7" s="60"/>
      <c r="Q7" s="212"/>
      <c r="R7" s="61"/>
      <c r="S7" s="138"/>
      <c r="T7" s="139"/>
      <c r="U7" s="139"/>
      <c r="V7" s="139"/>
      <c r="W7" s="139"/>
      <c r="X7" s="139"/>
      <c r="Y7" s="139"/>
      <c r="Z7" s="139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  <c r="AU7" s="139"/>
      <c r="AV7" s="148"/>
      <c r="AW7" s="399" t="str">
        <f>IF(INDEX(Cab_list[],MATCH(4&amp;"-"&amp;AY7,Cab_list[hidden cabname],0),2)=0," ",INDEX(Cab_list[],MATCH(4&amp;"-"&amp;AY7,Cab_list[hidden cabname],0),2))</f>
        <v xml:space="preserve"> </v>
      </c>
      <c r="AX7" s="150"/>
      <c r="AY7" s="175" t="s">
        <v>39</v>
      </c>
      <c r="AZ7" s="139"/>
      <c r="BA7" s="399" t="str">
        <f>IF(INDEX(Cab_list[],MATCH(4&amp;"-"&amp;BC7,Cab_list[hidden cabname],0),2)=0," ",INDEX(Cab_list[],MATCH(4&amp;"-"&amp;BC7,Cab_list[hidden cabname],0),2))</f>
        <v xml:space="preserve"> </v>
      </c>
      <c r="BB7" s="282"/>
      <c r="BC7" s="175" t="s">
        <v>40</v>
      </c>
      <c r="BD7" s="139"/>
      <c r="BE7" s="139"/>
      <c r="BF7" s="399" t="str">
        <f>IF(INDEX(Cab_list[],MATCH(4&amp;"-"&amp;BH7,Cab_list[hidden cabname],0),2)=0," ",INDEX(Cab_list[],MATCH(4&amp;"-"&amp;BH7,Cab_list[hidden cabname],0),2))</f>
        <v xml:space="preserve"> </v>
      </c>
      <c r="BG7" s="150"/>
      <c r="BH7" s="175" t="s">
        <v>41</v>
      </c>
      <c r="BI7" s="139"/>
      <c r="BJ7" s="143"/>
      <c r="BK7" s="66">
        <v>52</v>
      </c>
      <c r="BL7" s="212"/>
    </row>
    <row r="8" spans="1:77" ht="19.5" customHeight="1" thickBot="1" x14ac:dyDescent="0.3">
      <c r="A8" s="58"/>
      <c r="C8" s="60"/>
      <c r="Q8" s="212"/>
      <c r="R8" s="61"/>
      <c r="S8" s="138"/>
      <c r="T8" s="139"/>
      <c r="U8" s="139"/>
      <c r="V8" s="399" t="str">
        <f>IF(INDEX(Cab_list[],MATCH(4&amp;"-"&amp;X8,Cab_list[hidden cabname],0),2)=0," ",INDEX(Cab_list[],MATCH(4&amp;"-"&amp;X8,Cab_list[hidden cabname],0),2))</f>
        <v>GS ITM</v>
      </c>
      <c r="W8" s="150"/>
      <c r="X8" s="175" t="s">
        <v>24</v>
      </c>
      <c r="Y8" s="144"/>
      <c r="Z8" s="399" t="str">
        <f>IF(INDEX(Cab_list[],MATCH(4&amp;"-"&amp;AB8,Cab_list[hidden cabname],0),2)=0," ",INDEX(Cab_list[],MATCH(4&amp;"-"&amp;AB8,Cab_list[hidden cabname],0),2))</f>
        <v>GS ITM</v>
      </c>
      <c r="AA8" s="282"/>
      <c r="AB8" s="264" t="s">
        <v>25</v>
      </c>
      <c r="AC8" s="139"/>
      <c r="AD8" s="399" t="str">
        <f>IF(INDEX(Cab_list[],MATCH(4&amp;"-"&amp;AF8,Cab_list[hidden cabname],0),2)=0," ",INDEX(Cab_list[],MATCH(4&amp;"-"&amp;AF8,Cab_list[hidden cabname],0),2))</f>
        <v>GS ITM</v>
      </c>
      <c r="AE8" s="150"/>
      <c r="AF8" s="175" t="s">
        <v>26</v>
      </c>
      <c r="AG8" s="139"/>
      <c r="AH8" s="399" t="str">
        <f>IF(INDEX(Cab_list[],MATCH(4&amp;"-"&amp;AJ8,Cab_list[hidden cabname],0),2)=0," ",INDEX(Cab_list[],MATCH(4&amp;"-"&amp;AJ8,Cab_list[hidden cabname],0),2))</f>
        <v>GS ITM</v>
      </c>
      <c r="AI8" s="282"/>
      <c r="AJ8" s="175" t="s">
        <v>27</v>
      </c>
      <c r="AK8" s="139"/>
      <c r="AL8" s="399" t="str">
        <f>IF(INDEX(Cab_list[],MATCH(4&amp;"-"&amp;AN8,Cab_list[hidden cabname],0),2)=0," ",INDEX(Cab_list[],MATCH(4&amp;"-"&amp;AN8,Cab_list[hidden cabname],0),2))</f>
        <v>GS ITM</v>
      </c>
      <c r="AM8" s="150"/>
      <c r="AN8" s="175" t="s">
        <v>28</v>
      </c>
      <c r="AO8" s="139"/>
      <c r="AP8" s="399" t="str">
        <f>IF(INDEX(Cab_list[],MATCH(4&amp;"-"&amp;AR8,Cab_list[hidden cabname],0),2)=0," ",INDEX(Cab_list[],MATCH(4&amp;"-"&amp;AR8,Cab_list[hidden cabname],0),2))</f>
        <v>GS ITM</v>
      </c>
      <c r="AQ8" s="282"/>
      <c r="AR8" s="175" t="s">
        <v>29</v>
      </c>
      <c r="AS8" s="139"/>
      <c r="AT8" s="139"/>
      <c r="AU8" s="139"/>
      <c r="AV8" s="148"/>
      <c r="AW8" s="399" t="str">
        <f>IF(INDEX(Cab_list[],MATCH(4&amp;"-"&amp;AY8,Cab_list[hidden cabname],0),2)=0," ",INDEX(Cab_list[],MATCH(4&amp;"-"&amp;AY8,Cab_list[hidden cabname],0),2))</f>
        <v xml:space="preserve"> </v>
      </c>
      <c r="AX8" s="150"/>
      <c r="AY8" s="175" t="s">
        <v>48</v>
      </c>
      <c r="AZ8" s="139"/>
      <c r="BA8" s="399" t="str">
        <f>IF(INDEX(Cab_list[],MATCH(4&amp;"-"&amp;BC8,Cab_list[hidden cabname],0),2)=0," ",INDEX(Cab_list[],MATCH(4&amp;"-"&amp;BC8,Cab_list[hidden cabname],0),2))</f>
        <v xml:space="preserve"> </v>
      </c>
      <c r="BB8" s="282"/>
      <c r="BC8" s="175" t="s">
        <v>49</v>
      </c>
      <c r="BD8" s="407"/>
      <c r="BE8" s="139"/>
      <c r="BF8" s="399" t="str">
        <f>IF(INDEX(Cab_list[],MATCH(4&amp;"-"&amp;BH8,Cab_list[hidden cabname],0),2)=0," ",INDEX(Cab_list[],MATCH(4&amp;"-"&amp;BH8,Cab_list[hidden cabname],0),2))</f>
        <v xml:space="preserve"> </v>
      </c>
      <c r="BG8" s="150"/>
      <c r="BH8" s="175" t="s">
        <v>50</v>
      </c>
      <c r="BI8" s="139"/>
      <c r="BJ8" s="143"/>
      <c r="BK8" s="66">
        <v>51</v>
      </c>
      <c r="BL8" s="212"/>
      <c r="BN8" s="355"/>
    </row>
    <row r="9" spans="1:77" ht="19.5" customHeight="1" thickBot="1" x14ac:dyDescent="0.3">
      <c r="A9" s="58"/>
      <c r="C9" s="60"/>
      <c r="Q9" s="212"/>
      <c r="R9" s="61"/>
      <c r="S9" s="138"/>
      <c r="T9" s="139"/>
      <c r="U9" s="139"/>
      <c r="V9" s="399" t="str">
        <f>IF(INDEX(Cab_list[],MATCH(4&amp;"-"&amp;X9,Cab_list[hidden cabname],0),2)=0," ",INDEX(Cab_list[],MATCH(4&amp;"-"&amp;X9,Cab_list[hidden cabname],0),2))</f>
        <v>GS ITM</v>
      </c>
      <c r="W9" s="150"/>
      <c r="X9" s="175" t="s">
        <v>33</v>
      </c>
      <c r="Y9" s="144"/>
      <c r="Z9" s="399" t="str">
        <f>IF(INDEX(Cab_list[],MATCH(4&amp;"-"&amp;AB9,Cab_list[hidden cabname],0),2)=0," ",INDEX(Cab_list[],MATCH(4&amp;"-"&amp;AB9,Cab_list[hidden cabname],0),2))</f>
        <v>GS ITM</v>
      </c>
      <c r="AA9" s="282"/>
      <c r="AB9" s="264" t="s">
        <v>34</v>
      </c>
      <c r="AC9" s="139"/>
      <c r="AD9" s="399" t="str">
        <f>IF(INDEX(Cab_list[],MATCH(4&amp;"-"&amp;AF9,Cab_list[hidden cabname],0),2)=0," ",INDEX(Cab_list[],MATCH(4&amp;"-"&amp;AF9,Cab_list[hidden cabname],0),2))</f>
        <v>GS ITM</v>
      </c>
      <c r="AE9" s="150"/>
      <c r="AF9" s="175" t="s">
        <v>35</v>
      </c>
      <c r="AG9" s="139"/>
      <c r="AH9" s="399" t="str">
        <f>IF(INDEX(Cab_list[],MATCH(4&amp;"-"&amp;AJ9,Cab_list[hidden cabname],0),2)=0," ",INDEX(Cab_list[],MATCH(4&amp;"-"&amp;AJ9,Cab_list[hidden cabname],0),2))</f>
        <v>GS ITM</v>
      </c>
      <c r="AI9" s="282"/>
      <c r="AJ9" s="175" t="s">
        <v>36</v>
      </c>
      <c r="AK9" s="139"/>
      <c r="AL9" s="399" t="str">
        <f>IF(INDEX(Cab_list[],MATCH(4&amp;"-"&amp;AN9,Cab_list[hidden cabname],0),2)=0," ",INDEX(Cab_list[],MATCH(4&amp;"-"&amp;AN9,Cab_list[hidden cabname],0),2))</f>
        <v>GS ITM</v>
      </c>
      <c r="AM9" s="150"/>
      <c r="AN9" s="175" t="s">
        <v>37</v>
      </c>
      <c r="AO9" s="139"/>
      <c r="AP9" s="399" t="str">
        <f>IF(INDEX(Cab_list[],MATCH(4&amp;"-"&amp;AR9,Cab_list[hidden cabname],0),2)=0," ",INDEX(Cab_list[],MATCH(4&amp;"-"&amp;AR9,Cab_list[hidden cabname],0),2))</f>
        <v>GS ITM</v>
      </c>
      <c r="AQ9" s="282"/>
      <c r="AR9" s="175" t="s">
        <v>38</v>
      </c>
      <c r="AS9" s="139"/>
      <c r="AT9" s="139"/>
      <c r="AU9" s="139"/>
      <c r="AV9" s="148"/>
      <c r="AW9" s="399" t="str">
        <f>IF(INDEX(Cab_list[],MATCH(4&amp;"-"&amp;AY9,Cab_list[hidden cabname],0),2)=0," ",INDEX(Cab_list[],MATCH(4&amp;"-"&amp;AY9,Cab_list[hidden cabname],0),2))</f>
        <v xml:space="preserve"> </v>
      </c>
      <c r="AX9" s="150"/>
      <c r="AY9" s="175" t="s">
        <v>57</v>
      </c>
      <c r="AZ9" s="139"/>
      <c r="BA9" s="399" t="str">
        <f>IF(INDEX(Cab_list[],MATCH(4&amp;"-"&amp;BC9,Cab_list[hidden cabname],0),2)=0," ",INDEX(Cab_list[],MATCH(4&amp;"-"&amp;BC9,Cab_list[hidden cabname],0),2))</f>
        <v xml:space="preserve"> </v>
      </c>
      <c r="BB9" s="282"/>
      <c r="BC9" s="175" t="s">
        <v>58</v>
      </c>
      <c r="BD9" s="139"/>
      <c r="BE9" s="139"/>
      <c r="BF9" s="399" t="str">
        <f>IF(INDEX(Cab_list[],MATCH(4&amp;"-"&amp;BH9,Cab_list[hidden cabname],0),2)=0," ",INDEX(Cab_list[],MATCH(4&amp;"-"&amp;BH9,Cab_list[hidden cabname],0),2))</f>
        <v xml:space="preserve"> </v>
      </c>
      <c r="BG9" s="150"/>
      <c r="BH9" s="175" t="s">
        <v>59</v>
      </c>
      <c r="BI9" s="139"/>
      <c r="BJ9" s="143"/>
      <c r="BK9" s="66">
        <v>50</v>
      </c>
      <c r="BL9" s="212"/>
      <c r="BN9" s="314" t="s">
        <v>5030</v>
      </c>
      <c r="BO9" s="315" t="s">
        <v>420</v>
      </c>
      <c r="BP9" s="566"/>
      <c r="BT9" s="725" t="s">
        <v>5025</v>
      </c>
      <c r="BU9" s="726" t="s">
        <v>5030</v>
      </c>
      <c r="BV9" s="726"/>
      <c r="BW9" s="726"/>
      <c r="BX9" s="726"/>
      <c r="BY9" s="726"/>
    </row>
    <row r="10" spans="1:77" ht="19.5" customHeight="1" thickBot="1" x14ac:dyDescent="0.3">
      <c r="A10" s="58"/>
      <c r="C10" s="60"/>
      <c r="Q10" s="212"/>
      <c r="R10" s="61"/>
      <c r="S10" s="138"/>
      <c r="T10" s="139"/>
      <c r="U10" s="139"/>
      <c r="V10" s="399" t="str">
        <f>IF(INDEX(Cab_list[],MATCH(4&amp;"-"&amp;X10,Cab_list[hidden cabname],0),2)=0," ",INDEX(Cab_list[],MATCH(4&amp;"-"&amp;X10,Cab_list[hidden cabname],0),2))</f>
        <v>GS ITM</v>
      </c>
      <c r="W10" s="150"/>
      <c r="X10" s="175" t="s">
        <v>42</v>
      </c>
      <c r="Y10" s="144"/>
      <c r="Z10" s="399" t="str">
        <f>IF(INDEX(Cab_list[],MATCH(4&amp;"-"&amp;AB10,Cab_list[hidden cabname],0),2)=0," ",INDEX(Cab_list[],MATCH(4&amp;"-"&amp;AB10,Cab_list[hidden cabname],0),2))</f>
        <v>GS ITM</v>
      </c>
      <c r="AA10" s="282"/>
      <c r="AB10" s="264" t="s">
        <v>43</v>
      </c>
      <c r="AC10" s="139"/>
      <c r="AD10" s="399" t="str">
        <f>IF(INDEX(Cab_list[],MATCH(4&amp;"-"&amp;AF10,Cab_list[hidden cabname],0),2)=0," ",INDEX(Cab_list[],MATCH(4&amp;"-"&amp;AF10,Cab_list[hidden cabname],0),2))</f>
        <v>GS ITM</v>
      </c>
      <c r="AE10" s="150"/>
      <c r="AF10" s="175" t="s">
        <v>44</v>
      </c>
      <c r="AG10" s="139"/>
      <c r="AH10" s="399" t="str">
        <f>IF(INDEX(Cab_list[],MATCH(4&amp;"-"&amp;AJ10,Cab_list[hidden cabname],0),2)=0," ",INDEX(Cab_list[],MATCH(4&amp;"-"&amp;AJ10,Cab_list[hidden cabname],0),2))</f>
        <v>GS ITM</v>
      </c>
      <c r="AI10" s="282"/>
      <c r="AJ10" s="175" t="s">
        <v>45</v>
      </c>
      <c r="AK10" s="139"/>
      <c r="AL10" s="399" t="str">
        <f>IF(INDEX(Cab_list[],MATCH(4&amp;"-"&amp;AN10,Cab_list[hidden cabname],0),2)=0," ",INDEX(Cab_list[],MATCH(4&amp;"-"&amp;AN10,Cab_list[hidden cabname],0),2))</f>
        <v>GS ITM</v>
      </c>
      <c r="AM10" s="150"/>
      <c r="AN10" s="175" t="s">
        <v>46</v>
      </c>
      <c r="AO10" s="139"/>
      <c r="AP10" s="399" t="str">
        <f>IF(INDEX(Cab_list[],MATCH(4&amp;"-"&amp;AR10,Cab_list[hidden cabname],0),2)=0," ",INDEX(Cab_list[],MATCH(4&amp;"-"&amp;AR10,Cab_list[hidden cabname],0),2))</f>
        <v>GS ITM</v>
      </c>
      <c r="AQ10" s="282"/>
      <c r="AR10" s="175" t="s">
        <v>47</v>
      </c>
      <c r="AS10" s="139"/>
      <c r="AT10" s="139"/>
      <c r="AU10" s="139"/>
      <c r="AV10" s="148"/>
      <c r="AW10" s="399" t="str">
        <f>IF(INDEX(Cab_list[],MATCH(4&amp;"-"&amp;AY10,Cab_list[hidden cabname],0),2)=0," ",INDEX(Cab_list[],MATCH(4&amp;"-"&amp;AY10,Cab_list[hidden cabname],0),2))</f>
        <v xml:space="preserve"> </v>
      </c>
      <c r="AX10" s="150"/>
      <c r="AY10" s="175" t="s">
        <v>68</v>
      </c>
      <c r="AZ10" s="146"/>
      <c r="BA10" s="399" t="str">
        <f>IF(INDEX(Cab_list[],MATCH(4&amp;"-"&amp;BC10,Cab_list[hidden cabname],0),2)=0," ",INDEX(Cab_list[],MATCH(4&amp;"-"&amp;BC10,Cab_list[hidden cabname],0),2))</f>
        <v xml:space="preserve"> </v>
      </c>
      <c r="BB10" s="282"/>
      <c r="BC10" s="175" t="s">
        <v>69</v>
      </c>
      <c r="BD10" s="139"/>
      <c r="BE10" s="139"/>
      <c r="BF10" s="399" t="str">
        <f>IF(INDEX(Cab_list[],MATCH(4&amp;"-"&amp;BH10,Cab_list[hidden cabname],0),2)=0," ",INDEX(Cab_list[],MATCH(4&amp;"-"&amp;BH10,Cab_list[hidden cabname],0),2))</f>
        <v xml:space="preserve"> </v>
      </c>
      <c r="BG10" s="150"/>
      <c r="BH10" s="175" t="s">
        <v>70</v>
      </c>
      <c r="BI10" s="139"/>
      <c r="BJ10" s="143"/>
      <c r="BK10" s="66">
        <v>49</v>
      </c>
      <c r="BL10" s="212"/>
      <c r="BN10" s="310" t="s">
        <v>5102</v>
      </c>
      <c r="BO10" s="317">
        <f>BV26</f>
        <v>172</v>
      </c>
      <c r="BP10" s="320"/>
      <c r="BT10" s="727"/>
      <c r="BU10" s="728" t="s">
        <v>5028</v>
      </c>
      <c r="BV10" s="728" t="s">
        <v>5102</v>
      </c>
      <c r="BW10" s="728" t="s">
        <v>5096</v>
      </c>
      <c r="BX10" s="728" t="s">
        <v>5026</v>
      </c>
      <c r="BY10" s="728" t="s">
        <v>5027</v>
      </c>
    </row>
    <row r="11" spans="1:77" ht="19.5" customHeight="1" thickBot="1" x14ac:dyDescent="0.3">
      <c r="A11" s="58"/>
      <c r="C11" s="60"/>
      <c r="Q11" s="212"/>
      <c r="R11" s="61"/>
      <c r="S11" s="138"/>
      <c r="T11" s="139"/>
      <c r="U11" s="139"/>
      <c r="V11" s="399" t="str">
        <f>IF(INDEX(Cab_list[],MATCH(4&amp;"-"&amp;X11,Cab_list[hidden cabname],0),2)=0," ",INDEX(Cab_list[],MATCH(4&amp;"-"&amp;X11,Cab_list[hidden cabname],0),2))</f>
        <v>GS ITM</v>
      </c>
      <c r="W11" s="150"/>
      <c r="X11" s="175" t="s">
        <v>51</v>
      </c>
      <c r="Y11" s="139"/>
      <c r="Z11" s="399" t="str">
        <f>IF(INDEX(Cab_list[],MATCH(4&amp;"-"&amp;AB11,Cab_list[hidden cabname],0),2)=0," ",INDEX(Cab_list[],MATCH(4&amp;"-"&amp;AB11,Cab_list[hidden cabname],0),2))</f>
        <v>GS ITM</v>
      </c>
      <c r="AA11" s="282"/>
      <c r="AB11" s="264" t="s">
        <v>52</v>
      </c>
      <c r="AC11" s="139"/>
      <c r="AD11" s="399" t="str">
        <f>IF(INDEX(Cab_list[],MATCH(4&amp;"-"&amp;AF11,Cab_list[hidden cabname],0),2)=0," ",INDEX(Cab_list[],MATCH(4&amp;"-"&amp;AF11,Cab_list[hidden cabname],0),2))</f>
        <v>GS ITM</v>
      </c>
      <c r="AE11" s="150"/>
      <c r="AF11" s="175" t="s">
        <v>53</v>
      </c>
      <c r="AG11" s="139"/>
      <c r="AH11" s="399" t="str">
        <f>IF(INDEX(Cab_list[],MATCH(4&amp;"-"&amp;AJ11,Cab_list[hidden cabname],0),2)=0," ",INDEX(Cab_list[],MATCH(4&amp;"-"&amp;AJ11,Cab_list[hidden cabname],0),2))</f>
        <v>GS ITM</v>
      </c>
      <c r="AI11" s="282"/>
      <c r="AJ11" s="175" t="s">
        <v>54</v>
      </c>
      <c r="AK11" s="139"/>
      <c r="AL11" s="399" t="str">
        <f>IF(INDEX(Cab_list[],MATCH(4&amp;"-"&amp;AN11,Cab_list[hidden cabname],0),2)=0," ",INDEX(Cab_list[],MATCH(4&amp;"-"&amp;AN11,Cab_list[hidden cabname],0),2))</f>
        <v>GS ITM</v>
      </c>
      <c r="AM11" s="150"/>
      <c r="AN11" s="175" t="s">
        <v>55</v>
      </c>
      <c r="AO11" s="139"/>
      <c r="AP11" s="399" t="str">
        <f>IF(INDEX(Cab_list[],MATCH(4&amp;"-"&amp;AR11,Cab_list[hidden cabname],0),2)=0," ",INDEX(Cab_list[],MATCH(4&amp;"-"&amp;AR11,Cab_list[hidden cabname],0),2))</f>
        <v>GS ITM</v>
      </c>
      <c r="AQ11" s="282"/>
      <c r="AR11" s="175" t="s">
        <v>56</v>
      </c>
      <c r="AS11" s="139"/>
      <c r="AT11" s="139"/>
      <c r="AU11" s="139"/>
      <c r="AV11" s="148"/>
      <c r="AW11" s="399" t="str">
        <f>IF(INDEX(Cab_list[],MATCH(4&amp;"-"&amp;AY11,Cab_list[hidden cabname],0),2)=0," ",INDEX(Cab_list[],MATCH(4&amp;"-"&amp;AY11,Cab_list[hidden cabname],0),2))</f>
        <v xml:space="preserve"> </v>
      </c>
      <c r="AX11" s="150"/>
      <c r="AY11" s="175" t="s">
        <v>78</v>
      </c>
      <c r="AZ11" s="139"/>
      <c r="BA11" s="139"/>
      <c r="BB11" s="139"/>
      <c r="BC11" s="139"/>
      <c r="BD11" s="139"/>
      <c r="BE11" s="139"/>
      <c r="BF11" s="139"/>
      <c r="BG11" s="139"/>
      <c r="BH11" s="139"/>
      <c r="BI11" s="139"/>
      <c r="BJ11" s="143"/>
      <c r="BK11" s="66">
        <v>48</v>
      </c>
      <c r="BL11" s="212"/>
      <c r="BN11" s="318" t="s">
        <v>5096</v>
      </c>
      <c r="BO11" s="317">
        <f>BW26</f>
        <v>60</v>
      </c>
      <c r="BP11" s="320"/>
      <c r="BT11" s="661" t="s">
        <v>5029</v>
      </c>
      <c r="BU11" s="718">
        <v>20</v>
      </c>
      <c r="BV11" s="661"/>
      <c r="BW11" s="661"/>
      <c r="BX11" s="661"/>
      <c r="BY11" s="661">
        <f>BU11-BV11-BX11-BW11</f>
        <v>20</v>
      </c>
    </row>
    <row r="12" spans="1:77" ht="19.5" customHeight="1" thickBot="1" x14ac:dyDescent="0.3">
      <c r="A12" s="58"/>
      <c r="C12" s="60"/>
      <c r="G12" s="5" t="s">
        <v>80</v>
      </c>
      <c r="H12" s="213"/>
      <c r="J12" s="5" t="s">
        <v>81</v>
      </c>
      <c r="K12" s="5"/>
      <c r="L12" s="5">
        <v>12</v>
      </c>
      <c r="M12" s="5"/>
      <c r="Q12" s="212"/>
      <c r="R12" s="61"/>
      <c r="S12" s="138"/>
      <c r="T12" s="139"/>
      <c r="U12" s="139"/>
      <c r="V12" s="399" t="str">
        <f>IF(INDEX(Cab_list[],MATCH(4&amp;"-"&amp;X12,Cab_list[hidden cabname],0),2)=0," ",INDEX(Cab_list[],MATCH(4&amp;"-"&amp;X12,Cab_list[hidden cabname],0),2))</f>
        <v>GS ITM</v>
      </c>
      <c r="W12" s="150"/>
      <c r="X12" s="175" t="s">
        <v>62</v>
      </c>
      <c r="Y12" s="139"/>
      <c r="Z12" s="399" t="str">
        <f>IF(INDEX(Cab_list[],MATCH(4&amp;"-"&amp;AB12,Cab_list[hidden cabname],0),2)=0," ",INDEX(Cab_list[],MATCH(4&amp;"-"&amp;AB12,Cab_list[hidden cabname],0),2))</f>
        <v>GS ITM</v>
      </c>
      <c r="AA12" s="282"/>
      <c r="AB12" s="264" t="s">
        <v>63</v>
      </c>
      <c r="AC12" s="139"/>
      <c r="AD12" s="399" t="str">
        <f>IF(INDEX(Cab_list[],MATCH(4&amp;"-"&amp;AF12,Cab_list[hidden cabname],0),2)=0," ",INDEX(Cab_list[],MATCH(4&amp;"-"&amp;AF12,Cab_list[hidden cabname],0),2))</f>
        <v>GS ITM</v>
      </c>
      <c r="AE12" s="150"/>
      <c r="AF12" s="175" t="s">
        <v>64</v>
      </c>
      <c r="AG12" s="139"/>
      <c r="AH12" s="399" t="str">
        <f>IF(INDEX(Cab_list[],MATCH(4&amp;"-"&amp;AJ12,Cab_list[hidden cabname],0),2)=0," ",INDEX(Cab_list[],MATCH(4&amp;"-"&amp;AJ12,Cab_list[hidden cabname],0),2))</f>
        <v>GS ITM</v>
      </c>
      <c r="AI12" s="282"/>
      <c r="AJ12" s="175" t="s">
        <v>65</v>
      </c>
      <c r="AK12" s="139"/>
      <c r="AL12" s="399" t="str">
        <f>IF(INDEX(Cab_list[],MATCH(4&amp;"-"&amp;AN12,Cab_list[hidden cabname],0),2)=0," ",INDEX(Cab_list[],MATCH(4&amp;"-"&amp;AN12,Cab_list[hidden cabname],0),2))</f>
        <v>GS ITM</v>
      </c>
      <c r="AM12" s="150"/>
      <c r="AN12" s="175" t="s">
        <v>66</v>
      </c>
      <c r="AO12" s="139"/>
      <c r="AP12" s="399" t="str">
        <f>IF(INDEX(Cab_list[],MATCH(4&amp;"-"&amp;AR12,Cab_list[hidden cabname],0),2)=0," ",INDEX(Cab_list[],MATCH(4&amp;"-"&amp;AR12,Cab_list[hidden cabname],0),2))</f>
        <v>GS ITM</v>
      </c>
      <c r="AQ12" s="282"/>
      <c r="AR12" s="175" t="s">
        <v>67</v>
      </c>
      <c r="AS12" s="139"/>
      <c r="AT12" s="139"/>
      <c r="AU12" s="139"/>
      <c r="AV12" s="148"/>
      <c r="AW12" s="399" t="str">
        <f>IF(INDEX(Cab_list[],MATCH(4&amp;"-"&amp;AY12,Cab_list[hidden cabname],0),2)=0," ",INDEX(Cab_list[],MATCH(4&amp;"-"&amp;AY12,Cab_list[hidden cabname],0),2))</f>
        <v xml:space="preserve"> </v>
      </c>
      <c r="AX12" s="150"/>
      <c r="AY12" s="175" t="s">
        <v>88</v>
      </c>
      <c r="AZ12" s="147"/>
      <c r="BA12" s="706"/>
      <c r="BB12" s="707"/>
      <c r="BC12" s="565"/>
      <c r="BD12" s="706"/>
      <c r="BE12" s="707"/>
      <c r="BF12" s="565"/>
      <c r="BG12" s="706"/>
      <c r="BH12" s="707"/>
      <c r="BI12" s="147"/>
      <c r="BJ12" s="139"/>
      <c r="BK12" s="66">
        <v>47</v>
      </c>
      <c r="BL12" s="212"/>
      <c r="BN12" s="318" t="s">
        <v>5101</v>
      </c>
      <c r="BO12" s="317">
        <f>BX26</f>
        <v>9</v>
      </c>
      <c r="BP12" s="320"/>
      <c r="BT12" s="661" t="s">
        <v>5103</v>
      </c>
      <c r="BU12" s="718">
        <v>55</v>
      </c>
      <c r="BV12" s="661">
        <v>23</v>
      </c>
      <c r="BW12" s="661"/>
      <c r="BX12" s="661">
        <v>4</v>
      </c>
      <c r="BY12" s="661">
        <f t="shared" ref="BY12:BY25" si="0">BU12-BV12-BX12-BW12</f>
        <v>28</v>
      </c>
    </row>
    <row r="13" spans="1:77" ht="19.5" customHeight="1" thickBot="1" x14ac:dyDescent="0.3">
      <c r="A13" s="58"/>
      <c r="C13" s="60"/>
      <c r="G13" s="5" t="s">
        <v>80</v>
      </c>
      <c r="J13" s="5" t="s">
        <v>89</v>
      </c>
      <c r="K13" s="5"/>
      <c r="L13" s="5">
        <v>2</v>
      </c>
      <c r="M13" s="5"/>
      <c r="Q13" s="212"/>
      <c r="R13" s="61"/>
      <c r="S13" s="138"/>
      <c r="T13" s="139"/>
      <c r="U13" s="139"/>
      <c r="V13" s="399" t="str">
        <f>IF(INDEX(Cab_list[],MATCH(4&amp;"-"&amp;X13,Cab_list[hidden cabname],0),2)=0," ",INDEX(Cab_list[],MATCH(4&amp;"-"&amp;X13,Cab_list[hidden cabname],0),2))</f>
        <v>GS ITM</v>
      </c>
      <c r="W13" s="150"/>
      <c r="X13" s="175" t="s">
        <v>72</v>
      </c>
      <c r="Y13" s="139"/>
      <c r="Z13" s="399" t="str">
        <f>IF(INDEX(Cab_list[],MATCH(4&amp;"-"&amp;AB13,Cab_list[hidden cabname],0),2)=0," ",INDEX(Cab_list[],MATCH(4&amp;"-"&amp;AB13,Cab_list[hidden cabname],0),2))</f>
        <v>GS ITM</v>
      </c>
      <c r="AA13" s="282"/>
      <c r="AB13" s="264" t="s">
        <v>73</v>
      </c>
      <c r="AC13" s="145"/>
      <c r="AD13" s="399" t="str">
        <f>IF(INDEX(Cab_list[],MATCH(4&amp;"-"&amp;AF13,Cab_list[hidden cabname],0),2)=0," ",INDEX(Cab_list[],MATCH(4&amp;"-"&amp;AF13,Cab_list[hidden cabname],0),2))</f>
        <v>GS ITM</v>
      </c>
      <c r="AE13" s="150"/>
      <c r="AF13" s="175" t="s">
        <v>74</v>
      </c>
      <c r="AG13" s="139"/>
      <c r="AH13" s="399" t="str">
        <f>IF(INDEX(Cab_list[],MATCH(4&amp;"-"&amp;AJ13,Cab_list[hidden cabname],0),2)=0," ",INDEX(Cab_list[],MATCH(4&amp;"-"&amp;AJ13,Cab_list[hidden cabname],0),2))</f>
        <v>GS ITM</v>
      </c>
      <c r="AI13" s="282"/>
      <c r="AJ13" s="175" t="s">
        <v>75</v>
      </c>
      <c r="AK13" s="139"/>
      <c r="AL13" s="399" t="str">
        <f>IF(INDEX(Cab_list[],MATCH(4&amp;"-"&amp;AN13,Cab_list[hidden cabname],0),2)=0," ",INDEX(Cab_list[],MATCH(4&amp;"-"&amp;AN13,Cab_list[hidden cabname],0),2))</f>
        <v>GS ITM</v>
      </c>
      <c r="AM13" s="150"/>
      <c r="AN13" s="175" t="s">
        <v>76</v>
      </c>
      <c r="AO13" s="139"/>
      <c r="AP13" s="399" t="str">
        <f>IF(INDEX(Cab_list[],MATCH(4&amp;"-"&amp;AR13,Cab_list[hidden cabname],0),2)=0," ",INDEX(Cab_list[],MATCH(4&amp;"-"&amp;AR13,Cab_list[hidden cabname],0),2))</f>
        <v>GS ITM</v>
      </c>
      <c r="AQ13" s="282"/>
      <c r="AR13" s="175" t="s">
        <v>77</v>
      </c>
      <c r="AS13" s="139"/>
      <c r="AT13" s="139"/>
      <c r="AU13" s="139"/>
      <c r="AV13" s="148"/>
      <c r="AW13" s="399" t="str">
        <f>IF(INDEX(Cab_list[],MATCH(4&amp;"-"&amp;AY13,Cab_list[hidden cabname],0),2)=0," ",INDEX(Cab_list[],MATCH(4&amp;"-"&amp;AY13,Cab_list[hidden cabname],0),2))</f>
        <v xml:space="preserve"> </v>
      </c>
      <c r="AX13" s="150"/>
      <c r="AY13" s="175" t="s">
        <v>96</v>
      </c>
      <c r="AZ13" s="207">
        <v>1</v>
      </c>
      <c r="BA13" s="399" t="str">
        <f>IF(INDEX(Cab_list[],MATCH(4&amp;"-"&amp;BC13,Cab_list[hidden cabname],0),2)=0," ",INDEX(Cab_list[],MATCH(4&amp;"-"&amp;BC13,Cab_list[hidden cabname],0),2))</f>
        <v>(주)미디어꾼</v>
      </c>
      <c r="BB13" s="171"/>
      <c r="BC13" s="418" t="s">
        <v>97</v>
      </c>
      <c r="BD13" s="399" t="str">
        <f>IF(INDEX(Cab_list[],MATCH(4&amp;"-"&amp;BF13,Cab_list[hidden cabname],0),2)=0," ",INDEX(Cab_list[],MATCH(4&amp;"-"&amp;BF13,Cab_list[hidden cabname],0),2))</f>
        <v>(주)미디어꾼</v>
      </c>
      <c r="BE13" s="150"/>
      <c r="BF13" s="418" t="s">
        <v>98</v>
      </c>
      <c r="BG13" s="399" t="str">
        <f>IF(INDEX(Cab_list[],MATCH(4&amp;"-"&amp;BI13,Cab_list[hidden cabname],0),2)=0," ",INDEX(Cab_list[],MATCH(4&amp;"-"&amp;BI13,Cab_list[hidden cabname],0),2))</f>
        <v>(주)미디어꾼</v>
      </c>
      <c r="BH13" s="171"/>
      <c r="BI13" s="418" t="s">
        <v>99</v>
      </c>
      <c r="BJ13" s="362"/>
      <c r="BK13" s="66">
        <v>46</v>
      </c>
      <c r="BL13" s="212"/>
      <c r="BN13" s="319" t="s">
        <v>16</v>
      </c>
      <c r="BO13" s="317">
        <f>BY26</f>
        <v>112</v>
      </c>
      <c r="BP13" s="517"/>
      <c r="BT13" s="661" t="s">
        <v>5031</v>
      </c>
      <c r="BU13" s="718">
        <v>111</v>
      </c>
      <c r="BV13" s="661">
        <v>42</v>
      </c>
      <c r="BW13" s="661"/>
      <c r="BX13" s="661">
        <v>5</v>
      </c>
      <c r="BY13" s="661">
        <f t="shared" si="0"/>
        <v>64</v>
      </c>
    </row>
    <row r="14" spans="1:77" ht="19.5" customHeight="1" thickBot="1" x14ac:dyDescent="0.3">
      <c r="A14" s="58"/>
      <c r="C14" s="60"/>
      <c r="Q14" s="212"/>
      <c r="R14" s="61"/>
      <c r="S14" s="138"/>
      <c r="T14" s="139"/>
      <c r="U14" s="139"/>
      <c r="V14" s="399" t="str">
        <f>IF(INDEX(Cab_list[],MATCH(4&amp;"-"&amp;X14,Cab_list[hidden cabname],0),2)=0," ",INDEX(Cab_list[],MATCH(4&amp;"-"&amp;X14,Cab_list[hidden cabname],0),2))</f>
        <v>GS ITM</v>
      </c>
      <c r="W14" s="150"/>
      <c r="X14" s="175" t="s">
        <v>82</v>
      </c>
      <c r="Y14" s="139"/>
      <c r="Z14" s="399" t="str">
        <f>IF(INDEX(Cab_list[],MATCH(4&amp;"-"&amp;AB14,Cab_list[hidden cabname],0),2)=0," ",INDEX(Cab_list[],MATCH(4&amp;"-"&amp;AB14,Cab_list[hidden cabname],0),2))</f>
        <v>GS ITM</v>
      </c>
      <c r="AA14" s="282"/>
      <c r="AB14" s="264" t="s">
        <v>83</v>
      </c>
      <c r="AC14" s="139"/>
      <c r="AD14" s="399" t="str">
        <f>IF(INDEX(Cab_list[],MATCH(4&amp;"-"&amp;AF14,Cab_list[hidden cabname],0),2)=0," ",INDEX(Cab_list[],MATCH(4&amp;"-"&amp;AF14,Cab_list[hidden cabname],0),2))</f>
        <v>GS ITM</v>
      </c>
      <c r="AE14" s="150"/>
      <c r="AF14" s="175" t="s">
        <v>84</v>
      </c>
      <c r="AG14" s="139"/>
      <c r="AH14" s="399" t="str">
        <f>IF(INDEX(Cab_list[],MATCH(4&amp;"-"&amp;AJ14,Cab_list[hidden cabname],0),2)=0," ",INDEX(Cab_list[],MATCH(4&amp;"-"&amp;AJ14,Cab_list[hidden cabname],0),2))</f>
        <v>GS ITM</v>
      </c>
      <c r="AI14" s="282"/>
      <c r="AJ14" s="175" t="s">
        <v>85</v>
      </c>
      <c r="AK14" s="139"/>
      <c r="AL14" s="399" t="str">
        <f>IF(INDEX(Cab_list[],MATCH(4&amp;"-"&amp;AN14,Cab_list[hidden cabname],0),2)=0," ",INDEX(Cab_list[],MATCH(4&amp;"-"&amp;AN14,Cab_list[hidden cabname],0),2))</f>
        <v>GS ITM</v>
      </c>
      <c r="AM14" s="150"/>
      <c r="AN14" s="175" t="s">
        <v>86</v>
      </c>
      <c r="AO14" s="139"/>
      <c r="AP14" s="399" t="str">
        <f>IF(INDEX(Cab_list[],MATCH(4&amp;"-"&amp;AR14,Cab_list[hidden cabname],0),2)=0," ",INDEX(Cab_list[],MATCH(4&amp;"-"&amp;AR14,Cab_list[hidden cabname],0),2))</f>
        <v>GS ITM</v>
      </c>
      <c r="AQ14" s="282"/>
      <c r="AR14" s="175" t="s">
        <v>87</v>
      </c>
      <c r="AS14" s="139"/>
      <c r="AT14" s="139"/>
      <c r="AU14" s="139"/>
      <c r="AV14" s="148"/>
      <c r="AW14" s="399" t="str">
        <f>IF(INDEX(Cab_list[],MATCH(4&amp;"-"&amp;AY14,Cab_list[hidden cabname],0),2)=0," ",INDEX(Cab_list[],MATCH(4&amp;"-"&amp;AY14,Cab_list[hidden cabname],0),2))</f>
        <v xml:space="preserve"> </v>
      </c>
      <c r="AX14" s="150"/>
      <c r="AY14" s="175" t="s">
        <v>106</v>
      </c>
      <c r="AZ14" s="207">
        <v>2</v>
      </c>
      <c r="BA14" s="399" t="str">
        <f>IF(INDEX(Cab_list[],MATCH(4&amp;"-"&amp;BC14,Cab_list[hidden cabname],0),2)=0," ",INDEX(Cab_list[],MATCH(4&amp;"-"&amp;BC14,Cab_list[hidden cabname],0),2))</f>
        <v>(주)미디어꾼</v>
      </c>
      <c r="BB14" s="171"/>
      <c r="BC14" s="418" t="s">
        <v>107</v>
      </c>
      <c r="BD14" s="399" t="str">
        <f>IF(INDEX(Cab_list[],MATCH(4&amp;"-"&amp;BF14,Cab_list[hidden cabname],0),2)=0," ",INDEX(Cab_list[],MATCH(4&amp;"-"&amp;BF14,Cab_list[hidden cabname],0),2))</f>
        <v>(주)미디어꾼</v>
      </c>
      <c r="BE14" s="150"/>
      <c r="BF14" s="418" t="s">
        <v>108</v>
      </c>
      <c r="BG14" s="399" t="str">
        <f>IF(INDEX(Cab_list[],MATCH(4&amp;"-"&amp;BI14,Cab_list[hidden cabname],0),2)=0," ",INDEX(Cab_list[],MATCH(4&amp;"-"&amp;BI14,Cab_list[hidden cabname],0),2))</f>
        <v>(주)미디어꾼</v>
      </c>
      <c r="BH14" s="171"/>
      <c r="BI14" s="418" t="s">
        <v>109</v>
      </c>
      <c r="BJ14" s="139"/>
      <c r="BK14" s="66">
        <v>45</v>
      </c>
      <c r="BL14" s="212"/>
      <c r="BN14" s="312" t="s">
        <v>17</v>
      </c>
      <c r="BO14" s="312">
        <f>SUM(BO10:BO13)</f>
        <v>353</v>
      </c>
      <c r="BT14" s="661" t="s">
        <v>5104</v>
      </c>
      <c r="BU14" s="718">
        <v>71</v>
      </c>
      <c r="BV14" s="661">
        <v>71</v>
      </c>
      <c r="BW14" s="661"/>
      <c r="BX14" s="661"/>
      <c r="BY14" s="661">
        <f t="shared" si="0"/>
        <v>0</v>
      </c>
    </row>
    <row r="15" spans="1:77" ht="19.5" customHeight="1" thickBot="1" x14ac:dyDescent="0.3">
      <c r="A15" s="58"/>
      <c r="C15" s="60"/>
      <c r="Q15" s="212"/>
      <c r="R15" s="61"/>
      <c r="S15" s="138"/>
      <c r="T15" s="139"/>
      <c r="U15" s="139"/>
      <c r="V15" s="399" t="str">
        <f>IF(INDEX(Cab_list[],MATCH(4&amp;"-"&amp;X15,Cab_list[hidden cabname],0),2)=0," ",INDEX(Cab_list[],MATCH(4&amp;"-"&amp;X15,Cab_list[hidden cabname],0),2))</f>
        <v>GS ITM</v>
      </c>
      <c r="W15" s="150"/>
      <c r="X15" s="175" t="s">
        <v>90</v>
      </c>
      <c r="Y15" s="139"/>
      <c r="Z15" s="399" t="str">
        <f>IF(INDEX(Cab_list[],MATCH(4&amp;"-"&amp;AB15,Cab_list[hidden cabname],0),2)=0," ",INDEX(Cab_list[],MATCH(4&amp;"-"&amp;AB15,Cab_list[hidden cabname],0),2))</f>
        <v>GS ITM</v>
      </c>
      <c r="AA15" s="282"/>
      <c r="AB15" s="264" t="s">
        <v>91</v>
      </c>
      <c r="AC15" s="139"/>
      <c r="AD15" s="399" t="str">
        <f>IF(INDEX(Cab_list[],MATCH(4&amp;"-"&amp;AF15,Cab_list[hidden cabname],0),2)=0," ",INDEX(Cab_list[],MATCH(4&amp;"-"&amp;AF15,Cab_list[hidden cabname],0),2))</f>
        <v>GS ITM</v>
      </c>
      <c r="AE15" s="150"/>
      <c r="AF15" s="175" t="s">
        <v>92</v>
      </c>
      <c r="AG15" s="139"/>
      <c r="AH15" s="399" t="str">
        <f>IF(INDEX(Cab_list[],MATCH(4&amp;"-"&amp;AJ15,Cab_list[hidden cabname],0),2)=0," ",INDEX(Cab_list[],MATCH(4&amp;"-"&amp;AJ15,Cab_list[hidden cabname],0),2))</f>
        <v>GS ITM</v>
      </c>
      <c r="AI15" s="282"/>
      <c r="AJ15" s="175" t="s">
        <v>93</v>
      </c>
      <c r="AK15" s="139"/>
      <c r="AL15" s="399" t="str">
        <f>IF(INDEX(Cab_list[],MATCH(4&amp;"-"&amp;AN15,Cab_list[hidden cabname],0),2)=0," ",INDEX(Cab_list[],MATCH(4&amp;"-"&amp;AN15,Cab_list[hidden cabname],0),2))</f>
        <v>GS ITM</v>
      </c>
      <c r="AM15" s="150"/>
      <c r="AN15" s="175" t="s">
        <v>94</v>
      </c>
      <c r="AO15" s="139"/>
      <c r="AP15" s="399" t="str">
        <f>IF(INDEX(Cab_list[],MATCH(4&amp;"-"&amp;AR15,Cab_list[hidden cabname],0),2)=0," ",INDEX(Cab_list[],MATCH(4&amp;"-"&amp;AR15,Cab_list[hidden cabname],0),2))</f>
        <v>GS ITM</v>
      </c>
      <c r="AQ15" s="282"/>
      <c r="AR15" s="175" t="s">
        <v>95</v>
      </c>
      <c r="AS15" s="139"/>
      <c r="AT15" s="139"/>
      <c r="AU15" s="139"/>
      <c r="AV15" s="155"/>
      <c r="AW15" s="399" t="str">
        <f>IF(INDEX(Cab_list[],MATCH(4&amp;"-"&amp;AY15,Cab_list[hidden cabname],0),2)=0," ",INDEX(Cab_list[],MATCH(4&amp;"-"&amp;AY15,Cab_list[hidden cabname],0),2))</f>
        <v xml:space="preserve"> </v>
      </c>
      <c r="AX15" s="150"/>
      <c r="AY15" s="175" t="s">
        <v>116</v>
      </c>
      <c r="AZ15" s="207">
        <v>3</v>
      </c>
      <c r="BA15" s="399" t="str">
        <f>IF(INDEX(Cab_list[],MATCH(4&amp;"-"&amp;BC15,Cab_list[hidden cabname],0),2)=0," ",INDEX(Cab_list[],MATCH(4&amp;"-"&amp;BC15,Cab_list[hidden cabname],0),2))</f>
        <v>(주)미디어꾼</v>
      </c>
      <c r="BB15" s="171"/>
      <c r="BC15" s="418" t="s">
        <v>117</v>
      </c>
      <c r="BD15" s="399" t="str">
        <f>IF(INDEX(Cab_list[],MATCH(4&amp;"-"&amp;BF15,Cab_list[hidden cabname],0),2)=0," ",INDEX(Cab_list[],MATCH(4&amp;"-"&amp;BF15,Cab_list[hidden cabname],0),2))</f>
        <v>(주)미디어꾼</v>
      </c>
      <c r="BE15" s="150"/>
      <c r="BF15" s="418" t="s">
        <v>118</v>
      </c>
      <c r="BG15" s="399" t="str">
        <f>IF(INDEX(Cab_list[],MATCH(4&amp;"-"&amp;BI15,Cab_list[hidden cabname],0),2)=0," ",INDEX(Cab_list[],MATCH(4&amp;"-"&amp;BI15,Cab_list[hidden cabname],0),2))</f>
        <v>(주)미디어꾼</v>
      </c>
      <c r="BH15" s="171"/>
      <c r="BI15" s="418" t="s">
        <v>119</v>
      </c>
      <c r="BJ15" s="143"/>
      <c r="BK15" s="66">
        <v>44</v>
      </c>
      <c r="BL15" s="212"/>
      <c r="BN15" s="92"/>
      <c r="BO15" s="92"/>
      <c r="BP15" s="92"/>
      <c r="BT15" s="661" t="s">
        <v>5105</v>
      </c>
      <c r="BU15" s="718">
        <v>20</v>
      </c>
      <c r="BV15" s="661">
        <v>20</v>
      </c>
      <c r="BW15" s="661"/>
      <c r="BX15" s="661"/>
      <c r="BY15" s="661">
        <f t="shared" si="0"/>
        <v>0</v>
      </c>
    </row>
    <row r="16" spans="1:77" ht="19.5" customHeight="1" thickBot="1" x14ac:dyDescent="0.35">
      <c r="A16" s="58"/>
      <c r="C16" s="60"/>
      <c r="H16" s="697" t="s">
        <v>120</v>
      </c>
      <c r="I16" s="697"/>
      <c r="Q16" s="212"/>
      <c r="R16" s="61"/>
      <c r="S16" s="138"/>
      <c r="T16" s="139"/>
      <c r="U16" s="139"/>
      <c r="V16" s="399" t="str">
        <f>IF(INDEX(Cab_list[],MATCH(4&amp;"-"&amp;X16,Cab_list[hidden cabname],0),2)=0," ",INDEX(Cab_list[],MATCH(4&amp;"-"&amp;X16,Cab_list[hidden cabname],0),2))</f>
        <v>GS ITM</v>
      </c>
      <c r="W16" s="150"/>
      <c r="X16" s="175" t="s">
        <v>100</v>
      </c>
      <c r="Y16" s="139"/>
      <c r="Z16" s="399" t="str">
        <f>IF(INDEX(Cab_list[],MATCH(4&amp;"-"&amp;AB16,Cab_list[hidden cabname],0),2)=0," ",INDEX(Cab_list[],MATCH(4&amp;"-"&amp;AB16,Cab_list[hidden cabname],0),2))</f>
        <v>GS ITM</v>
      </c>
      <c r="AA16" s="282"/>
      <c r="AB16" s="264" t="s">
        <v>101</v>
      </c>
      <c r="AC16" s="139"/>
      <c r="AD16" s="399" t="str">
        <f>IF(INDEX(Cab_list[],MATCH(4&amp;"-"&amp;AF16,Cab_list[hidden cabname],0),2)=0," ",INDEX(Cab_list[],MATCH(4&amp;"-"&amp;AF16,Cab_list[hidden cabname],0),2))</f>
        <v>GS ITM</v>
      </c>
      <c r="AE16" s="150"/>
      <c r="AF16" s="175" t="s">
        <v>102</v>
      </c>
      <c r="AG16" s="139"/>
      <c r="AH16" s="399" t="str">
        <f>IF(INDEX(Cab_list[],MATCH(4&amp;"-"&amp;AJ16,Cab_list[hidden cabname],0),2)=0," ",INDEX(Cab_list[],MATCH(4&amp;"-"&amp;AJ16,Cab_list[hidden cabname],0),2))</f>
        <v>GS ITM</v>
      </c>
      <c r="AI16" s="282"/>
      <c r="AJ16" s="175" t="s">
        <v>103</v>
      </c>
      <c r="AK16" s="139"/>
      <c r="AL16" s="399" t="str">
        <f>IF(INDEX(Cab_list[],MATCH(4&amp;"-"&amp;AN16,Cab_list[hidden cabname],0),2)=0," ",INDEX(Cab_list[],MATCH(4&amp;"-"&amp;AN16,Cab_list[hidden cabname],0),2))</f>
        <v>GS ITM</v>
      </c>
      <c r="AM16" s="150"/>
      <c r="AN16" s="175" t="s">
        <v>104</v>
      </c>
      <c r="AO16" s="139"/>
      <c r="AP16" s="399" t="str">
        <f>IF(INDEX(Cab_list[],MATCH(4&amp;"-"&amp;AR16,Cab_list[hidden cabname],0),2)=0," ",INDEX(Cab_list[],MATCH(4&amp;"-"&amp;AR16,Cab_list[hidden cabname],0),2))</f>
        <v>GS ITM</v>
      </c>
      <c r="AQ16" s="282"/>
      <c r="AR16" s="175" t="s">
        <v>105</v>
      </c>
      <c r="AS16" s="139"/>
      <c r="AT16" s="139"/>
      <c r="AU16" s="139"/>
      <c r="AV16" s="139"/>
      <c r="AW16" s="154"/>
      <c r="AX16" s="153"/>
      <c r="AY16" s="155"/>
      <c r="AZ16" s="207">
        <v>4</v>
      </c>
      <c r="BA16" s="399" t="str">
        <f>IF(INDEX(Cab_list[],MATCH(4&amp;"-"&amp;BC16,Cab_list[hidden cabname],0),2)=0," ",INDEX(Cab_list[],MATCH(4&amp;"-"&amp;BC16,Cab_list[hidden cabname],0),2))</f>
        <v>(주)미디어꾼</v>
      </c>
      <c r="BB16" s="171"/>
      <c r="BC16" s="418" t="s">
        <v>121</v>
      </c>
      <c r="BD16" s="399" t="str">
        <f>IF(INDEX(Cab_list[],MATCH(4&amp;"-"&amp;BF16,Cab_list[hidden cabname],0),2)=0," ",INDEX(Cab_list[],MATCH(4&amp;"-"&amp;BF16,Cab_list[hidden cabname],0),2))</f>
        <v>(주)미디어꾼</v>
      </c>
      <c r="BE16" s="150"/>
      <c r="BF16" s="418" t="s">
        <v>122</v>
      </c>
      <c r="BG16" s="399" t="str">
        <f>IF(INDEX(Cab_list[],MATCH(4&amp;"-"&amp;BI16,Cab_list[hidden cabname],0),2)=0," ",INDEX(Cab_list[],MATCH(4&amp;"-"&amp;BI16,Cab_list[hidden cabname],0),2))</f>
        <v>(주)미디어꾼</v>
      </c>
      <c r="BH16" s="171"/>
      <c r="BI16" s="418" t="s">
        <v>123</v>
      </c>
      <c r="BJ16" s="143"/>
      <c r="BK16" s="66">
        <v>43</v>
      </c>
      <c r="BL16" s="212"/>
      <c r="BN16" s="687"/>
      <c r="BO16" s="687"/>
      <c r="BP16" s="566"/>
      <c r="BT16" s="661" t="s">
        <v>5106</v>
      </c>
      <c r="BU16" s="718">
        <v>16</v>
      </c>
      <c r="BV16" s="661">
        <v>16</v>
      </c>
      <c r="BW16" s="661"/>
      <c r="BX16" s="661"/>
      <c r="BY16" s="661">
        <f t="shared" si="0"/>
        <v>0</v>
      </c>
    </row>
    <row r="17" spans="1:77" ht="19.5" customHeight="1" thickBot="1" x14ac:dyDescent="0.3">
      <c r="A17" s="58"/>
      <c r="C17" s="60"/>
      <c r="E17" s="5"/>
      <c r="F17" s="5"/>
      <c r="G17" s="5"/>
      <c r="H17" s="214"/>
      <c r="I17" s="215"/>
      <c r="J17" s="5"/>
      <c r="K17" s="5"/>
      <c r="Q17" s="212"/>
      <c r="R17" s="61"/>
      <c r="S17" s="138"/>
      <c r="T17" s="139"/>
      <c r="U17" s="139"/>
      <c r="V17" s="399" t="str">
        <f>IF(INDEX(Cab_list[],MATCH(4&amp;"-"&amp;X17,Cab_list[hidden cabname],0),2)=0," ",INDEX(Cab_list[],MATCH(4&amp;"-"&amp;X17,Cab_list[hidden cabname],0),2))</f>
        <v>GS ITM</v>
      </c>
      <c r="W17" s="150"/>
      <c r="X17" s="175" t="s">
        <v>110</v>
      </c>
      <c r="Y17" s="139"/>
      <c r="Z17" s="399" t="str">
        <f>IF(INDEX(Cab_list[],MATCH(4&amp;"-"&amp;AB17,Cab_list[hidden cabname],0),2)=0," ",INDEX(Cab_list[],MATCH(4&amp;"-"&amp;AB17,Cab_list[hidden cabname],0),2))</f>
        <v>GS ITM</v>
      </c>
      <c r="AA17" s="282"/>
      <c r="AB17" s="264" t="s">
        <v>111</v>
      </c>
      <c r="AC17" s="139"/>
      <c r="AD17" s="399" t="str">
        <f>IF(INDEX(Cab_list[],MATCH(4&amp;"-"&amp;AF17,Cab_list[hidden cabname],0),2)=0," ",INDEX(Cab_list[],MATCH(4&amp;"-"&amp;AF17,Cab_list[hidden cabname],0),2))</f>
        <v>GS ITM</v>
      </c>
      <c r="AE17" s="150"/>
      <c r="AF17" s="175" t="s">
        <v>112</v>
      </c>
      <c r="AG17" s="139"/>
      <c r="AH17" s="399" t="str">
        <f>IF(INDEX(Cab_list[],MATCH(4&amp;"-"&amp;AJ17,Cab_list[hidden cabname],0),2)=0," ",INDEX(Cab_list[],MATCH(4&amp;"-"&amp;AJ17,Cab_list[hidden cabname],0),2))</f>
        <v>GS ITM</v>
      </c>
      <c r="AI17" s="282"/>
      <c r="AJ17" s="175" t="s">
        <v>113</v>
      </c>
      <c r="AK17" s="139"/>
      <c r="AL17" s="399" t="str">
        <f>IF(INDEX(Cab_list[],MATCH(4&amp;"-"&amp;AN17,Cab_list[hidden cabname],0),2)=0," ",INDEX(Cab_list[],MATCH(4&amp;"-"&amp;AN17,Cab_list[hidden cabname],0),2))</f>
        <v>GS ITM</v>
      </c>
      <c r="AM17" s="150"/>
      <c r="AN17" s="175" t="s">
        <v>114</v>
      </c>
      <c r="AO17" s="139"/>
      <c r="AP17" s="399" t="str">
        <f>IF(INDEX(Cab_list[],MATCH(4&amp;"-"&amp;AR17,Cab_list[hidden cabname],0),2)=0," ",INDEX(Cab_list[],MATCH(4&amp;"-"&amp;AR17,Cab_list[hidden cabname],0),2))</f>
        <v>GS ITM</v>
      </c>
      <c r="AQ17" s="282"/>
      <c r="AR17" s="175" t="s">
        <v>115</v>
      </c>
      <c r="AS17" s="139"/>
      <c r="AT17" s="139"/>
      <c r="AU17" s="139"/>
      <c r="AV17" s="139"/>
      <c r="AW17" s="154"/>
      <c r="AX17" s="139"/>
      <c r="AY17" s="148"/>
      <c r="AZ17" s="207">
        <v>5</v>
      </c>
      <c r="BA17" s="399" t="str">
        <f>IF(INDEX(Cab_list[],MATCH(4&amp;"-"&amp;BC17,Cab_list[hidden cabname],0),2)=0," ",INDEX(Cab_list[],MATCH(4&amp;"-"&amp;BC17,Cab_list[hidden cabname],0),2))</f>
        <v>(주)미디어꾼</v>
      </c>
      <c r="BB17" s="171"/>
      <c r="BC17" s="418" t="s">
        <v>125</v>
      </c>
      <c r="BD17" s="399" t="str">
        <f>IF(INDEX(Cab_list[],MATCH(4&amp;"-"&amp;BF17,Cab_list[hidden cabname],0),2)=0," ",INDEX(Cab_list[],MATCH(4&amp;"-"&amp;BF17,Cab_list[hidden cabname],0),2))</f>
        <v>(주)미디어꾼</v>
      </c>
      <c r="BE17" s="150"/>
      <c r="BF17" s="418" t="s">
        <v>126</v>
      </c>
      <c r="BG17" s="399" t="str">
        <f>IF(INDEX(Cab_list[],MATCH(4&amp;"-"&amp;BI17,Cab_list[hidden cabname],0),2)=0," ",INDEX(Cab_list[],MATCH(4&amp;"-"&amp;BI17,Cab_list[hidden cabname],0),2))</f>
        <v>(주)미디어꾼</v>
      </c>
      <c r="BH17" s="171"/>
      <c r="BI17" s="418" t="s">
        <v>127</v>
      </c>
      <c r="BJ17" s="143"/>
      <c r="BK17" s="66">
        <v>42</v>
      </c>
      <c r="BL17" s="212"/>
      <c r="BN17" s="687"/>
      <c r="BO17" s="687"/>
      <c r="BP17" s="589"/>
      <c r="BQ17" s="520"/>
      <c r="BR17" s="308"/>
      <c r="BS17" s="521"/>
      <c r="BT17" s="661" t="s">
        <v>5107</v>
      </c>
      <c r="BU17" s="718">
        <v>60</v>
      </c>
      <c r="BV17" s="661">
        <v>0</v>
      </c>
      <c r="BW17" s="661">
        <v>60</v>
      </c>
      <c r="BX17" s="661"/>
      <c r="BY17" s="661">
        <f t="shared" si="0"/>
        <v>0</v>
      </c>
    </row>
    <row r="18" spans="1:77" ht="19.5" customHeight="1" thickBot="1" x14ac:dyDescent="0.3">
      <c r="A18" s="58"/>
      <c r="C18" s="60"/>
      <c r="E18" s="216"/>
      <c r="F18" s="216"/>
      <c r="G18" s="217" t="s">
        <v>129</v>
      </c>
      <c r="H18" s="218" t="s">
        <v>130</v>
      </c>
      <c r="I18" s="219" t="s">
        <v>130</v>
      </c>
      <c r="J18" s="216" t="s">
        <v>131</v>
      </c>
      <c r="K18" s="216"/>
      <c r="Q18" s="212"/>
      <c r="R18" s="61"/>
      <c r="S18" s="138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139"/>
      <c r="AK18" s="139"/>
      <c r="AL18" s="139"/>
      <c r="AM18" s="139"/>
      <c r="AN18" s="148"/>
      <c r="AO18" s="139"/>
      <c r="AP18" s="139"/>
      <c r="AQ18" s="146"/>
      <c r="AR18" s="139"/>
      <c r="AS18" s="151"/>
      <c r="AT18" s="139"/>
      <c r="AU18" s="139"/>
      <c r="AV18" s="139"/>
      <c r="AW18" s="154"/>
      <c r="AX18" s="139"/>
      <c r="AY18" s="148"/>
      <c r="AZ18" s="207">
        <v>6</v>
      </c>
      <c r="BA18" s="399" t="str">
        <f>IF(INDEX(Cab_list[],MATCH(4&amp;"-"&amp;BC18,Cab_list[hidden cabname],0),2)=0," ",INDEX(Cab_list[],MATCH(4&amp;"-"&amp;BC18,Cab_list[hidden cabname],0),2))</f>
        <v>(주)미디어꾼</v>
      </c>
      <c r="BB18" s="171"/>
      <c r="BC18" s="418" t="s">
        <v>132</v>
      </c>
      <c r="BD18" s="399" t="str">
        <f>IF(INDEX(Cab_list[],MATCH(4&amp;"-"&amp;BF18,Cab_list[hidden cabname],0),2)=0," ",INDEX(Cab_list[],MATCH(4&amp;"-"&amp;BF18,Cab_list[hidden cabname],0),2))</f>
        <v>(주)미디어꾼</v>
      </c>
      <c r="BE18" s="150"/>
      <c r="BF18" s="418" t="s">
        <v>133</v>
      </c>
      <c r="BG18" s="399" t="str">
        <f>IF(INDEX(Cab_list[],MATCH(4&amp;"-"&amp;BI18,Cab_list[hidden cabname],0),2)=0," ",INDEX(Cab_list[],MATCH(4&amp;"-"&amp;BI18,Cab_list[hidden cabname],0),2))</f>
        <v>(주)미디어꾼</v>
      </c>
      <c r="BH18" s="171"/>
      <c r="BI18" s="418" t="s">
        <v>134</v>
      </c>
      <c r="BJ18" s="143"/>
      <c r="BK18" s="66">
        <v>41</v>
      </c>
      <c r="BL18" s="212"/>
      <c r="BN18" s="687"/>
      <c r="BO18" s="687"/>
      <c r="BP18" s="320"/>
      <c r="BT18" s="661"/>
      <c r="BU18" s="718"/>
      <c r="BV18" s="661"/>
      <c r="BW18" s="661"/>
      <c r="BX18" s="661"/>
      <c r="BY18" s="661">
        <f t="shared" si="0"/>
        <v>0</v>
      </c>
    </row>
    <row r="19" spans="1:77" ht="19.5" customHeight="1" thickBot="1" x14ac:dyDescent="0.3">
      <c r="A19" s="58"/>
      <c r="C19" s="60"/>
      <c r="Q19" s="212"/>
      <c r="R19" s="212"/>
      <c r="S19" s="212"/>
      <c r="T19" s="212"/>
      <c r="U19" s="212"/>
      <c r="V19" s="212"/>
      <c r="W19" s="212"/>
      <c r="X19" s="212"/>
      <c r="Y19" s="212"/>
      <c r="Z19" s="212"/>
      <c r="AA19" s="212"/>
      <c r="AB19" s="212"/>
      <c r="AC19" s="212"/>
      <c r="AD19" s="212"/>
      <c r="AE19" s="212"/>
      <c r="AF19" s="212"/>
      <c r="AG19" s="212"/>
      <c r="AH19" s="212"/>
      <c r="AI19" s="212"/>
      <c r="AJ19" s="212"/>
      <c r="AK19" s="212"/>
      <c r="AL19" s="212"/>
      <c r="AM19" s="212"/>
      <c r="AN19" s="212"/>
      <c r="AO19" s="146"/>
      <c r="AP19" s="139"/>
      <c r="AQ19" s="156"/>
      <c r="AR19" s="399" t="str">
        <f>IF(INDEX(Cab_list[],MATCH(4&amp;"-"&amp;AT19,Cab_list[hidden cabname],0),2)=0," ",INDEX(Cab_list[],MATCH(4&amp;"-"&amp;AT19,Cab_list[hidden cabname],0),2))</f>
        <v xml:space="preserve"> </v>
      </c>
      <c r="AS19" s="282"/>
      <c r="AT19" s="174" t="s">
        <v>135</v>
      </c>
      <c r="AU19" s="157"/>
      <c r="AV19" s="157"/>
      <c r="AW19" s="399" t="str">
        <f>IF(INDEX(Cab_list[],MATCH(4&amp;"-"&amp;AY19,Cab_list[hidden cabname],0),2)=0," ",INDEX(Cab_list[],MATCH(4&amp;"-"&amp;AY19,Cab_list[hidden cabname],0),2))</f>
        <v xml:space="preserve"> </v>
      </c>
      <c r="AX19" s="150"/>
      <c r="AY19" s="207" t="s">
        <v>136</v>
      </c>
      <c r="AZ19" s="207">
        <v>7</v>
      </c>
      <c r="BA19" s="399" t="str">
        <f>IF(INDEX(Cab_list[],MATCH(4&amp;"-"&amp;BC19,Cab_list[hidden cabname],0),2)=0," ",INDEX(Cab_list[],MATCH(4&amp;"-"&amp;BC19,Cab_list[hidden cabname],0),2))</f>
        <v>(주)미디어꾼</v>
      </c>
      <c r="BB19" s="171"/>
      <c r="BC19" s="418" t="s">
        <v>137</v>
      </c>
      <c r="BD19" s="399" t="str">
        <f>IF(INDEX(Cab_list[],MATCH(4&amp;"-"&amp;BF19,Cab_list[hidden cabname],0),2)=0," ",INDEX(Cab_list[],MATCH(4&amp;"-"&amp;BF19,Cab_list[hidden cabname],0),2))</f>
        <v>(주)미디어꾼</v>
      </c>
      <c r="BE19" s="150"/>
      <c r="BF19" s="418" t="s">
        <v>138</v>
      </c>
      <c r="BG19" s="158"/>
      <c r="BH19" s="158"/>
      <c r="BI19" s="151"/>
      <c r="BJ19" s="143"/>
      <c r="BK19" s="66">
        <v>40</v>
      </c>
      <c r="BL19" s="212"/>
      <c r="BN19" s="687"/>
      <c r="BO19" s="687"/>
      <c r="BP19" s="517"/>
      <c r="BT19" s="661"/>
      <c r="BU19" s="718"/>
      <c r="BV19" s="661"/>
      <c r="BW19" s="661"/>
      <c r="BX19" s="661"/>
      <c r="BY19" s="661">
        <f t="shared" si="0"/>
        <v>0</v>
      </c>
    </row>
    <row r="20" spans="1:77" ht="19.5" customHeight="1" x14ac:dyDescent="0.25">
      <c r="A20" s="58"/>
      <c r="C20" s="60">
        <v>39</v>
      </c>
      <c r="Q20" s="212"/>
      <c r="R20" s="212"/>
      <c r="S20" s="212"/>
      <c r="T20" s="212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2"/>
      <c r="AI20" s="212"/>
      <c r="AJ20" s="212"/>
      <c r="AK20" s="212"/>
      <c r="AL20" s="212"/>
      <c r="AM20" s="212"/>
      <c r="AN20" s="212"/>
      <c r="AO20" s="159"/>
      <c r="AP20" s="139"/>
      <c r="AQ20" s="156"/>
      <c r="AR20" s="399" t="str">
        <f>IF(INDEX(Cab_list[],MATCH(4&amp;"-"&amp;AT20,Cab_list[hidden cabname],0),2)=0," ",INDEX(Cab_list[],MATCH(4&amp;"-"&amp;AT20,Cab_list[hidden cabname],0),2))</f>
        <v xml:space="preserve"> </v>
      </c>
      <c r="AS20" s="282"/>
      <c r="AT20" s="174" t="s">
        <v>139</v>
      </c>
      <c r="AU20" s="139"/>
      <c r="AV20" s="139"/>
      <c r="AW20" s="399" t="str">
        <f>IF(INDEX(Cab_list[],MATCH(4&amp;"-"&amp;AY20,Cab_list[hidden cabname],0),2)=0," ",INDEX(Cab_list[],MATCH(4&amp;"-"&amp;AY20,Cab_list[hidden cabname],0),2))</f>
        <v xml:space="preserve"> </v>
      </c>
      <c r="AX20" s="150"/>
      <c r="AY20" s="207" t="s">
        <v>140</v>
      </c>
      <c r="AZ20" s="139"/>
      <c r="BA20" s="366"/>
      <c r="BB20" s="366"/>
      <c r="BC20" s="160"/>
      <c r="BD20" s="366"/>
      <c r="BE20" s="366"/>
      <c r="BF20" s="422"/>
      <c r="BG20" s="366"/>
      <c r="BH20" s="366"/>
      <c r="BI20" s="139"/>
      <c r="BJ20" s="143"/>
      <c r="BK20" s="66">
        <v>39</v>
      </c>
      <c r="BL20" s="212"/>
      <c r="BN20" s="57"/>
      <c r="BO20" s="57"/>
      <c r="BP20" s="57"/>
      <c r="BT20" s="661"/>
      <c r="BU20" s="718"/>
      <c r="BV20" s="661"/>
      <c r="BW20" s="661"/>
      <c r="BX20" s="661"/>
      <c r="BY20" s="661">
        <f t="shared" si="0"/>
        <v>0</v>
      </c>
    </row>
    <row r="21" spans="1:77" ht="19.5" customHeight="1" thickBot="1" x14ac:dyDescent="0.3">
      <c r="A21" s="58"/>
      <c r="C21" s="60">
        <v>38</v>
      </c>
      <c r="H21" s="161"/>
      <c r="Q21" s="212"/>
      <c r="R21" s="212"/>
      <c r="S21" s="212"/>
      <c r="T21" s="212"/>
      <c r="U21" s="212"/>
      <c r="V21" s="212"/>
      <c r="W21" s="212"/>
      <c r="X21" s="212"/>
      <c r="Y21" s="212"/>
      <c r="Z21" s="212"/>
      <c r="AA21" s="212"/>
      <c r="AB21" s="212"/>
      <c r="AC21" s="212"/>
      <c r="AD21" s="212"/>
      <c r="AE21" s="212"/>
      <c r="AF21" s="212"/>
      <c r="AG21" s="212"/>
      <c r="AH21" s="212"/>
      <c r="AI21" s="212"/>
      <c r="AJ21" s="212"/>
      <c r="AK21" s="212"/>
      <c r="AL21" s="212"/>
      <c r="AM21" s="212"/>
      <c r="AN21" s="212"/>
      <c r="AO21" s="139"/>
      <c r="AP21" s="139"/>
      <c r="AQ21" s="156"/>
      <c r="AR21" s="399" t="str">
        <f>IF(INDEX(Cab_list[],MATCH(4&amp;"-"&amp;AT21,Cab_list[hidden cabname],0),2)=0," ",INDEX(Cab_list[],MATCH(4&amp;"-"&amp;AT21,Cab_list[hidden cabname],0),2))</f>
        <v xml:space="preserve"> </v>
      </c>
      <c r="AS21" s="282"/>
      <c r="AT21" s="174" t="s">
        <v>141</v>
      </c>
      <c r="AU21" s="157"/>
      <c r="AV21" s="157"/>
      <c r="AW21" s="399" t="str">
        <f>IF(INDEX(Cab_list[],MATCH(4&amp;"-"&amp;AY21,Cab_list[hidden cabname],0),2)=0," ",INDEX(Cab_list[],MATCH(4&amp;"-"&amp;AY21,Cab_list[hidden cabname],0),2))</f>
        <v xml:space="preserve"> </v>
      </c>
      <c r="AX21" s="150"/>
      <c r="AY21" s="207" t="s">
        <v>142</v>
      </c>
      <c r="AZ21" s="162"/>
      <c r="BA21" s="147"/>
      <c r="BB21" s="366"/>
      <c r="BC21" s="366"/>
      <c r="BD21" s="366"/>
      <c r="BE21" s="366"/>
      <c r="BF21" s="366"/>
      <c r="BG21" s="366"/>
      <c r="BH21" s="366"/>
      <c r="BI21" s="147"/>
      <c r="BJ21" s="163"/>
      <c r="BK21" s="66">
        <v>38</v>
      </c>
      <c r="BL21" s="212"/>
      <c r="BT21" s="661"/>
      <c r="BU21" s="718"/>
      <c r="BV21" s="661"/>
      <c r="BW21" s="661"/>
      <c r="BX21" s="661"/>
      <c r="BY21" s="661">
        <f t="shared" si="0"/>
        <v>0</v>
      </c>
    </row>
    <row r="22" spans="1:77" ht="19.5" customHeight="1" thickBot="1" x14ac:dyDescent="0.3">
      <c r="A22" s="58"/>
      <c r="C22" s="60">
        <v>37</v>
      </c>
      <c r="H22" s="161"/>
      <c r="Q22" s="212"/>
      <c r="R22" s="212"/>
      <c r="S22" s="212"/>
      <c r="T22" s="212"/>
      <c r="U22" s="212"/>
      <c r="V22" s="212"/>
      <c r="W22" s="212"/>
      <c r="X22" s="212"/>
      <c r="Y22" s="212"/>
      <c r="Z22" s="212"/>
      <c r="AA22" s="212"/>
      <c r="AB22" s="212"/>
      <c r="AC22" s="212"/>
      <c r="AD22" s="212"/>
      <c r="AE22" s="212"/>
      <c r="AF22" s="212"/>
      <c r="AG22" s="212"/>
      <c r="AH22" s="212"/>
      <c r="AI22" s="212"/>
      <c r="AJ22" s="212"/>
      <c r="AK22" s="212"/>
      <c r="AL22" s="212"/>
      <c r="AM22" s="212"/>
      <c r="AN22" s="212"/>
      <c r="AO22" s="139"/>
      <c r="AP22" s="139"/>
      <c r="AQ22" s="156"/>
      <c r="AR22" s="399" t="str">
        <f>IF(INDEX(Cab_list[],MATCH(4&amp;"-"&amp;AT22,Cab_list[hidden cabname],0),2)=0," ",INDEX(Cab_list[],MATCH(4&amp;"-"&amp;AT22,Cab_list[hidden cabname],0),2))</f>
        <v xml:space="preserve"> </v>
      </c>
      <c r="AS22" s="282"/>
      <c r="AT22" s="174" t="s">
        <v>143</v>
      </c>
      <c r="AU22" s="157"/>
      <c r="AV22" s="157"/>
      <c r="AW22" s="399" t="str">
        <f>IF(INDEX(Cab_list[],MATCH(4&amp;"-"&amp;AY22,Cab_list[hidden cabname],0),2)=0," ",INDEX(Cab_list[],MATCH(4&amp;"-"&amp;AY22,Cab_list[hidden cabname],0),2))</f>
        <v xml:space="preserve"> </v>
      </c>
      <c r="AX22" s="150"/>
      <c r="AY22" s="207" t="s">
        <v>144</v>
      </c>
      <c r="AZ22" s="151"/>
      <c r="BA22" s="706"/>
      <c r="BB22" s="707"/>
      <c r="BC22" s="226"/>
      <c r="BD22" s="706"/>
      <c r="BE22" s="707"/>
      <c r="BF22" s="564"/>
      <c r="BG22" s="563"/>
      <c r="BH22" s="714"/>
      <c r="BI22" s="715"/>
      <c r="BJ22" s="143"/>
      <c r="BK22" s="66">
        <v>37</v>
      </c>
      <c r="BL22" s="212"/>
      <c r="BN22" s="321" t="s">
        <v>145</v>
      </c>
      <c r="BO22" s="513" t="s">
        <v>61</v>
      </c>
      <c r="BT22" s="661"/>
      <c r="BU22" s="718"/>
      <c r="BV22" s="661"/>
      <c r="BW22" s="661"/>
      <c r="BX22" s="661"/>
      <c r="BY22" s="661">
        <f t="shared" si="0"/>
        <v>0</v>
      </c>
    </row>
    <row r="23" spans="1:77" ht="19.5" customHeight="1" thickBot="1" x14ac:dyDescent="0.3">
      <c r="A23" s="58"/>
      <c r="C23" s="60">
        <v>36</v>
      </c>
      <c r="H23" s="161"/>
      <c r="Q23" s="212"/>
      <c r="R23" s="212"/>
      <c r="S23" s="212"/>
      <c r="T23" s="212"/>
      <c r="U23" s="212"/>
      <c r="V23" s="212"/>
      <c r="W23" s="212"/>
      <c r="X23" s="212"/>
      <c r="Y23" s="212"/>
      <c r="Z23" s="212"/>
      <c r="AA23" s="212"/>
      <c r="AB23" s="212"/>
      <c r="AC23" s="212"/>
      <c r="AD23" s="212"/>
      <c r="AE23" s="212"/>
      <c r="AF23" s="212"/>
      <c r="AG23" s="212"/>
      <c r="AH23" s="212"/>
      <c r="AI23" s="212"/>
      <c r="AJ23" s="212"/>
      <c r="AK23" s="212"/>
      <c r="AL23" s="212"/>
      <c r="AM23" s="212"/>
      <c r="AN23" s="212"/>
      <c r="AO23" s="139"/>
      <c r="AP23" s="139"/>
      <c r="AQ23" s="156"/>
      <c r="AR23" s="399" t="str">
        <f>IF(INDEX(Cab_list[],MATCH(4&amp;"-"&amp;AT23,Cab_list[hidden cabname],0),2)=0," ",INDEX(Cab_list[],MATCH(4&amp;"-"&amp;AT23,Cab_list[hidden cabname],0),2))</f>
        <v xml:space="preserve"> </v>
      </c>
      <c r="AS23" s="282"/>
      <c r="AT23" s="174" t="s">
        <v>146</v>
      </c>
      <c r="AU23" s="157"/>
      <c r="AV23" s="157"/>
      <c r="AW23" s="399" t="str">
        <f>IF(INDEX(Cab_list[],MATCH(4&amp;"-"&amp;AY23,Cab_list[hidden cabname],0),2)=0," ",INDEX(Cab_list[],MATCH(4&amp;"-"&amp;AY23,Cab_list[hidden cabname],0),2))</f>
        <v xml:space="preserve"> </v>
      </c>
      <c r="AX23" s="150"/>
      <c r="AY23" s="207" t="s">
        <v>147</v>
      </c>
      <c r="AZ23" s="367">
        <v>1</v>
      </c>
      <c r="BA23" s="399" t="str">
        <f>IF(INDEX(Cab_list[],MATCH(4&amp;"-"&amp;BC23,Cab_list[hidden cabname],0),2)=0," ",INDEX(Cab_list[],MATCH(4&amp;"-"&amp;BC23,Cab_list[hidden cabname],0),2))</f>
        <v>헥토파이넨셜</v>
      </c>
      <c r="BB23" s="171"/>
      <c r="BC23" s="420" t="s">
        <v>148</v>
      </c>
      <c r="BD23" s="399" t="str">
        <f>IF(INDEX(Cab_list[],MATCH(4&amp;"-"&amp;BF23,Cab_list[hidden cabname],0),2)=0," ",INDEX(Cab_list[],MATCH(4&amp;"-"&amp;BF23,Cab_list[hidden cabname],0),2))</f>
        <v>헥토파이넨셜</v>
      </c>
      <c r="BE23" s="275"/>
      <c r="BF23" s="420" t="s">
        <v>149</v>
      </c>
      <c r="BG23" s="139"/>
      <c r="BH23" s="139"/>
      <c r="BI23" s="139"/>
      <c r="BJ23" s="143"/>
      <c r="BK23" s="66">
        <v>36</v>
      </c>
      <c r="BL23" s="164"/>
      <c r="BN23" s="323" t="s">
        <v>71</v>
      </c>
      <c r="BO23" s="324">
        <v>157</v>
      </c>
      <c r="BT23" s="661"/>
      <c r="BU23" s="718"/>
      <c r="BV23" s="661"/>
      <c r="BW23" s="661"/>
      <c r="BX23" s="661"/>
      <c r="BY23" s="661">
        <f t="shared" si="0"/>
        <v>0</v>
      </c>
    </row>
    <row r="24" spans="1:77" ht="19.5" customHeight="1" thickBot="1" x14ac:dyDescent="0.3">
      <c r="A24" s="58"/>
      <c r="C24" s="60">
        <v>35</v>
      </c>
      <c r="Q24" s="212"/>
      <c r="R24" s="212"/>
      <c r="S24" s="212"/>
      <c r="T24" s="212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2"/>
      <c r="AI24" s="212"/>
      <c r="AJ24" s="212"/>
      <c r="AK24" s="212"/>
      <c r="AL24" s="212"/>
      <c r="AM24" s="212"/>
      <c r="AN24" s="212"/>
      <c r="AO24" s="139"/>
      <c r="AP24" s="139"/>
      <c r="AQ24" s="156"/>
      <c r="AR24" s="148"/>
      <c r="AS24" s="139"/>
      <c r="AT24" s="156"/>
      <c r="AU24" s="157"/>
      <c r="AV24" s="157"/>
      <c r="AW24" s="156"/>
      <c r="AX24" s="139"/>
      <c r="AY24" s="151"/>
      <c r="AZ24" s="367">
        <v>2</v>
      </c>
      <c r="BA24" s="399" t="str">
        <f>IF(INDEX(Cab_list[],MATCH(4&amp;"-"&amp;BC24,Cab_list[hidden cabname],0),2)=0," ",INDEX(Cab_list[],MATCH(4&amp;"-"&amp;BC24,Cab_list[hidden cabname],0),2))</f>
        <v>헥토파이넨셜</v>
      </c>
      <c r="BB24" s="269"/>
      <c r="BC24" s="420" t="s">
        <v>150</v>
      </c>
      <c r="BD24" s="399" t="str">
        <f>IF(INDEX(Cab_list[],MATCH(4&amp;"-"&amp;BF24,Cab_list[hidden cabname],0),2)=0," ",INDEX(Cab_list[],MATCH(4&amp;"-"&amp;BF24,Cab_list[hidden cabname],0),2))</f>
        <v>헥토파이넨셜</v>
      </c>
      <c r="BE24" s="275"/>
      <c r="BF24" s="420" t="s">
        <v>151</v>
      </c>
      <c r="BG24" s="139"/>
      <c r="BH24" s="147"/>
      <c r="BI24" s="147"/>
      <c r="BJ24" s="143"/>
      <c r="BK24" s="66">
        <v>35</v>
      </c>
      <c r="BL24" s="212"/>
      <c r="BN24" s="326" t="s">
        <v>79</v>
      </c>
      <c r="BO24" s="324">
        <v>71</v>
      </c>
      <c r="BT24" s="661"/>
      <c r="BU24" s="718"/>
      <c r="BV24" s="661"/>
      <c r="BW24" s="661"/>
      <c r="BX24" s="661"/>
      <c r="BY24" s="661">
        <f t="shared" si="0"/>
        <v>0</v>
      </c>
    </row>
    <row r="25" spans="1:77" ht="19.5" customHeight="1" thickBot="1" x14ac:dyDescent="0.3">
      <c r="A25" s="58"/>
      <c r="C25" s="60">
        <v>34</v>
      </c>
      <c r="Q25" s="212"/>
      <c r="R25" s="212"/>
      <c r="S25" s="212"/>
      <c r="T25" s="212"/>
      <c r="U25" s="212"/>
      <c r="V25" s="212"/>
      <c r="W25" s="212"/>
      <c r="X25" s="212"/>
      <c r="Y25" s="212"/>
      <c r="Z25" s="212"/>
      <c r="AA25" s="212"/>
      <c r="AB25" s="212"/>
      <c r="AC25" s="212"/>
      <c r="AD25" s="212"/>
      <c r="AE25" s="212"/>
      <c r="AF25" s="212"/>
      <c r="AG25" s="212"/>
      <c r="AH25" s="212"/>
      <c r="AI25" s="212"/>
      <c r="AJ25" s="212"/>
      <c r="AK25" s="212"/>
      <c r="AL25" s="212"/>
      <c r="AM25" s="212"/>
      <c r="AN25" s="212"/>
      <c r="AO25" s="139"/>
      <c r="AP25" s="139"/>
      <c r="AQ25" s="156"/>
      <c r="AR25" s="139"/>
      <c r="AS25" s="706"/>
      <c r="AT25" s="707"/>
      <c r="AU25" s="145"/>
      <c r="AV25" s="145"/>
      <c r="AW25" s="706"/>
      <c r="AX25" s="707"/>
      <c r="AY25" s="139"/>
      <c r="AZ25" s="367">
        <v>3</v>
      </c>
      <c r="BA25" s="399" t="str">
        <f>IF(INDEX(Cab_list[],MATCH(4&amp;"-"&amp;BC25,Cab_list[hidden cabname],0),2)=0," ",INDEX(Cab_list[],MATCH(4&amp;"-"&amp;BC25,Cab_list[hidden cabname],0),2))</f>
        <v>헥토파이넨셜</v>
      </c>
      <c r="BB25" s="171"/>
      <c r="BC25" s="420" t="s">
        <v>152</v>
      </c>
      <c r="BD25" s="399" t="str">
        <f>IF(INDEX(Cab_list[],MATCH(4&amp;"-"&amp;BF25,Cab_list[hidden cabname],0),2)=0," ",INDEX(Cab_list[],MATCH(4&amp;"-"&amp;BF25,Cab_list[hidden cabname],0),2))</f>
        <v>헥토파이넨셜</v>
      </c>
      <c r="BE25" s="275"/>
      <c r="BF25" s="420" t="s">
        <v>153</v>
      </c>
      <c r="BG25" s="148"/>
      <c r="BH25" s="399" t="str">
        <f>IF(INDEX(Cab_list[],MATCH(4&amp;"-"&amp;BJ25,Cab_list[hidden cabname],0),2)=0," ",INDEX(Cab_list[],MATCH(4&amp;"-"&amp;BJ25,Cab_list[hidden cabname],0),2))</f>
        <v>헥토파이넨셜</v>
      </c>
      <c r="BI25" s="268"/>
      <c r="BJ25" s="420" t="s">
        <v>154</v>
      </c>
      <c r="BK25" s="66">
        <v>34</v>
      </c>
      <c r="BL25" s="212"/>
      <c r="BN25" s="327" t="s">
        <v>16</v>
      </c>
      <c r="BO25" s="324">
        <v>125</v>
      </c>
      <c r="BT25" s="661"/>
      <c r="BU25" s="718"/>
      <c r="BV25" s="661"/>
      <c r="BW25" s="661"/>
      <c r="BX25" s="661"/>
      <c r="BY25" s="661">
        <f t="shared" si="0"/>
        <v>0</v>
      </c>
    </row>
    <row r="26" spans="1:77" ht="19.5" customHeight="1" thickBot="1" x14ac:dyDescent="0.3">
      <c r="A26" s="58"/>
      <c r="C26" s="60">
        <v>33</v>
      </c>
      <c r="Q26" s="212"/>
      <c r="R26" s="212"/>
      <c r="S26" s="212"/>
      <c r="T26" s="212"/>
      <c r="U26" s="212"/>
      <c r="V26" s="212"/>
      <c r="W26" s="212"/>
      <c r="X26" s="212"/>
      <c r="Y26" s="212"/>
      <c r="Z26" s="212"/>
      <c r="AA26" s="212"/>
      <c r="AB26" s="212"/>
      <c r="AC26" s="212"/>
      <c r="AD26" s="212"/>
      <c r="AE26" s="212"/>
      <c r="AF26" s="212"/>
      <c r="AG26" s="212"/>
      <c r="AH26" s="212"/>
      <c r="AI26" s="212"/>
      <c r="AJ26" s="212"/>
      <c r="AK26" s="212"/>
      <c r="AL26" s="212"/>
      <c r="AM26" s="212"/>
      <c r="AN26" s="212"/>
      <c r="AO26" s="139"/>
      <c r="AP26" s="139"/>
      <c r="AQ26" s="156"/>
      <c r="AR26" s="207">
        <v>1</v>
      </c>
      <c r="AS26" s="399" t="str">
        <f>IF(INDEX(Cab_list[],MATCH(4&amp;"-"&amp;AU26,Cab_list[hidden cabname],0),2)=0," ",INDEX(Cab_list[],MATCH(4&amp;"-"&amp;AU26,Cab_list[hidden cabname],0),2))</f>
        <v xml:space="preserve"> </v>
      </c>
      <c r="AT26" s="268"/>
      <c r="AU26" s="419" t="s">
        <v>155</v>
      </c>
      <c r="AV26" s="148"/>
      <c r="AW26" s="399" t="str">
        <f>IF(INDEX(Cab_list[],MATCH(4&amp;"-"&amp;AY26,Cab_list[hidden cabname],0),2)=0," ",INDEX(Cab_list[],MATCH(4&amp;"-"&amp;AY26,Cab_list[hidden cabname],0),2))</f>
        <v xml:space="preserve"> </v>
      </c>
      <c r="AX26" s="275"/>
      <c r="AY26" s="419" t="s">
        <v>156</v>
      </c>
      <c r="AZ26" s="367">
        <v>4</v>
      </c>
      <c r="BA26" s="399" t="str">
        <f>IF(INDEX(Cab_list[],MATCH(4&amp;"-"&amp;BC26,Cab_list[hidden cabname],0),2)=0," ",INDEX(Cab_list[],MATCH(4&amp;"-"&amp;BC26,Cab_list[hidden cabname],0),2))</f>
        <v>헥토파이넨셜</v>
      </c>
      <c r="BB26" s="171"/>
      <c r="BC26" s="420" t="s">
        <v>157</v>
      </c>
      <c r="BD26" s="399" t="str">
        <f>IF(INDEX(Cab_list[],MATCH(4&amp;"-"&amp;BF26,Cab_list[hidden cabname],0),2)=0," ",INDEX(Cab_list[],MATCH(4&amp;"-"&amp;BF26,Cab_list[hidden cabname],0),2))</f>
        <v>헥토파이넨셜</v>
      </c>
      <c r="BE26" s="275"/>
      <c r="BF26" s="420" t="s">
        <v>158</v>
      </c>
      <c r="BG26" s="148"/>
      <c r="BH26" s="399" t="str">
        <f>IF(INDEX(Cab_list[],MATCH(4&amp;"-"&amp;BJ26,Cab_list[hidden cabname],0),2)=0," ",INDEX(Cab_list[],MATCH(4&amp;"-"&amp;BJ26,Cab_list[hidden cabname],0),2))</f>
        <v>헥토파이넨셜</v>
      </c>
      <c r="BI26" s="268"/>
      <c r="BJ26" s="420" t="s">
        <v>159</v>
      </c>
      <c r="BK26" s="66">
        <v>33</v>
      </c>
      <c r="BL26" s="212"/>
      <c r="BN26" s="328" t="s">
        <v>17</v>
      </c>
      <c r="BO26" s="328">
        <f>SUM(BO23:BO25)</f>
        <v>353</v>
      </c>
      <c r="BT26" s="729" t="s">
        <v>5032</v>
      </c>
      <c r="BU26" s="729">
        <f>SUM(BU11:BU25)</f>
        <v>353</v>
      </c>
      <c r="BV26" s="729">
        <f t="shared" ref="BV26:BY26" si="1">SUM(BV11:BV25)</f>
        <v>172</v>
      </c>
      <c r="BW26" s="729">
        <f t="shared" si="1"/>
        <v>60</v>
      </c>
      <c r="BX26" s="729">
        <f t="shared" si="1"/>
        <v>9</v>
      </c>
      <c r="BY26" s="729">
        <f t="shared" si="1"/>
        <v>112</v>
      </c>
    </row>
    <row r="27" spans="1:77" ht="19.5" customHeight="1" thickBot="1" x14ac:dyDescent="0.3">
      <c r="A27" s="58"/>
      <c r="C27" s="60">
        <v>32</v>
      </c>
      <c r="Q27" s="212"/>
      <c r="R27" s="212"/>
      <c r="S27" s="212"/>
      <c r="T27" s="212"/>
      <c r="U27" s="212"/>
      <c r="V27" s="212"/>
      <c r="W27" s="212"/>
      <c r="X27" s="212"/>
      <c r="Y27" s="212"/>
      <c r="Z27" s="212"/>
      <c r="AA27" s="212"/>
      <c r="AB27" s="212"/>
      <c r="AC27" s="212"/>
      <c r="AD27" s="212"/>
      <c r="AE27" s="212"/>
      <c r="AF27" s="212"/>
      <c r="AG27" s="212"/>
      <c r="AH27" s="212"/>
      <c r="AI27" s="212"/>
      <c r="AJ27" s="212"/>
      <c r="AK27" s="212"/>
      <c r="AL27" s="212"/>
      <c r="AM27" s="212"/>
      <c r="AN27" s="212"/>
      <c r="AO27" s="139"/>
      <c r="AP27" s="139"/>
      <c r="AQ27" s="156"/>
      <c r="AR27" s="207">
        <v>2</v>
      </c>
      <c r="AS27" s="399" t="str">
        <f>IF(INDEX(Cab_list[],MATCH(4&amp;"-"&amp;AU27,Cab_list[hidden cabname],0),2)=0," ",INDEX(Cab_list[],MATCH(4&amp;"-"&amp;AU27,Cab_list[hidden cabname],0),2))</f>
        <v xml:space="preserve"> </v>
      </c>
      <c r="AT27" s="268"/>
      <c r="AU27" s="419" t="s">
        <v>160</v>
      </c>
      <c r="AV27" s="148"/>
      <c r="AW27" s="399" t="str">
        <f>IF(INDEX(Cab_list[],MATCH(4&amp;"-"&amp;AY27,Cab_list[hidden cabname],0),2)=0," ",INDEX(Cab_list[],MATCH(4&amp;"-"&amp;AY27,Cab_list[hidden cabname],0),2))</f>
        <v xml:space="preserve"> </v>
      </c>
      <c r="AX27" s="275"/>
      <c r="AY27" s="419" t="s">
        <v>161</v>
      </c>
      <c r="AZ27" s="367">
        <v>5</v>
      </c>
      <c r="BA27" s="399" t="str">
        <f>IF(INDEX(Cab_list[],MATCH(4&amp;"-"&amp;BC27,Cab_list[hidden cabname],0),2)=0," ",INDEX(Cab_list[],MATCH(4&amp;"-"&amp;BC27,Cab_list[hidden cabname],0),2))</f>
        <v>헥토파이넨셜</v>
      </c>
      <c r="BB27" s="171"/>
      <c r="BC27" s="420" t="s">
        <v>162</v>
      </c>
      <c r="BD27" s="399" t="str">
        <f>IF(INDEX(Cab_list[],MATCH(4&amp;"-"&amp;BF27,Cab_list[hidden cabname],0),2)=0," ",INDEX(Cab_list[],MATCH(4&amp;"-"&amp;BF27,Cab_list[hidden cabname],0),2))</f>
        <v>헥토파이넨셜</v>
      </c>
      <c r="BE27" s="275"/>
      <c r="BF27" s="420" t="s">
        <v>163</v>
      </c>
      <c r="BG27" s="148"/>
      <c r="BH27" s="399" t="str">
        <f>IF(INDEX(Cab_list[],MATCH(4&amp;"-"&amp;BJ27,Cab_list[hidden cabname],0),2)=0," ",INDEX(Cab_list[],MATCH(4&amp;"-"&amp;BJ27,Cab_list[hidden cabname],0),2))</f>
        <v>헥토파이넨셜</v>
      </c>
      <c r="BI27" s="268"/>
      <c r="BJ27" s="420" t="s">
        <v>164</v>
      </c>
      <c r="BK27" s="66">
        <v>32</v>
      </c>
      <c r="BL27" s="212"/>
    </row>
    <row r="28" spans="1:77" ht="19.5" customHeight="1" thickBot="1" x14ac:dyDescent="0.3">
      <c r="A28" s="58"/>
      <c r="C28" s="60">
        <v>31</v>
      </c>
      <c r="E28" s="92" t="s">
        <v>20</v>
      </c>
      <c r="I28" s="92"/>
      <c r="Q28" s="212"/>
      <c r="R28" s="212"/>
      <c r="S28" s="212"/>
      <c r="T28" s="212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2"/>
      <c r="AI28" s="212"/>
      <c r="AJ28" s="212"/>
      <c r="AK28" s="212"/>
      <c r="AL28" s="212"/>
      <c r="AM28" s="212"/>
      <c r="AN28" s="212"/>
      <c r="AO28" s="139"/>
      <c r="AP28" s="139"/>
      <c r="AQ28" s="156"/>
      <c r="AR28" s="207">
        <v>3</v>
      </c>
      <c r="AS28" s="399" t="str">
        <f>IF(INDEX(Cab_list[],MATCH(4&amp;"-"&amp;AU28,Cab_list[hidden cabname],0),2)=0," ",INDEX(Cab_list[],MATCH(4&amp;"-"&amp;AU28,Cab_list[hidden cabname],0),2))</f>
        <v xml:space="preserve"> </v>
      </c>
      <c r="AT28" s="268"/>
      <c r="AU28" s="419" t="s">
        <v>165</v>
      </c>
      <c r="AV28" s="139"/>
      <c r="AW28" s="153" t="s">
        <v>166</v>
      </c>
      <c r="AX28" s="153"/>
      <c r="AY28" s="419" t="s">
        <v>167</v>
      </c>
      <c r="AZ28" s="367">
        <v>6</v>
      </c>
      <c r="BA28" s="399" t="str">
        <f>IF(INDEX(Cab_list[],MATCH(4&amp;"-"&amp;BC28,Cab_list[hidden cabname],0),2)=0," ",INDEX(Cab_list[],MATCH(4&amp;"-"&amp;BC28,Cab_list[hidden cabname],0),2))</f>
        <v>헥토파이넨셜</v>
      </c>
      <c r="BB28" s="171"/>
      <c r="BC28" s="420" t="s">
        <v>168</v>
      </c>
      <c r="BD28" s="399" t="str">
        <f>IF(INDEX(Cab_list[],MATCH(4&amp;"-"&amp;BF28,Cab_list[hidden cabname],0),2)=0," ",INDEX(Cab_list[],MATCH(4&amp;"-"&amp;BF28,Cab_list[hidden cabname],0),2))</f>
        <v>헥토파이넨셜</v>
      </c>
      <c r="BE28" s="275"/>
      <c r="BF28" s="420" t="s">
        <v>169</v>
      </c>
      <c r="BG28" s="148"/>
      <c r="BH28" s="399" t="str">
        <f>IF(INDEX(Cab_list[],MATCH(4&amp;"-"&amp;BJ28,Cab_list[hidden cabname],0),2)=0," ",INDEX(Cab_list[],MATCH(4&amp;"-"&amp;BJ28,Cab_list[hidden cabname],0),2))</f>
        <v>헥토파이넨셜</v>
      </c>
      <c r="BI28" s="268"/>
      <c r="BJ28" s="420" t="s">
        <v>170</v>
      </c>
      <c r="BK28" s="66">
        <v>31</v>
      </c>
      <c r="BL28" s="212"/>
      <c r="BN28" s="279">
        <v>10</v>
      </c>
    </row>
    <row r="29" spans="1:77" ht="19.5" customHeight="1" x14ac:dyDescent="0.25">
      <c r="A29" s="58"/>
      <c r="C29" s="60">
        <v>30</v>
      </c>
      <c r="Q29" s="212"/>
      <c r="R29" s="212"/>
      <c r="S29" s="212"/>
      <c r="T29" s="212"/>
      <c r="U29" s="212"/>
      <c r="V29" s="212"/>
      <c r="W29" s="212"/>
      <c r="X29" s="212"/>
      <c r="Y29" s="212"/>
      <c r="Z29" s="212"/>
      <c r="AA29" s="212"/>
      <c r="AB29" s="212"/>
      <c r="AC29" s="212"/>
      <c r="AD29" s="212"/>
      <c r="AE29" s="212"/>
      <c r="AF29" s="212"/>
      <c r="AG29" s="212"/>
      <c r="AH29" s="212"/>
      <c r="AI29" s="212"/>
      <c r="AJ29" s="212"/>
      <c r="AK29" s="212"/>
      <c r="AL29" s="212"/>
      <c r="AM29" s="212"/>
      <c r="AN29" s="212"/>
      <c r="AO29" s="139"/>
      <c r="AP29" s="139"/>
      <c r="AQ29" s="156"/>
      <c r="AR29" s="139"/>
      <c r="AS29" s="153"/>
      <c r="AT29" s="153"/>
      <c r="AU29" s="700"/>
      <c r="AV29" s="701"/>
      <c r="AW29" s="165"/>
      <c r="AX29" s="360"/>
      <c r="AY29" s="165"/>
      <c r="AZ29" s="166"/>
      <c r="BA29" s="702"/>
      <c r="BB29" s="703"/>
      <c r="BC29" s="160"/>
      <c r="BD29" s="702"/>
      <c r="BE29" s="703"/>
      <c r="BF29" s="160"/>
      <c r="BG29" s="160"/>
      <c r="BH29" s="702"/>
      <c r="BI29" s="703"/>
      <c r="BJ29" s="361"/>
      <c r="BK29" s="66">
        <v>30</v>
      </c>
      <c r="BL29" s="212"/>
      <c r="BN29" s="279">
        <v>5</v>
      </c>
    </row>
    <row r="30" spans="1:77" ht="19.5" customHeight="1" x14ac:dyDescent="0.25">
      <c r="A30" s="58"/>
      <c r="C30" s="60">
        <v>29</v>
      </c>
      <c r="Q30" s="212"/>
      <c r="R30" s="212"/>
      <c r="S30" s="212"/>
      <c r="T30" s="93"/>
      <c r="U30" s="212"/>
      <c r="V30" s="212"/>
      <c r="W30" s="212"/>
      <c r="X30" s="212"/>
      <c r="Y30" s="212"/>
      <c r="Z30" s="212"/>
      <c r="AA30" s="212"/>
      <c r="AB30" s="212"/>
      <c r="AC30" s="212"/>
      <c r="AD30" s="212"/>
      <c r="AE30" s="212"/>
      <c r="AF30" s="212"/>
      <c r="AG30" s="212"/>
      <c r="AH30" s="212"/>
      <c r="AI30" s="212"/>
      <c r="AJ30" s="212"/>
      <c r="AK30" s="212"/>
      <c r="AL30" s="212"/>
      <c r="AM30" s="212"/>
      <c r="AN30" s="212"/>
      <c r="AO30" s="139"/>
      <c r="AP30" s="139"/>
      <c r="AQ30" s="156"/>
      <c r="AR30" s="139"/>
      <c r="AS30" s="362"/>
      <c r="AT30" s="362"/>
      <c r="AU30" s="362"/>
      <c r="AV30" s="362"/>
      <c r="AW30" s="362"/>
      <c r="AX30" s="362"/>
      <c r="AY30" s="139"/>
      <c r="AZ30" s="151"/>
      <c r="BA30" s="139"/>
      <c r="BB30" s="362"/>
      <c r="BC30" s="362"/>
      <c r="BD30" s="362"/>
      <c r="BE30" s="362"/>
      <c r="BF30" s="362"/>
      <c r="BG30" s="362"/>
      <c r="BH30" s="362"/>
      <c r="BI30" s="362"/>
      <c r="BJ30" s="143"/>
      <c r="BK30" s="66">
        <v>29</v>
      </c>
      <c r="BL30" s="212"/>
    </row>
    <row r="31" spans="1:77" ht="19.5" customHeight="1" x14ac:dyDescent="0.25">
      <c r="A31" s="58"/>
      <c r="C31" s="60">
        <v>28</v>
      </c>
      <c r="D31" s="212"/>
      <c r="E31" s="212"/>
      <c r="K31" s="688"/>
      <c r="L31" s="688"/>
      <c r="Q31" s="212"/>
      <c r="R31" s="212"/>
      <c r="S31" s="212"/>
      <c r="T31" s="212"/>
      <c r="U31" s="212"/>
      <c r="V31" s="212"/>
      <c r="W31" s="212"/>
      <c r="X31" s="212"/>
      <c r="Y31" s="212"/>
      <c r="Z31" s="212"/>
      <c r="AA31" s="212"/>
      <c r="AB31" s="212"/>
      <c r="AC31" s="212"/>
      <c r="AD31" s="212"/>
      <c r="AE31" s="212"/>
      <c r="AF31" s="212"/>
      <c r="AG31" s="167"/>
      <c r="AH31" s="212"/>
      <c r="AI31" s="212"/>
      <c r="AJ31" s="212"/>
      <c r="AK31" s="212"/>
      <c r="AL31" s="212"/>
      <c r="AM31" s="212"/>
      <c r="AN31" s="212"/>
      <c r="AO31" s="139"/>
      <c r="AP31" s="139"/>
      <c r="AQ31" s="156"/>
      <c r="AR31" s="139"/>
      <c r="AS31" s="139"/>
      <c r="AT31" s="139"/>
      <c r="AU31" s="139"/>
      <c r="AV31" s="139"/>
      <c r="AW31" s="139"/>
      <c r="AX31" s="139"/>
      <c r="AY31" s="139"/>
      <c r="AZ31" s="168"/>
      <c r="BA31" s="153"/>
      <c r="BB31" s="153"/>
      <c r="BC31" s="153"/>
      <c r="BD31" s="153"/>
      <c r="BE31" s="153"/>
      <c r="BF31" s="153"/>
      <c r="BG31" s="153"/>
      <c r="BH31" s="169"/>
      <c r="BI31" s="153"/>
      <c r="BJ31" s="170"/>
      <c r="BK31" s="66">
        <v>28</v>
      </c>
      <c r="BL31" s="212"/>
    </row>
    <row r="32" spans="1:77" ht="19.5" customHeight="1" thickBot="1" x14ac:dyDescent="0.3">
      <c r="A32" s="58"/>
      <c r="C32" s="60">
        <v>27</v>
      </c>
      <c r="Q32" s="212"/>
      <c r="R32" s="212"/>
      <c r="S32" s="212"/>
      <c r="T32" s="212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H32" s="212"/>
      <c r="AI32" s="212"/>
      <c r="AJ32" s="212"/>
      <c r="AK32" s="212"/>
      <c r="AL32" s="212"/>
      <c r="AM32" s="212"/>
      <c r="AN32" s="212"/>
      <c r="AO32" s="139"/>
      <c r="AP32" s="139"/>
      <c r="AQ32" s="156"/>
      <c r="AR32" s="139"/>
      <c r="AS32" s="139"/>
      <c r="AT32" s="139"/>
      <c r="AU32" s="706"/>
      <c r="AV32" s="707"/>
      <c r="AW32" s="562"/>
      <c r="AX32" s="562"/>
      <c r="AY32" s="708"/>
      <c r="AZ32" s="709"/>
      <c r="BA32" s="563"/>
      <c r="BB32" s="708"/>
      <c r="BC32" s="709"/>
      <c r="BD32" s="563"/>
      <c r="BE32" s="563"/>
      <c r="BF32" s="563"/>
      <c r="BG32" s="563"/>
      <c r="BH32" s="712"/>
      <c r="BI32" s="713"/>
      <c r="BJ32" s="143"/>
      <c r="BK32" s="66">
        <v>27</v>
      </c>
      <c r="BL32" s="212"/>
      <c r="BN32" s="279">
        <v>40</v>
      </c>
    </row>
    <row r="33" spans="1:121" ht="19.5" customHeight="1" thickBot="1" x14ac:dyDescent="0.3">
      <c r="A33" s="58"/>
      <c r="C33" s="60">
        <v>26</v>
      </c>
      <c r="Q33" s="212"/>
      <c r="R33" s="212"/>
      <c r="S33" s="212"/>
      <c r="T33" s="212"/>
      <c r="U33" s="212"/>
      <c r="V33" s="212"/>
      <c r="W33" s="212"/>
      <c r="X33" s="212"/>
      <c r="Y33" s="212"/>
      <c r="Z33" s="212"/>
      <c r="AA33" s="212"/>
      <c r="AB33" s="212"/>
      <c r="AC33" s="212"/>
      <c r="AD33" s="212"/>
      <c r="AE33" s="212"/>
      <c r="AF33" s="212"/>
      <c r="AG33" s="212"/>
      <c r="AH33" s="212"/>
      <c r="AI33" s="212"/>
      <c r="AJ33" s="212"/>
      <c r="AK33" s="212"/>
      <c r="AL33" s="212"/>
      <c r="AM33" s="212"/>
      <c r="AN33" s="212"/>
      <c r="AO33" s="139"/>
      <c r="AP33" s="139"/>
      <c r="AQ33" s="156"/>
      <c r="AR33" s="139"/>
      <c r="AS33" s="139"/>
      <c r="AT33" s="156"/>
      <c r="AU33" s="399" t="str">
        <f>IF(INDEX(Cab_list[],MATCH(4&amp;"-"&amp;AW33,Cab_list[hidden cabname],0),2)=0," ",INDEX(Cab_list[],MATCH(4&amp;"-"&amp;AW33,Cab_list[hidden cabname],0),2))</f>
        <v xml:space="preserve"> </v>
      </c>
      <c r="AV33" s="282"/>
      <c r="AW33" s="80" t="s">
        <v>171</v>
      </c>
      <c r="AX33" s="172"/>
      <c r="AY33" s="399" t="str">
        <f>IF(INDEX(Cab_list[],MATCH(4&amp;"-"&amp;BA33,Cab_list[hidden cabname],0),2)=0," ",INDEX(Cab_list[],MATCH(4&amp;"-"&amp;BA33,Cab_list[hidden cabname],0),2))</f>
        <v>DEK</v>
      </c>
      <c r="AZ33" s="150"/>
      <c r="BA33" s="80" t="s">
        <v>172</v>
      </c>
      <c r="BB33" s="399" t="str">
        <f>IF(INDEX(Cab_list[],MATCH(4&amp;"-"&amp;BD33,Cab_list[hidden cabname],0),2)=0," ",INDEX(Cab_list[],MATCH(4&amp;"-"&amp;BD33,Cab_list[hidden cabname],0),2))</f>
        <v xml:space="preserve"> </v>
      </c>
      <c r="BC33" s="282"/>
      <c r="BD33" s="80" t="s">
        <v>173</v>
      </c>
      <c r="BE33" s="153"/>
      <c r="BF33" s="153"/>
      <c r="BG33" s="429"/>
      <c r="BH33" s="399" t="str">
        <f>IF(INDEX(Cab_list[],MATCH(4&amp;"-"&amp;BJ33,Cab_list[hidden cabname],0),2)=0," ",INDEX(Cab_list[],MATCH(4&amp;"-"&amp;BJ33,Cab_list[hidden cabname],0),2))</f>
        <v>(주)미디어꾼</v>
      </c>
      <c r="BI33" s="150"/>
      <c r="BJ33" s="80" t="s">
        <v>174</v>
      </c>
      <c r="BK33" s="66">
        <v>26</v>
      </c>
      <c r="BL33" s="212"/>
      <c r="DQ33" s="212"/>
    </row>
    <row r="34" spans="1:121" ht="19.5" customHeight="1" thickBot="1" x14ac:dyDescent="0.3">
      <c r="A34" s="58"/>
      <c r="C34" s="60">
        <v>25</v>
      </c>
      <c r="Q34" s="212"/>
      <c r="R34" s="212"/>
      <c r="S34" s="212"/>
      <c r="T34" s="212"/>
      <c r="U34" s="212"/>
      <c r="V34" s="212"/>
      <c r="W34" s="212"/>
      <c r="X34" s="212"/>
      <c r="Y34" s="212"/>
      <c r="Z34" s="212"/>
      <c r="AA34" s="212"/>
      <c r="AB34" s="212"/>
      <c r="AC34" s="212"/>
      <c r="AD34" s="212"/>
      <c r="AE34" s="212"/>
      <c r="AF34" s="212"/>
      <c r="AG34" s="212"/>
      <c r="AH34" s="212"/>
      <c r="AI34" s="212"/>
      <c r="AJ34" s="212"/>
      <c r="AK34" s="212"/>
      <c r="AL34" s="212"/>
      <c r="AM34" s="212"/>
      <c r="AN34" s="212"/>
      <c r="AO34" s="139"/>
      <c r="AP34" s="139"/>
      <c r="AQ34" s="156"/>
      <c r="AR34" s="139"/>
      <c r="AS34" s="139"/>
      <c r="AT34" s="156"/>
      <c r="AU34" s="399" t="str">
        <f>IF(INDEX(Cab_list[],MATCH(4&amp;"-"&amp;AW34,Cab_list[hidden cabname],0),2)=0," ",INDEX(Cab_list[],MATCH(4&amp;"-"&amp;AW34,Cab_list[hidden cabname],0),2))</f>
        <v>(주)엘리스정보기술</v>
      </c>
      <c r="AV34" s="282"/>
      <c r="AW34" s="80" t="s">
        <v>175</v>
      </c>
      <c r="AX34" s="172"/>
      <c r="AY34" s="399" t="str">
        <f>IF(INDEX(Cab_list[],MATCH(4&amp;"-"&amp;BA34,Cab_list[hidden cabname],0),2)=0," ",INDEX(Cab_list[],MATCH(4&amp;"-"&amp;BA34,Cab_list[hidden cabname],0),2))</f>
        <v xml:space="preserve"> </v>
      </c>
      <c r="AZ34" s="150"/>
      <c r="BA34" s="80" t="s">
        <v>176</v>
      </c>
      <c r="BB34" s="399" t="str">
        <f>IF(INDEX(Cab_list[],MATCH(4&amp;"-"&amp;BD34,Cab_list[hidden cabname],0),2)=0," ",INDEX(Cab_list[],MATCH(4&amp;"-"&amp;BD34,Cab_list[hidden cabname],0),2))</f>
        <v>주식회사 순테크솔루션</v>
      </c>
      <c r="BC34" s="282"/>
      <c r="BD34" s="80" t="s">
        <v>177</v>
      </c>
      <c r="BE34" s="139"/>
      <c r="BF34" s="139"/>
      <c r="BG34" s="207"/>
      <c r="BH34" s="399" t="str">
        <f>IF(INDEX(Cab_list[],MATCH(4&amp;"-"&amp;BJ34,Cab_list[hidden cabname],0),2)=0," ",INDEX(Cab_list[],MATCH(4&amp;"-"&amp;BJ34,Cab_list[hidden cabname],0),2))</f>
        <v xml:space="preserve"> </v>
      </c>
      <c r="BI34" s="150"/>
      <c r="BJ34" s="80" t="s">
        <v>178</v>
      </c>
      <c r="BK34" s="66">
        <v>25</v>
      </c>
      <c r="BL34" s="212"/>
    </row>
    <row r="35" spans="1:121" ht="19.5" customHeight="1" thickBot="1" x14ac:dyDescent="0.3">
      <c r="A35" s="58"/>
      <c r="C35" s="60">
        <v>24</v>
      </c>
      <c r="Q35" s="212"/>
      <c r="R35" s="212"/>
      <c r="S35" s="212"/>
      <c r="T35" s="212"/>
      <c r="U35" s="212"/>
      <c r="V35" s="212"/>
      <c r="W35" s="212"/>
      <c r="X35" s="212"/>
      <c r="Y35" s="212"/>
      <c r="Z35" s="212"/>
      <c r="AA35" s="212"/>
      <c r="AB35" s="212"/>
      <c r="AC35" s="212"/>
      <c r="AD35" s="212"/>
      <c r="AE35" s="212"/>
      <c r="AF35" s="212"/>
      <c r="AG35" s="212"/>
      <c r="AH35" s="212"/>
      <c r="AI35" s="212"/>
      <c r="AJ35" s="212"/>
      <c r="AK35" s="212"/>
      <c r="AL35" s="212"/>
      <c r="AM35" s="212"/>
      <c r="AN35" s="212"/>
      <c r="AO35" s="139"/>
      <c r="AP35" s="139"/>
      <c r="AQ35" s="156"/>
      <c r="AR35" s="139"/>
      <c r="AS35" s="139"/>
      <c r="AT35" s="156"/>
      <c r="AU35" s="399" t="str">
        <f>IF(INDEX(Cab_list[],MATCH(4&amp;"-"&amp;AW35,Cab_list[hidden cabname],0),2)=0," ",INDEX(Cab_list[],MATCH(4&amp;"-"&amp;AW35,Cab_list[hidden cabname],0),2))</f>
        <v>에스씨지랩(주)</v>
      </c>
      <c r="AV35" s="368"/>
      <c r="AW35" s="80" t="s">
        <v>179</v>
      </c>
      <c r="AX35" s="148"/>
      <c r="AY35" s="399" t="str">
        <f>IF(INDEX(Cab_list[],MATCH(4&amp;"-"&amp;BA35,Cab_list[hidden cabname],0),2)=0," ",INDEX(Cab_list[],MATCH(4&amp;"-"&amp;BA35,Cab_list[hidden cabname],0),2))</f>
        <v xml:space="preserve"> </v>
      </c>
      <c r="AZ35" s="271"/>
      <c r="BA35" s="80" t="s">
        <v>180</v>
      </c>
      <c r="BB35" s="399" t="str">
        <f>IF(INDEX(Cab_list[],MATCH(4&amp;"-"&amp;BD35,Cab_list[hidden cabname],0),2)=0," ",INDEX(Cab_list[],MATCH(4&amp;"-"&amp;BD35,Cab_list[hidden cabname],0),2))</f>
        <v>주식회사 순테크솔루션</v>
      </c>
      <c r="BC35" s="368"/>
      <c r="BD35" s="80" t="s">
        <v>181</v>
      </c>
      <c r="BE35" s="76"/>
      <c r="BF35" s="76"/>
      <c r="BG35" s="430"/>
      <c r="BH35" s="399" t="str">
        <f>IF(INDEX(Cab_list[],MATCH(4&amp;"-"&amp;BJ35,Cab_list[hidden cabname],0),2)=0," ",INDEX(Cab_list[],MATCH(4&amp;"-"&amp;BJ35,Cab_list[hidden cabname],0),2))</f>
        <v>주식회사 순테크솔루션</v>
      </c>
      <c r="BI35" s="271"/>
      <c r="BJ35" s="80" t="s">
        <v>182</v>
      </c>
      <c r="BK35" s="66">
        <v>24</v>
      </c>
      <c r="BL35" s="212"/>
      <c r="BN35" s="308"/>
      <c r="BO35" s="308"/>
      <c r="BP35" s="308"/>
    </row>
    <row r="36" spans="1:121" ht="19.5" customHeight="1" thickBot="1" x14ac:dyDescent="0.3">
      <c r="A36" s="58"/>
      <c r="C36" s="60">
        <v>23</v>
      </c>
      <c r="Q36" s="212"/>
      <c r="R36" s="212"/>
      <c r="S36" s="212"/>
      <c r="T36" s="212"/>
      <c r="U36" s="212"/>
      <c r="V36" s="212"/>
      <c r="W36" s="212"/>
      <c r="X36" s="212"/>
      <c r="Y36" s="212"/>
      <c r="Z36" s="212"/>
      <c r="AA36" s="212"/>
      <c r="AB36" s="212"/>
      <c r="AC36" s="212"/>
      <c r="AD36" s="212"/>
      <c r="AE36" s="212"/>
      <c r="AF36" s="212"/>
      <c r="AG36" s="212"/>
      <c r="AH36" s="212"/>
      <c r="AI36" s="212"/>
      <c r="AJ36" s="212"/>
      <c r="AK36" s="212"/>
      <c r="AL36" s="212"/>
      <c r="AM36" s="212"/>
      <c r="AN36" s="212"/>
      <c r="AO36" s="139"/>
      <c r="AP36" s="139"/>
      <c r="AQ36" s="156"/>
      <c r="AR36" s="139"/>
      <c r="AS36" s="139"/>
      <c r="AT36" s="156"/>
      <c r="AU36" s="399" t="str">
        <f>IF(INDEX(Cab_list[],MATCH(4&amp;"-"&amp;AW36,Cab_list[hidden cabname],0),2)=0," ",INDEX(Cab_list[],MATCH(4&amp;"-"&amp;AW36,Cab_list[hidden cabname],0),2))</f>
        <v>주식회사 네토즈</v>
      </c>
      <c r="AV36" s="368"/>
      <c r="AW36" s="80" t="s">
        <v>183</v>
      </c>
      <c r="AX36" s="148"/>
      <c r="AY36" s="399" t="str">
        <f>IF(INDEX(Cab_list[],MATCH(4&amp;"-"&amp;BA36,Cab_list[hidden cabname],0),2)=0," ",INDEX(Cab_list[],MATCH(4&amp;"-"&amp;BA36,Cab_list[hidden cabname],0),2))</f>
        <v>세종텔레콤</v>
      </c>
      <c r="AZ36" s="271"/>
      <c r="BA36" s="80" t="s">
        <v>184</v>
      </c>
      <c r="BB36" s="399" t="str">
        <f>IF(INDEX(Cab_list[],MATCH(4&amp;"-"&amp;BD36,Cab_list[hidden cabname],0),2)=0," ",INDEX(Cab_list[],MATCH(4&amp;"-"&amp;BD36,Cab_list[hidden cabname],0),2))</f>
        <v xml:space="preserve"> </v>
      </c>
      <c r="BC36" s="368"/>
      <c r="BD36" s="80" t="s">
        <v>185</v>
      </c>
      <c r="BE36" s="73"/>
      <c r="BF36" s="73"/>
      <c r="BG36" s="307"/>
      <c r="BH36" s="399" t="str">
        <f>IF(INDEX(Cab_list[],MATCH(4&amp;"-"&amp;BJ36,Cab_list[hidden cabname],0),2)=0," ",INDEX(Cab_list[],MATCH(4&amp;"-"&amp;BJ36,Cab_list[hidden cabname],0),2))</f>
        <v>주식회사 순테크솔루션</v>
      </c>
      <c r="BI36" s="271"/>
      <c r="BJ36" s="80" t="s">
        <v>186</v>
      </c>
      <c r="BK36" s="66">
        <v>23</v>
      </c>
      <c r="BL36" s="212"/>
      <c r="BN36" s="308"/>
    </row>
    <row r="37" spans="1:121" ht="19.5" customHeight="1" thickBot="1" x14ac:dyDescent="0.3">
      <c r="A37" s="58"/>
      <c r="C37" s="60">
        <v>22</v>
      </c>
      <c r="Q37" s="212"/>
      <c r="R37" s="212"/>
      <c r="S37" s="212"/>
      <c r="T37" s="212"/>
      <c r="U37" s="212"/>
      <c r="V37" s="212"/>
      <c r="W37" s="212"/>
      <c r="X37" s="212"/>
      <c r="Y37" s="212"/>
      <c r="Z37" s="212"/>
      <c r="AA37" s="212"/>
      <c r="AB37" s="212"/>
      <c r="AC37" s="212"/>
      <c r="AD37" s="212"/>
      <c r="AE37" s="212"/>
      <c r="AF37" s="212"/>
      <c r="AG37" s="212"/>
      <c r="AH37" s="212"/>
      <c r="AI37" s="212"/>
      <c r="AJ37" s="212"/>
      <c r="AK37" s="212"/>
      <c r="AL37" s="212"/>
      <c r="AM37" s="212"/>
      <c r="AN37" s="212"/>
      <c r="AO37" s="139"/>
      <c r="AP37" s="139"/>
      <c r="AQ37" s="174"/>
      <c r="AR37" s="175"/>
      <c r="AS37" s="174"/>
      <c r="AT37" s="175"/>
      <c r="AU37" s="399" t="str">
        <f>IF(INDEX(Cab_list[],MATCH(4&amp;"-"&amp;AW37,Cab_list[hidden cabname],0),2)=0," ",INDEX(Cab_list[],MATCH(4&amp;"-"&amp;AW37,Cab_list[hidden cabname],0),2))</f>
        <v>주식회사 하이오토클럽</v>
      </c>
      <c r="AV37" s="369"/>
      <c r="AW37" s="80" t="s">
        <v>187</v>
      </c>
      <c r="AX37" s="207"/>
      <c r="AY37" s="399" t="str">
        <f>IF(INDEX(Cab_list[],MATCH(4&amp;"-"&amp;BA37,Cab_list[hidden cabname],0),2)=0," ",INDEX(Cab_list[],MATCH(4&amp;"-"&amp;BA37,Cab_list[hidden cabname],0),2))</f>
        <v>세종텔레콤</v>
      </c>
      <c r="AZ37" s="272"/>
      <c r="BA37" s="80" t="s">
        <v>188</v>
      </c>
      <c r="BB37" s="399" t="str">
        <f>IF(INDEX(Cab_list[],MATCH(4&amp;"-"&amp;BD37,Cab_list[hidden cabname],0),2)=0," ",INDEX(Cab_list[],MATCH(4&amp;"-"&amp;BD37,Cab_list[hidden cabname],0),2))</f>
        <v xml:space="preserve"> </v>
      </c>
      <c r="BC37" s="369"/>
      <c r="BD37" s="80" t="s">
        <v>189</v>
      </c>
      <c r="BE37" s="98"/>
      <c r="BF37" s="98"/>
      <c r="BG37" s="430"/>
      <c r="BH37" s="399" t="str">
        <f>IF(INDEX(Cab_list[],MATCH(4&amp;"-"&amp;BJ37,Cab_list[hidden cabname],0),2)=0," ",INDEX(Cab_list[],MATCH(4&amp;"-"&amp;BJ37,Cab_list[hidden cabname],0),2))</f>
        <v>주식회사 순테크솔루션</v>
      </c>
      <c r="BI37" s="272"/>
      <c r="BJ37" s="80" t="s">
        <v>190</v>
      </c>
      <c r="BK37" s="66">
        <v>22</v>
      </c>
      <c r="BL37" s="212"/>
      <c r="BN37" s="308"/>
    </row>
    <row r="38" spans="1:121" ht="19.5" customHeight="1" thickBot="1" x14ac:dyDescent="0.3">
      <c r="A38" s="58"/>
      <c r="C38" s="60">
        <v>21</v>
      </c>
      <c r="K38" s="688"/>
      <c r="L38" s="688"/>
      <c r="Q38" s="212"/>
      <c r="R38" s="212"/>
      <c r="S38" s="212"/>
      <c r="T38" s="212"/>
      <c r="U38" s="212"/>
      <c r="V38" s="212"/>
      <c r="W38" s="212"/>
      <c r="X38" s="212"/>
      <c r="Y38" s="212"/>
      <c r="Z38" s="212"/>
      <c r="AA38" s="212"/>
      <c r="AB38" s="212"/>
      <c r="AC38" s="212"/>
      <c r="AD38" s="212"/>
      <c r="AE38" s="212"/>
      <c r="AF38" s="212"/>
      <c r="AG38" s="212"/>
      <c r="AH38" s="212"/>
      <c r="AI38" s="212"/>
      <c r="AJ38" s="212"/>
      <c r="AK38" s="212"/>
      <c r="AL38" s="212"/>
      <c r="AM38" s="212"/>
      <c r="AN38" s="212"/>
      <c r="AO38" s="139"/>
      <c r="AP38" s="139"/>
      <c r="AQ38" s="156"/>
      <c r="AR38" s="139"/>
      <c r="AS38" s="139"/>
      <c r="AT38" s="156"/>
      <c r="AU38" s="399" t="str">
        <f>IF(INDEX(Cab_list[],MATCH(4&amp;"-"&amp;AW38,Cab_list[hidden cabname],0),2)=0," ",INDEX(Cab_list[],MATCH(4&amp;"-"&amp;AW38,Cab_list[hidden cabname],0),2))</f>
        <v xml:space="preserve"> </v>
      </c>
      <c r="AV38" s="368"/>
      <c r="AW38" s="80" t="s">
        <v>191</v>
      </c>
      <c r="AX38" s="208"/>
      <c r="AY38" s="399" t="str">
        <f>IF(INDEX(Cab_list[],MATCH(4&amp;"-"&amp;BA38,Cab_list[hidden cabname],0),2)=0," ",INDEX(Cab_list[],MATCH(4&amp;"-"&amp;BA38,Cab_list[hidden cabname],0),2))</f>
        <v>DEK</v>
      </c>
      <c r="AZ38" s="271"/>
      <c r="BA38" s="80" t="s">
        <v>192</v>
      </c>
      <c r="BB38" s="399" t="str">
        <f>IF(INDEX(Cab_list[],MATCH(4&amp;"-"&amp;BD38,Cab_list[hidden cabname],0),2)=0," ",INDEX(Cab_list[],MATCH(4&amp;"-"&amp;BD38,Cab_list[hidden cabname],0),2))</f>
        <v xml:space="preserve"> </v>
      </c>
      <c r="BC38" s="368"/>
      <c r="BD38" s="80" t="s">
        <v>193</v>
      </c>
      <c r="BE38" s="73"/>
      <c r="BF38" s="73"/>
      <c r="BG38" s="307"/>
      <c r="BH38" s="399" t="str">
        <f>IF(INDEX(Cab_list[],MATCH(4&amp;"-"&amp;BJ38,Cab_list[hidden cabname],0),2)=0," ",INDEX(Cab_list[],MATCH(4&amp;"-"&amp;BJ38,Cab_list[hidden cabname],0),2))</f>
        <v>주식회사 순테크솔루션</v>
      </c>
      <c r="BI38" s="271"/>
      <c r="BJ38" s="80" t="s">
        <v>194</v>
      </c>
      <c r="BK38" s="66">
        <v>21</v>
      </c>
      <c r="BL38" s="212"/>
      <c r="BN38" s="308"/>
    </row>
    <row r="39" spans="1:121" ht="19.5" customHeight="1" thickBot="1" x14ac:dyDescent="0.3">
      <c r="A39" s="58"/>
      <c r="C39" s="60">
        <v>20</v>
      </c>
      <c r="Q39" s="212"/>
      <c r="R39" s="212"/>
      <c r="S39" s="212"/>
      <c r="T39" s="212"/>
      <c r="U39" s="212"/>
      <c r="V39" s="212"/>
      <c r="W39" s="212"/>
      <c r="X39" s="212"/>
      <c r="Y39" s="212"/>
      <c r="Z39" s="212"/>
      <c r="AA39" s="212"/>
      <c r="AB39" s="212"/>
      <c r="AC39" s="212"/>
      <c r="AD39" s="212"/>
      <c r="AE39" s="212"/>
      <c r="AF39" s="212"/>
      <c r="AG39" s="212"/>
      <c r="AH39" s="212"/>
      <c r="AI39" s="212"/>
      <c r="AJ39" s="212"/>
      <c r="AK39" s="212"/>
      <c r="AL39" s="212"/>
      <c r="AM39" s="212"/>
      <c r="AN39" s="212"/>
      <c r="AO39" s="139"/>
      <c r="AP39" s="139"/>
      <c r="AQ39" s="156"/>
      <c r="AR39" s="139"/>
      <c r="AS39" s="139"/>
      <c r="AT39" s="347"/>
      <c r="AU39" s="399" t="str">
        <f>IF(INDEX(Cab_list[],MATCH(4&amp;"-"&amp;AW39,Cab_list[hidden cabname],0),2)=0," ",INDEX(Cab_list[],MATCH(4&amp;"-"&amp;AW39,Cab_list[hidden cabname],0),2))</f>
        <v xml:space="preserve"> </v>
      </c>
      <c r="AV39" s="368"/>
      <c r="AW39" s="80" t="s">
        <v>195</v>
      </c>
      <c r="AX39" s="148"/>
      <c r="AY39" s="399" t="str">
        <f>IF(INDEX(Cab_list[],MATCH(4&amp;"-"&amp;BA39,Cab_list[hidden cabname],0),2)=0," ",INDEX(Cab_list[],MATCH(4&amp;"-"&amp;BA39,Cab_list[hidden cabname],0),2))</f>
        <v xml:space="preserve"> </v>
      </c>
      <c r="AZ39" s="271"/>
      <c r="BA39" s="80" t="s">
        <v>196</v>
      </c>
      <c r="BB39" s="399" t="str">
        <f>IF(INDEX(Cab_list[],MATCH(4&amp;"-"&amp;BD39,Cab_list[hidden cabname],0),2)=0," ",INDEX(Cab_list[],MATCH(4&amp;"-"&amp;BD39,Cab_list[hidden cabname],0),2))</f>
        <v>(주)시스원</v>
      </c>
      <c r="BC39" s="368"/>
      <c r="BD39" s="80" t="s">
        <v>197</v>
      </c>
      <c r="BE39" s="73"/>
      <c r="BF39" s="73"/>
      <c r="BG39" s="430"/>
      <c r="BH39" s="399" t="str">
        <f>IF(INDEX(Cab_list[],MATCH(4&amp;"-"&amp;BJ39,Cab_list[hidden cabname],0),2)=0," ",INDEX(Cab_list[],MATCH(4&amp;"-"&amp;BJ39,Cab_list[hidden cabname],0),2))</f>
        <v>주식회사 순테크솔루션</v>
      </c>
      <c r="BI39" s="271"/>
      <c r="BJ39" s="80" t="s">
        <v>198</v>
      </c>
      <c r="BK39" s="66">
        <v>20</v>
      </c>
      <c r="BL39" s="212"/>
      <c r="BN39" s="308"/>
    </row>
    <row r="40" spans="1:121" ht="19.5" customHeight="1" thickBot="1" x14ac:dyDescent="0.3">
      <c r="A40" s="58"/>
      <c r="C40" s="60">
        <v>19</v>
      </c>
      <c r="Q40" s="212"/>
      <c r="R40" s="212"/>
      <c r="S40" s="212"/>
      <c r="T40" s="212"/>
      <c r="U40" s="212"/>
      <c r="V40" s="212"/>
      <c r="W40" s="212"/>
      <c r="X40" s="212"/>
      <c r="Y40" s="212"/>
      <c r="Z40" s="212"/>
      <c r="AA40" s="212"/>
      <c r="AB40" s="212"/>
      <c r="AC40" s="212"/>
      <c r="AD40" s="212"/>
      <c r="AE40" s="212"/>
      <c r="AF40" s="212"/>
      <c r="AG40" s="212"/>
      <c r="AH40" s="212"/>
      <c r="AI40" s="212"/>
      <c r="AJ40" s="212"/>
      <c r="AK40" s="212"/>
      <c r="AL40" s="212"/>
      <c r="AM40" s="212"/>
      <c r="AN40" s="212"/>
      <c r="AO40" s="139"/>
      <c r="AP40" s="139"/>
      <c r="AQ40" s="156"/>
      <c r="AR40" s="139"/>
      <c r="AS40" s="176"/>
      <c r="AT40" s="177"/>
      <c r="AU40" s="399" t="str">
        <f>IF(INDEX(Cab_list[],MATCH(4&amp;"-"&amp;AW40,Cab_list[hidden cabname],0),2)=0," ",INDEX(Cab_list[],MATCH(4&amp;"-"&amp;AW40,Cab_list[hidden cabname],0),2))</f>
        <v>주식회사 하이오토클럽</v>
      </c>
      <c r="AV40" s="368"/>
      <c r="AW40" s="80" t="s">
        <v>199</v>
      </c>
      <c r="AX40" s="209"/>
      <c r="AY40" s="399" t="str">
        <f>IF(INDEX(Cab_list[],MATCH(4&amp;"-"&amp;BA40,Cab_list[hidden cabname],0),2)=0," ",INDEX(Cab_list[],MATCH(4&amp;"-"&amp;BA40,Cab_list[hidden cabname],0),2))</f>
        <v>DEK</v>
      </c>
      <c r="AZ40" s="271"/>
      <c r="BA40" s="80" t="s">
        <v>200</v>
      </c>
      <c r="BB40" s="399" t="str">
        <f>IF(INDEX(Cab_list[],MATCH(4&amp;"-"&amp;BD40,Cab_list[hidden cabname],0),2)=0," ",INDEX(Cab_list[],MATCH(4&amp;"-"&amp;BD40,Cab_list[hidden cabname],0),2))</f>
        <v>(주)시스원</v>
      </c>
      <c r="BC40" s="368"/>
      <c r="BD40" s="80" t="s">
        <v>201</v>
      </c>
      <c r="BE40" s="73"/>
      <c r="BF40" s="73"/>
      <c r="BG40" s="307"/>
      <c r="BH40" s="399" t="str">
        <f>IF(INDEX(Cab_list[],MATCH(4&amp;"-"&amp;BJ40,Cab_list[hidden cabname],0),2)=0," ",INDEX(Cab_list[],MATCH(4&amp;"-"&amp;BJ40,Cab_list[hidden cabname],0),2))</f>
        <v>주식회사 순테크솔루션</v>
      </c>
      <c r="BI40" s="271"/>
      <c r="BJ40" s="80" t="s">
        <v>202</v>
      </c>
      <c r="BK40" s="66">
        <v>19</v>
      </c>
      <c r="BL40" s="212"/>
      <c r="BN40" s="308"/>
    </row>
    <row r="41" spans="1:121" ht="19.5" customHeight="1" thickBot="1" x14ac:dyDescent="0.3">
      <c r="A41" s="58"/>
      <c r="C41" s="60">
        <v>18</v>
      </c>
      <c r="P41" s="134" t="s">
        <v>21</v>
      </c>
      <c r="Q41" s="212"/>
      <c r="R41" s="212"/>
      <c r="S41" s="134"/>
      <c r="T41" s="212"/>
      <c r="U41" s="212"/>
      <c r="V41" s="212"/>
      <c r="W41" s="212"/>
      <c r="X41" s="212"/>
      <c r="Y41" s="212"/>
      <c r="Z41" s="212"/>
      <c r="AA41" s="212"/>
      <c r="AB41" s="212"/>
      <c r="AC41" s="212"/>
      <c r="AD41" s="212"/>
      <c r="AE41" s="212"/>
      <c r="AF41" s="212"/>
      <c r="AG41" s="212"/>
      <c r="AH41" s="212"/>
      <c r="AI41" s="212"/>
      <c r="AJ41" s="212"/>
      <c r="AK41" s="212"/>
      <c r="AL41" s="212"/>
      <c r="AM41" s="212"/>
      <c r="AN41" s="212"/>
      <c r="AO41" s="139"/>
      <c r="AP41" s="139"/>
      <c r="AQ41" s="156"/>
      <c r="AR41" s="139"/>
      <c r="AS41" s="84"/>
      <c r="AT41" s="87"/>
      <c r="AU41" s="399" t="str">
        <f>IF(INDEX(Cab_list[],MATCH(4&amp;"-"&amp;AW41,Cab_list[hidden cabname],0),2)=0," ",INDEX(Cab_list[],MATCH(4&amp;"-"&amp;AW41,Cab_list[hidden cabname],0),2))</f>
        <v>주식회사 대림아이앤티</v>
      </c>
      <c r="AV41" s="368"/>
      <c r="AW41" s="80" t="s">
        <v>203</v>
      </c>
      <c r="AX41" s="74"/>
      <c r="AY41" s="399" t="str">
        <f>IF(INDEX(Cab_list[],MATCH(4&amp;"-"&amp;BA41,Cab_list[hidden cabname],0),2)=0," ",INDEX(Cab_list[],MATCH(4&amp;"-"&amp;BA41,Cab_list[hidden cabname],0),2))</f>
        <v xml:space="preserve"> </v>
      </c>
      <c r="AZ41" s="271"/>
      <c r="BA41" s="80" t="s">
        <v>204</v>
      </c>
      <c r="BB41" s="399" t="str">
        <f>IF(INDEX(Cab_list[],MATCH(4&amp;"-"&amp;BD41,Cab_list[hidden cabname],0),2)=0," ",INDEX(Cab_list[],MATCH(4&amp;"-"&amp;BD41,Cab_list[hidden cabname],0),2))</f>
        <v>(주)시스원</v>
      </c>
      <c r="BC41" s="368"/>
      <c r="BD41" s="80" t="s">
        <v>205</v>
      </c>
      <c r="BE41" s="73"/>
      <c r="BF41" s="73"/>
      <c r="BG41" s="430"/>
      <c r="BH41" s="399" t="str">
        <f>IF(INDEX(Cab_list[],MATCH(4&amp;"-"&amp;BJ41,Cab_list[hidden cabname],0),2)=0," ",INDEX(Cab_list[],MATCH(4&amp;"-"&amp;BJ41,Cab_list[hidden cabname],0),2))</f>
        <v>주식회사 순테크솔루션</v>
      </c>
      <c r="BI41" s="271"/>
      <c r="BJ41" s="80" t="s">
        <v>206</v>
      </c>
      <c r="BK41" s="66">
        <v>18</v>
      </c>
      <c r="BL41" s="212"/>
    </row>
    <row r="42" spans="1:121" ht="19.5" customHeight="1" thickBot="1" x14ac:dyDescent="0.3">
      <c r="A42" s="58"/>
      <c r="C42" s="60">
        <v>17</v>
      </c>
      <c r="E42" s="92" t="s">
        <v>22</v>
      </c>
      <c r="Q42" s="212"/>
      <c r="R42" s="212"/>
      <c r="S42" s="212"/>
      <c r="T42" s="212"/>
      <c r="U42" s="212"/>
      <c r="V42" s="212"/>
      <c r="W42" s="212"/>
      <c r="X42" s="212"/>
      <c r="Y42" s="212"/>
      <c r="Z42" s="212"/>
      <c r="AA42" s="212"/>
      <c r="AB42" s="212"/>
      <c r="AC42" s="212"/>
      <c r="AD42" s="212"/>
      <c r="AE42" s="212"/>
      <c r="AF42" s="212"/>
      <c r="AG42" s="212"/>
      <c r="AH42" s="212"/>
      <c r="AI42" s="212"/>
      <c r="AJ42" s="212"/>
      <c r="AK42" s="212"/>
      <c r="AL42" s="212"/>
      <c r="AM42" s="212"/>
      <c r="AN42" s="212"/>
      <c r="AO42" s="139"/>
      <c r="AP42" s="139"/>
      <c r="AQ42" s="156"/>
      <c r="AR42" s="139"/>
      <c r="AS42" s="84"/>
      <c r="AT42" s="87"/>
      <c r="AU42" s="399" t="str">
        <f>IF(INDEX(Cab_list[],MATCH(4&amp;"-"&amp;AW42,Cab_list[hidden cabname],0),2)=0," ",INDEX(Cab_list[],MATCH(4&amp;"-"&amp;AW42,Cab_list[hidden cabname],0),2))</f>
        <v>주식회사 오리엔탈문</v>
      </c>
      <c r="AV42" s="368"/>
      <c r="AW42" s="80" t="s">
        <v>207</v>
      </c>
      <c r="AX42" s="74"/>
      <c r="AY42" s="399" t="str">
        <f>IF(INDEX(Cab_list[],MATCH(4&amp;"-"&amp;BA42,Cab_list[hidden cabname],0),2)=0," ",INDEX(Cab_list[],MATCH(4&amp;"-"&amp;BA42,Cab_list[hidden cabname],0),2))</f>
        <v xml:space="preserve"> </v>
      </c>
      <c r="AZ42" s="271"/>
      <c r="BA42" s="80" t="s">
        <v>208</v>
      </c>
      <c r="BB42" s="399" t="str">
        <f>IF(INDEX(Cab_list[],MATCH(4&amp;"-"&amp;BD42,Cab_list[hidden cabname],0),2)=0," ",INDEX(Cab_list[],MATCH(4&amp;"-"&amp;BD42,Cab_list[hidden cabname],0),2))</f>
        <v>DEK</v>
      </c>
      <c r="BC42" s="368"/>
      <c r="BD42" s="80" t="s">
        <v>209</v>
      </c>
      <c r="BE42" s="73"/>
      <c r="BF42" s="73"/>
      <c r="BG42" s="307"/>
      <c r="BH42" s="399" t="str">
        <f>IF(INDEX(Cab_list[],MATCH(4&amp;"-"&amp;BJ42,Cab_list[hidden cabname],0),2)=0," ",INDEX(Cab_list[],MATCH(4&amp;"-"&amp;BJ42,Cab_list[hidden cabname],0),2))</f>
        <v>주식회사 순테크솔루션</v>
      </c>
      <c r="BI42" s="271"/>
      <c r="BJ42" s="80" t="s">
        <v>210</v>
      </c>
      <c r="BK42" s="66">
        <v>17</v>
      </c>
      <c r="BL42" s="212"/>
    </row>
    <row r="43" spans="1:121" ht="19.5" customHeight="1" x14ac:dyDescent="0.25">
      <c r="A43" s="211"/>
      <c r="C43" s="60">
        <v>16</v>
      </c>
      <c r="D43" s="212"/>
      <c r="E43" s="212"/>
      <c r="F43" s="212"/>
      <c r="G43" s="212"/>
      <c r="H43" s="212"/>
      <c r="I43" s="212"/>
      <c r="J43" s="212"/>
      <c r="K43" s="212"/>
      <c r="L43" s="212"/>
      <c r="M43" s="212"/>
      <c r="N43" s="212"/>
      <c r="O43" s="212"/>
      <c r="P43" s="212"/>
      <c r="Q43" s="212"/>
      <c r="R43" s="212"/>
      <c r="S43" s="212"/>
      <c r="T43" s="212"/>
      <c r="U43" s="212"/>
      <c r="V43" s="212"/>
      <c r="W43" s="212"/>
      <c r="X43" s="212"/>
      <c r="Y43" s="212"/>
      <c r="Z43" s="212"/>
      <c r="AA43" s="212"/>
      <c r="AB43" s="212"/>
      <c r="AC43" s="212"/>
      <c r="AD43" s="212"/>
      <c r="AE43" s="212"/>
      <c r="AF43" s="212"/>
      <c r="AG43" s="212"/>
      <c r="AH43" s="212"/>
      <c r="AI43" s="212"/>
      <c r="AJ43" s="212"/>
      <c r="AK43" s="212"/>
      <c r="AL43" s="212"/>
      <c r="AM43" s="212"/>
      <c r="AN43" s="212"/>
      <c r="AO43" s="139"/>
      <c r="AP43" s="139"/>
      <c r="AQ43" s="156"/>
      <c r="AR43" s="139"/>
      <c r="AS43" s="84"/>
      <c r="AT43" s="356"/>
      <c r="AU43" s="357"/>
      <c r="AV43" s="357"/>
      <c r="AW43" s="356"/>
      <c r="AX43" s="357"/>
      <c r="AY43" s="357"/>
      <c r="AZ43" s="356"/>
      <c r="BA43" s="357"/>
      <c r="BB43" s="357"/>
      <c r="BC43" s="356"/>
      <c r="BD43" s="357"/>
      <c r="BE43" s="357"/>
      <c r="BF43" s="356"/>
      <c r="BG43" s="357"/>
      <c r="BH43" s="358"/>
      <c r="BI43" s="358"/>
      <c r="BJ43" s="357"/>
      <c r="BK43" s="66">
        <v>16</v>
      </c>
      <c r="BL43" s="212"/>
    </row>
    <row r="44" spans="1:121" ht="19.5" customHeight="1" x14ac:dyDescent="0.25">
      <c r="A44" s="211"/>
      <c r="C44" s="60">
        <v>15</v>
      </c>
      <c r="D44" s="178"/>
      <c r="E44" s="178"/>
      <c r="F44" s="178"/>
      <c r="G44" s="178"/>
      <c r="H44" s="178"/>
      <c r="I44" s="178"/>
      <c r="J44" s="178"/>
      <c r="K44" s="178"/>
      <c r="L44" s="178"/>
      <c r="M44" s="178"/>
      <c r="N44" s="179"/>
      <c r="O44" s="61"/>
      <c r="P44" s="77"/>
      <c r="Q44" s="77"/>
      <c r="R44" s="77"/>
      <c r="S44" s="77"/>
      <c r="T44" s="77"/>
      <c r="U44" s="76"/>
      <c r="V44" s="76"/>
      <c r="W44" s="76"/>
      <c r="X44" s="76"/>
      <c r="Y44" s="76"/>
      <c r="Z44" s="79"/>
      <c r="AA44" s="180"/>
      <c r="AB44" s="76"/>
      <c r="AC44" s="76"/>
      <c r="AD44" s="76"/>
      <c r="AE44" s="76"/>
      <c r="AF44" s="76"/>
      <c r="AG44" s="76"/>
      <c r="AH44" s="76"/>
      <c r="AI44" s="76"/>
      <c r="AJ44" s="76"/>
      <c r="AK44" s="76"/>
      <c r="AL44" s="79"/>
      <c r="AM44" s="76"/>
      <c r="AN44" s="76"/>
      <c r="AO44" s="76"/>
      <c r="AP44" s="76"/>
      <c r="AQ44" s="86"/>
      <c r="AR44" s="76"/>
      <c r="AS44" s="73"/>
      <c r="AT44" s="87"/>
      <c r="AU44" s="73"/>
      <c r="AV44" s="73"/>
      <c r="AW44" s="87"/>
      <c r="AX44" s="73"/>
      <c r="AY44" s="73"/>
      <c r="AZ44" s="87"/>
      <c r="BA44" s="73"/>
      <c r="BB44" s="73"/>
      <c r="BC44" s="87"/>
      <c r="BD44" s="73"/>
      <c r="BE44" s="73"/>
      <c r="BF44" s="87"/>
      <c r="BG44" s="73"/>
      <c r="BH44" s="73"/>
      <c r="BI44" s="73"/>
      <c r="BJ44" s="98"/>
      <c r="BK44" s="66">
        <v>15</v>
      </c>
      <c r="BL44" s="212"/>
      <c r="BR44" s="308"/>
      <c r="BS44" s="308"/>
    </row>
    <row r="45" spans="1:121" s="212" customFormat="1" ht="19.5" customHeight="1" thickBot="1" x14ac:dyDescent="0.3">
      <c r="A45" s="211"/>
      <c r="C45" s="134">
        <v>14</v>
      </c>
      <c r="D45" s="181"/>
      <c r="E45" s="182"/>
      <c r="F45" s="73"/>
      <c r="G45" s="710"/>
      <c r="H45" s="711"/>
      <c r="I45" s="576"/>
      <c r="J45" s="710"/>
      <c r="K45" s="711"/>
      <c r="L45" s="576"/>
      <c r="M45" s="710"/>
      <c r="N45" s="711"/>
      <c r="O45" s="576"/>
      <c r="P45" s="710"/>
      <c r="Q45" s="711"/>
      <c r="R45" s="576"/>
      <c r="S45" s="698"/>
      <c r="T45" s="699"/>
      <c r="U45" s="577"/>
      <c r="V45" s="698"/>
      <c r="W45" s="699"/>
      <c r="X45" s="183"/>
      <c r="Y45" s="73"/>
      <c r="Z45" s="74"/>
      <c r="AA45" s="184"/>
      <c r="AB45" s="73"/>
      <c r="AC45" s="704"/>
      <c r="AD45" s="705"/>
      <c r="AE45" s="559"/>
      <c r="AF45" s="704"/>
      <c r="AG45" s="705"/>
      <c r="AH45" s="560"/>
      <c r="AI45" s="704"/>
      <c r="AJ45" s="705"/>
      <c r="AK45" s="560"/>
      <c r="AL45" s="560"/>
      <c r="AM45" s="704"/>
      <c r="AN45" s="705"/>
      <c r="AO45" s="560"/>
      <c r="AP45" s="560"/>
      <c r="AQ45" s="704"/>
      <c r="AR45" s="705"/>
      <c r="AS45" s="560"/>
      <c r="AT45" s="561"/>
      <c r="AU45" s="704"/>
      <c r="AV45" s="705"/>
      <c r="AW45" s="561"/>
      <c r="AX45" s="704"/>
      <c r="AY45" s="705"/>
      <c r="AZ45" s="561"/>
      <c r="BA45" s="704"/>
      <c r="BB45" s="705"/>
      <c r="BC45" s="561"/>
      <c r="BD45" s="704"/>
      <c r="BE45" s="705"/>
      <c r="BF45" s="560"/>
      <c r="BG45" s="559"/>
      <c r="BH45" s="704"/>
      <c r="BI45" s="705"/>
      <c r="BJ45" s="73"/>
      <c r="BK45" s="212">
        <v>14</v>
      </c>
      <c r="BN45" s="308"/>
      <c r="BO45" s="308"/>
      <c r="BP45" s="308"/>
      <c r="BR45" s="279"/>
      <c r="BS45" s="279"/>
      <c r="BT45" s="308"/>
      <c r="BU45" s="308"/>
      <c r="BV45" s="308"/>
      <c r="BW45" s="308"/>
      <c r="BX45" s="308"/>
      <c r="BY45" s="308"/>
      <c r="BZ45" s="308"/>
    </row>
    <row r="46" spans="1:121" ht="19.5" customHeight="1" thickBot="1" x14ac:dyDescent="0.3">
      <c r="A46" s="211"/>
      <c r="C46" s="60">
        <v>13</v>
      </c>
      <c r="D46" s="181"/>
      <c r="E46" s="181"/>
      <c r="F46" s="73"/>
      <c r="G46" s="364"/>
      <c r="H46" s="185" t="s">
        <v>211</v>
      </c>
      <c r="I46" s="185"/>
      <c r="J46" s="181"/>
      <c r="K46" s="181" t="s">
        <v>212</v>
      </c>
      <c r="L46" s="181"/>
      <c r="M46" s="181"/>
      <c r="N46" s="186" t="s">
        <v>213</v>
      </c>
      <c r="O46" s="84"/>
      <c r="P46" s="73"/>
      <c r="Q46" s="73" t="s">
        <v>214</v>
      </c>
      <c r="R46" s="82"/>
      <c r="S46" s="73"/>
      <c r="T46" s="82" t="s">
        <v>215</v>
      </c>
      <c r="U46" s="84"/>
      <c r="V46" s="73"/>
      <c r="W46" s="82" t="s">
        <v>216</v>
      </c>
      <c r="X46" s="363"/>
      <c r="Y46" s="74"/>
      <c r="Z46" s="74"/>
      <c r="AA46" s="184"/>
      <c r="AB46" s="97"/>
      <c r="AC46" s="399" t="str">
        <f>IF(INDEX(Cab_list[],MATCH(4&amp;"-"&amp;AE46,Cab_list[hidden cabname],0),2)=0," ",INDEX(Cab_list[],MATCH(4&amp;"-"&amp;AE46,Cab_list[hidden cabname],0),2))</f>
        <v>스파크앤어소시에이츠 주식회사</v>
      </c>
      <c r="AD46" s="400"/>
      <c r="AE46" s="425" t="s">
        <v>217</v>
      </c>
      <c r="AF46" s="399" t="str">
        <f>IF(INDEX(Cab_list[],MATCH(4&amp;"-"&amp;AH46,Cab_list[hidden cabname],0),2)=0," ",INDEX(Cab_list[],MATCH(4&amp;"-"&amp;AH46,Cab_list[hidden cabname],0),2))</f>
        <v xml:space="preserve"> </v>
      </c>
      <c r="AG46" s="400"/>
      <c r="AH46" s="424" t="s">
        <v>218</v>
      </c>
      <c r="AI46" s="399" t="str">
        <f>IF(INDEX(Cab_list[],MATCH(4&amp;"-"&amp;AK46,Cab_list[hidden cabname],0),2)=0," ",INDEX(Cab_list[],MATCH(4&amp;"-"&amp;AK46,Cab_list[hidden cabname],0),2))</f>
        <v>DEK</v>
      </c>
      <c r="AJ46" s="400"/>
      <c r="AK46" s="189" t="s">
        <v>219</v>
      </c>
      <c r="AL46" s="114"/>
      <c r="AM46" s="399" t="str">
        <f>IF(INDEX(Cab_list[],MATCH(4&amp;"-"&amp;AO46,Cab_list[hidden cabname],0),2)=0," ",INDEX(Cab_list[],MATCH(4&amp;"-"&amp;AO46,Cab_list[hidden cabname],0),2))</f>
        <v>주식회사 위넷시스템</v>
      </c>
      <c r="AN46" s="400"/>
      <c r="AO46" s="80" t="s">
        <v>220</v>
      </c>
      <c r="AP46" s="402"/>
      <c r="AQ46" s="399" t="str">
        <f>IF(INDEX(Cab_list[],MATCH(4&amp;"-"&amp;AS46,Cab_list[hidden cabname],0),2)=0," ",INDEX(Cab_list[],MATCH(4&amp;"-"&amp;AS46,Cab_list[hidden cabname],0),2))</f>
        <v>(주)종로학평</v>
      </c>
      <c r="AR46" s="400"/>
      <c r="AS46" s="80" t="s">
        <v>221</v>
      </c>
      <c r="AT46" s="403"/>
      <c r="AU46" s="399" t="str">
        <f>IF(INDEX(Cab_list[],MATCH(4&amp;"-"&amp;AW46,Cab_list[hidden cabname],0),2)=0," ",INDEX(Cab_list[],MATCH(4&amp;"-"&amp;AW46,Cab_list[hidden cabname],0),2))</f>
        <v>DEK</v>
      </c>
      <c r="AV46" s="270"/>
      <c r="AW46" s="189" t="s">
        <v>222</v>
      </c>
      <c r="AX46" s="399" t="str">
        <f>IF(INDEX(Cab_list[],MATCH(4&amp;"-"&amp;AZ46,Cab_list[hidden cabname],0),2)=0," ",INDEX(Cab_list[],MATCH(4&amp;"-"&amp;AZ46,Cab_list[hidden cabname],0),2))</f>
        <v>DEK</v>
      </c>
      <c r="AY46" s="400"/>
      <c r="AZ46" s="187" t="s">
        <v>223</v>
      </c>
      <c r="BA46" s="614" t="str">
        <f>IF(INDEX(Cab_list[],MATCH(4&amp;"-"&amp;BC46,Cab_list[hidden cabname],0),2)=0," ",INDEX(Cab_list[],MATCH(4&amp;"-"&amp;BC46,Cab_list[hidden cabname],0),2))</f>
        <v xml:space="preserve"> </v>
      </c>
      <c r="BB46" s="150"/>
      <c r="BC46" s="189" t="s">
        <v>224</v>
      </c>
      <c r="BD46" s="399" t="str">
        <f>IF(INDEX(Cab_list[],MATCH(4&amp;"-"&amp;BF46,Cab_list[hidden cabname],0),2)=0," ",INDEX(Cab_list[],MATCH(4&amp;"-"&amp;BF46,Cab_list[hidden cabname],0),2))</f>
        <v>DEK</v>
      </c>
      <c r="BE46" s="270"/>
      <c r="BF46" s="98" t="s">
        <v>225</v>
      </c>
      <c r="BG46" s="189"/>
      <c r="BH46" s="399" t="str">
        <f>IF(INDEX(Cab_list[],MATCH(4&amp;"-"&amp;BJ46,Cab_list[hidden cabname],0),2)=0," ",INDEX(Cab_list[],MATCH(4&amp;"-"&amp;BJ46,Cab_list[hidden cabname],0),2))</f>
        <v xml:space="preserve"> </v>
      </c>
      <c r="BI46" s="150"/>
      <c r="BJ46" s="98" t="s">
        <v>226</v>
      </c>
      <c r="BK46" s="66">
        <v>13</v>
      </c>
      <c r="BL46" s="212"/>
    </row>
    <row r="47" spans="1:121" ht="19.5" customHeight="1" thickBot="1" x14ac:dyDescent="0.3">
      <c r="A47" s="211"/>
      <c r="C47" s="60">
        <v>12</v>
      </c>
      <c r="D47" s="181"/>
      <c r="E47" s="181"/>
      <c r="F47" s="274"/>
      <c r="G47" s="365"/>
      <c r="H47" s="273" t="s">
        <v>227</v>
      </c>
      <c r="I47" s="412" t="s">
        <v>228</v>
      </c>
      <c r="J47" s="74"/>
      <c r="K47" s="273" t="s">
        <v>227</v>
      </c>
      <c r="L47" s="117" t="s">
        <v>229</v>
      </c>
      <c r="M47" s="190"/>
      <c r="N47" s="273" t="s">
        <v>227</v>
      </c>
      <c r="O47" s="412" t="s">
        <v>230</v>
      </c>
      <c r="P47" s="117"/>
      <c r="Q47" s="273" t="s">
        <v>227</v>
      </c>
      <c r="R47" s="189" t="s">
        <v>231</v>
      </c>
      <c r="S47" s="188"/>
      <c r="T47" s="572" t="s">
        <v>227</v>
      </c>
      <c r="U47" s="189" t="s">
        <v>232</v>
      </c>
      <c r="V47" s="188"/>
      <c r="W47" s="572" t="s">
        <v>227</v>
      </c>
      <c r="X47" s="418" t="s">
        <v>233</v>
      </c>
      <c r="Y47" s="74"/>
      <c r="Z47" s="74"/>
      <c r="AA47" s="184"/>
      <c r="AB47" s="98"/>
      <c r="AC47" s="399" t="str">
        <f>IF(INDEX(Cab_list[],MATCH(4&amp;"-"&amp;AE47,Cab_list[hidden cabname],0),2)=0," ",INDEX(Cab_list[],MATCH(4&amp;"-"&amp;AE47,Cab_list[hidden cabname],0),2))</f>
        <v xml:space="preserve"> </v>
      </c>
      <c r="AD47" s="400"/>
      <c r="AE47" s="425" t="s">
        <v>234</v>
      </c>
      <c r="AF47" s="399" t="str">
        <f>IF(INDEX(Cab_list[],MATCH(4&amp;"-"&amp;AH47,Cab_list[hidden cabname],0),2)=0," ",INDEX(Cab_list[],MATCH(4&amp;"-"&amp;AH47,Cab_list[hidden cabname],0),2))</f>
        <v>(주)엠에스정보통신시스템</v>
      </c>
      <c r="AG47" s="400"/>
      <c r="AH47" s="424" t="s">
        <v>235</v>
      </c>
      <c r="AI47" s="399" t="str">
        <f>IF(INDEX(Cab_list[],MATCH(4&amp;"-"&amp;AK47,Cab_list[hidden cabname],0),2)=0," ",INDEX(Cab_list[],MATCH(4&amp;"-"&amp;AK47,Cab_list[hidden cabname],0),2))</f>
        <v>아넥시아</v>
      </c>
      <c r="AJ47" s="400"/>
      <c r="AK47" s="189" t="s">
        <v>236</v>
      </c>
      <c r="AL47" s="114"/>
      <c r="AM47" s="399" t="str">
        <f>IF(INDEX(Cab_list[],MATCH(4&amp;"-"&amp;AO47,Cab_list[hidden cabname],0),2)=0," ",INDEX(Cab_list[],MATCH(4&amp;"-"&amp;AO47,Cab_list[hidden cabname],0),2))</f>
        <v xml:space="preserve"> </v>
      </c>
      <c r="AN47" s="400"/>
      <c r="AO47" s="80" t="s">
        <v>237</v>
      </c>
      <c r="AP47" s="402"/>
      <c r="AQ47" s="399" t="str">
        <f>IF(INDEX(Cab_list[],MATCH(4&amp;"-"&amp;AS47,Cab_list[hidden cabname],0),2)=0," ",INDEX(Cab_list[],MATCH(4&amp;"-"&amp;AS47,Cab_list[hidden cabname],0),2))</f>
        <v xml:space="preserve"> </v>
      </c>
      <c r="AR47" s="400"/>
      <c r="AS47" s="80" t="s">
        <v>238</v>
      </c>
      <c r="AT47" s="403"/>
      <c r="AU47" s="399" t="str">
        <f>IF(INDEX(Cab_list[],MATCH(4&amp;"-"&amp;AW47,Cab_list[hidden cabname],0),2)=0," ",INDEX(Cab_list[],MATCH(4&amp;"-"&amp;AW47,Cab_list[hidden cabname],0),2))</f>
        <v xml:space="preserve"> </v>
      </c>
      <c r="AV47" s="270"/>
      <c r="AW47" s="189" t="s">
        <v>239</v>
      </c>
      <c r="AX47" s="399" t="str">
        <f>IF(INDEX(Cab_list[],MATCH(4&amp;"-"&amp;AZ47,Cab_list[hidden cabname],0),2)=0," ",INDEX(Cab_list[],MATCH(4&amp;"-"&amp;AZ47,Cab_list[hidden cabname],0),2))</f>
        <v xml:space="preserve"> </v>
      </c>
      <c r="AY47" s="400"/>
      <c r="AZ47" s="187" t="s">
        <v>240</v>
      </c>
      <c r="BA47" s="614" t="str">
        <f>IF(INDEX(Cab_list[],MATCH(4&amp;"-"&amp;BC47,Cab_list[hidden cabname],0),2)=0," ",INDEX(Cab_list[],MATCH(4&amp;"-"&amp;BC47,Cab_list[hidden cabname],0),2))</f>
        <v xml:space="preserve"> </v>
      </c>
      <c r="BB47" s="150"/>
      <c r="BC47" s="189" t="s">
        <v>241</v>
      </c>
      <c r="BD47" s="399" t="str">
        <f>IF(INDEX(Cab_list[],MATCH(4&amp;"-"&amp;BF47,Cab_list[hidden cabname],0),2)=0," ",INDEX(Cab_list[],MATCH(4&amp;"-"&amp;BF47,Cab_list[hidden cabname],0),2))</f>
        <v xml:space="preserve"> </v>
      </c>
      <c r="BE47" s="270"/>
      <c r="BF47" s="98" t="s">
        <v>242</v>
      </c>
      <c r="BG47" s="192"/>
      <c r="BH47" s="399" t="str">
        <f>IF(INDEX(Cab_list[],MATCH(4&amp;"-"&amp;BJ47,Cab_list[hidden cabname],0),2)=0," ",INDEX(Cab_list[],MATCH(4&amp;"-"&amp;BJ47,Cab_list[hidden cabname],0),2))</f>
        <v xml:space="preserve"> </v>
      </c>
      <c r="BI47" s="150"/>
      <c r="BJ47" s="98" t="s">
        <v>243</v>
      </c>
      <c r="BK47" s="66">
        <v>12</v>
      </c>
      <c r="BL47" s="212"/>
    </row>
    <row r="48" spans="1:121" ht="19.5" customHeight="1" thickBot="1" x14ac:dyDescent="0.3">
      <c r="A48" s="211"/>
      <c r="C48" s="60">
        <v>11</v>
      </c>
      <c r="D48" s="193"/>
      <c r="E48" s="181"/>
      <c r="F48" s="181"/>
      <c r="G48" s="365"/>
      <c r="H48" s="273" t="s">
        <v>227</v>
      </c>
      <c r="I48" s="412" t="s">
        <v>244</v>
      </c>
      <c r="J48" s="74"/>
      <c r="K48" s="273" t="s">
        <v>227</v>
      </c>
      <c r="L48" s="117" t="s">
        <v>245</v>
      </c>
      <c r="M48" s="190"/>
      <c r="N48" s="273" t="s">
        <v>227</v>
      </c>
      <c r="O48" s="412" t="s">
        <v>246</v>
      </c>
      <c r="P48" s="117"/>
      <c r="Q48" s="273" t="s">
        <v>227</v>
      </c>
      <c r="R48" s="189" t="s">
        <v>247</v>
      </c>
      <c r="S48" s="188"/>
      <c r="T48" s="432" t="s">
        <v>227</v>
      </c>
      <c r="U48" s="189" t="s">
        <v>248</v>
      </c>
      <c r="V48" s="117"/>
      <c r="W48" s="433" t="s">
        <v>227</v>
      </c>
      <c r="X48" s="418" t="s">
        <v>249</v>
      </c>
      <c r="Y48" s="74"/>
      <c r="Z48" s="74"/>
      <c r="AA48" s="184"/>
      <c r="AB48" s="98"/>
      <c r="AC48" s="399" t="str">
        <f>IF(INDEX(Cab_list[],MATCH(4&amp;"-"&amp;AE48,Cab_list[hidden cabname],0),2)=0," ",INDEX(Cab_list[],MATCH(4&amp;"-"&amp;AE48,Cab_list[hidden cabname],0),2))</f>
        <v xml:space="preserve"> </v>
      </c>
      <c r="AD48" s="400"/>
      <c r="AE48" s="425" t="s">
        <v>250</v>
      </c>
      <c r="AF48" s="399" t="str">
        <f>IF(INDEX(Cab_list[],MATCH(4&amp;"-"&amp;AH48,Cab_list[hidden cabname],0),2)=0," ",INDEX(Cab_list[],MATCH(4&amp;"-"&amp;AH48,Cab_list[hidden cabname],0),2))</f>
        <v xml:space="preserve"> </v>
      </c>
      <c r="AG48" s="400"/>
      <c r="AH48" s="424" t="s">
        <v>251</v>
      </c>
      <c r="AI48" s="399" t="str">
        <f>IF(INDEX(Cab_list[],MATCH(4&amp;"-"&amp;AK48,Cab_list[hidden cabname],0),2)=0," ",INDEX(Cab_list[],MATCH(4&amp;"-"&amp;AK48,Cab_list[hidden cabname],0),2))</f>
        <v xml:space="preserve"> </v>
      </c>
      <c r="AJ48" s="400"/>
      <c r="AK48" s="189" t="s">
        <v>252</v>
      </c>
      <c r="AL48" s="114"/>
      <c r="AM48" s="399" t="str">
        <f>IF(INDEX(Cab_list[],MATCH(4&amp;"-"&amp;AO48,Cab_list[hidden cabname],0),2)=0," ",INDEX(Cab_list[],MATCH(4&amp;"-"&amp;AO48,Cab_list[hidden cabname],0),2))</f>
        <v xml:space="preserve"> </v>
      </c>
      <c r="AN48" s="400"/>
      <c r="AO48" s="80" t="s">
        <v>253</v>
      </c>
      <c r="AP48" s="402"/>
      <c r="AQ48" s="399" t="str">
        <f>IF(INDEX(Cab_list[],MATCH(4&amp;"-"&amp;AS48,Cab_list[hidden cabname],0),2)=0," ",INDEX(Cab_list[],MATCH(4&amp;"-"&amp;AS48,Cab_list[hidden cabname],0),2))</f>
        <v>(주)종로학평</v>
      </c>
      <c r="AR48" s="400"/>
      <c r="AS48" s="80" t="s">
        <v>254</v>
      </c>
      <c r="AT48" s="403"/>
      <c r="AU48" s="399" t="str">
        <f>IF(INDEX(Cab_list[],MATCH(4&amp;"-"&amp;AW48,Cab_list[hidden cabname],0),2)=0," ",INDEX(Cab_list[],MATCH(4&amp;"-"&amp;AW48,Cab_list[hidden cabname],0),2))</f>
        <v>주식회사 플러스아이</v>
      </c>
      <c r="AV48" s="270"/>
      <c r="AW48" s="189" t="s">
        <v>255</v>
      </c>
      <c r="AX48" s="399" t="str">
        <f>IF(INDEX(Cab_list[],MATCH(4&amp;"-"&amp;AZ48,Cab_list[hidden cabname],0),2)=0," ",INDEX(Cab_list[],MATCH(4&amp;"-"&amp;AZ48,Cab_list[hidden cabname],0),2))</f>
        <v xml:space="preserve"> </v>
      </c>
      <c r="AY48" s="400"/>
      <c r="AZ48" s="187" t="s">
        <v>256</v>
      </c>
      <c r="BA48" s="614" t="str">
        <f>IF(INDEX(Cab_list[],MATCH(4&amp;"-"&amp;BC48,Cab_list[hidden cabname],0),2)=0," ",INDEX(Cab_list[],MATCH(4&amp;"-"&amp;BC48,Cab_list[hidden cabname],0),2))</f>
        <v xml:space="preserve"> </v>
      </c>
      <c r="BB48" s="150"/>
      <c r="BC48" s="189" t="s">
        <v>257</v>
      </c>
      <c r="BD48" s="399" t="str">
        <f>IF(INDEX(Cab_list[],MATCH(4&amp;"-"&amp;BF48,Cab_list[hidden cabname],0),2)=0," ",INDEX(Cab_list[],MATCH(4&amp;"-"&amp;BF48,Cab_list[hidden cabname],0),2))</f>
        <v>싱가폴텔레콤코리아㈜</v>
      </c>
      <c r="BE48" s="270"/>
      <c r="BF48" s="98" t="s">
        <v>258</v>
      </c>
      <c r="BG48" s="189"/>
      <c r="BH48" s="399" t="str">
        <f>IF(INDEX(Cab_list[],MATCH(4&amp;"-"&amp;BJ48,Cab_list[hidden cabname],0),2)=0," ",INDEX(Cab_list[],MATCH(4&amp;"-"&amp;BJ48,Cab_list[hidden cabname],0),2))</f>
        <v xml:space="preserve"> </v>
      </c>
      <c r="BI48" s="150"/>
      <c r="BJ48" s="98" t="s">
        <v>259</v>
      </c>
      <c r="BK48" s="66">
        <v>11</v>
      </c>
      <c r="BL48" s="212"/>
    </row>
    <row r="49" spans="1:78" ht="19.5" customHeight="1" thickBot="1" x14ac:dyDescent="0.3">
      <c r="A49" s="211"/>
      <c r="C49" s="60">
        <v>10</v>
      </c>
      <c r="D49" s="181"/>
      <c r="E49" s="181"/>
      <c r="F49" s="73"/>
      <c r="G49" s="365"/>
      <c r="H49" s="273" t="s">
        <v>227</v>
      </c>
      <c r="I49" s="412" t="s">
        <v>260</v>
      </c>
      <c r="J49" s="74"/>
      <c r="K49" s="273" t="s">
        <v>227</v>
      </c>
      <c r="L49" s="117" t="s">
        <v>261</v>
      </c>
      <c r="M49" s="190"/>
      <c r="N49" s="273" t="s">
        <v>227</v>
      </c>
      <c r="O49" s="412" t="s">
        <v>262</v>
      </c>
      <c r="P49" s="117"/>
      <c r="Q49" s="273" t="s">
        <v>227</v>
      </c>
      <c r="R49" s="189" t="s">
        <v>263</v>
      </c>
      <c r="S49" s="188"/>
      <c r="T49" s="273" t="s">
        <v>227</v>
      </c>
      <c r="U49" s="189" t="s">
        <v>264</v>
      </c>
      <c r="V49" s="117"/>
      <c r="W49" s="434" t="s">
        <v>227</v>
      </c>
      <c r="X49" s="418" t="s">
        <v>265</v>
      </c>
      <c r="Y49" s="74"/>
      <c r="Z49" s="74"/>
      <c r="AA49" s="184"/>
      <c r="AB49" s="98"/>
      <c r="AC49" s="399" t="str">
        <f>IF(INDEX(Cab_list[],MATCH(4&amp;"-"&amp;AE49,Cab_list[hidden cabname],0),2)=0," ",INDEX(Cab_list[],MATCH(4&amp;"-"&amp;AE49,Cab_list[hidden cabname],0),2))</f>
        <v xml:space="preserve"> </v>
      </c>
      <c r="AD49" s="400"/>
      <c r="AE49" s="425" t="s">
        <v>266</v>
      </c>
      <c r="AF49" s="399" t="str">
        <f>IF(INDEX(Cab_list[],MATCH(4&amp;"-"&amp;AH49,Cab_list[hidden cabname],0),2)=0," ",INDEX(Cab_list[],MATCH(4&amp;"-"&amp;AH49,Cab_list[hidden cabname],0),2))</f>
        <v>(주)경동사</v>
      </c>
      <c r="AG49" s="400"/>
      <c r="AH49" s="424" t="s">
        <v>267</v>
      </c>
      <c r="AI49" s="399" t="str">
        <f>IF(INDEX(Cab_list[],MATCH(4&amp;"-"&amp;AK49,Cab_list[hidden cabname],0),2)=0," ",INDEX(Cab_list[],MATCH(4&amp;"-"&amp;AK49,Cab_list[hidden cabname],0),2))</f>
        <v xml:space="preserve"> </v>
      </c>
      <c r="AJ49" s="400"/>
      <c r="AK49" s="189" t="s">
        <v>268</v>
      </c>
      <c r="AL49" s="114"/>
      <c r="AM49" s="399" t="str">
        <f>IF(INDEX(Cab_list[],MATCH(4&amp;"-"&amp;AO49,Cab_list[hidden cabname],0),2)=0," ",INDEX(Cab_list[],MATCH(4&amp;"-"&amp;AO49,Cab_list[hidden cabname],0),2))</f>
        <v>(주)시스원</v>
      </c>
      <c r="AN49" s="400"/>
      <c r="AO49" s="80" t="s">
        <v>269</v>
      </c>
      <c r="AP49" s="402"/>
      <c r="AQ49" s="399" t="str">
        <f>IF(INDEX(Cab_list[],MATCH(4&amp;"-"&amp;AS49,Cab_list[hidden cabname],0),2)=0," ",INDEX(Cab_list[],MATCH(4&amp;"-"&amp;AS49,Cab_list[hidden cabname],0),2))</f>
        <v>한국제이에스데이터시스템즈</v>
      </c>
      <c r="AR49" s="400"/>
      <c r="AS49" s="80" t="s">
        <v>270</v>
      </c>
      <c r="AT49" s="403"/>
      <c r="AU49" s="399" t="str">
        <f>IF(INDEX(Cab_list[],MATCH(4&amp;"-"&amp;AW49,Cab_list[hidden cabname],0),2)=0," ",INDEX(Cab_list[],MATCH(4&amp;"-"&amp;AW49,Cab_list[hidden cabname],0),2))</f>
        <v xml:space="preserve"> </v>
      </c>
      <c r="AV49" s="270"/>
      <c r="AW49" s="189" t="s">
        <v>271</v>
      </c>
      <c r="AX49" s="399" t="str">
        <f>IF(INDEX(Cab_list[],MATCH(4&amp;"-"&amp;AZ49,Cab_list[hidden cabname],0),2)=0," ",INDEX(Cab_list[],MATCH(4&amp;"-"&amp;AZ49,Cab_list[hidden cabname],0),2))</f>
        <v>(주)캐스트이즈</v>
      </c>
      <c r="AY49" s="400"/>
      <c r="AZ49" s="187" t="s">
        <v>272</v>
      </c>
      <c r="BA49" s="614" t="str">
        <f>IF(INDEX(Cab_list[],MATCH(4&amp;"-"&amp;BC49,Cab_list[hidden cabname],0),2)=0," ",INDEX(Cab_list[],MATCH(4&amp;"-"&amp;BC49,Cab_list[hidden cabname],0),2))</f>
        <v xml:space="preserve"> </v>
      </c>
      <c r="BB49" s="150"/>
      <c r="BC49" s="189" t="s">
        <v>273</v>
      </c>
      <c r="BD49" s="399" t="str">
        <f>IF(INDEX(Cab_list[],MATCH(4&amp;"-"&amp;BF49,Cab_list[hidden cabname],0),2)=0," ",INDEX(Cab_list[],MATCH(4&amp;"-"&amp;BF49,Cab_list[hidden cabname],0),2))</f>
        <v>싱가폴텔레콤코리아㈜</v>
      </c>
      <c r="BE49" s="270"/>
      <c r="BF49" s="98" t="s">
        <v>274</v>
      </c>
      <c r="BG49" s="210"/>
      <c r="BH49" s="399" t="str">
        <f>IF(INDEX(Cab_list[],MATCH(4&amp;"-"&amp;BJ49,Cab_list[hidden cabname],0),2)=0," ",INDEX(Cab_list[],MATCH(4&amp;"-"&amp;BJ49,Cab_list[hidden cabname],0),2))</f>
        <v xml:space="preserve"> </v>
      </c>
      <c r="BI49" s="150"/>
      <c r="BJ49" s="98" t="s">
        <v>275</v>
      </c>
      <c r="BK49" s="66">
        <v>10</v>
      </c>
      <c r="BL49" s="212"/>
    </row>
    <row r="50" spans="1:78" ht="19.5" customHeight="1" thickBot="1" x14ac:dyDescent="0.3">
      <c r="A50" s="211"/>
      <c r="C50" s="60">
        <v>9</v>
      </c>
      <c r="D50" s="181"/>
      <c r="E50" s="181"/>
      <c r="F50" s="274"/>
      <c r="G50" s="365"/>
      <c r="H50" s="273" t="s">
        <v>227</v>
      </c>
      <c r="I50" s="412" t="s">
        <v>276</v>
      </c>
      <c r="J50" s="74"/>
      <c r="K50" s="273" t="s">
        <v>227</v>
      </c>
      <c r="L50" s="117" t="s">
        <v>277</v>
      </c>
      <c r="M50" s="190"/>
      <c r="N50" s="273" t="s">
        <v>227</v>
      </c>
      <c r="O50" s="412" t="s">
        <v>278</v>
      </c>
      <c r="P50" s="117"/>
      <c r="Q50" s="273" t="s">
        <v>227</v>
      </c>
      <c r="R50" s="189" t="s">
        <v>279</v>
      </c>
      <c r="S50" s="188"/>
      <c r="T50" s="273" t="s">
        <v>227</v>
      </c>
      <c r="U50" s="189" t="s">
        <v>280</v>
      </c>
      <c r="V50" s="117"/>
      <c r="W50" s="434" t="s">
        <v>227</v>
      </c>
      <c r="X50" s="418" t="s">
        <v>281</v>
      </c>
      <c r="Y50" s="74"/>
      <c r="Z50" s="74"/>
      <c r="AA50" s="184"/>
      <c r="AB50" s="98"/>
      <c r="AC50" s="399" t="str">
        <f>IF(INDEX(Cab_list[],MATCH(4&amp;"-"&amp;AE50,Cab_list[hidden cabname],0),2)=0," ",INDEX(Cab_list[],MATCH(4&amp;"-"&amp;AE50,Cab_list[hidden cabname],0),2))</f>
        <v xml:space="preserve"> </v>
      </c>
      <c r="AD50" s="400"/>
      <c r="AE50" s="425" t="s">
        <v>282</v>
      </c>
      <c r="AF50" s="399" t="str">
        <f>IF(INDEX(Cab_list[],MATCH(4&amp;"-"&amp;AH50,Cab_list[hidden cabname],0),2)=0," ",INDEX(Cab_list[],MATCH(4&amp;"-"&amp;AH50,Cab_list[hidden cabname],0),2))</f>
        <v>(주)경동사</v>
      </c>
      <c r="AG50" s="400"/>
      <c r="AH50" s="424" t="s">
        <v>283</v>
      </c>
      <c r="AI50" s="399" t="str">
        <f>IF(INDEX(Cab_list[],MATCH(4&amp;"-"&amp;AK50,Cab_list[hidden cabname],0),2)=0," ",INDEX(Cab_list[],MATCH(4&amp;"-"&amp;AK50,Cab_list[hidden cabname],0),2))</f>
        <v xml:space="preserve"> </v>
      </c>
      <c r="AJ50" s="400"/>
      <c r="AK50" s="189" t="s">
        <v>284</v>
      </c>
      <c r="AL50" s="114"/>
      <c r="AM50" s="399" t="str">
        <f>IF(INDEX(Cab_list[],MATCH(4&amp;"-"&amp;AO50,Cab_list[hidden cabname],0),2)=0," ",INDEX(Cab_list[],MATCH(4&amp;"-"&amp;AO50,Cab_list[hidden cabname],0),2))</f>
        <v>한국제이에스데이터시스템즈</v>
      </c>
      <c r="AN50" s="400"/>
      <c r="AO50" s="80" t="s">
        <v>285</v>
      </c>
      <c r="AP50" s="402"/>
      <c r="AQ50" s="399" t="str">
        <f>IF(INDEX(Cab_list[],MATCH(4&amp;"-"&amp;AS50,Cab_list[hidden cabname],0),2)=0," ",INDEX(Cab_list[],MATCH(4&amp;"-"&amp;AS50,Cab_list[hidden cabname],0),2))</f>
        <v>헥토파이넨셜</v>
      </c>
      <c r="AR50" s="400"/>
      <c r="AS50" s="80" t="s">
        <v>286</v>
      </c>
      <c r="AT50" s="403"/>
      <c r="AU50" s="399" t="str">
        <f>IF(INDEX(Cab_list[],MATCH(4&amp;"-"&amp;AW50,Cab_list[hidden cabname],0),2)=0," ",INDEX(Cab_list[],MATCH(4&amp;"-"&amp;AW50,Cab_list[hidden cabname],0),2))</f>
        <v xml:space="preserve"> </v>
      </c>
      <c r="AV50" s="270"/>
      <c r="AW50" s="189" t="s">
        <v>287</v>
      </c>
      <c r="AX50" s="399" t="str">
        <f>IF(INDEX(Cab_list[],MATCH(4&amp;"-"&amp;AZ50,Cab_list[hidden cabname],0),2)=0," ",INDEX(Cab_list[],MATCH(4&amp;"-"&amp;AZ50,Cab_list[hidden cabname],0),2))</f>
        <v>(주)시스원</v>
      </c>
      <c r="AY50" s="400"/>
      <c r="AZ50" s="187" t="s">
        <v>288</v>
      </c>
      <c r="BA50" s="614" t="str">
        <f>IF(INDEX(Cab_list[],MATCH(4&amp;"-"&amp;BC50,Cab_list[hidden cabname],0),2)=0," ",INDEX(Cab_list[],MATCH(4&amp;"-"&amp;BC50,Cab_list[hidden cabname],0),2))</f>
        <v xml:space="preserve"> </v>
      </c>
      <c r="BB50" s="150"/>
      <c r="BC50" s="189" t="s">
        <v>289</v>
      </c>
      <c r="BD50" s="399" t="str">
        <f>IF(INDEX(Cab_list[],MATCH(4&amp;"-"&amp;BF50,Cab_list[hidden cabname],0),2)=0," ",INDEX(Cab_list[],MATCH(4&amp;"-"&amp;BF50,Cab_list[hidden cabname],0),2))</f>
        <v xml:space="preserve"> </v>
      </c>
      <c r="BE50" s="270"/>
      <c r="BF50" s="98" t="s">
        <v>290</v>
      </c>
      <c r="BG50" s="187"/>
      <c r="BH50" s="399" t="str">
        <f>IF(INDEX(Cab_list[],MATCH(4&amp;"-"&amp;BJ50,Cab_list[hidden cabname],0),2)=0," ",INDEX(Cab_list[],MATCH(4&amp;"-"&amp;BJ50,Cab_list[hidden cabname],0),2))</f>
        <v xml:space="preserve"> </v>
      </c>
      <c r="BI50" s="150"/>
      <c r="BJ50" s="98" t="s">
        <v>291</v>
      </c>
      <c r="BK50" s="66">
        <v>9</v>
      </c>
      <c r="BL50" s="212"/>
    </row>
    <row r="51" spans="1:78" ht="19.5" customHeight="1" x14ac:dyDescent="0.25">
      <c r="A51" s="211"/>
      <c r="C51" s="60">
        <v>8</v>
      </c>
      <c r="D51" s="181"/>
      <c r="E51" s="181"/>
      <c r="F51" s="73"/>
      <c r="G51" s="365"/>
      <c r="H51" s="273" t="s">
        <v>227</v>
      </c>
      <c r="I51" s="412" t="s">
        <v>292</v>
      </c>
      <c r="J51" s="74"/>
      <c r="K51" s="273" t="s">
        <v>227</v>
      </c>
      <c r="L51" s="117" t="s">
        <v>293</v>
      </c>
      <c r="M51" s="190"/>
      <c r="N51" s="273" t="s">
        <v>227</v>
      </c>
      <c r="O51" s="412" t="s">
        <v>294</v>
      </c>
      <c r="P51" s="117"/>
      <c r="Q51" s="273" t="s">
        <v>227</v>
      </c>
      <c r="R51" s="189" t="s">
        <v>295</v>
      </c>
      <c r="S51" s="188"/>
      <c r="T51" s="273" t="s">
        <v>227</v>
      </c>
      <c r="U51" s="189" t="s">
        <v>296</v>
      </c>
      <c r="V51" s="117"/>
      <c r="W51" s="434" t="s">
        <v>227</v>
      </c>
      <c r="X51" s="418" t="s">
        <v>297</v>
      </c>
      <c r="Y51" s="74"/>
      <c r="Z51" s="74"/>
      <c r="AA51" s="184"/>
      <c r="AB51" s="98"/>
      <c r="AC51" s="399" t="str">
        <f>IF(INDEX(Cab_list[],MATCH(4&amp;"-"&amp;AE51,Cab_list[hidden cabname],0),2)=0," ",INDEX(Cab_list[],MATCH(4&amp;"-"&amp;AE51,Cab_list[hidden cabname],0),2))</f>
        <v xml:space="preserve"> </v>
      </c>
      <c r="AD51" s="400"/>
      <c r="AE51" s="425" t="s">
        <v>298</v>
      </c>
      <c r="AF51" s="399" t="str">
        <f>IF(INDEX(Cab_list[],MATCH(4&amp;"-"&amp;AH51,Cab_list[hidden cabname],0),2)=0," ",INDEX(Cab_list[],MATCH(4&amp;"-"&amp;AH51,Cab_list[hidden cabname],0),2))</f>
        <v xml:space="preserve"> </v>
      </c>
      <c r="AG51" s="400"/>
      <c r="AH51" s="424" t="s">
        <v>299</v>
      </c>
      <c r="AI51" s="399" t="str">
        <f>IF(INDEX(Cab_list[],MATCH(4&amp;"-"&amp;AK51,Cab_list[hidden cabname],0),2)=0," ",INDEX(Cab_list[],MATCH(4&amp;"-"&amp;AK51,Cab_list[hidden cabname],0),2))</f>
        <v>헥토파이넨셜</v>
      </c>
      <c r="AJ51" s="400"/>
      <c r="AK51" s="189" t="s">
        <v>300</v>
      </c>
      <c r="AL51" s="114"/>
      <c r="AM51" s="399" t="str">
        <f>IF(INDEX(Cab_list[],MATCH(4&amp;"-"&amp;AO51,Cab_list[hidden cabname],0),2)=0," ",INDEX(Cab_list[],MATCH(4&amp;"-"&amp;AO51,Cab_list[hidden cabname],0),2))</f>
        <v>DEK</v>
      </c>
      <c r="AN51" s="400"/>
      <c r="AO51" s="80" t="s">
        <v>301</v>
      </c>
      <c r="AP51" s="402"/>
      <c r="AQ51" s="399" t="str">
        <f>IF(INDEX(Cab_list[],MATCH(4&amp;"-"&amp;AS51,Cab_list[hidden cabname],0),2)=0," ",INDEX(Cab_list[],MATCH(4&amp;"-"&amp;AS51,Cab_list[hidden cabname],0),2))</f>
        <v>헥토파이넨셜</v>
      </c>
      <c r="AR51" s="400"/>
      <c r="AS51" s="80" t="s">
        <v>302</v>
      </c>
      <c r="AT51" s="403"/>
      <c r="AU51" s="399" t="str">
        <f>IF(INDEX(Cab_list[],MATCH(4&amp;"-"&amp;AW51,Cab_list[hidden cabname],0),2)=0," ",INDEX(Cab_list[],MATCH(4&amp;"-"&amp;AW51,Cab_list[hidden cabname],0),2))</f>
        <v>헥토파이넨셜</v>
      </c>
      <c r="AV51" s="270"/>
      <c r="AW51" s="189" t="s">
        <v>303</v>
      </c>
      <c r="AX51" s="399" t="str">
        <f>IF(INDEX(Cab_list[],MATCH(4&amp;"-"&amp;AZ51,Cab_list[hidden cabname],0),2)=0," ",INDEX(Cab_list[],MATCH(4&amp;"-"&amp;AZ51,Cab_list[hidden cabname],0),2))</f>
        <v xml:space="preserve"> </v>
      </c>
      <c r="AY51" s="400"/>
      <c r="AZ51" s="187" t="s">
        <v>304</v>
      </c>
      <c r="BA51" s="399" t="str">
        <f>IF(INDEX(Cab_list[],MATCH(4&amp;"-"&amp;BC51,Cab_list[hidden cabname],0),2)=0," ",INDEX(Cab_list[],MATCH(4&amp;"-"&amp;BC51,Cab_list[hidden cabname],0),2))</f>
        <v xml:space="preserve"> </v>
      </c>
      <c r="BB51" s="150"/>
      <c r="BC51" s="189" t="s">
        <v>305</v>
      </c>
      <c r="BD51" s="399" t="str">
        <f>IF(INDEX(Cab_list[],MATCH(4&amp;"-"&amp;BF51,Cab_list[hidden cabname],0),2)=0," ",INDEX(Cab_list[],MATCH(4&amp;"-"&amp;BF51,Cab_list[hidden cabname],0),2))</f>
        <v>싱가폴텔레콤코리아㈜</v>
      </c>
      <c r="BE51" s="270"/>
      <c r="BF51" s="98" t="s">
        <v>306</v>
      </c>
      <c r="BG51" s="210"/>
      <c r="BH51" s="399" t="str">
        <f>IF(INDEX(Cab_list[],MATCH(4&amp;"-"&amp;BJ51,Cab_list[hidden cabname],0),2)=0," ",INDEX(Cab_list[],MATCH(4&amp;"-"&amp;BJ51,Cab_list[hidden cabname],0),2))</f>
        <v>(주)시스원</v>
      </c>
      <c r="BI51" s="150"/>
      <c r="BJ51" s="98" t="s">
        <v>307</v>
      </c>
      <c r="BK51" s="66">
        <v>8</v>
      </c>
      <c r="BL51" s="212"/>
    </row>
    <row r="52" spans="1:78" ht="19.5" customHeight="1" x14ac:dyDescent="0.4">
      <c r="A52" s="211"/>
      <c r="C52" s="60">
        <v>7</v>
      </c>
      <c r="D52" s="194"/>
      <c r="E52" s="181"/>
      <c r="F52" s="181"/>
      <c r="G52" s="365"/>
      <c r="H52" s="273" t="s">
        <v>227</v>
      </c>
      <c r="I52" s="412" t="s">
        <v>308</v>
      </c>
      <c r="J52" s="74"/>
      <c r="K52" s="273" t="s">
        <v>227</v>
      </c>
      <c r="L52" s="117" t="s">
        <v>309</v>
      </c>
      <c r="M52" s="190"/>
      <c r="N52" s="273" t="s">
        <v>227</v>
      </c>
      <c r="O52" s="412" t="s">
        <v>310</v>
      </c>
      <c r="P52" s="117"/>
      <c r="Q52" s="273" t="s">
        <v>227</v>
      </c>
      <c r="R52" s="189" t="s">
        <v>311</v>
      </c>
      <c r="S52" s="188"/>
      <c r="T52" s="273" t="s">
        <v>227</v>
      </c>
      <c r="U52" s="189" t="s">
        <v>312</v>
      </c>
      <c r="V52" s="117"/>
      <c r="W52" s="573" t="s">
        <v>227</v>
      </c>
      <c r="X52" s="418" t="s">
        <v>313</v>
      </c>
      <c r="Y52" s="74"/>
      <c r="Z52" s="74"/>
      <c r="AA52" s="195"/>
      <c r="AB52" s="97"/>
      <c r="AC52" s="399" t="str">
        <f>IF(INDEX(Cab_list[],MATCH(4&amp;"-"&amp;AE52,Cab_list[hidden cabname],0),2)=0," ",INDEX(Cab_list[],MATCH(4&amp;"-"&amp;AE52,Cab_list[hidden cabname],0),2))</f>
        <v xml:space="preserve"> </v>
      </c>
      <c r="AD52" s="400"/>
      <c r="AE52" s="425" t="s">
        <v>314</v>
      </c>
      <c r="AF52" s="399" t="str">
        <f>IF(INDEX(Cab_list[],MATCH(4&amp;"-"&amp;AH52,Cab_list[hidden cabname],0),2)=0," ",INDEX(Cab_list[],MATCH(4&amp;"-"&amp;AH52,Cab_list[hidden cabname],0),2))</f>
        <v xml:space="preserve"> </v>
      </c>
      <c r="AG52" s="400"/>
      <c r="AH52" s="424" t="s">
        <v>315</v>
      </c>
      <c r="AI52" s="399" t="str">
        <f>IF(INDEX(Cab_list[],MATCH(4&amp;"-"&amp;AK52,Cab_list[hidden cabname],0),2)=0," ",INDEX(Cab_list[],MATCH(4&amp;"-"&amp;AK52,Cab_list[hidden cabname],0),2))</f>
        <v>헥토파이넨셜</v>
      </c>
      <c r="AJ52" s="400"/>
      <c r="AK52" s="189" t="s">
        <v>316</v>
      </c>
      <c r="AL52" s="114"/>
      <c r="AM52" s="399" t="str">
        <f>IF(INDEX(Cab_list[],MATCH(4&amp;"-"&amp;AO52,Cab_list[hidden cabname],0),2)=0," ",INDEX(Cab_list[],MATCH(4&amp;"-"&amp;AO52,Cab_list[hidden cabname],0),2))</f>
        <v xml:space="preserve"> </v>
      </c>
      <c r="AN52" s="400"/>
      <c r="AO52" s="80" t="s">
        <v>317</v>
      </c>
      <c r="AP52" s="402"/>
      <c r="AQ52" s="399" t="str">
        <f>IF(INDEX(Cab_list[],MATCH(4&amp;"-"&amp;AS52,Cab_list[hidden cabname],0),2)=0," ",INDEX(Cab_list[],MATCH(4&amp;"-"&amp;AS52,Cab_list[hidden cabname],0),2))</f>
        <v>한국제이에스데이터시스템즈</v>
      </c>
      <c r="AR52" s="400"/>
      <c r="AS52" s="80" t="s">
        <v>318</v>
      </c>
      <c r="AT52" s="403"/>
      <c r="AU52" s="399" t="str">
        <f>IF(INDEX(Cab_list[],MATCH(4&amp;"-"&amp;AW52,Cab_list[hidden cabname],0),2)=0," ",INDEX(Cab_list[],MATCH(4&amp;"-"&amp;AW52,Cab_list[hidden cabname],0),2))</f>
        <v>헥토파이넨셜</v>
      </c>
      <c r="AV52" s="270"/>
      <c r="AW52" s="189" t="s">
        <v>319</v>
      </c>
      <c r="AX52" s="399" t="str">
        <f>IF(INDEX(Cab_list[],MATCH(4&amp;"-"&amp;AZ52,Cab_list[hidden cabname],0),2)=0," ",INDEX(Cab_list[],MATCH(4&amp;"-"&amp;AZ52,Cab_list[hidden cabname],0),2))</f>
        <v>티엔씨테크날로지</v>
      </c>
      <c r="AY52" s="400"/>
      <c r="AZ52" s="187" t="s">
        <v>320</v>
      </c>
      <c r="BA52" s="399" t="str">
        <f>IF(INDEX(Cab_list[],MATCH(4&amp;"-"&amp;BC52,Cab_list[hidden cabname],0),2)=0," ",INDEX(Cab_list[],MATCH(4&amp;"-"&amp;BC52,Cab_list[hidden cabname],0),2))</f>
        <v xml:space="preserve"> </v>
      </c>
      <c r="BB52" s="150"/>
      <c r="BC52" s="189" t="s">
        <v>321</v>
      </c>
      <c r="BD52" s="399" t="str">
        <f>IF(INDEX(Cab_list[],MATCH(4&amp;"-"&amp;BF52,Cab_list[hidden cabname],0),2)=0," ",INDEX(Cab_list[],MATCH(4&amp;"-"&amp;BF52,Cab_list[hidden cabname],0),2))</f>
        <v xml:space="preserve"> </v>
      </c>
      <c r="BE52" s="270"/>
      <c r="BF52" s="98" t="s">
        <v>322</v>
      </c>
      <c r="BG52" s="187"/>
      <c r="BH52" s="399" t="str">
        <f>IF(INDEX(Cab_list[],MATCH(4&amp;"-"&amp;BJ52,Cab_list[hidden cabname],0),2)=0," ",INDEX(Cab_list[],MATCH(4&amp;"-"&amp;BJ52,Cab_list[hidden cabname],0),2))</f>
        <v xml:space="preserve"> </v>
      </c>
      <c r="BI52" s="150"/>
      <c r="BJ52" s="98" t="s">
        <v>323</v>
      </c>
      <c r="BK52" s="66">
        <v>7</v>
      </c>
      <c r="BL52" s="212"/>
    </row>
    <row r="53" spans="1:78" ht="19.5" customHeight="1" x14ac:dyDescent="0.25">
      <c r="A53" s="211"/>
      <c r="C53" s="60">
        <v>6</v>
      </c>
      <c r="D53" s="181"/>
      <c r="E53" s="273" t="s">
        <v>227</v>
      </c>
      <c r="F53" s="270"/>
      <c r="G53" s="412" t="s">
        <v>324</v>
      </c>
      <c r="H53" s="273" t="s">
        <v>227</v>
      </c>
      <c r="I53" s="412" t="s">
        <v>325</v>
      </c>
      <c r="J53" s="74"/>
      <c r="K53" s="273" t="s">
        <v>227</v>
      </c>
      <c r="L53" s="117" t="s">
        <v>326</v>
      </c>
      <c r="M53" s="190"/>
      <c r="N53" s="435" t="s">
        <v>227</v>
      </c>
      <c r="O53" s="412" t="s">
        <v>327</v>
      </c>
      <c r="P53" s="117"/>
      <c r="Q53" s="273" t="s">
        <v>227</v>
      </c>
      <c r="R53" s="189" t="s">
        <v>328</v>
      </c>
      <c r="S53" s="188"/>
      <c r="T53" s="435" t="s">
        <v>227</v>
      </c>
      <c r="U53" s="189" t="s">
        <v>329</v>
      </c>
      <c r="V53" s="117"/>
      <c r="W53" s="574" t="s">
        <v>227</v>
      </c>
      <c r="X53" s="418" t="s">
        <v>330</v>
      </c>
      <c r="Y53" s="74"/>
      <c r="Z53" s="74"/>
      <c r="AA53" s="195"/>
      <c r="AB53" s="97"/>
      <c r="AC53" s="399" t="str">
        <f>IF(INDEX(Cab_list[],MATCH(4&amp;"-"&amp;AE53,Cab_list[hidden cabname],0),2)=0," ",INDEX(Cab_list[],MATCH(4&amp;"-"&amp;AE53,Cab_list[hidden cabname],0),2))</f>
        <v>세종텔레콤</v>
      </c>
      <c r="AD53" s="400"/>
      <c r="AE53" s="425" t="s">
        <v>331</v>
      </c>
      <c r="AF53" s="399" t="str">
        <f>IF(INDEX(Cab_list[],MATCH(4&amp;"-"&amp;AH53,Cab_list[hidden cabname],0),2)=0," ",INDEX(Cab_list[],MATCH(4&amp;"-"&amp;AH53,Cab_list[hidden cabname],0),2))</f>
        <v xml:space="preserve"> </v>
      </c>
      <c r="AG53" s="400"/>
      <c r="AH53" s="424" t="s">
        <v>332</v>
      </c>
      <c r="AI53" s="399" t="str">
        <f>IF(INDEX(Cab_list[],MATCH(4&amp;"-"&amp;AK53,Cab_list[hidden cabname],0),2)=0," ",INDEX(Cab_list[],MATCH(4&amp;"-"&amp;AK53,Cab_list[hidden cabname],0),2))</f>
        <v>헥토파이넨셜</v>
      </c>
      <c r="AJ53" s="400"/>
      <c r="AK53" s="189" t="s">
        <v>333</v>
      </c>
      <c r="AL53" s="114"/>
      <c r="AM53" s="399" t="str">
        <f>IF(INDEX(Cab_list[],MATCH(4&amp;"-"&amp;AO53,Cab_list[hidden cabname],0),2)=0," ",INDEX(Cab_list[],MATCH(4&amp;"-"&amp;AO53,Cab_list[hidden cabname],0),2))</f>
        <v>(주)시스원</v>
      </c>
      <c r="AN53" s="400"/>
      <c r="AO53" s="80" t="s">
        <v>334</v>
      </c>
      <c r="AP53" s="402"/>
      <c r="AQ53" s="399" t="str">
        <f>IF(INDEX(Cab_list[],MATCH(4&amp;"-"&amp;AS53,Cab_list[hidden cabname],0),2)=0," ",INDEX(Cab_list[],MATCH(4&amp;"-"&amp;AS53,Cab_list[hidden cabname],0),2))</f>
        <v>헥토파이넨셜</v>
      </c>
      <c r="AR53" s="400"/>
      <c r="AS53" s="80" t="s">
        <v>335</v>
      </c>
      <c r="AT53" s="403"/>
      <c r="AU53" s="399" t="str">
        <f>IF(INDEX(Cab_list[],MATCH(4&amp;"-"&amp;AW53,Cab_list[hidden cabname],0),2)=0," ",INDEX(Cab_list[],MATCH(4&amp;"-"&amp;AW53,Cab_list[hidden cabname],0),2))</f>
        <v xml:space="preserve"> </v>
      </c>
      <c r="AV53" s="270"/>
      <c r="AW53" s="189" t="s">
        <v>336</v>
      </c>
      <c r="AX53" s="399" t="str">
        <f>IF(INDEX(Cab_list[],MATCH(4&amp;"-"&amp;AZ53,Cab_list[hidden cabname],0),2)=0," ",INDEX(Cab_list[],MATCH(4&amp;"-"&amp;AZ53,Cab_list[hidden cabname],0),2))</f>
        <v xml:space="preserve"> </v>
      </c>
      <c r="AY53" s="400"/>
      <c r="AZ53" s="187" t="s">
        <v>337</v>
      </c>
      <c r="BA53" s="399" t="str">
        <f>IF(INDEX(Cab_list[],MATCH(4&amp;"-"&amp;BC53,Cab_list[hidden cabname],0),2)=0," ",INDEX(Cab_list[],MATCH(4&amp;"-"&amp;BC53,Cab_list[hidden cabname],0),2))</f>
        <v xml:space="preserve"> </v>
      </c>
      <c r="BB53" s="150"/>
      <c r="BC53" s="189" t="s">
        <v>338</v>
      </c>
      <c r="BD53" s="399" t="str">
        <f>IF(INDEX(Cab_list[],MATCH(4&amp;"-"&amp;BF53,Cab_list[hidden cabname],0),2)=0," ",INDEX(Cab_list[],MATCH(4&amp;"-"&amp;BF53,Cab_list[hidden cabname],0),2))</f>
        <v xml:space="preserve"> </v>
      </c>
      <c r="BE53" s="270"/>
      <c r="BF53" s="98" t="s">
        <v>339</v>
      </c>
      <c r="BG53" s="210"/>
      <c r="BH53" s="399" t="str">
        <f>IF(INDEX(Cab_list[],MATCH(4&amp;"-"&amp;BJ53,Cab_list[hidden cabname],0),2)=0," ",INDEX(Cab_list[],MATCH(4&amp;"-"&amp;BJ53,Cab_list[hidden cabname],0),2))</f>
        <v>(주)시스원</v>
      </c>
      <c r="BI53" s="150"/>
      <c r="BJ53" s="98" t="s">
        <v>340</v>
      </c>
      <c r="BK53" s="66">
        <v>6</v>
      </c>
      <c r="BL53" s="212"/>
    </row>
    <row r="54" spans="1:78" ht="19.5" customHeight="1" thickBot="1" x14ac:dyDescent="0.3">
      <c r="A54" s="211"/>
      <c r="C54" s="60">
        <v>5</v>
      </c>
      <c r="D54" s="181"/>
      <c r="E54" s="273" t="s">
        <v>227</v>
      </c>
      <c r="F54" s="270"/>
      <c r="G54" s="412" t="s">
        <v>341</v>
      </c>
      <c r="H54" s="273" t="s">
        <v>227</v>
      </c>
      <c r="I54" s="412" t="s">
        <v>342</v>
      </c>
      <c r="J54" s="74"/>
      <c r="K54" s="273" t="s">
        <v>227</v>
      </c>
      <c r="L54" s="117" t="s">
        <v>343</v>
      </c>
      <c r="M54" s="190"/>
      <c r="N54" s="572" t="s">
        <v>227</v>
      </c>
      <c r="O54" s="412" t="s">
        <v>344</v>
      </c>
      <c r="P54" s="117"/>
      <c r="Q54" s="273" t="s">
        <v>227</v>
      </c>
      <c r="R54" s="189" t="s">
        <v>345</v>
      </c>
      <c r="S54" s="188"/>
      <c r="T54" s="575" t="s">
        <v>227</v>
      </c>
      <c r="U54" s="189" t="s">
        <v>346</v>
      </c>
      <c r="V54" s="188"/>
      <c r="W54" s="572" t="s">
        <v>227</v>
      </c>
      <c r="X54" s="418" t="s">
        <v>347</v>
      </c>
      <c r="Y54" s="74"/>
      <c r="Z54" s="74"/>
      <c r="AA54" s="184"/>
      <c r="AB54" s="98"/>
      <c r="AC54" s="399" t="str">
        <f>IF(INDEX(Cab_list[],MATCH(4&amp;"-"&amp;AE54,Cab_list[hidden cabname],0),2)=0," ",INDEX(Cab_list[],MATCH(4&amp;"-"&amp;AE54,Cab_list[hidden cabname],0),2))</f>
        <v xml:space="preserve"> </v>
      </c>
      <c r="AD54" s="400"/>
      <c r="AE54" s="425" t="s">
        <v>348</v>
      </c>
      <c r="AF54" s="399" t="str">
        <f>IF(INDEX(Cab_list[],MATCH(4&amp;"-"&amp;AH54,Cab_list[hidden cabname],0),2)=0," ",INDEX(Cab_list[],MATCH(4&amp;"-"&amp;AH54,Cab_list[hidden cabname],0),2))</f>
        <v xml:space="preserve"> </v>
      </c>
      <c r="AG54" s="400"/>
      <c r="AH54" s="424" t="s">
        <v>349</v>
      </c>
      <c r="AI54" s="399" t="str">
        <f>IF(INDEX(Cab_list[],MATCH(4&amp;"-"&amp;AK54,Cab_list[hidden cabname],0),2)=0," ",INDEX(Cab_list[],MATCH(4&amp;"-"&amp;AK54,Cab_list[hidden cabname],0),2))</f>
        <v>헥토파이넨셜</v>
      </c>
      <c r="AJ54" s="400"/>
      <c r="AK54" s="189" t="s">
        <v>350</v>
      </c>
      <c r="AL54" s="114"/>
      <c r="AM54" s="399" t="str">
        <f>IF(INDEX(Cab_list[],MATCH(4&amp;"-"&amp;AO54,Cab_list[hidden cabname],0),2)=0," ",INDEX(Cab_list[],MATCH(4&amp;"-"&amp;AO54,Cab_list[hidden cabname],0),2))</f>
        <v>헥토파이넨셜</v>
      </c>
      <c r="AN54" s="400"/>
      <c r="AO54" s="80" t="s">
        <v>351</v>
      </c>
      <c r="AP54" s="402"/>
      <c r="AQ54" s="399" t="str">
        <f>IF(INDEX(Cab_list[],MATCH(4&amp;"-"&amp;AS54,Cab_list[hidden cabname],0),2)=0," ",INDEX(Cab_list[],MATCH(4&amp;"-"&amp;AS54,Cab_list[hidden cabname],0),2))</f>
        <v>헥토파이넨셜</v>
      </c>
      <c r="AR54" s="400"/>
      <c r="AS54" s="80" t="s">
        <v>352</v>
      </c>
      <c r="AT54" s="403"/>
      <c r="AU54" s="399" t="str">
        <f>IF(INDEX(Cab_list[],MATCH(4&amp;"-"&amp;AW54,Cab_list[hidden cabname],0),2)=0," ",INDEX(Cab_list[],MATCH(4&amp;"-"&amp;AW54,Cab_list[hidden cabname],0),2))</f>
        <v>비에스(BS)프린텍</v>
      </c>
      <c r="AV54" s="270"/>
      <c r="AW54" s="189" t="s">
        <v>353</v>
      </c>
      <c r="AX54" s="399" t="str">
        <f>IF(INDEX(Cab_list[],MATCH(4&amp;"-"&amp;AZ54,Cab_list[hidden cabname],0),2)=0," ",INDEX(Cab_list[],MATCH(4&amp;"-"&amp;AZ54,Cab_list[hidden cabname],0),2))</f>
        <v xml:space="preserve"> </v>
      </c>
      <c r="AY54" s="400"/>
      <c r="AZ54" s="187" t="s">
        <v>354</v>
      </c>
      <c r="BA54" s="399" t="str">
        <f>IF(INDEX(Cab_list[],MATCH(4&amp;"-"&amp;BC54,Cab_list[hidden cabname],0),2)=0," ",INDEX(Cab_list[],MATCH(4&amp;"-"&amp;BC54,Cab_list[hidden cabname],0),2))</f>
        <v xml:space="preserve"> </v>
      </c>
      <c r="BB54" s="150"/>
      <c r="BC54" s="189" t="s">
        <v>355</v>
      </c>
      <c r="BD54" s="399" t="str">
        <f>IF(INDEX(Cab_list[],MATCH(4&amp;"-"&amp;BF54,Cab_list[hidden cabname],0),2)=0," ",INDEX(Cab_list[],MATCH(4&amp;"-"&amp;BF54,Cab_list[hidden cabname],0),2))</f>
        <v xml:space="preserve"> </v>
      </c>
      <c r="BE54" s="270"/>
      <c r="BF54" s="98" t="s">
        <v>356</v>
      </c>
      <c r="BG54" s="187"/>
      <c r="BH54" s="399" t="str">
        <f>IF(INDEX(Cab_list[],MATCH(4&amp;"-"&amp;BJ54,Cab_list[hidden cabname],0),2)=0," ",INDEX(Cab_list[],MATCH(4&amp;"-"&amp;BJ54,Cab_list[hidden cabname],0),2))</f>
        <v>(주)시스원</v>
      </c>
      <c r="BI54" s="150"/>
      <c r="BJ54" s="98" t="s">
        <v>357</v>
      </c>
      <c r="BK54" s="66">
        <v>5</v>
      </c>
      <c r="BL54" s="212"/>
    </row>
    <row r="55" spans="1:78" ht="19.5" customHeight="1" thickBot="1" x14ac:dyDescent="0.3">
      <c r="A55" s="211"/>
      <c r="C55" s="60">
        <v>4</v>
      </c>
      <c r="D55" s="181"/>
      <c r="E55" s="273" t="s">
        <v>227</v>
      </c>
      <c r="F55" s="270"/>
      <c r="G55" s="412" t="s">
        <v>358</v>
      </c>
      <c r="H55" s="273" t="s">
        <v>227</v>
      </c>
      <c r="I55" s="412" t="s">
        <v>359</v>
      </c>
      <c r="J55" s="74"/>
      <c r="K55" s="273" t="s">
        <v>227</v>
      </c>
      <c r="L55" s="117" t="s">
        <v>360</v>
      </c>
      <c r="M55" s="190"/>
      <c r="N55" s="432" t="s">
        <v>227</v>
      </c>
      <c r="O55" s="412" t="s">
        <v>361</v>
      </c>
      <c r="P55" s="117"/>
      <c r="Q55" s="273" t="s">
        <v>227</v>
      </c>
      <c r="R55" s="189" t="s">
        <v>362</v>
      </c>
      <c r="S55" s="188"/>
      <c r="T55" s="572" t="s">
        <v>227</v>
      </c>
      <c r="U55" s="189" t="s">
        <v>363</v>
      </c>
      <c r="V55" s="117"/>
      <c r="W55" s="433" t="s">
        <v>227</v>
      </c>
      <c r="X55" s="418" t="s">
        <v>364</v>
      </c>
      <c r="Y55" s="74"/>
      <c r="Z55" s="74"/>
      <c r="AA55" s="184"/>
      <c r="AB55" s="98"/>
      <c r="AC55" s="399" t="str">
        <f>IF(INDEX(Cab_list[],MATCH(4&amp;"-"&amp;AE55,Cab_list[hidden cabname],0),2)=0," ",INDEX(Cab_list[],MATCH(4&amp;"-"&amp;AE55,Cab_list[hidden cabname],0),2))</f>
        <v xml:space="preserve"> </v>
      </c>
      <c r="AD55" s="400"/>
      <c r="AE55" s="425" t="s">
        <v>365</v>
      </c>
      <c r="AF55" s="399" t="str">
        <f>IF(INDEX(Cab_list[],MATCH(4&amp;"-"&amp;AH55,Cab_list[hidden cabname],0),2)=0," ",INDEX(Cab_list[],MATCH(4&amp;"-"&amp;AH55,Cab_list[hidden cabname],0),2))</f>
        <v xml:space="preserve"> </v>
      </c>
      <c r="AG55" s="400"/>
      <c r="AH55" s="424" t="s">
        <v>366</v>
      </c>
      <c r="AI55" s="399" t="str">
        <f>IF(INDEX(Cab_list[],MATCH(4&amp;"-"&amp;AK55,Cab_list[hidden cabname],0),2)=0," ",INDEX(Cab_list[],MATCH(4&amp;"-"&amp;AK55,Cab_list[hidden cabname],0),2))</f>
        <v>헥토파이넨셜</v>
      </c>
      <c r="AJ55" s="400"/>
      <c r="AK55" s="189" t="s">
        <v>367</v>
      </c>
      <c r="AL55" s="114"/>
      <c r="AM55" s="399" t="str">
        <f>IF(INDEX(Cab_list[],MATCH(4&amp;"-"&amp;AO55,Cab_list[hidden cabname],0),2)=0," ",INDEX(Cab_list[],MATCH(4&amp;"-"&amp;AO55,Cab_list[hidden cabname],0),2))</f>
        <v>헥토파이넨셜</v>
      </c>
      <c r="AN55" s="400"/>
      <c r="AO55" s="80" t="s">
        <v>368</v>
      </c>
      <c r="AP55" s="402"/>
      <c r="AQ55" s="399" t="str">
        <f>IF(INDEX(Cab_list[],MATCH(4&amp;"-"&amp;AS55,Cab_list[hidden cabname],0),2)=0," ",INDEX(Cab_list[],MATCH(4&amp;"-"&amp;AS55,Cab_list[hidden cabname],0),2))</f>
        <v xml:space="preserve"> </v>
      </c>
      <c r="AR55" s="400"/>
      <c r="AS55" s="80" t="s">
        <v>369</v>
      </c>
      <c r="AT55" s="403"/>
      <c r="AU55" s="399" t="str">
        <f>IF(INDEX(Cab_list[],MATCH(4&amp;"-"&amp;AW55,Cab_list[hidden cabname],0),2)=0," ",INDEX(Cab_list[],MATCH(4&amp;"-"&amp;AW55,Cab_list[hidden cabname],0),2))</f>
        <v xml:space="preserve"> </v>
      </c>
      <c r="AV55" s="270"/>
      <c r="AW55" s="189" t="s">
        <v>370</v>
      </c>
      <c r="AX55" s="399" t="str">
        <f>IF(INDEX(Cab_list[],MATCH(4&amp;"-"&amp;AZ55,Cab_list[hidden cabname],0),2)=0," ",INDEX(Cab_list[],MATCH(4&amp;"-"&amp;AZ55,Cab_list[hidden cabname],0),2))</f>
        <v xml:space="preserve"> </v>
      </c>
      <c r="AY55" s="400"/>
      <c r="AZ55" s="187" t="s">
        <v>371</v>
      </c>
      <c r="BA55" s="399" t="str">
        <f>IF(INDEX(Cab_list[],MATCH(4&amp;"-"&amp;BC55,Cab_list[hidden cabname],0),2)=0," ",INDEX(Cab_list[],MATCH(4&amp;"-"&amp;BC55,Cab_list[hidden cabname],0),2))</f>
        <v xml:space="preserve"> </v>
      </c>
      <c r="BB55" s="150"/>
      <c r="BC55" s="189" t="s">
        <v>372</v>
      </c>
      <c r="BD55" s="399" t="str">
        <f>IF(INDEX(Cab_list[],MATCH(4&amp;"-"&amp;BF55,Cab_list[hidden cabname],0),2)=0," ",INDEX(Cab_list[],MATCH(4&amp;"-"&amp;BF55,Cab_list[hidden cabname],0),2))</f>
        <v xml:space="preserve"> </v>
      </c>
      <c r="BE55" s="270"/>
      <c r="BF55" s="98" t="s">
        <v>373</v>
      </c>
      <c r="BG55" s="192"/>
      <c r="BH55" s="399" t="str">
        <f>IF(INDEX(Cab_list[],MATCH(4&amp;"-"&amp;BJ55,Cab_list[hidden cabname],0),2)=0," ",INDEX(Cab_list[],MATCH(4&amp;"-"&amp;BJ55,Cab_list[hidden cabname],0),2))</f>
        <v xml:space="preserve"> </v>
      </c>
      <c r="BI55" s="150"/>
      <c r="BJ55" s="98" t="s">
        <v>374</v>
      </c>
      <c r="BK55" s="66">
        <v>4</v>
      </c>
      <c r="BL55" s="212"/>
    </row>
    <row r="56" spans="1:78" ht="19.5" customHeight="1" x14ac:dyDescent="0.25">
      <c r="A56" s="211"/>
      <c r="C56" s="60">
        <v>3</v>
      </c>
      <c r="D56" s="181"/>
      <c r="E56" s="273" t="s">
        <v>227</v>
      </c>
      <c r="F56" s="270"/>
      <c r="G56" s="412" t="s">
        <v>375</v>
      </c>
      <c r="H56" s="273" t="s">
        <v>227</v>
      </c>
      <c r="I56" s="412" t="s">
        <v>376</v>
      </c>
      <c r="J56" s="74"/>
      <c r="K56" s="273" t="s">
        <v>227</v>
      </c>
      <c r="L56" s="117" t="s">
        <v>377</v>
      </c>
      <c r="M56" s="190"/>
      <c r="N56" s="435" t="s">
        <v>227</v>
      </c>
      <c r="O56" s="412" t="s">
        <v>378</v>
      </c>
      <c r="P56" s="117"/>
      <c r="Q56" s="273" t="s">
        <v>227</v>
      </c>
      <c r="R56" s="189" t="s">
        <v>379</v>
      </c>
      <c r="S56" s="188"/>
      <c r="T56" s="432" t="s">
        <v>227</v>
      </c>
      <c r="U56" s="189" t="s">
        <v>380</v>
      </c>
      <c r="V56" s="117"/>
      <c r="W56" s="574" t="s">
        <v>227</v>
      </c>
      <c r="X56" s="418" t="s">
        <v>381</v>
      </c>
      <c r="Y56" s="74"/>
      <c r="Z56" s="74"/>
      <c r="AA56" s="184"/>
      <c r="AB56" s="98"/>
      <c r="AC56" s="399" t="str">
        <f>IF(INDEX(Cab_list[],MATCH(4&amp;"-"&amp;AE56,Cab_list[hidden cabname],0),2)=0," ",INDEX(Cab_list[],MATCH(4&amp;"-"&amp;AE56,Cab_list[hidden cabname],0),2))</f>
        <v xml:space="preserve"> </v>
      </c>
      <c r="AD56" s="400"/>
      <c r="AE56" s="425" t="s">
        <v>382</v>
      </c>
      <c r="AF56" s="399" t="str">
        <f>IF(INDEX(Cab_list[],MATCH(4&amp;"-"&amp;AH56,Cab_list[hidden cabname],0),2)=0," ",INDEX(Cab_list[],MATCH(4&amp;"-"&amp;AH56,Cab_list[hidden cabname],0),2))</f>
        <v xml:space="preserve"> </v>
      </c>
      <c r="AG56" s="400"/>
      <c r="AH56" s="424" t="s">
        <v>383</v>
      </c>
      <c r="AI56" s="399" t="str">
        <f>IF(INDEX(Cab_list[],MATCH(4&amp;"-"&amp;AK56,Cab_list[hidden cabname],0),2)=0," ",INDEX(Cab_list[],MATCH(4&amp;"-"&amp;AK56,Cab_list[hidden cabname],0),2))</f>
        <v xml:space="preserve"> </v>
      </c>
      <c r="AJ56" s="400"/>
      <c r="AK56" s="189" t="s">
        <v>384</v>
      </c>
      <c r="AL56" s="114"/>
      <c r="AM56" s="399" t="str">
        <f>IF(INDEX(Cab_list[],MATCH(4&amp;"-"&amp;AO56,Cab_list[hidden cabname],0),2)=0," ",INDEX(Cab_list[],MATCH(4&amp;"-"&amp;AO56,Cab_list[hidden cabname],0),2))</f>
        <v>헥토파이넨셜</v>
      </c>
      <c r="AN56" s="400"/>
      <c r="AO56" s="80" t="s">
        <v>385</v>
      </c>
      <c r="AP56" s="402"/>
      <c r="AQ56" s="399" t="str">
        <f>IF(INDEX(Cab_list[],MATCH(4&amp;"-"&amp;AS56,Cab_list[hidden cabname],0),2)=0," ",INDEX(Cab_list[],MATCH(4&amp;"-"&amp;AS56,Cab_list[hidden cabname],0),2))</f>
        <v>코인넷</v>
      </c>
      <c r="AR56" s="400"/>
      <c r="AS56" s="80" t="s">
        <v>386</v>
      </c>
      <c r="AT56" s="401"/>
      <c r="AU56" s="114"/>
      <c r="AV56" s="73"/>
      <c r="AW56" s="117"/>
      <c r="AX56" s="73"/>
      <c r="AY56" s="73"/>
      <c r="AZ56" s="117"/>
      <c r="BA56" s="73"/>
      <c r="BB56" s="87"/>
      <c r="BC56" s="188"/>
      <c r="BD56" s="399" t="str">
        <f>IF(INDEX(Cab_list[],MATCH(4&amp;"-"&amp;BF56,Cab_list[hidden cabname],0),2)=0," ",INDEX(Cab_list[],MATCH(4&amp;"-"&amp;BF56,Cab_list[hidden cabname],0),2))</f>
        <v xml:space="preserve"> </v>
      </c>
      <c r="BE56" s="270"/>
      <c r="BF56" s="98" t="s">
        <v>387</v>
      </c>
      <c r="BG56" s="189"/>
      <c r="BH56" s="399" t="str">
        <f>IF(INDEX(Cab_list[],MATCH(4&amp;"-"&amp;BJ56,Cab_list[hidden cabname],0),2)=0," ",INDEX(Cab_list[],MATCH(4&amp;"-"&amp;BJ56,Cab_list[hidden cabname],0),2))</f>
        <v xml:space="preserve"> </v>
      </c>
      <c r="BI56" s="150"/>
      <c r="BJ56" s="98" t="s">
        <v>388</v>
      </c>
      <c r="BK56" s="66">
        <v>3</v>
      </c>
      <c r="BL56" s="212"/>
      <c r="BR56" s="313"/>
      <c r="BS56" s="313"/>
    </row>
    <row r="57" spans="1:78" s="89" customFormat="1" ht="19.5" customHeight="1" thickBot="1" x14ac:dyDescent="0.3">
      <c r="A57" s="120"/>
      <c r="C57" s="60">
        <v>2</v>
      </c>
      <c r="D57" s="196"/>
      <c r="E57" s="273" t="s">
        <v>227</v>
      </c>
      <c r="F57" s="270"/>
      <c r="G57" s="412" t="s">
        <v>389</v>
      </c>
      <c r="H57" s="273" t="s">
        <v>227</v>
      </c>
      <c r="I57" s="412" t="s">
        <v>390</v>
      </c>
      <c r="J57" s="74"/>
      <c r="K57" s="273" t="s">
        <v>227</v>
      </c>
      <c r="L57" s="117" t="s">
        <v>391</v>
      </c>
      <c r="M57" s="190"/>
      <c r="N57" s="572" t="s">
        <v>227</v>
      </c>
      <c r="O57" s="412" t="s">
        <v>392</v>
      </c>
      <c r="P57" s="117"/>
      <c r="Q57" s="273" t="s">
        <v>227</v>
      </c>
      <c r="R57" s="189" t="s">
        <v>393</v>
      </c>
      <c r="S57" s="188"/>
      <c r="T57" s="273" t="s">
        <v>227</v>
      </c>
      <c r="U57" s="189" t="s">
        <v>394</v>
      </c>
      <c r="V57" s="188"/>
      <c r="W57" s="572" t="s">
        <v>227</v>
      </c>
      <c r="X57" s="418" t="s">
        <v>395</v>
      </c>
      <c r="Y57" s="74"/>
      <c r="Z57" s="74"/>
      <c r="AA57" s="197"/>
      <c r="AB57" s="307"/>
      <c r="AC57" s="399" t="str">
        <f>IF(INDEX(Cab_list[],MATCH(4&amp;"-"&amp;AE57,Cab_list[hidden cabname],0),2)=0," ",INDEX(Cab_list[],MATCH(4&amp;"-"&amp;AE57,Cab_list[hidden cabname],0),2))</f>
        <v xml:space="preserve"> </v>
      </c>
      <c r="AD57" s="404"/>
      <c r="AE57" s="425" t="s">
        <v>396</v>
      </c>
      <c r="AF57" s="399" t="str">
        <f>IF(INDEX(Cab_list[],MATCH(4&amp;"-"&amp;AH57,Cab_list[hidden cabname],0),2)=0," ",INDEX(Cab_list[],MATCH(4&amp;"-"&amp;AH57,Cab_list[hidden cabname],0),2))</f>
        <v>(주)위즈커뮤니케이션</v>
      </c>
      <c r="AG57" s="404"/>
      <c r="AH57" s="424" t="s">
        <v>397</v>
      </c>
      <c r="AI57" s="399" t="str">
        <f>IF(INDEX(Cab_list[],MATCH(4&amp;"-"&amp;AK57,Cab_list[hidden cabname],0),2)=0," ",INDEX(Cab_list[],MATCH(4&amp;"-"&amp;AK57,Cab_list[hidden cabname],0),2))</f>
        <v>쏜다넷</v>
      </c>
      <c r="AJ57" s="404"/>
      <c r="AK57" s="189" t="s">
        <v>398</v>
      </c>
      <c r="AL57" s="405"/>
      <c r="AM57" s="399" t="str">
        <f>IF(INDEX(Cab_list[],MATCH(4&amp;"-"&amp;AO57,Cab_list[hidden cabname],0),2)=0," ",INDEX(Cab_list[],MATCH(4&amp;"-"&amp;AO57,Cab_list[hidden cabname],0),2))</f>
        <v xml:space="preserve"> </v>
      </c>
      <c r="AN57" s="404"/>
      <c r="AO57" s="80" t="s">
        <v>399</v>
      </c>
      <c r="AP57" s="357"/>
      <c r="AQ57" s="114"/>
      <c r="AR57" s="406"/>
      <c r="AS57" s="114"/>
      <c r="AT57" s="114"/>
      <c r="AU57" s="357"/>
      <c r="AV57" s="123"/>
      <c r="AW57" s="191"/>
      <c r="AX57" s="123"/>
      <c r="AY57" s="199"/>
      <c r="AZ57" s="117"/>
      <c r="BA57" s="123"/>
      <c r="BB57" s="88"/>
      <c r="BC57" s="188"/>
      <c r="BD57" s="200"/>
      <c r="BE57" s="201"/>
      <c r="BF57" s="98"/>
      <c r="BG57" s="191"/>
      <c r="BH57" s="123"/>
      <c r="BI57" s="123"/>
      <c r="BJ57" s="98"/>
      <c r="BK57" s="66">
        <v>2</v>
      </c>
      <c r="BL57" s="212"/>
      <c r="BN57" s="313"/>
      <c r="BO57" s="313"/>
      <c r="BP57" s="313"/>
      <c r="BR57" s="279"/>
      <c r="BS57" s="279"/>
      <c r="BT57" s="313"/>
      <c r="BU57" s="313"/>
      <c r="BV57" s="313"/>
      <c r="BW57" s="313"/>
      <c r="BX57" s="313"/>
      <c r="BY57" s="313"/>
      <c r="BZ57" s="313"/>
    </row>
    <row r="58" spans="1:78" ht="19.5" customHeight="1" x14ac:dyDescent="0.25">
      <c r="A58" s="211"/>
      <c r="C58" s="60">
        <v>1</v>
      </c>
      <c r="D58" s="181"/>
      <c r="E58" s="181"/>
      <c r="F58" s="181"/>
      <c r="G58" s="181"/>
      <c r="H58" s="202"/>
      <c r="I58" s="202"/>
      <c r="J58" s="181"/>
      <c r="K58" s="181"/>
      <c r="L58" s="181"/>
      <c r="M58" s="181"/>
      <c r="N58" s="431"/>
      <c r="O58" s="84"/>
      <c r="P58" s="73"/>
      <c r="Q58" s="73"/>
      <c r="R58" s="76"/>
      <c r="S58" s="73"/>
      <c r="T58" s="73"/>
      <c r="U58" s="84"/>
      <c r="V58" s="73"/>
      <c r="W58" s="76"/>
      <c r="X58" s="76"/>
      <c r="Y58" s="73"/>
      <c r="Z58" s="74"/>
      <c r="AA58" s="203"/>
      <c r="AB58" s="114"/>
      <c r="AC58" s="348"/>
      <c r="AD58" s="348"/>
      <c r="AE58" s="349"/>
      <c r="AF58" s="348"/>
      <c r="AG58" s="348"/>
      <c r="AH58" s="113"/>
      <c r="AI58" s="113"/>
      <c r="AJ58" s="113"/>
      <c r="AK58" s="113"/>
      <c r="AL58" s="113"/>
      <c r="AM58" s="113"/>
      <c r="AN58" s="113"/>
      <c r="AO58" s="113"/>
      <c r="AP58" s="113"/>
      <c r="AQ58" s="204"/>
      <c r="AR58" s="114"/>
      <c r="AS58" s="114"/>
      <c r="AT58" s="112"/>
      <c r="AU58" s="205"/>
      <c r="AV58" s="114"/>
      <c r="AW58" s="112"/>
      <c r="AX58" s="114"/>
      <c r="AY58" s="114"/>
      <c r="AZ58" s="112"/>
      <c r="BA58" s="350"/>
      <c r="BB58" s="349"/>
      <c r="BC58" s="112"/>
      <c r="BD58" s="114"/>
      <c r="BE58" s="114"/>
      <c r="BF58" s="191"/>
      <c r="BG58" s="114"/>
      <c r="BH58" s="114"/>
      <c r="BI58" s="114"/>
      <c r="BJ58" s="98"/>
      <c r="BK58" s="66">
        <v>1</v>
      </c>
      <c r="BL58" s="212"/>
      <c r="BR58" s="355"/>
      <c r="BS58" s="355"/>
    </row>
    <row r="59" spans="1:78" s="92" customFormat="1" ht="19.5" customHeight="1" x14ac:dyDescent="0.45">
      <c r="A59" s="120"/>
      <c r="B59" s="89"/>
      <c r="C59" s="353"/>
      <c r="D59" s="354"/>
      <c r="E59" s="354" t="s">
        <v>400</v>
      </c>
      <c r="F59" s="354"/>
      <c r="G59" s="354"/>
      <c r="H59" s="354" t="s">
        <v>401</v>
      </c>
      <c r="I59" s="354"/>
      <c r="J59" s="354"/>
      <c r="K59" s="354" t="s">
        <v>402</v>
      </c>
      <c r="L59" s="354"/>
      <c r="M59" s="354"/>
      <c r="N59" s="354" t="s">
        <v>403</v>
      </c>
      <c r="O59" s="354"/>
      <c r="P59" s="354"/>
      <c r="Q59" s="354" t="s">
        <v>404</v>
      </c>
      <c r="R59" s="354"/>
      <c r="S59" s="354"/>
      <c r="T59" s="354" t="s">
        <v>405</v>
      </c>
      <c r="U59" s="354"/>
      <c r="V59" s="354"/>
      <c r="W59" s="354" t="s">
        <v>406</v>
      </c>
      <c r="X59" s="514"/>
      <c r="Y59" s="354"/>
      <c r="Z59" s="354"/>
      <c r="AA59" s="354"/>
      <c r="AB59" s="354"/>
      <c r="AC59" s="359" t="s">
        <v>407</v>
      </c>
      <c r="AD59" s="359"/>
      <c r="AE59" s="359"/>
      <c r="AF59" s="359" t="s">
        <v>408</v>
      </c>
      <c r="AG59" s="359"/>
      <c r="AH59" s="359"/>
      <c r="AI59" s="359" t="s">
        <v>409</v>
      </c>
      <c r="AJ59" s="359"/>
      <c r="AK59" s="359"/>
      <c r="AL59" s="359"/>
      <c r="AM59" s="359" t="s">
        <v>410</v>
      </c>
      <c r="AN59" s="359"/>
      <c r="AO59" s="359"/>
      <c r="AP59" s="359"/>
      <c r="AQ59" s="359" t="s">
        <v>411</v>
      </c>
      <c r="AR59" s="359"/>
      <c r="AS59" s="359"/>
      <c r="AT59" s="359"/>
      <c r="AU59" s="359" t="s">
        <v>412</v>
      </c>
      <c r="AV59" s="359"/>
      <c r="AW59" s="359"/>
      <c r="AX59" s="359" t="s">
        <v>413</v>
      </c>
      <c r="AY59" s="359"/>
      <c r="AZ59" s="359"/>
      <c r="BA59" s="359" t="s">
        <v>414</v>
      </c>
      <c r="BB59" s="359"/>
      <c r="BC59" s="359"/>
      <c r="BD59" s="359" t="s">
        <v>415</v>
      </c>
      <c r="BE59" s="359"/>
      <c r="BF59" s="359"/>
      <c r="BG59" s="359"/>
      <c r="BH59" s="359" t="s">
        <v>416</v>
      </c>
      <c r="BI59" s="354"/>
      <c r="BJ59" s="354"/>
      <c r="BK59" s="89"/>
      <c r="BL59" s="89"/>
      <c r="BN59" s="355"/>
      <c r="BO59" s="355"/>
      <c r="BP59" s="355"/>
      <c r="BQ59" s="89"/>
      <c r="BR59" s="279"/>
      <c r="BS59" s="279"/>
      <c r="BT59" s="355"/>
      <c r="BU59" s="355"/>
      <c r="BV59" s="355"/>
      <c r="BW59" s="355"/>
      <c r="BX59" s="355"/>
      <c r="BY59" s="355"/>
      <c r="BZ59" s="355"/>
    </row>
    <row r="60" spans="1:78" ht="19.5" customHeight="1" x14ac:dyDescent="0.25">
      <c r="A60" s="211"/>
      <c r="B60" s="212"/>
      <c r="AT60" s="206"/>
      <c r="AZ60" s="206"/>
      <c r="BK60" s="212"/>
      <c r="BL60" s="212"/>
    </row>
    <row r="61" spans="1:78" ht="19.5" customHeight="1" x14ac:dyDescent="0.25">
      <c r="AC61" s="57">
        <v>12</v>
      </c>
      <c r="AF61" s="57">
        <v>12</v>
      </c>
      <c r="AI61" s="57">
        <v>12</v>
      </c>
      <c r="AM61" s="57">
        <v>12</v>
      </c>
      <c r="AQ61" s="57">
        <v>11</v>
      </c>
      <c r="AU61" s="57">
        <v>10</v>
      </c>
      <c r="AX61" s="57">
        <v>10</v>
      </c>
      <c r="BB61" s="57">
        <v>10</v>
      </c>
      <c r="BD61" s="57">
        <v>11</v>
      </c>
      <c r="BH61" s="57">
        <v>11</v>
      </c>
    </row>
    <row r="62" spans="1:78" ht="19.5" customHeight="1" x14ac:dyDescent="0.25">
      <c r="AC62" s="57">
        <v>2</v>
      </c>
      <c r="AF62" s="57">
        <v>4</v>
      </c>
      <c r="AI62" s="57">
        <v>7</v>
      </c>
      <c r="AM62" s="57">
        <v>7</v>
      </c>
      <c r="AQ62" s="57">
        <v>9</v>
      </c>
      <c r="AU62" s="57">
        <v>4</v>
      </c>
      <c r="AX62" s="57">
        <v>3</v>
      </c>
      <c r="BD62" s="57">
        <v>3</v>
      </c>
      <c r="BH62" s="57">
        <v>3</v>
      </c>
    </row>
  </sheetData>
  <mergeCells count="38">
    <mergeCell ref="BT9:BT10"/>
    <mergeCell ref="BU9:BY9"/>
    <mergeCell ref="V45:W45"/>
    <mergeCell ref="AC45:AD45"/>
    <mergeCell ref="AF45:AG45"/>
    <mergeCell ref="AI45:AJ45"/>
    <mergeCell ref="AM45:AN45"/>
    <mergeCell ref="BD12:BE12"/>
    <mergeCell ref="BG12:BH12"/>
    <mergeCell ref="AS25:AT25"/>
    <mergeCell ref="AW25:AX25"/>
    <mergeCell ref="BA22:BB22"/>
    <mergeCell ref="BD22:BE22"/>
    <mergeCell ref="BH22:BI22"/>
    <mergeCell ref="BD29:BE29"/>
    <mergeCell ref="BH29:BI29"/>
    <mergeCell ref="AU45:AV45"/>
    <mergeCell ref="AX45:AY45"/>
    <mergeCell ref="BA45:BB45"/>
    <mergeCell ref="BD45:BE45"/>
    <mergeCell ref="BH45:BI45"/>
    <mergeCell ref="BH32:BI32"/>
    <mergeCell ref="D4:O5"/>
    <mergeCell ref="H16:I16"/>
    <mergeCell ref="S45:T45"/>
    <mergeCell ref="AU29:AV29"/>
    <mergeCell ref="BA29:BB29"/>
    <mergeCell ref="K38:L38"/>
    <mergeCell ref="AQ45:AR45"/>
    <mergeCell ref="AU32:AV32"/>
    <mergeCell ref="AY32:AZ32"/>
    <mergeCell ref="BB32:BC32"/>
    <mergeCell ref="P45:Q45"/>
    <mergeCell ref="M45:N45"/>
    <mergeCell ref="J45:K45"/>
    <mergeCell ref="G45:H45"/>
    <mergeCell ref="BA12:BB12"/>
    <mergeCell ref="K31:L31"/>
  </mergeCells>
  <phoneticPr fontId="39" type="noConversion"/>
  <conditionalFormatting sqref="G45:W45 AC45:BI45 AS25:AX25 AU32:BI32 BA12:BH12 BA22:BI22">
    <cfRule type="colorScale" priority="16">
      <colorScale>
        <cfvo type="min"/>
        <cfvo type="max"/>
        <color theme="0" tint="-4.9989318521683403E-2"/>
        <color rgb="FFFFEF9C"/>
      </colorScale>
    </cfRule>
  </conditionalFormatting>
  <conditionalFormatting sqref="H12:I13">
    <cfRule type="colorScale" priority="17">
      <colorScale>
        <cfvo type="min"/>
        <cfvo type="max"/>
        <color rgb="FFFCFCFF"/>
        <color rgb="FFF8696B"/>
      </colorScale>
    </cfRule>
  </conditionalFormatting>
  <conditionalFormatting sqref="V6:V15">
    <cfRule type="expression" dxfId="119" priority="44">
      <formula>$V6=" "</formula>
    </cfRule>
  </conditionalFormatting>
  <conditionalFormatting sqref="Z6:Z15">
    <cfRule type="expression" dxfId="118" priority="45">
      <formula>$Z6=" "</formula>
    </cfRule>
  </conditionalFormatting>
  <conditionalFormatting sqref="AC46:AC57">
    <cfRule type="expression" dxfId="117" priority="28">
      <formula>$AC46=" "</formula>
    </cfRule>
  </conditionalFormatting>
  <conditionalFormatting sqref="AE6:AE15">
    <cfRule type="expression" dxfId="116" priority="46">
      <formula>$AE6=" "</formula>
    </cfRule>
  </conditionalFormatting>
  <conditionalFormatting sqref="AF46:AF57">
    <cfRule type="expression" dxfId="115" priority="29">
      <formula>$AF46=" "</formula>
    </cfRule>
  </conditionalFormatting>
  <conditionalFormatting sqref="AI6:AI15">
    <cfRule type="expression" dxfId="114" priority="47">
      <formula>$AI6=" "</formula>
    </cfRule>
  </conditionalFormatting>
  <conditionalFormatting sqref="AI46:AI57">
    <cfRule type="expression" dxfId="113" priority="30">
      <formula>$AI46=" "</formula>
    </cfRule>
  </conditionalFormatting>
  <conditionalFormatting sqref="AM46:AM57">
    <cfRule type="expression" dxfId="112" priority="31">
      <formula>$AM46=" "</formula>
    </cfRule>
  </conditionalFormatting>
  <conditionalFormatting sqref="AN6:AN15">
    <cfRule type="expression" dxfId="111" priority="48">
      <formula>$AN6=" "</formula>
    </cfRule>
  </conditionalFormatting>
  <conditionalFormatting sqref="AQ46:AQ56">
    <cfRule type="expression" dxfId="110" priority="32">
      <formula>$AQ46=" "</formula>
    </cfRule>
  </conditionalFormatting>
  <conditionalFormatting sqref="AR6:AR15">
    <cfRule type="expression" dxfId="109" priority="49">
      <formula>$AR6=" "</formula>
    </cfRule>
  </conditionalFormatting>
  <conditionalFormatting sqref="AR19:AR23">
    <cfRule type="expression" dxfId="108" priority="42">
      <formula>$AR19=" "</formula>
    </cfRule>
  </conditionalFormatting>
  <conditionalFormatting sqref="AS26:AS28">
    <cfRule type="expression" dxfId="107" priority="20">
      <formula>$AU26=" "</formula>
    </cfRule>
  </conditionalFormatting>
  <conditionalFormatting sqref="AU33:AU42">
    <cfRule type="expression" dxfId="106" priority="38">
      <formula>$AU33=" "</formula>
    </cfRule>
  </conditionalFormatting>
  <conditionalFormatting sqref="AU46:AU55">
    <cfRule type="expression" dxfId="105" priority="33">
      <formula>$AU46=" "</formula>
    </cfRule>
  </conditionalFormatting>
  <conditionalFormatting sqref="AW6:AW15">
    <cfRule type="expression" dxfId="104" priority="50">
      <formula>$AW6=" "</formula>
    </cfRule>
  </conditionalFormatting>
  <conditionalFormatting sqref="AW19:AW23">
    <cfRule type="expression" dxfId="103" priority="43">
      <formula>$AW19=" "</formula>
    </cfRule>
  </conditionalFormatting>
  <conditionalFormatting sqref="AW26:AW27">
    <cfRule type="expression" dxfId="102" priority="19">
      <formula>$AU26=" "</formula>
    </cfRule>
  </conditionalFormatting>
  <conditionalFormatting sqref="AX46:AX55">
    <cfRule type="expression" dxfId="101" priority="34">
      <formula>$AX46=" "</formula>
    </cfRule>
  </conditionalFormatting>
  <conditionalFormatting sqref="AY33:AY42">
    <cfRule type="expression" dxfId="100" priority="39">
      <formula>$AY33=" "</formula>
    </cfRule>
  </conditionalFormatting>
  <conditionalFormatting sqref="BA6:BA10">
    <cfRule type="expression" dxfId="99" priority="51">
      <formula>$BA6=" "</formula>
    </cfRule>
  </conditionalFormatting>
  <conditionalFormatting sqref="BA13:BA19">
    <cfRule type="expression" dxfId="98" priority="26">
      <formula>$AU13=" "</formula>
    </cfRule>
  </conditionalFormatting>
  <conditionalFormatting sqref="BA23:BA28">
    <cfRule type="expression" dxfId="97" priority="23">
      <formula>$AU23=" "</formula>
    </cfRule>
  </conditionalFormatting>
  <conditionalFormatting sqref="BA46:BA55">
    <cfRule type="expression" dxfId="96" priority="35">
      <formula>$BA46=" "</formula>
    </cfRule>
  </conditionalFormatting>
  <conditionalFormatting sqref="BB33:BB42">
    <cfRule type="expression" dxfId="95" priority="40">
      <formula>$BB33=" "</formula>
    </cfRule>
  </conditionalFormatting>
  <conditionalFormatting sqref="BD13:BD19">
    <cfRule type="expression" dxfId="94" priority="25">
      <formula>$AU13=" "</formula>
    </cfRule>
  </conditionalFormatting>
  <conditionalFormatting sqref="BD23:BD28">
    <cfRule type="expression" dxfId="93" priority="22">
      <formula>$AU23=" "</formula>
    </cfRule>
  </conditionalFormatting>
  <conditionalFormatting sqref="BD46:BD56">
    <cfRule type="expression" dxfId="92" priority="36">
      <formula>$BD46=" "</formula>
    </cfRule>
  </conditionalFormatting>
  <conditionalFormatting sqref="BF6:BF10">
    <cfRule type="expression" dxfId="91" priority="52">
      <formula>$BF6=" "</formula>
    </cfRule>
  </conditionalFormatting>
  <conditionalFormatting sqref="BG13:BG18">
    <cfRule type="expression" dxfId="90" priority="24">
      <formula>$AU13=" "</formula>
    </cfRule>
  </conditionalFormatting>
  <conditionalFormatting sqref="BH25:BH28">
    <cfRule type="expression" dxfId="89" priority="21">
      <formula>$AU25=" "</formula>
    </cfRule>
  </conditionalFormatting>
  <conditionalFormatting sqref="BH33:BH42">
    <cfRule type="expression" dxfId="88" priority="41">
      <formula>$BH33=" "</formula>
    </cfRule>
  </conditionalFormatting>
  <conditionalFormatting sqref="BH46:BH56">
    <cfRule type="expression" dxfId="87" priority="37">
      <formula>$BH46=" "</formula>
    </cfRule>
  </conditionalFormatting>
  <conditionalFormatting sqref="Y8:Y17">
    <cfRule type="expression" dxfId="17" priority="11">
      <formula>$Z8=" "</formula>
    </cfRule>
  </conditionalFormatting>
  <conditionalFormatting sqref="AD8:AD17">
    <cfRule type="expression" dxfId="16" priority="12">
      <formula>$AE8=" "</formula>
    </cfRule>
  </conditionalFormatting>
  <conditionalFormatting sqref="AH8:AH17">
    <cfRule type="expression" dxfId="15" priority="13">
      <formula>$AI8=" "</formula>
    </cfRule>
  </conditionalFormatting>
  <conditionalFormatting sqref="AM8:AM17">
    <cfRule type="expression" dxfId="14" priority="14">
      <formula>$AN8=" "</formula>
    </cfRule>
  </conditionalFormatting>
  <conditionalFormatting sqref="AQ8:AQ17">
    <cfRule type="expression" dxfId="13" priority="15">
      <formula>$AR8=" "</formula>
    </cfRule>
  </conditionalFormatting>
  <conditionalFormatting sqref="W8:W15">
    <cfRule type="expression" dxfId="12" priority="8">
      <formula>$V8=" "</formula>
    </cfRule>
  </conditionalFormatting>
  <conditionalFormatting sqref="AA8:AA15">
    <cfRule type="expression" dxfId="11" priority="9">
      <formula>$Z8=" "</formula>
    </cfRule>
  </conditionalFormatting>
  <conditionalFormatting sqref="V8:V17">
    <cfRule type="expression" dxfId="10" priority="6">
      <formula>$V8=" "</formula>
    </cfRule>
  </conditionalFormatting>
  <conditionalFormatting sqref="Z8:Z17">
    <cfRule type="expression" dxfId="9" priority="7">
      <formula>$Z8=" "</formula>
    </cfRule>
  </conditionalFormatting>
  <conditionalFormatting sqref="AM8:AM15">
    <cfRule type="expression" dxfId="8" priority="4">
      <formula>$AN8=" "</formula>
    </cfRule>
  </conditionalFormatting>
  <conditionalFormatting sqref="AQ8:AQ15">
    <cfRule type="expression" dxfId="7" priority="5">
      <formula>$AR8=" "</formula>
    </cfRule>
  </conditionalFormatting>
  <conditionalFormatting sqref="AL8:AL17">
    <cfRule type="expression" dxfId="6" priority="2">
      <formula>$AN8=" "</formula>
    </cfRule>
  </conditionalFormatting>
  <conditionalFormatting sqref="AP8:AP17">
    <cfRule type="expression" dxfId="5" priority="3">
      <formula>$AR8=" "</formula>
    </cfRule>
  </conditionalFormatting>
  <conditionalFormatting sqref="AS8:AS17">
    <cfRule type="expression" dxfId="4" priority="1">
      <formula>$AR8=" "</formula>
    </cfRule>
  </conditionalFormatting>
  <pageMargins left="0.23622047244094491" right="0.23622047244094491" top="0.15748031496062992" bottom="0.19685039370078741" header="0" footer="0.31496062992125984"/>
  <pageSetup paperSize="9" scale="50" fitToHeight="0" orientation="landscape" r:id="rId1"/>
  <headerFooter>
    <oddFooter>&amp;LFile : &amp;F&amp;RSheet : 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C1B8A-F67D-47E5-B220-414B656090A8}">
  <sheetPr codeName="Sheet14">
    <tabColor rgb="FFFFFF00"/>
    <pageSetUpPr fitToPage="1"/>
  </sheetPr>
  <dimension ref="A1:DP60"/>
  <sheetViews>
    <sheetView showGridLines="0" topLeftCell="AU7" zoomScaleNormal="100" workbookViewId="0">
      <selection activeCell="BN10" sqref="BN10:BO15"/>
    </sheetView>
  </sheetViews>
  <sheetFormatPr defaultColWidth="3.08203125" defaultRowHeight="19.5" customHeight="1" x14ac:dyDescent="0.25"/>
  <cols>
    <col min="1" max="42" width="3.08203125" style="57" customWidth="1"/>
    <col min="43" max="43" width="2.75" style="57" customWidth="1"/>
    <col min="44" max="65" width="3.08203125" style="57" customWidth="1"/>
    <col min="66" max="66" width="15.08203125" style="279" customWidth="1"/>
    <col min="67" max="67" width="5.9140625" style="279" customWidth="1"/>
    <col min="68" max="68" width="6.4140625" style="279" bestFit="1" customWidth="1"/>
    <col min="69" max="69" width="6.9140625" style="279" bestFit="1" customWidth="1"/>
    <col min="70" max="70" width="3.08203125" style="279" bestFit="1" customWidth="1"/>
    <col min="71" max="71" width="8" style="279" customWidth="1"/>
    <col min="72" max="72" width="1.6640625" style="279" bestFit="1" customWidth="1"/>
    <col min="73" max="73" width="10.58203125" style="57" bestFit="1" customWidth="1"/>
    <col min="74" max="74" width="10" style="57" bestFit="1" customWidth="1"/>
    <col min="75" max="75" width="1.6640625" style="57" bestFit="1" customWidth="1"/>
    <col min="76" max="76" width="9.4140625" style="57" bestFit="1" customWidth="1"/>
    <col min="77" max="77" width="3.08203125" style="57" customWidth="1"/>
    <col min="78" max="86" width="3.08203125" style="57"/>
    <col min="87" max="96" width="14.08203125" style="57" customWidth="1"/>
    <col min="97" max="16384" width="3.08203125" style="57"/>
  </cols>
  <sheetData>
    <row r="1" spans="1:92" ht="19.5" customHeight="1" x14ac:dyDescent="0.25">
      <c r="A1" s="55"/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>
        <v>4</v>
      </c>
      <c r="Y1" s="56"/>
      <c r="Z1" s="56"/>
      <c r="AA1" s="56">
        <v>6</v>
      </c>
      <c r="AB1" s="56"/>
      <c r="AC1" s="56"/>
      <c r="AD1" s="56"/>
      <c r="AE1" s="56">
        <v>7</v>
      </c>
      <c r="AF1" s="56"/>
      <c r="AG1" s="56"/>
      <c r="AH1" s="56">
        <v>9</v>
      </c>
      <c r="AI1" s="56"/>
      <c r="AJ1" s="56"/>
      <c r="AK1" s="56"/>
      <c r="AL1" s="56">
        <v>10</v>
      </c>
      <c r="AM1" s="56"/>
      <c r="AN1" s="56"/>
      <c r="AO1" s="56">
        <v>10</v>
      </c>
      <c r="AP1" s="56"/>
      <c r="AQ1" s="56"/>
      <c r="AR1" s="56"/>
      <c r="AS1" s="56"/>
      <c r="AT1" s="56"/>
      <c r="AU1" s="56"/>
      <c r="AV1" s="56"/>
      <c r="AW1" s="56"/>
      <c r="AX1" s="56"/>
      <c r="AY1" s="56"/>
      <c r="AZ1" s="56"/>
      <c r="BA1" s="56"/>
      <c r="BB1" s="56"/>
      <c r="BC1" s="56"/>
      <c r="BD1" s="56"/>
      <c r="BE1" s="56"/>
      <c r="BF1" s="56"/>
      <c r="BG1" s="56"/>
      <c r="BH1" s="56"/>
      <c r="BI1" s="56"/>
      <c r="BJ1" s="56"/>
      <c r="BK1" s="56"/>
      <c r="BL1" s="56"/>
      <c r="BM1" s="56"/>
    </row>
    <row r="2" spans="1:92" ht="19.5" customHeight="1" x14ac:dyDescent="0.25">
      <c r="A2" s="58"/>
      <c r="X2" s="57">
        <v>3</v>
      </c>
      <c r="AA2" s="57">
        <v>3</v>
      </c>
      <c r="AE2" s="57">
        <v>6</v>
      </c>
      <c r="AH2" s="57">
        <v>5</v>
      </c>
      <c r="AL2" s="57">
        <v>8</v>
      </c>
      <c r="AO2" s="57">
        <v>6</v>
      </c>
    </row>
    <row r="3" spans="1:92" ht="19.5" customHeight="1" x14ac:dyDescent="0.25">
      <c r="A3" s="58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>
        <v>44</v>
      </c>
      <c r="T3" s="59">
        <v>43</v>
      </c>
      <c r="U3" s="59">
        <v>42</v>
      </c>
      <c r="V3" s="59">
        <v>41</v>
      </c>
      <c r="W3" s="59">
        <v>40</v>
      </c>
      <c r="X3" s="59">
        <v>39</v>
      </c>
      <c r="Y3" s="59">
        <v>38</v>
      </c>
      <c r="Z3" s="59">
        <v>37</v>
      </c>
      <c r="AA3" s="59">
        <v>36</v>
      </c>
      <c r="AB3" s="59">
        <v>35</v>
      </c>
      <c r="AC3" s="59">
        <v>34</v>
      </c>
      <c r="AD3" s="59">
        <v>33</v>
      </c>
      <c r="AE3" s="59">
        <v>32</v>
      </c>
      <c r="AF3" s="59">
        <v>31</v>
      </c>
      <c r="AG3" s="59">
        <v>30</v>
      </c>
      <c r="AH3" s="59">
        <v>29</v>
      </c>
      <c r="AI3" s="59">
        <v>28</v>
      </c>
      <c r="AJ3" s="59">
        <v>27</v>
      </c>
      <c r="AK3" s="59">
        <v>26</v>
      </c>
      <c r="AL3" s="59">
        <v>25</v>
      </c>
      <c r="AM3" s="59">
        <v>24</v>
      </c>
      <c r="AN3" s="59">
        <v>23</v>
      </c>
      <c r="AO3" s="59">
        <v>22</v>
      </c>
      <c r="AP3" s="59">
        <v>21</v>
      </c>
      <c r="AQ3" s="59">
        <v>20</v>
      </c>
      <c r="AR3" s="59">
        <v>19</v>
      </c>
      <c r="AS3" s="59">
        <v>18</v>
      </c>
      <c r="AT3" s="59">
        <v>17</v>
      </c>
      <c r="AU3" s="59">
        <v>16</v>
      </c>
      <c r="AV3" s="59">
        <v>15</v>
      </c>
      <c r="AW3" s="59">
        <v>14</v>
      </c>
      <c r="AX3" s="59">
        <v>13</v>
      </c>
      <c r="AY3" s="59">
        <v>12</v>
      </c>
      <c r="AZ3" s="59">
        <v>11</v>
      </c>
      <c r="BA3" s="59">
        <v>10</v>
      </c>
      <c r="BB3" s="59">
        <v>9</v>
      </c>
      <c r="BC3" s="59">
        <v>8</v>
      </c>
      <c r="BD3" s="59">
        <v>7</v>
      </c>
      <c r="BE3" s="59">
        <v>6</v>
      </c>
      <c r="BF3" s="59">
        <v>5</v>
      </c>
      <c r="BG3" s="59">
        <v>4</v>
      </c>
      <c r="BH3" s="59">
        <v>3</v>
      </c>
      <c r="BI3" s="59">
        <v>2</v>
      </c>
      <c r="BJ3" s="59">
        <v>1</v>
      </c>
    </row>
    <row r="4" spans="1:92" ht="19.5" customHeight="1" x14ac:dyDescent="0.25">
      <c r="A4" s="58"/>
      <c r="C4" s="60"/>
      <c r="D4" s="696" t="s">
        <v>417</v>
      </c>
      <c r="E4" s="696"/>
      <c r="F4" s="696"/>
      <c r="G4" s="696"/>
      <c r="H4" s="696"/>
      <c r="I4" s="696"/>
      <c r="J4" s="696"/>
      <c r="K4" s="696"/>
      <c r="L4" s="696"/>
      <c r="M4" s="696"/>
      <c r="N4" s="696"/>
      <c r="O4" s="696"/>
      <c r="Q4" s="212"/>
      <c r="R4" s="61"/>
      <c r="S4" s="74"/>
      <c r="T4" s="73"/>
      <c r="U4" s="74"/>
      <c r="V4" s="73"/>
      <c r="W4" s="74"/>
      <c r="X4" s="73"/>
      <c r="Y4" s="74"/>
      <c r="Z4" s="73"/>
      <c r="AA4" s="74"/>
      <c r="AB4" s="73"/>
      <c r="AC4" s="74"/>
      <c r="AD4" s="73"/>
      <c r="AE4" s="74"/>
      <c r="AF4" s="73"/>
      <c r="AG4" s="74"/>
      <c r="AH4" s="73"/>
      <c r="AI4" s="74"/>
      <c r="AJ4" s="73"/>
      <c r="AK4" s="74"/>
      <c r="AL4" s="73"/>
      <c r="AM4" s="74"/>
      <c r="AN4" s="73"/>
      <c r="AO4" s="74"/>
      <c r="AP4" s="73"/>
      <c r="AQ4" s="74"/>
      <c r="AR4" s="73"/>
      <c r="AS4" s="293"/>
      <c r="AT4" s="62"/>
      <c r="AU4" s="63"/>
      <c r="AV4" s="63"/>
      <c r="AW4" s="64"/>
      <c r="AX4" s="63"/>
      <c r="AY4" s="63"/>
      <c r="AZ4" s="64"/>
      <c r="BA4" s="63"/>
      <c r="BB4" s="63"/>
      <c r="BC4" s="64"/>
      <c r="BD4" s="63"/>
      <c r="BE4" s="63"/>
      <c r="BF4" s="64"/>
      <c r="BG4" s="63"/>
      <c r="BH4" s="63"/>
      <c r="BI4" s="63"/>
      <c r="BJ4" s="65"/>
      <c r="BK4" s="66">
        <v>55</v>
      </c>
      <c r="BL4" s="212"/>
    </row>
    <row r="5" spans="1:92" ht="19.5" customHeight="1" thickBot="1" x14ac:dyDescent="0.3">
      <c r="A5" s="58"/>
      <c r="C5" s="60"/>
      <c r="D5" s="696"/>
      <c r="E5" s="696"/>
      <c r="F5" s="696"/>
      <c r="G5" s="696"/>
      <c r="H5" s="696"/>
      <c r="I5" s="696"/>
      <c r="J5" s="696"/>
      <c r="K5" s="696"/>
      <c r="L5" s="696"/>
      <c r="M5" s="696"/>
      <c r="N5" s="696"/>
      <c r="O5" s="696"/>
      <c r="Q5" s="212"/>
      <c r="R5" s="61"/>
      <c r="S5" s="73"/>
      <c r="T5" s="73"/>
      <c r="U5" s="73"/>
      <c r="V5" s="73"/>
      <c r="W5" s="73"/>
      <c r="X5" s="349"/>
      <c r="Y5" s="349"/>
      <c r="Z5" s="73"/>
      <c r="AA5" s="73"/>
      <c r="AB5" s="101"/>
      <c r="AC5" s="73"/>
      <c r="AD5" s="73"/>
      <c r="AE5" s="349"/>
      <c r="AF5" s="349"/>
      <c r="AG5" s="73"/>
      <c r="AH5" s="349"/>
      <c r="AI5" s="349"/>
      <c r="AJ5" s="385"/>
      <c r="AK5" s="385"/>
      <c r="AL5" s="390"/>
      <c r="AM5" s="385"/>
      <c r="AN5" s="385"/>
      <c r="AO5" s="385"/>
      <c r="AP5" s="385"/>
      <c r="AQ5" s="385"/>
      <c r="AR5" s="385"/>
      <c r="AS5" s="391"/>
      <c r="AT5" s="67"/>
      <c r="AU5" s="68" t="s">
        <v>418</v>
      </c>
      <c r="AV5" s="69"/>
      <c r="AW5" s="70"/>
      <c r="AX5" s="69"/>
      <c r="AY5" s="69"/>
      <c r="AZ5" s="70"/>
      <c r="BA5" s="69"/>
      <c r="BB5" s="69"/>
      <c r="BC5" s="70"/>
      <c r="BD5" s="69"/>
      <c r="BE5" s="69"/>
      <c r="BF5" s="71"/>
      <c r="BG5" s="69"/>
      <c r="BH5" s="69"/>
      <c r="BI5" s="69"/>
      <c r="BJ5" s="72"/>
      <c r="BK5" s="66">
        <v>54</v>
      </c>
      <c r="BL5" s="212"/>
    </row>
    <row r="6" spans="1:92" ht="19.5" customHeight="1" thickTop="1" thickBot="1" x14ac:dyDescent="0.3">
      <c r="A6" s="58"/>
      <c r="C6" s="60"/>
      <c r="Q6" s="212"/>
      <c r="R6" s="61"/>
      <c r="S6" s="73"/>
      <c r="T6" s="73"/>
      <c r="U6" s="73"/>
      <c r="V6" s="73"/>
      <c r="W6" s="73"/>
      <c r="X6" s="394"/>
      <c r="Y6" s="150"/>
      <c r="Z6" s="73"/>
      <c r="AA6" s="149"/>
      <c r="AB6" s="282"/>
      <c r="AC6" s="73"/>
      <c r="AD6" s="73"/>
      <c r="AE6" s="394"/>
      <c r="AF6" s="384"/>
      <c r="AG6" s="385"/>
      <c r="AH6" s="392"/>
      <c r="AI6" s="386"/>
      <c r="AJ6" s="198"/>
      <c r="AK6" s="79"/>
      <c r="AL6" s="399" t="str">
        <f>IF(INDEX(Cab_list[],MATCH(5&amp;"-"&amp;AN6,Cab_list[hidden cabname],0),2)=0," ",INDEX(Cab_list[],MATCH(5&amp;"-"&amp;AN6,Cab_list[hidden cabname],0),2))</f>
        <v>DEK</v>
      </c>
      <c r="AM6" s="567"/>
      <c r="AN6" s="382" t="s">
        <v>27</v>
      </c>
      <c r="AO6" s="512" t="str">
        <f>IF(INDEX(Cab_list[],MATCH(5&amp;"-"&amp;AQ6,Cab_list[hidden cabname],0),2)=0," ",INDEX(Cab_list[],MATCH(5&amp;"-"&amp;AQ6,Cab_list[hidden cabname],0),2))</f>
        <v>DEK</v>
      </c>
      <c r="AP6" s="567"/>
      <c r="AQ6" s="383" t="s">
        <v>28</v>
      </c>
      <c r="AR6" s="76"/>
      <c r="AS6" s="79"/>
      <c r="AT6" s="67"/>
      <c r="AU6" s="69"/>
      <c r="AV6" s="69"/>
      <c r="AW6" s="70"/>
      <c r="AX6" s="69"/>
      <c r="AY6" s="69"/>
      <c r="AZ6" s="70"/>
      <c r="BA6" s="69"/>
      <c r="BB6" s="69"/>
      <c r="BC6" s="70"/>
      <c r="BD6" s="69"/>
      <c r="BE6" s="69"/>
      <c r="BF6" s="70"/>
      <c r="BG6" s="69"/>
      <c r="BH6" s="75" t="e">
        <f>#REF!/1000</f>
        <v>#REF!</v>
      </c>
      <c r="BI6" s="69"/>
      <c r="BJ6" s="72"/>
      <c r="BK6" s="66">
        <v>53</v>
      </c>
      <c r="BL6" s="212"/>
    </row>
    <row r="7" spans="1:92" ht="19.5" customHeight="1" thickBot="1" x14ac:dyDescent="0.3">
      <c r="A7" s="58"/>
      <c r="C7" s="60"/>
      <c r="Q7" s="212"/>
      <c r="R7" s="61"/>
      <c r="S7" s="76"/>
      <c r="T7" s="76"/>
      <c r="U7" s="76"/>
      <c r="V7" s="291"/>
      <c r="W7" s="73"/>
      <c r="X7" s="394"/>
      <c r="Y7" s="150"/>
      <c r="Z7" s="76"/>
      <c r="AA7" s="149"/>
      <c r="AB7" s="282"/>
      <c r="AC7" s="291"/>
      <c r="AD7" s="76"/>
      <c r="AE7" s="395"/>
      <c r="AF7" s="387"/>
      <c r="AG7" s="76"/>
      <c r="AH7" s="399" t="str">
        <f>IF(INDEX(Cab_list[],MATCH(5&amp;"-"&amp;AJ7,Cab_list[hidden cabname],0),2)=0," ",INDEX(Cab_list[],MATCH(5&amp;"-"&amp;AJ7,Cab_list[hidden cabname],0),2))</f>
        <v xml:space="preserve"> </v>
      </c>
      <c r="AI7" s="567"/>
      <c r="AJ7" s="80" t="s">
        <v>35</v>
      </c>
      <c r="AK7" s="79"/>
      <c r="AL7" s="399" t="str">
        <f>IF(INDEX(Cab_list[],MATCH(5&amp;"-"&amp;AN7,Cab_list[hidden cabname],0),2)=0," ",INDEX(Cab_list[],MATCH(5&amp;"-"&amp;AN7,Cab_list[hidden cabname],0),2))</f>
        <v xml:space="preserve"> </v>
      </c>
      <c r="AM7" s="567"/>
      <c r="AN7" s="382" t="s">
        <v>36</v>
      </c>
      <c r="AO7" s="399" t="str">
        <f>IF(INDEX(Cab_list[],MATCH(5&amp;"-"&amp;AQ7,Cab_list[hidden cabname],0),2)=0," ",INDEX(Cab_list[],MATCH(5&amp;"-"&amp;AQ7,Cab_list[hidden cabname],0),2))</f>
        <v xml:space="preserve"> </v>
      </c>
      <c r="AP7" s="567"/>
      <c r="AQ7" s="383" t="s">
        <v>37</v>
      </c>
      <c r="AR7" s="78"/>
      <c r="AS7" s="79"/>
      <c r="AT7" s="67"/>
      <c r="AU7" s="69"/>
      <c r="AV7" s="69"/>
      <c r="AW7" s="70"/>
      <c r="AX7" s="69"/>
      <c r="AY7" s="69"/>
      <c r="AZ7" s="70"/>
      <c r="BA7" s="69"/>
      <c r="BB7" s="69"/>
      <c r="BC7" s="70"/>
      <c r="BD7" s="69"/>
      <c r="BE7" s="69"/>
      <c r="BF7" s="70"/>
      <c r="BG7" s="69"/>
      <c r="BH7" s="75"/>
      <c r="BI7" s="69"/>
      <c r="BJ7" s="72"/>
      <c r="BK7" s="66">
        <v>52</v>
      </c>
      <c r="BL7" s="212"/>
    </row>
    <row r="8" spans="1:92" ht="19.5" customHeight="1" thickBot="1" x14ac:dyDescent="0.3">
      <c r="A8" s="58"/>
      <c r="C8" s="60"/>
      <c r="Q8" s="212"/>
      <c r="R8" s="61"/>
      <c r="S8" s="76"/>
      <c r="T8" s="76"/>
      <c r="U8" s="76"/>
      <c r="V8" s="291"/>
      <c r="W8" s="73"/>
      <c r="X8" s="394"/>
      <c r="Y8" s="150"/>
      <c r="Z8" s="76"/>
      <c r="AA8" s="149"/>
      <c r="AB8" s="282"/>
      <c r="AC8" s="291"/>
      <c r="AD8" s="427"/>
      <c r="AE8" s="578"/>
      <c r="AF8" s="579"/>
      <c r="AG8" s="74"/>
      <c r="AH8" s="399" t="str">
        <f>IF(INDEX(Cab_list[],MATCH(5&amp;"-"&amp;AJ8,Cab_list[hidden cabname],0),2)=0," ",INDEX(Cab_list[],MATCH(5&amp;"-"&amp;AJ8,Cab_list[hidden cabname],0),2))</f>
        <v>세종텔레콤</v>
      </c>
      <c r="AI8" s="567"/>
      <c r="AJ8" s="80" t="s">
        <v>44</v>
      </c>
      <c r="AK8" s="74"/>
      <c r="AL8" s="399" t="str">
        <f>IF(INDEX(Cab_list[],MATCH(5&amp;"-"&amp;AN8,Cab_list[hidden cabname],0),2)=0," ",INDEX(Cab_list[],MATCH(5&amp;"-"&amp;AN8,Cab_list[hidden cabname],0),2))</f>
        <v>세종텔레콤</v>
      </c>
      <c r="AM8" s="567"/>
      <c r="AN8" s="382" t="s">
        <v>45</v>
      </c>
      <c r="AO8" s="399" t="str">
        <f>IF(INDEX(Cab_list[],MATCH(5&amp;"-"&amp;AQ8,Cab_list[hidden cabname],0),2)=0," ",INDEX(Cab_list[],MATCH(5&amp;"-"&amp;AQ8,Cab_list[hidden cabname],0),2))</f>
        <v>피씨씨더블유글로벌코리아주식회사</v>
      </c>
      <c r="AP8" s="567"/>
      <c r="AQ8" s="383" t="s">
        <v>46</v>
      </c>
      <c r="AR8" s="81"/>
      <c r="AS8" s="74"/>
      <c r="AT8" s="67"/>
      <c r="AU8" s="69"/>
      <c r="AV8" s="69"/>
      <c r="AW8" s="70"/>
      <c r="AX8" s="69"/>
      <c r="AY8" s="69"/>
      <c r="AZ8" s="70"/>
      <c r="BA8" s="69"/>
      <c r="BB8" s="69"/>
      <c r="BC8" s="70"/>
      <c r="BD8" s="69"/>
      <c r="BE8" s="69"/>
      <c r="BF8" s="70"/>
      <c r="BG8" s="69"/>
      <c r="BH8" s="75"/>
      <c r="BI8" s="69"/>
      <c r="BJ8" s="72"/>
      <c r="BK8" s="66">
        <v>51</v>
      </c>
      <c r="BL8" s="212"/>
    </row>
    <row r="9" spans="1:92" ht="19.5" customHeight="1" thickBot="1" x14ac:dyDescent="0.3">
      <c r="A9" s="58"/>
      <c r="C9" s="60"/>
      <c r="Q9" s="212"/>
      <c r="R9" s="61"/>
      <c r="S9" s="385"/>
      <c r="T9" s="385"/>
      <c r="U9" s="385"/>
      <c r="V9" s="388"/>
      <c r="W9" s="385"/>
      <c r="X9" s="393"/>
      <c r="Y9" s="384"/>
      <c r="Z9" s="443"/>
      <c r="AA9" s="392"/>
      <c r="AB9" s="389"/>
      <c r="AC9" s="444"/>
      <c r="AD9" s="426"/>
      <c r="AE9" s="628" t="str">
        <f>IF(INDEX(Cab_list[],MATCH(5&amp;"-"&amp;AG9,Cab_list[hidden cabname],0),2)=0," ",INDEX(Cab_list[],MATCH(5&amp;"-"&amp;AG9,Cab_list[hidden cabname],0),2))</f>
        <v>DEK</v>
      </c>
      <c r="AF9" s="581"/>
      <c r="AG9" s="83" t="s">
        <v>52</v>
      </c>
      <c r="AH9" s="399" t="str">
        <f>IF(INDEX(Cab_list[],MATCH(5&amp;"-"&amp;AJ9,Cab_list[hidden cabname],0),2)=0," ",INDEX(Cab_list[],MATCH(5&amp;"-"&amp;AJ9,Cab_list[hidden cabname],0),2))</f>
        <v>세종텔레콤</v>
      </c>
      <c r="AI9" s="567"/>
      <c r="AJ9" s="80" t="s">
        <v>53</v>
      </c>
      <c r="AK9" s="74"/>
      <c r="AL9" s="399" t="str">
        <f>IF(INDEX(Cab_list[],MATCH(5&amp;"-"&amp;AN9,Cab_list[hidden cabname],0),2)=0," ",INDEX(Cab_list[],MATCH(5&amp;"-"&amp;AN9,Cab_list[hidden cabname],0),2))</f>
        <v>주식회사 다코스</v>
      </c>
      <c r="AM9" s="567"/>
      <c r="AN9" s="382" t="s">
        <v>54</v>
      </c>
      <c r="AO9" s="399" t="str">
        <f>IF(INDEX(Cab_list[],MATCH(5&amp;"-"&amp;AQ9,Cab_list[hidden cabname],0),2)=0," ",INDEX(Cab_list[],MATCH(5&amp;"-"&amp;AQ9,Cab_list[hidden cabname],0),2))</f>
        <v>피씨씨더블유글로벌코리아주식회사</v>
      </c>
      <c r="AP9" s="567"/>
      <c r="AQ9" s="383" t="s">
        <v>55</v>
      </c>
      <c r="AR9" s="84"/>
      <c r="AS9" s="74"/>
      <c r="AT9" s="67"/>
      <c r="AU9" s="69"/>
      <c r="AV9" s="69"/>
      <c r="AW9" s="70"/>
      <c r="AX9" s="69"/>
      <c r="AY9" s="69"/>
      <c r="AZ9" s="70"/>
      <c r="BA9" s="69"/>
      <c r="BB9" s="69"/>
      <c r="BC9" s="70"/>
      <c r="BD9" s="69"/>
      <c r="BE9" s="69"/>
      <c r="BF9" s="70"/>
      <c r="BG9" s="69"/>
      <c r="BH9" s="75"/>
      <c r="BI9" s="69"/>
      <c r="BJ9" s="72"/>
      <c r="BK9" s="66">
        <v>50</v>
      </c>
      <c r="BL9" s="212"/>
      <c r="BP9" s="311"/>
      <c r="BQ9" s="311"/>
      <c r="CI9" s="725" t="s">
        <v>5025</v>
      </c>
      <c r="CJ9" s="726" t="s">
        <v>5030</v>
      </c>
      <c r="CK9" s="726"/>
      <c r="CL9" s="726"/>
      <c r="CM9" s="726"/>
      <c r="CN9" s="726"/>
    </row>
    <row r="10" spans="1:92" ht="19.5" customHeight="1" thickTop="1" thickBot="1" x14ac:dyDescent="0.3">
      <c r="A10" s="58"/>
      <c r="C10" s="60"/>
      <c r="Q10" s="212"/>
      <c r="R10" s="61"/>
      <c r="S10" s="73"/>
      <c r="T10" s="73"/>
      <c r="U10" s="73"/>
      <c r="V10" s="73"/>
      <c r="W10" s="73"/>
      <c r="X10" s="399" t="str">
        <f>IF(INDEX(Cab_list[],MATCH(5&amp;"-"&amp;Z10,Cab_list[hidden cabname],0),2)=0," ",INDEX(Cab_list[],MATCH(5&amp;"-"&amp;Z10,Cab_list[hidden cabname],0),2))</f>
        <v>온세텔링크 주식회사</v>
      </c>
      <c r="Y10" s="567"/>
      <c r="Z10" s="83" t="s">
        <v>419</v>
      </c>
      <c r="AA10" s="399" t="str">
        <f>IF(INDEX(Cab_list[],MATCH(5&amp;"-"&amp;AC10,Cab_list[hidden cabname],0),2)=0," ",INDEX(Cab_list[],MATCH(5&amp;"-"&amp;AC10,Cab_list[hidden cabname],0),2))</f>
        <v>온세텔링크 주식회사</v>
      </c>
      <c r="AB10" s="567"/>
      <c r="AC10" s="80" t="s">
        <v>62</v>
      </c>
      <c r="AD10" s="74"/>
      <c r="AE10" s="580" t="str">
        <f>IF(INDEX(Cab_list[],MATCH(5&amp;"-"&amp;AG10,Cab_list[hidden cabname],0),2)=0," ",INDEX(Cab_list[],MATCH(5&amp;"-"&amp;AG10,Cab_list[hidden cabname],0),2))</f>
        <v>피씨씨더블유글로벌코리아주식회사</v>
      </c>
      <c r="AF10" s="567"/>
      <c r="AG10" s="83" t="s">
        <v>63</v>
      </c>
      <c r="AH10" s="399" t="str">
        <f>IF(INDEX(Cab_list[],MATCH(5&amp;"-"&amp;AJ10,Cab_list[hidden cabname],0),2)=0," ",INDEX(Cab_list[],MATCH(5&amp;"-"&amp;AJ10,Cab_list[hidden cabname],0),2))</f>
        <v xml:space="preserve"> </v>
      </c>
      <c r="AI10" s="567"/>
      <c r="AJ10" s="80" t="s">
        <v>64</v>
      </c>
      <c r="AK10" s="74"/>
      <c r="AL10" s="399" t="str">
        <f>IF(INDEX(Cab_list[],MATCH(5&amp;"-"&amp;AN10,Cab_list[hidden cabname],0),2)=0," ",INDEX(Cab_list[],MATCH(5&amp;"-"&amp;AN10,Cab_list[hidden cabname],0),2))</f>
        <v>Ebiz Networks</v>
      </c>
      <c r="AM10" s="567"/>
      <c r="AN10" s="382" t="s">
        <v>65</v>
      </c>
      <c r="AO10" s="399" t="str">
        <f>IF(INDEX(Cab_list[],MATCH(5&amp;"-"&amp;AQ10,Cab_list[hidden cabname],0),2)=0," ",INDEX(Cab_list[],MATCH(5&amp;"-"&amp;AQ10,Cab_list[hidden cabname],0),2))</f>
        <v>피씨씨더블유글로벌코리아주식회사</v>
      </c>
      <c r="AP10" s="567"/>
      <c r="AQ10" s="383" t="s">
        <v>66</v>
      </c>
      <c r="AR10" s="84"/>
      <c r="AS10" s="74"/>
      <c r="AT10" s="67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69"/>
      <c r="BH10" s="85"/>
      <c r="BI10" s="70"/>
      <c r="BJ10" s="72"/>
      <c r="BK10" s="66">
        <v>49</v>
      </c>
      <c r="BL10" s="212"/>
      <c r="BN10" s="314" t="s">
        <v>5030</v>
      </c>
      <c r="BO10" s="315" t="s">
        <v>420</v>
      </c>
      <c r="BP10" s="311"/>
      <c r="BQ10" s="311"/>
      <c r="CI10" s="727"/>
      <c r="CJ10" s="728" t="s">
        <v>5028</v>
      </c>
      <c r="CK10" s="728" t="s">
        <v>5102</v>
      </c>
      <c r="CL10" s="728" t="s">
        <v>5096</v>
      </c>
      <c r="CM10" s="728" t="s">
        <v>5026</v>
      </c>
      <c r="CN10" s="728" t="s">
        <v>5027</v>
      </c>
    </row>
    <row r="11" spans="1:92" ht="19.5" customHeight="1" thickBot="1" x14ac:dyDescent="0.3">
      <c r="A11" s="58"/>
      <c r="C11" s="60"/>
      <c r="Q11" s="212"/>
      <c r="R11" s="61"/>
      <c r="S11" s="73"/>
      <c r="T11" s="73"/>
      <c r="U11" s="73"/>
      <c r="V11" s="73"/>
      <c r="W11" s="73"/>
      <c r="X11" s="399" t="str">
        <f>IF(INDEX(Cab_list[],MATCH(5&amp;"-"&amp;Z11,Cab_list[hidden cabname],0),2)=0," ",INDEX(Cab_list[],MATCH(5&amp;"-"&amp;Z11,Cab_list[hidden cabname],0),2))</f>
        <v>아이티네스트</v>
      </c>
      <c r="Y11" s="567"/>
      <c r="Z11" s="529" t="s">
        <v>423</v>
      </c>
      <c r="AA11" s="399" t="str">
        <f>IF(INDEX(Cab_list[],MATCH(5&amp;"-"&amp;AC11,Cab_list[hidden cabname],0),2)=0," ",INDEX(Cab_list[],MATCH(5&amp;"-"&amp;AC11,Cab_list[hidden cabname],0),2))</f>
        <v>온세텔링크 주식회사</v>
      </c>
      <c r="AB11" s="567"/>
      <c r="AC11" s="80" t="s">
        <v>72</v>
      </c>
      <c r="AD11" s="74"/>
      <c r="AE11" s="399" t="str">
        <f>IF(INDEX(Cab_list[],MATCH(5&amp;"-"&amp;AG11,Cab_list[hidden cabname],0),2)=0," ",INDEX(Cab_list[],MATCH(5&amp;"-"&amp;AG11,Cab_list[hidden cabname],0),2))</f>
        <v>세종텔레콤</v>
      </c>
      <c r="AF11" s="567"/>
      <c r="AG11" s="83" t="s">
        <v>73</v>
      </c>
      <c r="AH11" s="399" t="str">
        <f>IF(INDEX(Cab_list[],MATCH(5&amp;"-"&amp;AJ11,Cab_list[hidden cabname],0),2)=0," ",INDEX(Cab_list[],MATCH(5&amp;"-"&amp;AJ11,Cab_list[hidden cabname],0),2))</f>
        <v>DEK</v>
      </c>
      <c r="AI11" s="567"/>
      <c r="AJ11" s="80" t="s">
        <v>74</v>
      </c>
      <c r="AK11" s="74"/>
      <c r="AL11" s="399" t="str">
        <f>IF(INDEX(Cab_list[],MATCH(5&amp;"-"&amp;AN11,Cab_list[hidden cabname],0),2)=0," ",INDEX(Cab_list[],MATCH(5&amp;"-"&amp;AN11,Cab_list[hidden cabname],0),2))</f>
        <v>NTT Korea</v>
      </c>
      <c r="AM11" s="567"/>
      <c r="AN11" s="382" t="s">
        <v>75</v>
      </c>
      <c r="AO11" s="399" t="str">
        <f>IF(INDEX(Cab_list[],MATCH(5&amp;"-"&amp;AQ11,Cab_list[hidden cabname],0),2)=0," ",INDEX(Cab_list[],MATCH(5&amp;"-"&amp;AQ11,Cab_list[hidden cabname],0),2))</f>
        <v>피씨씨더블유글로벌코리아주식회사</v>
      </c>
      <c r="AP11" s="567"/>
      <c r="AQ11" s="383" t="s">
        <v>76</v>
      </c>
      <c r="AR11" s="84"/>
      <c r="AS11" s="74"/>
      <c r="AT11" s="67"/>
      <c r="AU11" s="69"/>
      <c r="AV11" s="69"/>
      <c r="AW11" s="70"/>
      <c r="AX11" s="69"/>
      <c r="AY11" s="69"/>
      <c r="AZ11" s="70"/>
      <c r="BA11" s="69"/>
      <c r="BB11" s="69"/>
      <c r="BC11" s="70"/>
      <c r="BD11" s="69"/>
      <c r="BE11" s="69"/>
      <c r="BF11" s="70"/>
      <c r="BG11" s="69"/>
      <c r="BH11" s="75"/>
      <c r="BI11" s="69"/>
      <c r="BJ11" s="72"/>
      <c r="BK11" s="66">
        <v>48</v>
      </c>
      <c r="BL11" s="212"/>
      <c r="BN11" s="310" t="s">
        <v>5102</v>
      </c>
      <c r="BO11" s="317">
        <f>CK26</f>
        <v>154</v>
      </c>
      <c r="BP11" s="311"/>
      <c r="BQ11" s="311"/>
      <c r="BR11" s="311"/>
      <c r="BS11" s="311"/>
      <c r="CI11" s="661" t="s">
        <v>5029</v>
      </c>
      <c r="CJ11" s="718">
        <v>46</v>
      </c>
      <c r="CK11" s="661">
        <v>31</v>
      </c>
      <c r="CL11" s="661">
        <v>1</v>
      </c>
      <c r="CM11" s="661">
        <v>6</v>
      </c>
      <c r="CN11" s="661">
        <f>CJ11-CK11-CM11-CL11</f>
        <v>8</v>
      </c>
    </row>
    <row r="12" spans="1:92" ht="19.5" customHeight="1" thickBot="1" x14ac:dyDescent="0.3">
      <c r="A12" s="58"/>
      <c r="C12" s="60"/>
      <c r="G12" s="5" t="s">
        <v>80</v>
      </c>
      <c r="H12" s="213"/>
      <c r="J12" s="5" t="s">
        <v>81</v>
      </c>
      <c r="K12" s="5"/>
      <c r="L12" s="5">
        <v>12</v>
      </c>
      <c r="Q12" s="212"/>
      <c r="R12" s="61"/>
      <c r="S12" s="73"/>
      <c r="T12" s="73"/>
      <c r="U12" s="73"/>
      <c r="V12" s="73"/>
      <c r="W12" s="73"/>
      <c r="X12" s="399" t="str">
        <f>IF(INDEX(Cab_list[],MATCH(5&amp;"-"&amp;Z12,Cab_list[hidden cabname],0),2)=0," ",INDEX(Cab_list[],MATCH(5&amp;"-"&amp;Z12,Cab_list[hidden cabname],0),2))</f>
        <v>Lumen Technology</v>
      </c>
      <c r="Y12" s="567"/>
      <c r="Z12" s="529" t="s">
        <v>425</v>
      </c>
      <c r="AA12" s="399" t="str">
        <f>IF(INDEX(Cab_list[],MATCH(5&amp;"-"&amp;AC12,Cab_list[hidden cabname],0),2)=0," ",INDEX(Cab_list[],MATCH(5&amp;"-"&amp;AC12,Cab_list[hidden cabname],0),2))</f>
        <v xml:space="preserve"> </v>
      </c>
      <c r="AB12" s="567"/>
      <c r="AC12" s="80" t="s">
        <v>82</v>
      </c>
      <c r="AD12" s="74"/>
      <c r="AE12" s="399" t="str">
        <f>IF(INDEX(Cab_list[],MATCH(5&amp;"-"&amp;AG12,Cab_list[hidden cabname],0),2)=0," ",INDEX(Cab_list[],MATCH(5&amp;"-"&amp;AG12,Cab_list[hidden cabname],0),2))</f>
        <v>세종텔레콤</v>
      </c>
      <c r="AF12" s="567"/>
      <c r="AG12" s="83" t="s">
        <v>83</v>
      </c>
      <c r="AH12" s="399" t="str">
        <f>IF(INDEX(Cab_list[],MATCH(5&amp;"-"&amp;AJ12,Cab_list[hidden cabname],0),2)=0," ",INDEX(Cab_list[],MATCH(5&amp;"-"&amp;AJ12,Cab_list[hidden cabname],0),2))</f>
        <v>DEK</v>
      </c>
      <c r="AI12" s="567"/>
      <c r="AJ12" s="80" t="s">
        <v>84</v>
      </c>
      <c r="AK12" s="74"/>
      <c r="AL12" s="399" t="str">
        <f>IF(INDEX(Cab_list[],MATCH(5&amp;"-"&amp;AN12,Cab_list[hidden cabname],0),2)=0," ",INDEX(Cab_list[],MATCH(5&amp;"-"&amp;AN12,Cab_list[hidden cabname],0),2))</f>
        <v>주식회사 제우스네트웍스</v>
      </c>
      <c r="AM12" s="567"/>
      <c r="AN12" s="382" t="s">
        <v>85</v>
      </c>
      <c r="AO12" s="399" t="str">
        <f>IF(INDEX(Cab_list[],MATCH(5&amp;"-"&amp;AQ12,Cab_list[hidden cabname],0),2)=0," ",INDEX(Cab_list[],MATCH(5&amp;"-"&amp;AQ12,Cab_list[hidden cabname],0),2))</f>
        <v>피씨씨더블유글로벌코리아주식회사</v>
      </c>
      <c r="AP12" s="567"/>
      <c r="AQ12" s="383" t="s">
        <v>86</v>
      </c>
      <c r="AR12" s="84"/>
      <c r="AS12" s="74"/>
      <c r="AT12" s="67"/>
      <c r="AU12" s="69"/>
      <c r="AV12" s="69"/>
      <c r="AW12" s="70"/>
      <c r="AX12" s="69"/>
      <c r="AY12" s="69"/>
      <c r="AZ12" s="70"/>
      <c r="BA12" s="69"/>
      <c r="BB12" s="69"/>
      <c r="BC12" s="70"/>
      <c r="BD12" s="69"/>
      <c r="BE12" s="69"/>
      <c r="BF12" s="70"/>
      <c r="BG12" s="69"/>
      <c r="BH12" s="75"/>
      <c r="BI12" s="69"/>
      <c r="BJ12" s="72"/>
      <c r="BK12" s="66">
        <v>47</v>
      </c>
      <c r="BL12" s="212"/>
      <c r="BN12" s="318" t="s">
        <v>5096</v>
      </c>
      <c r="BO12" s="317">
        <f>CL26</f>
        <v>1</v>
      </c>
      <c r="BP12" s="522"/>
      <c r="BR12" s="311"/>
      <c r="BS12" s="311"/>
      <c r="CI12" s="661" t="s">
        <v>5031</v>
      </c>
      <c r="CJ12" s="718">
        <v>22</v>
      </c>
      <c r="CK12" s="661"/>
      <c r="CL12" s="661"/>
      <c r="CM12" s="661">
        <v>2</v>
      </c>
      <c r="CN12" s="661">
        <f t="shared" ref="CN12:CN25" si="0">CJ12-CK12-CM12-CL12</f>
        <v>20</v>
      </c>
    </row>
    <row r="13" spans="1:92" ht="19.5" customHeight="1" thickBot="1" x14ac:dyDescent="0.3">
      <c r="A13" s="58"/>
      <c r="C13" s="60"/>
      <c r="G13" s="5" t="s">
        <v>80</v>
      </c>
      <c r="J13" s="5" t="s">
        <v>89</v>
      </c>
      <c r="K13" s="5"/>
      <c r="L13" s="5">
        <v>4</v>
      </c>
      <c r="Q13" s="212"/>
      <c r="R13" s="61"/>
      <c r="S13" s="73"/>
      <c r="T13" s="73"/>
      <c r="U13" s="73"/>
      <c r="V13" s="73"/>
      <c r="W13" s="73"/>
      <c r="X13" s="399" t="str">
        <f>IF(INDEX(Cab_list[],MATCH(5&amp;"-"&amp;Z13,Cab_list[hidden cabname],0),2)=0," ",INDEX(Cab_list[],MATCH(5&amp;"-"&amp;Z13,Cab_list[hidden cabname],0),2))</f>
        <v>Lumen Technology</v>
      </c>
      <c r="Y13" s="567"/>
      <c r="Z13" s="529" t="s">
        <v>426</v>
      </c>
      <c r="AA13" s="399" t="str">
        <f>IF(INDEX(Cab_list[],MATCH(5&amp;"-"&amp;AC13,Cab_list[hidden cabname],0),2)=0," ",INDEX(Cab_list[],MATCH(5&amp;"-"&amp;AC13,Cab_list[hidden cabname],0),2))</f>
        <v xml:space="preserve"> </v>
      </c>
      <c r="AB13" s="567"/>
      <c r="AC13" s="80" t="s">
        <v>90</v>
      </c>
      <c r="AD13" s="74"/>
      <c r="AE13" s="399" t="str">
        <f>IF(INDEX(Cab_list[],MATCH(5&amp;"-"&amp;AG13,Cab_list[hidden cabname],0),2)=0," ",INDEX(Cab_list[],MATCH(5&amp;"-"&amp;AG13,Cab_list[hidden cabname],0),2))</f>
        <v>세종텔레콤</v>
      </c>
      <c r="AF13" s="567"/>
      <c r="AG13" s="83" t="s">
        <v>91</v>
      </c>
      <c r="AH13" s="399" t="str">
        <f>IF(INDEX(Cab_list[],MATCH(5&amp;"-"&amp;AJ13,Cab_list[hidden cabname],0),2)=0," ",INDEX(Cab_list[],MATCH(5&amp;"-"&amp;AJ13,Cab_list[hidden cabname],0),2))</f>
        <v>샤넬코리아유한회사</v>
      </c>
      <c r="AI13" s="567"/>
      <c r="AJ13" s="80" t="s">
        <v>92</v>
      </c>
      <c r="AK13" s="74"/>
      <c r="AL13" s="399" t="str">
        <f>IF(INDEX(Cab_list[],MATCH(5&amp;"-"&amp;AN13,Cab_list[hidden cabname],0),2)=0," ",INDEX(Cab_list[],MATCH(5&amp;"-"&amp;AN13,Cab_list[hidden cabname],0),2))</f>
        <v>세종텔레콤</v>
      </c>
      <c r="AM13" s="567"/>
      <c r="AN13" s="382" t="s">
        <v>93</v>
      </c>
      <c r="AO13" s="399" t="str">
        <f>IF(INDEX(Cab_list[],MATCH(5&amp;"-"&amp;AQ13,Cab_list[hidden cabname],0),2)=0," ",INDEX(Cab_list[],MATCH(5&amp;"-"&amp;AQ13,Cab_list[hidden cabname],0),2))</f>
        <v>유한회사 루멘테크놀로지스코리아</v>
      </c>
      <c r="AP13" s="567"/>
      <c r="AQ13" s="383" t="s">
        <v>94</v>
      </c>
      <c r="AR13" s="84"/>
      <c r="AS13" s="74"/>
      <c r="AT13" s="67"/>
      <c r="AU13" s="69"/>
      <c r="AV13" s="69"/>
      <c r="AW13" s="70"/>
      <c r="AX13" s="69"/>
      <c r="AY13" s="69"/>
      <c r="AZ13" s="70"/>
      <c r="BA13" s="69"/>
      <c r="BB13" s="69"/>
      <c r="BC13" s="70"/>
      <c r="BD13" s="69"/>
      <c r="BE13" s="69"/>
      <c r="BF13" s="70"/>
      <c r="BG13" s="69"/>
      <c r="BH13" s="75"/>
      <c r="BI13" s="69"/>
      <c r="BJ13" s="72"/>
      <c r="BK13" s="66">
        <v>46</v>
      </c>
      <c r="BL13" s="212"/>
      <c r="BN13" s="318" t="s">
        <v>5101</v>
      </c>
      <c r="BO13" s="317">
        <f>CM26</f>
        <v>8</v>
      </c>
      <c r="BR13" s="311"/>
      <c r="BS13" s="311"/>
      <c r="CI13" s="661" t="s">
        <v>5033</v>
      </c>
      <c r="CJ13" s="718">
        <v>24</v>
      </c>
      <c r="CK13" s="661">
        <v>24</v>
      </c>
      <c r="CL13" s="661"/>
      <c r="CM13" s="661"/>
      <c r="CN13" s="661">
        <f t="shared" si="0"/>
        <v>0</v>
      </c>
    </row>
    <row r="14" spans="1:92" ht="19.5" customHeight="1" thickBot="1" x14ac:dyDescent="0.3">
      <c r="A14" s="58"/>
      <c r="C14" s="60"/>
      <c r="Q14" s="212"/>
      <c r="R14" s="61"/>
      <c r="S14" s="73"/>
      <c r="T14" s="73"/>
      <c r="U14" s="73"/>
      <c r="V14" s="73"/>
      <c r="W14" s="73"/>
      <c r="X14" s="73"/>
      <c r="Y14" s="73"/>
      <c r="Z14" s="83"/>
      <c r="AA14" s="399" t="str">
        <f>IF(INDEX(Cab_list[],MATCH(5&amp;"-"&amp;AC14,Cab_list[hidden cabname],0),2)=0," ",INDEX(Cab_list[],MATCH(5&amp;"-"&amp;AC14,Cab_list[hidden cabname],0),2))</f>
        <v xml:space="preserve"> </v>
      </c>
      <c r="AB14" s="567"/>
      <c r="AC14" s="80" t="s">
        <v>100</v>
      </c>
      <c r="AD14" s="74"/>
      <c r="AE14" s="399" t="str">
        <f>IF(INDEX(Cab_list[],MATCH(5&amp;"-"&amp;AG14,Cab_list[hidden cabname],0),2)=0," ",INDEX(Cab_list[],MATCH(5&amp;"-"&amp;AG14,Cab_list[hidden cabname],0),2))</f>
        <v>한국보안기술</v>
      </c>
      <c r="AF14" s="567"/>
      <c r="AG14" s="83" t="s">
        <v>101</v>
      </c>
      <c r="AH14" s="399" t="str">
        <f>IF(INDEX(Cab_list[],MATCH(5&amp;"-"&amp;AJ14,Cab_list[hidden cabname],0),2)=0," ",INDEX(Cab_list[],MATCH(5&amp;"-"&amp;AJ14,Cab_list[hidden cabname],0),2))</f>
        <v>샤넬코리아유한회사</v>
      </c>
      <c r="AI14" s="567"/>
      <c r="AJ14" s="80" t="s">
        <v>102</v>
      </c>
      <c r="AK14" s="74"/>
      <c r="AL14" s="399" t="str">
        <f>IF(INDEX(Cab_list[],MATCH(5&amp;"-"&amp;AN14,Cab_list[hidden cabname],0),2)=0," ",INDEX(Cab_list[],MATCH(5&amp;"-"&amp;AN14,Cab_list[hidden cabname],0),2))</f>
        <v>한비로</v>
      </c>
      <c r="AM14" s="567"/>
      <c r="AN14" s="382" t="s">
        <v>103</v>
      </c>
      <c r="AO14" s="399" t="str">
        <f>IF(INDEX(Cab_list[],MATCH(5&amp;"-"&amp;AQ14,Cab_list[hidden cabname],0),2)=0," ",INDEX(Cab_list[],MATCH(5&amp;"-"&amp;AQ14,Cab_list[hidden cabname],0),2))</f>
        <v xml:space="preserve"> </v>
      </c>
      <c r="AP14" s="567"/>
      <c r="AQ14" s="383" t="s">
        <v>104</v>
      </c>
      <c r="AR14" s="84"/>
      <c r="AS14" s="74"/>
      <c r="AT14" s="67"/>
      <c r="AU14" s="69"/>
      <c r="AV14" s="69"/>
      <c r="AW14" s="70"/>
      <c r="AX14" s="69"/>
      <c r="AY14" s="69"/>
      <c r="AZ14" s="70"/>
      <c r="BA14" s="69"/>
      <c r="BB14" s="69"/>
      <c r="BC14" s="70"/>
      <c r="BD14" s="69"/>
      <c r="BE14" s="69"/>
      <c r="BF14" s="70"/>
      <c r="BG14" s="69"/>
      <c r="BH14" s="75"/>
      <c r="BI14" s="69"/>
      <c r="BJ14" s="72"/>
      <c r="BK14" s="66">
        <v>45</v>
      </c>
      <c r="BL14" s="212"/>
      <c r="BN14" s="319" t="s">
        <v>16</v>
      </c>
      <c r="BO14" s="317">
        <f>CN26</f>
        <v>28</v>
      </c>
      <c r="BQ14" s="355"/>
      <c r="BR14" s="311"/>
      <c r="BS14" s="311"/>
      <c r="CI14" s="661" t="s">
        <v>5034</v>
      </c>
      <c r="CJ14" s="718">
        <v>9</v>
      </c>
      <c r="CK14" s="661">
        <v>9</v>
      </c>
      <c r="CL14" s="661"/>
      <c r="CM14" s="661"/>
      <c r="CN14" s="661">
        <f t="shared" si="0"/>
        <v>0</v>
      </c>
    </row>
    <row r="15" spans="1:92" ht="19.5" customHeight="1" thickBot="1" x14ac:dyDescent="0.3">
      <c r="A15" s="58"/>
      <c r="C15" s="60"/>
      <c r="Q15" s="212"/>
      <c r="R15" s="61"/>
      <c r="S15" s="76"/>
      <c r="T15" s="76"/>
      <c r="U15" s="76"/>
      <c r="V15" s="76"/>
      <c r="W15" s="73"/>
      <c r="X15" s="73"/>
      <c r="Y15" s="76"/>
      <c r="Z15" s="79"/>
      <c r="AA15" s="399" t="str">
        <f>IF(INDEX(Cab_list[],MATCH(5&amp;"-"&amp;AC15,Cab_list[hidden cabname],0),2)=0," ",INDEX(Cab_list[],MATCH(5&amp;"-"&amp;AC15,Cab_list[hidden cabname],0),2))</f>
        <v>피씨씨더블유글로벌코리아주식회사</v>
      </c>
      <c r="AB15" s="567"/>
      <c r="AC15" s="80" t="s">
        <v>110</v>
      </c>
      <c r="AD15" s="79"/>
      <c r="AE15" s="399" t="str">
        <f>IF(INDEX(Cab_list[],MATCH(5&amp;"-"&amp;AG15,Cab_list[hidden cabname],0),2)=0," ",INDEX(Cab_list[],MATCH(5&amp;"-"&amp;AG15,Cab_list[hidden cabname],0),2))</f>
        <v>한국보안기술</v>
      </c>
      <c r="AF15" s="567"/>
      <c r="AG15" s="83" t="s">
        <v>111</v>
      </c>
      <c r="AH15" s="399" t="str">
        <f>IF(INDEX(Cab_list[],MATCH(5&amp;"-"&amp;AJ15,Cab_list[hidden cabname],0),2)=0," ",INDEX(Cab_list[],MATCH(5&amp;"-"&amp;AJ15,Cab_list[hidden cabname],0),2))</f>
        <v>샤넬코리아유한회사</v>
      </c>
      <c r="AI15" s="567"/>
      <c r="AJ15" s="80" t="s">
        <v>112</v>
      </c>
      <c r="AK15" s="79"/>
      <c r="AL15" s="399" t="str">
        <f>IF(INDEX(Cab_list[],MATCH(5&amp;"-"&amp;AN15,Cab_list[hidden cabname],0),2)=0," ",INDEX(Cab_list[],MATCH(5&amp;"-"&amp;AN15,Cab_list[hidden cabname],0),2))</f>
        <v>피씨씨더블유글로벌코리아주식회사</v>
      </c>
      <c r="AM15" s="567"/>
      <c r="AN15" s="382" t="s">
        <v>113</v>
      </c>
      <c r="AO15" s="399" t="str">
        <f>IF(INDEX(Cab_list[],MATCH(5&amp;"-"&amp;AQ15,Cab_list[hidden cabname],0),2)=0," ",INDEX(Cab_list[],MATCH(5&amp;"-"&amp;AQ15,Cab_list[hidden cabname],0),2))</f>
        <v>DEK</v>
      </c>
      <c r="AP15" s="567"/>
      <c r="AQ15" s="383" t="s">
        <v>114</v>
      </c>
      <c r="AR15" s="84"/>
      <c r="AS15" s="74"/>
      <c r="AT15" s="67"/>
      <c r="AU15" s="69"/>
      <c r="AV15" s="69"/>
      <c r="AW15" s="70"/>
      <c r="AX15" s="69"/>
      <c r="AY15" s="69"/>
      <c r="AZ15" s="70"/>
      <c r="BA15" s="69"/>
      <c r="BB15" s="69"/>
      <c r="BC15" s="70"/>
      <c r="BD15" s="69"/>
      <c r="BE15" s="69"/>
      <c r="BF15" s="70"/>
      <c r="BG15" s="69"/>
      <c r="BH15" s="75"/>
      <c r="BI15" s="69"/>
      <c r="BJ15" s="72"/>
      <c r="BK15" s="66">
        <v>44</v>
      </c>
      <c r="BL15" s="212"/>
      <c r="BN15" s="312" t="s">
        <v>17</v>
      </c>
      <c r="BO15" s="312">
        <f>SUM(BO11:BO14)</f>
        <v>191</v>
      </c>
      <c r="CI15" s="661" t="s">
        <v>5035</v>
      </c>
      <c r="CJ15" s="718">
        <v>25</v>
      </c>
      <c r="CK15" s="661">
        <v>25</v>
      </c>
      <c r="CL15" s="661"/>
      <c r="CM15" s="661"/>
      <c r="CN15" s="661">
        <f t="shared" si="0"/>
        <v>0</v>
      </c>
    </row>
    <row r="16" spans="1:92" ht="19.5" customHeight="1" thickBot="1" x14ac:dyDescent="0.35">
      <c r="A16" s="58"/>
      <c r="C16" s="60"/>
      <c r="H16" s="697" t="s">
        <v>120</v>
      </c>
      <c r="I16" s="697"/>
      <c r="Q16" s="212"/>
      <c r="R16" s="61"/>
      <c r="S16" s="73"/>
      <c r="T16" s="73"/>
      <c r="U16" s="73"/>
      <c r="V16" s="73"/>
      <c r="W16" s="73"/>
      <c r="X16" s="73"/>
      <c r="Y16" s="73"/>
      <c r="Z16" s="73"/>
      <c r="AB16" s="76"/>
      <c r="AC16" s="73"/>
      <c r="AD16" s="73"/>
      <c r="AE16" s="76"/>
      <c r="AF16" s="76"/>
      <c r="AG16" s="73"/>
      <c r="AH16" s="76"/>
      <c r="AI16" s="76"/>
      <c r="AJ16" s="73"/>
      <c r="AK16" s="73"/>
      <c r="AL16" s="73"/>
      <c r="AM16" s="73"/>
      <c r="AN16" s="76"/>
      <c r="AO16" s="76"/>
      <c r="AP16" s="76"/>
      <c r="AQ16" s="86"/>
      <c r="AR16" s="73"/>
      <c r="AS16" s="74"/>
      <c r="AT16" s="536"/>
      <c r="AU16" s="537"/>
      <c r="AV16" s="537"/>
      <c r="AW16" s="538"/>
      <c r="AX16" s="537"/>
      <c r="AY16" s="537"/>
      <c r="AZ16" s="538"/>
      <c r="BA16" s="537"/>
      <c r="BB16" s="537"/>
      <c r="BC16" s="538"/>
      <c r="BD16" s="537"/>
      <c r="BE16" s="537"/>
      <c r="BF16" s="538"/>
      <c r="BG16" s="537"/>
      <c r="BH16" s="539"/>
      <c r="BI16" s="537"/>
      <c r="BJ16" s="540"/>
      <c r="BK16" s="66">
        <v>43</v>
      </c>
      <c r="BL16" s="212"/>
      <c r="BN16" s="92"/>
      <c r="BO16" s="92"/>
      <c r="CI16" s="661" t="s">
        <v>5095</v>
      </c>
      <c r="CJ16" s="718">
        <v>24</v>
      </c>
      <c r="CK16" s="661">
        <v>24</v>
      </c>
      <c r="CL16" s="661"/>
      <c r="CM16" s="661"/>
      <c r="CN16" s="661">
        <f t="shared" si="0"/>
        <v>0</v>
      </c>
    </row>
    <row r="17" spans="1:92" ht="19.5" customHeight="1" thickBot="1" x14ac:dyDescent="0.3">
      <c r="A17" s="58"/>
      <c r="C17" s="60"/>
      <c r="E17" s="5"/>
      <c r="F17" s="5"/>
      <c r="G17" s="5"/>
      <c r="H17" s="214"/>
      <c r="I17" s="215"/>
      <c r="J17" s="5"/>
      <c r="K17" s="5"/>
      <c r="Q17" s="212"/>
      <c r="R17" s="61"/>
      <c r="S17" s="375"/>
      <c r="T17" s="375"/>
      <c r="U17" s="375"/>
      <c r="V17" s="375"/>
      <c r="W17" s="375"/>
      <c r="X17" s="375"/>
      <c r="Y17" s="375"/>
      <c r="Z17" s="375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87"/>
      <c r="AR17" s="73"/>
      <c r="AS17" s="74"/>
      <c r="AT17" s="541"/>
      <c r="AU17" s="542"/>
      <c r="AV17" s="542"/>
      <c r="AW17" s="543"/>
      <c r="AX17" s="542"/>
      <c r="AY17" s="542"/>
      <c r="AZ17" s="543"/>
      <c r="BA17" s="542"/>
      <c r="BB17" s="542"/>
      <c r="BC17" s="543"/>
      <c r="BD17" s="542"/>
      <c r="BE17" s="542"/>
      <c r="BF17" s="543"/>
      <c r="BG17" s="542"/>
      <c r="BH17" s="544"/>
      <c r="BI17" s="542"/>
      <c r="BJ17" s="545"/>
      <c r="BK17" s="66">
        <v>42</v>
      </c>
      <c r="BL17" s="212"/>
      <c r="BN17" s="308"/>
      <c r="BO17" s="308"/>
      <c r="BP17" s="212"/>
      <c r="BQ17" s="212"/>
      <c r="BR17" s="308"/>
      <c r="BS17" s="308"/>
      <c r="BT17" s="308"/>
      <c r="BU17" s="308"/>
      <c r="BV17" s="308"/>
      <c r="BW17" s="308"/>
      <c r="BX17" s="308"/>
      <c r="BY17" s="212"/>
      <c r="CI17" s="661" t="s">
        <v>5097</v>
      </c>
      <c r="CJ17" s="718">
        <v>3</v>
      </c>
      <c r="CK17" s="661">
        <v>3</v>
      </c>
      <c r="CL17" s="661"/>
      <c r="CM17" s="661"/>
      <c r="CN17" s="661">
        <f t="shared" si="0"/>
        <v>0</v>
      </c>
    </row>
    <row r="18" spans="1:92" ht="19.5" customHeight="1" x14ac:dyDescent="0.25">
      <c r="A18" s="58"/>
      <c r="C18" s="60"/>
      <c r="E18" s="216"/>
      <c r="F18" s="216"/>
      <c r="G18" s="217" t="s">
        <v>129</v>
      </c>
      <c r="H18" s="218" t="s">
        <v>130</v>
      </c>
      <c r="I18" s="219" t="s">
        <v>130</v>
      </c>
      <c r="J18" s="216" t="s">
        <v>131</v>
      </c>
      <c r="K18" s="216"/>
      <c r="Q18" s="212"/>
      <c r="R18" s="61"/>
      <c r="S18" s="376"/>
      <c r="T18" s="376"/>
      <c r="U18" s="376"/>
      <c r="V18" s="376"/>
      <c r="W18" s="376"/>
      <c r="X18" s="376"/>
      <c r="Y18" s="376"/>
      <c r="Z18" s="376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373"/>
      <c r="AO18" s="73"/>
      <c r="AP18" s="73"/>
      <c r="AQ18" s="88"/>
      <c r="AR18" s="73"/>
      <c r="AS18" s="74"/>
      <c r="AT18" s="546"/>
      <c r="AU18" s="68" t="s">
        <v>427</v>
      </c>
      <c r="AV18" s="69"/>
      <c r="AW18" s="70"/>
      <c r="AX18" s="69"/>
      <c r="AY18" s="69"/>
      <c r="AZ18" s="70"/>
      <c r="BA18" s="69"/>
      <c r="BB18" s="69"/>
      <c r="BC18" s="70"/>
      <c r="BD18" s="69"/>
      <c r="BE18" s="69"/>
      <c r="BF18" s="71"/>
      <c r="BG18" s="69"/>
      <c r="BH18" s="75"/>
      <c r="BI18" s="69"/>
      <c r="BJ18" s="547"/>
      <c r="BK18" s="66">
        <v>41</v>
      </c>
      <c r="BL18" s="212"/>
      <c r="BN18" s="308"/>
      <c r="BO18" s="308"/>
      <c r="BP18" s="590"/>
      <c r="BQ18" s="520"/>
      <c r="BR18" s="308"/>
      <c r="BS18" s="521"/>
      <c r="BT18" s="308"/>
      <c r="BU18" s="521"/>
      <c r="BV18" s="308"/>
      <c r="BW18" s="521"/>
      <c r="BX18" s="308"/>
      <c r="BY18" s="212"/>
      <c r="CI18" s="661" t="s">
        <v>5098</v>
      </c>
      <c r="CJ18" s="718">
        <v>10</v>
      </c>
      <c r="CK18" s="661">
        <v>10</v>
      </c>
      <c r="CL18" s="661"/>
      <c r="CM18" s="661"/>
      <c r="CN18" s="661">
        <f t="shared" si="0"/>
        <v>0</v>
      </c>
    </row>
    <row r="19" spans="1:92" ht="19.5" customHeight="1" x14ac:dyDescent="0.25">
      <c r="A19" s="58"/>
      <c r="C19" s="60"/>
      <c r="Q19" s="212"/>
      <c r="R19" s="212"/>
      <c r="S19" s="212"/>
      <c r="T19" s="212"/>
      <c r="U19" s="212"/>
      <c r="V19" s="212"/>
      <c r="W19" s="212"/>
      <c r="X19" s="212"/>
      <c r="Y19" s="212"/>
      <c r="Z19" s="212"/>
      <c r="AA19" s="212"/>
      <c r="AB19" s="212"/>
      <c r="AC19" s="212"/>
      <c r="AD19" s="212"/>
      <c r="AE19" s="212"/>
      <c r="AF19" s="212"/>
      <c r="AG19" s="212"/>
      <c r="AH19" s="212"/>
      <c r="AI19" s="212"/>
      <c r="AJ19" s="212"/>
      <c r="AK19" s="212"/>
      <c r="AL19" s="212"/>
      <c r="AM19" s="212"/>
      <c r="AN19" s="212"/>
      <c r="AO19" s="123"/>
      <c r="AP19" s="73"/>
      <c r="AQ19" s="87"/>
      <c r="AR19" s="73"/>
      <c r="AS19" s="74"/>
      <c r="AT19" s="546"/>
      <c r="AU19" s="69"/>
      <c r="AV19" s="69"/>
      <c r="AW19" s="70"/>
      <c r="AX19" s="69"/>
      <c r="AY19" s="69"/>
      <c r="AZ19" s="70"/>
      <c r="BA19" s="69"/>
      <c r="BB19" s="69"/>
      <c r="BC19" s="70"/>
      <c r="BD19" s="69"/>
      <c r="BE19" s="69"/>
      <c r="BF19" s="70"/>
      <c r="BG19" s="69"/>
      <c r="BH19" s="75" t="e">
        <f>#REF!/1000</f>
        <v>#REF!</v>
      </c>
      <c r="BI19" s="69"/>
      <c r="BJ19" s="547"/>
      <c r="BK19" s="66">
        <v>40</v>
      </c>
      <c r="BL19" s="212"/>
      <c r="BN19" s="308"/>
      <c r="BO19" s="308"/>
      <c r="BQ19" s="308"/>
      <c r="BR19" s="308"/>
      <c r="BS19" s="308"/>
      <c r="BT19" s="308"/>
      <c r="BU19" s="212"/>
      <c r="BV19" s="212"/>
      <c r="BW19" s="212"/>
      <c r="BX19" s="212"/>
      <c r="BY19" s="212"/>
      <c r="CI19" s="661" t="s">
        <v>5099</v>
      </c>
      <c r="CJ19" s="718">
        <v>22</v>
      </c>
      <c r="CK19" s="661">
        <v>22</v>
      </c>
      <c r="CL19" s="661"/>
      <c r="CM19" s="661"/>
      <c r="CN19" s="661">
        <f t="shared" si="0"/>
        <v>0</v>
      </c>
    </row>
    <row r="20" spans="1:92" ht="19.5" customHeight="1" x14ac:dyDescent="0.25">
      <c r="A20" s="58"/>
      <c r="C20" s="60">
        <v>39</v>
      </c>
      <c r="Q20" s="212"/>
      <c r="R20" s="212"/>
      <c r="S20" s="212"/>
      <c r="T20" s="212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2"/>
      <c r="AI20" s="212"/>
      <c r="AJ20" s="212"/>
      <c r="AK20" s="212"/>
      <c r="AL20" s="212"/>
      <c r="AM20" s="212"/>
      <c r="AN20" s="212"/>
      <c r="AO20" s="73"/>
      <c r="AP20" s="73"/>
      <c r="AQ20" s="87"/>
      <c r="AR20" s="73"/>
      <c r="AS20" s="74"/>
      <c r="AT20" s="546"/>
      <c r="AU20" s="69"/>
      <c r="AV20" s="69"/>
      <c r="AW20" s="70"/>
      <c r="AX20" s="69"/>
      <c r="AY20" s="69"/>
      <c r="AZ20" s="70"/>
      <c r="BA20" s="69"/>
      <c r="BB20" s="69"/>
      <c r="BC20" s="70"/>
      <c r="BD20" s="69"/>
      <c r="BE20" s="69"/>
      <c r="BF20" s="70"/>
      <c r="BG20" s="69"/>
      <c r="BH20" s="75"/>
      <c r="BI20" s="69"/>
      <c r="BJ20" s="547"/>
      <c r="BK20" s="66">
        <v>39</v>
      </c>
      <c r="BL20" s="212"/>
      <c r="BN20" s="308"/>
      <c r="BO20" s="308"/>
      <c r="BQ20" s="308"/>
      <c r="BR20" s="308"/>
      <c r="BS20" s="308"/>
      <c r="BT20" s="308"/>
      <c r="BU20" s="212"/>
      <c r="BV20" s="212"/>
      <c r="BW20" s="212"/>
      <c r="BX20" s="212"/>
      <c r="BY20" s="212"/>
      <c r="CI20" s="661" t="s">
        <v>5100</v>
      </c>
      <c r="CJ20" s="718">
        <v>6</v>
      </c>
      <c r="CK20" s="661">
        <v>6</v>
      </c>
      <c r="CL20" s="661"/>
      <c r="CM20" s="661"/>
      <c r="CN20" s="661">
        <f t="shared" si="0"/>
        <v>0</v>
      </c>
    </row>
    <row r="21" spans="1:92" ht="19.5" customHeight="1" thickBot="1" x14ac:dyDescent="0.3">
      <c r="A21" s="58"/>
      <c r="C21" s="60">
        <v>38</v>
      </c>
      <c r="H21" s="90"/>
      <c r="Q21" s="212"/>
      <c r="R21" s="212"/>
      <c r="S21" s="212"/>
      <c r="T21" s="212"/>
      <c r="U21" s="212"/>
      <c r="V21" s="212"/>
      <c r="W21" s="212"/>
      <c r="X21" s="212"/>
      <c r="Y21" s="212"/>
      <c r="Z21" s="212"/>
      <c r="AA21" s="212"/>
      <c r="AB21" s="212"/>
      <c r="AC21" s="212"/>
      <c r="AD21" s="212"/>
      <c r="AE21" s="212"/>
      <c r="AF21" s="212"/>
      <c r="AG21" s="212"/>
      <c r="AH21" s="212"/>
      <c r="AI21" s="212"/>
      <c r="AJ21" s="212"/>
      <c r="AK21" s="212"/>
      <c r="AL21" s="212"/>
      <c r="AM21" s="212"/>
      <c r="AN21" s="212"/>
      <c r="AO21" s="73"/>
      <c r="AP21" s="73"/>
      <c r="AQ21" s="87"/>
      <c r="AR21" s="73"/>
      <c r="AS21" s="74"/>
      <c r="AT21" s="548"/>
      <c r="AU21" s="396"/>
      <c r="AV21" s="396"/>
      <c r="AW21" s="397"/>
      <c r="AX21" s="396"/>
      <c r="AY21" s="396"/>
      <c r="AZ21" s="397"/>
      <c r="BA21" s="396"/>
      <c r="BB21" s="396"/>
      <c r="BC21" s="397"/>
      <c r="BD21" s="396"/>
      <c r="BE21" s="396"/>
      <c r="BF21" s="397"/>
      <c r="BG21" s="396"/>
      <c r="BH21" s="396"/>
      <c r="BI21" s="396"/>
      <c r="BJ21" s="549"/>
      <c r="BK21" s="66">
        <v>38</v>
      </c>
      <c r="BL21" s="212"/>
      <c r="BQ21" s="308"/>
      <c r="BR21" s="308"/>
      <c r="BT21" s="308"/>
      <c r="BU21" s="212"/>
      <c r="BV21" s="212"/>
      <c r="BW21" s="212"/>
      <c r="BX21" s="212"/>
      <c r="BY21" s="212"/>
      <c r="CI21" s="661"/>
      <c r="CJ21" s="718"/>
      <c r="CK21" s="661"/>
      <c r="CL21" s="661"/>
      <c r="CM21" s="661"/>
      <c r="CN21" s="661">
        <f t="shared" si="0"/>
        <v>0</v>
      </c>
    </row>
    <row r="22" spans="1:92" ht="19.5" customHeight="1" x14ac:dyDescent="0.25">
      <c r="A22" s="58"/>
      <c r="C22" s="60">
        <v>37</v>
      </c>
      <c r="H22" s="90"/>
      <c r="Q22" s="212"/>
      <c r="R22" s="212"/>
      <c r="S22" s="212"/>
      <c r="T22" s="212"/>
      <c r="U22" s="212"/>
      <c r="V22" s="212"/>
      <c r="W22" s="212"/>
      <c r="X22" s="212"/>
      <c r="Y22" s="212"/>
      <c r="Z22" s="212"/>
      <c r="AA22" s="212"/>
      <c r="AB22" s="212"/>
      <c r="AC22" s="212"/>
      <c r="AD22" s="212"/>
      <c r="AE22" s="212"/>
      <c r="AF22" s="212"/>
      <c r="AG22" s="212"/>
      <c r="AH22" s="212"/>
      <c r="AI22" s="212"/>
      <c r="AJ22" s="212"/>
      <c r="AK22" s="212"/>
      <c r="AL22" s="212"/>
      <c r="AM22" s="212"/>
      <c r="AN22" s="212"/>
      <c r="AO22" s="73"/>
      <c r="AP22" s="73"/>
      <c r="AQ22" s="87"/>
      <c r="AR22" s="73"/>
      <c r="AS22" s="74"/>
      <c r="AT22" s="546"/>
      <c r="AU22" s="69"/>
      <c r="AV22" s="69"/>
      <c r="AW22" s="70"/>
      <c r="AX22" s="69"/>
      <c r="AY22" s="69"/>
      <c r="AZ22" s="70"/>
      <c r="BA22" s="69"/>
      <c r="BB22" s="69"/>
      <c r="BC22" s="70"/>
      <c r="BD22" s="69"/>
      <c r="BE22" s="69"/>
      <c r="BF22" s="70"/>
      <c r="BG22" s="69"/>
      <c r="BH22" s="75"/>
      <c r="BI22" s="69"/>
      <c r="BJ22" s="547"/>
      <c r="BK22" s="66">
        <v>37</v>
      </c>
      <c r="BL22" s="212"/>
      <c r="BQ22" s="308"/>
      <c r="BR22" s="308"/>
      <c r="BS22" s="308"/>
      <c r="BT22" s="308"/>
      <c r="BU22" s="212"/>
      <c r="BV22" s="212"/>
      <c r="BW22" s="212"/>
      <c r="BX22" s="212"/>
      <c r="BY22" s="212"/>
      <c r="CI22" s="661"/>
      <c r="CJ22" s="718"/>
      <c r="CK22" s="661"/>
      <c r="CL22" s="661"/>
      <c r="CM22" s="661"/>
      <c r="CN22" s="661">
        <f t="shared" si="0"/>
        <v>0</v>
      </c>
    </row>
    <row r="23" spans="1:92" ht="19.5" customHeight="1" x14ac:dyDescent="0.25">
      <c r="A23" s="58"/>
      <c r="C23" s="60">
        <v>36</v>
      </c>
      <c r="H23" s="90"/>
      <c r="Q23" s="212"/>
      <c r="R23" s="212"/>
      <c r="S23" s="212"/>
      <c r="T23" s="212"/>
      <c r="U23" s="212"/>
      <c r="V23" s="212"/>
      <c r="W23" s="212"/>
      <c r="X23" s="212"/>
      <c r="Y23" s="212"/>
      <c r="Z23" s="212"/>
      <c r="AA23" s="212"/>
      <c r="AB23" s="212"/>
      <c r="AC23" s="212"/>
      <c r="AD23" s="212"/>
      <c r="AE23" s="212"/>
      <c r="AF23" s="212"/>
      <c r="AG23" s="212"/>
      <c r="AH23" s="212"/>
      <c r="AI23" s="212"/>
      <c r="AJ23" s="212"/>
      <c r="AK23" s="212"/>
      <c r="AL23" s="212"/>
      <c r="AM23" s="212"/>
      <c r="AN23" s="212"/>
      <c r="AO23" s="73"/>
      <c r="AP23" s="73"/>
      <c r="AQ23" s="87"/>
      <c r="AR23" s="73"/>
      <c r="AS23" s="74"/>
      <c r="AT23" s="546"/>
      <c r="AU23" s="68"/>
      <c r="AV23" s="69"/>
      <c r="AW23" s="70"/>
      <c r="AX23" s="69"/>
      <c r="AY23" s="69"/>
      <c r="AZ23" s="70"/>
      <c r="BA23" s="69"/>
      <c r="BB23" s="69"/>
      <c r="BC23" s="70"/>
      <c r="BD23" s="69"/>
      <c r="BE23" s="69"/>
      <c r="BF23" s="71"/>
      <c r="BG23" s="69"/>
      <c r="BH23" s="75"/>
      <c r="BI23" s="69"/>
      <c r="BJ23" s="547"/>
      <c r="BK23" s="66">
        <v>36</v>
      </c>
      <c r="BL23" s="212"/>
      <c r="BN23" s="314" t="s">
        <v>145</v>
      </c>
      <c r="BO23" s="315" t="s">
        <v>420</v>
      </c>
      <c r="BP23" s="316" t="s">
        <v>421</v>
      </c>
      <c r="BQ23" s="316" t="s">
        <v>422</v>
      </c>
      <c r="BV23" s="279"/>
      <c r="CI23" s="661"/>
      <c r="CJ23" s="718"/>
      <c r="CK23" s="661"/>
      <c r="CL23" s="661"/>
      <c r="CM23" s="661"/>
      <c r="CN23" s="661">
        <f t="shared" si="0"/>
        <v>0</v>
      </c>
    </row>
    <row r="24" spans="1:92" ht="19.5" customHeight="1" x14ac:dyDescent="0.25">
      <c r="A24" s="58"/>
      <c r="C24" s="60">
        <v>35</v>
      </c>
      <c r="Q24" s="212"/>
      <c r="R24" s="212"/>
      <c r="S24" s="212"/>
      <c r="T24" s="212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2"/>
      <c r="AI24" s="212"/>
      <c r="AJ24" s="212"/>
      <c r="AK24" s="212"/>
      <c r="AL24" s="212"/>
      <c r="AM24" s="212"/>
      <c r="AN24" s="212"/>
      <c r="AO24" s="73"/>
      <c r="AP24" s="73"/>
      <c r="AQ24" s="87"/>
      <c r="AR24" s="73"/>
      <c r="AS24" s="74"/>
      <c r="AT24" s="546"/>
      <c r="AU24" s="69"/>
      <c r="AV24" s="69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69"/>
      <c r="BH24" s="91" t="e">
        <f>#REF!/1000</f>
        <v>#REF!</v>
      </c>
      <c r="BI24" s="70"/>
      <c r="BJ24" s="547"/>
      <c r="BK24" s="66">
        <v>35</v>
      </c>
      <c r="BL24" s="212"/>
      <c r="BN24" s="310" t="s">
        <v>424</v>
      </c>
      <c r="BO24" s="317">
        <v>88</v>
      </c>
      <c r="BP24" s="316">
        <v>80</v>
      </c>
      <c r="BQ24" s="316">
        <v>25</v>
      </c>
      <c r="BV24" s="279"/>
      <c r="CI24" s="661"/>
      <c r="CJ24" s="718"/>
      <c r="CK24" s="661"/>
      <c r="CL24" s="661"/>
      <c r="CM24" s="661"/>
      <c r="CN24" s="661">
        <f t="shared" si="0"/>
        <v>0</v>
      </c>
    </row>
    <row r="25" spans="1:92" ht="19.5" customHeight="1" thickBot="1" x14ac:dyDescent="0.3">
      <c r="A25" s="58"/>
      <c r="C25" s="60">
        <v>34</v>
      </c>
      <c r="Q25" s="212"/>
      <c r="R25" s="212"/>
      <c r="S25" s="212"/>
      <c r="T25" s="212"/>
      <c r="U25" s="212"/>
      <c r="V25" s="212"/>
      <c r="W25" s="212"/>
      <c r="X25" s="212"/>
      <c r="Y25" s="212"/>
      <c r="Z25" s="212"/>
      <c r="AA25" s="212"/>
      <c r="AB25" s="212"/>
      <c r="AC25" s="212"/>
      <c r="AD25" s="212"/>
      <c r="AE25" s="212"/>
      <c r="AF25" s="212"/>
      <c r="AG25" s="212"/>
      <c r="AH25" s="212"/>
      <c r="AI25" s="212"/>
      <c r="AJ25" s="212"/>
      <c r="AK25" s="212"/>
      <c r="AL25" s="212"/>
      <c r="AM25" s="212"/>
      <c r="AN25" s="212"/>
      <c r="AO25" s="73"/>
      <c r="AP25" s="73"/>
      <c r="AQ25" s="87"/>
      <c r="AR25" s="33"/>
      <c r="AS25" s="74"/>
      <c r="AT25" s="550"/>
      <c r="AU25" s="551"/>
      <c r="AV25" s="551"/>
      <c r="AW25" s="552"/>
      <c r="AX25" s="551"/>
      <c r="AY25" s="551"/>
      <c r="AZ25" s="552"/>
      <c r="BA25" s="551"/>
      <c r="BB25" s="551"/>
      <c r="BC25" s="552"/>
      <c r="BD25" s="551"/>
      <c r="BE25" s="551"/>
      <c r="BF25" s="552"/>
      <c r="BG25" s="551"/>
      <c r="BH25" s="551"/>
      <c r="BI25" s="551"/>
      <c r="BJ25" s="553"/>
      <c r="BK25" s="66">
        <v>34</v>
      </c>
      <c r="BL25" s="212"/>
      <c r="BN25" s="318" t="s">
        <v>79</v>
      </c>
      <c r="BO25" s="317">
        <v>0</v>
      </c>
      <c r="BP25" s="522"/>
      <c r="CI25" s="661"/>
      <c r="CJ25" s="718"/>
      <c r="CK25" s="661"/>
      <c r="CL25" s="661"/>
      <c r="CM25" s="661"/>
      <c r="CN25" s="661">
        <f t="shared" si="0"/>
        <v>0</v>
      </c>
    </row>
    <row r="26" spans="1:92" ht="19.5" customHeight="1" x14ac:dyDescent="0.25">
      <c r="A26" s="58"/>
      <c r="C26" s="60">
        <v>33</v>
      </c>
      <c r="Q26" s="212"/>
      <c r="R26" s="212"/>
      <c r="S26" s="212"/>
      <c r="T26" s="212"/>
      <c r="U26" s="212"/>
      <c r="V26" s="212"/>
      <c r="W26" s="212"/>
      <c r="X26" s="212"/>
      <c r="Y26" s="212"/>
      <c r="Z26" s="212"/>
      <c r="AA26" s="212"/>
      <c r="AB26" s="212"/>
      <c r="AC26" s="212"/>
      <c r="AD26" s="212"/>
      <c r="AE26" s="212"/>
      <c r="AF26" s="212"/>
      <c r="AG26" s="212"/>
      <c r="AH26" s="212"/>
      <c r="AI26" s="212"/>
      <c r="AJ26" s="212"/>
      <c r="AK26" s="212"/>
      <c r="AL26" s="212"/>
      <c r="AM26" s="212"/>
      <c r="AN26" s="212"/>
      <c r="AO26" s="73"/>
      <c r="AP26" s="73"/>
      <c r="AQ26" s="87"/>
      <c r="AR26" s="87"/>
      <c r="AS26" s="73"/>
      <c r="AT26" s="568"/>
      <c r="AU26" s="554"/>
      <c r="AV26" s="554"/>
      <c r="AW26" s="554"/>
      <c r="AX26" s="554"/>
      <c r="AY26" s="554"/>
      <c r="AZ26" s="554"/>
      <c r="BA26" s="554"/>
      <c r="BB26" s="554"/>
      <c r="BC26" s="554"/>
      <c r="BD26" s="554" t="s">
        <v>428</v>
      </c>
      <c r="BE26" s="554"/>
      <c r="BF26" s="554"/>
      <c r="BG26" s="554"/>
      <c r="BH26" s="554"/>
      <c r="BI26" s="554"/>
      <c r="BJ26" s="481"/>
      <c r="BK26" s="66">
        <v>33</v>
      </c>
      <c r="BL26" s="212"/>
      <c r="BN26" s="319" t="s">
        <v>16</v>
      </c>
      <c r="BO26" s="317">
        <v>31</v>
      </c>
      <c r="CI26" s="729" t="s">
        <v>5032</v>
      </c>
      <c r="CJ26" s="729">
        <f>SUM(CJ11:CJ25)</f>
        <v>191</v>
      </c>
      <c r="CK26" s="729">
        <f t="shared" ref="CK26:CN26" si="1">SUM(CK11:CK25)</f>
        <v>154</v>
      </c>
      <c r="CL26" s="729">
        <f t="shared" si="1"/>
        <v>1</v>
      </c>
      <c r="CM26" s="729">
        <f t="shared" si="1"/>
        <v>8</v>
      </c>
      <c r="CN26" s="729">
        <f t="shared" si="1"/>
        <v>28</v>
      </c>
    </row>
    <row r="27" spans="1:92" ht="19.5" customHeight="1" thickBot="1" x14ac:dyDescent="0.3">
      <c r="A27" s="58"/>
      <c r="C27" s="60">
        <v>32</v>
      </c>
      <c r="Q27" s="212"/>
      <c r="R27" s="212"/>
      <c r="S27" s="212"/>
      <c r="T27" s="212"/>
      <c r="U27" s="212"/>
      <c r="V27" s="212"/>
      <c r="W27" s="212"/>
      <c r="X27" s="212"/>
      <c r="Y27" s="212"/>
      <c r="Z27" s="212"/>
      <c r="AA27" s="212"/>
      <c r="AB27" s="212"/>
      <c r="AC27" s="212"/>
      <c r="AD27" s="212"/>
      <c r="AE27" s="212"/>
      <c r="AF27" s="212"/>
      <c r="AG27" s="212"/>
      <c r="AH27" s="212"/>
      <c r="AI27" s="212"/>
      <c r="AJ27" s="212"/>
      <c r="AK27" s="212"/>
      <c r="AL27" s="212"/>
      <c r="AM27" s="212"/>
      <c r="AN27" s="212"/>
      <c r="AO27" s="73"/>
      <c r="AP27" s="73"/>
      <c r="AQ27" s="87"/>
      <c r="AR27" s="87"/>
      <c r="AS27" s="73"/>
      <c r="AT27" s="87"/>
      <c r="AU27" s="73"/>
      <c r="AV27" s="175"/>
      <c r="AW27" s="139"/>
      <c r="AX27" s="558"/>
      <c r="AY27" s="519"/>
      <c r="AZ27" s="175"/>
      <c r="BA27" s="139"/>
      <c r="BB27" s="139"/>
      <c r="BC27" s="558"/>
      <c r="BD27" s="519"/>
      <c r="BE27" s="175"/>
      <c r="BF27" s="139"/>
      <c r="BG27" s="558"/>
      <c r="BH27" s="519"/>
      <c r="BI27" s="264"/>
      <c r="BJ27" s="139"/>
      <c r="BK27" s="66">
        <v>32</v>
      </c>
      <c r="BL27" s="212"/>
      <c r="BN27" s="312" t="s">
        <v>17</v>
      </c>
      <c r="BO27" s="312">
        <f>SUM(BO24:BQ24)+BO26+BO25</f>
        <v>224</v>
      </c>
      <c r="BQ27" s="355"/>
    </row>
    <row r="28" spans="1:92" ht="19.5" customHeight="1" thickBot="1" x14ac:dyDescent="0.3">
      <c r="A28" s="58"/>
      <c r="C28" s="60">
        <v>31</v>
      </c>
      <c r="E28" s="92" t="s">
        <v>20</v>
      </c>
      <c r="Q28" s="212"/>
      <c r="R28" s="212"/>
      <c r="S28" s="212"/>
      <c r="T28" s="212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2"/>
      <c r="AI28" s="212"/>
      <c r="AJ28" s="212"/>
      <c r="AK28" s="212"/>
      <c r="AL28" s="212"/>
      <c r="AM28" s="212"/>
      <c r="AN28" s="212"/>
      <c r="AO28" s="73"/>
      <c r="AP28" s="73"/>
      <c r="AQ28" s="87"/>
      <c r="AR28" s="73"/>
      <c r="AS28" s="74"/>
      <c r="AT28" s="87"/>
      <c r="AU28" s="73"/>
      <c r="AV28" s="620"/>
      <c r="AW28" s="139"/>
      <c r="AX28" s="399" t="str">
        <f>IF(INDEX(Cab_list[],MATCH(5&amp;"-"&amp;AZ28,Cab_list[hidden cabname],0),2)=0," ",INDEX(Cab_list[],MATCH(5&amp;"-"&amp;AZ28,Cab_list[hidden cabname],0),2))</f>
        <v>KG이니시스</v>
      </c>
      <c r="AY28" s="555"/>
      <c r="AZ28" s="621" t="s">
        <v>177</v>
      </c>
      <c r="BA28" s="139"/>
      <c r="BB28" s="459"/>
      <c r="BC28" s="556" t="str">
        <f>IF(INDEX(Cab_list[],MATCH(5&amp;"-"&amp;BE28,Cab_list[hidden cabname],0),2)=0," ",INDEX(Cab_list[],MATCH(5&amp;"-"&amp;BE28,Cab_list[hidden cabname],0),2))</f>
        <v>KG이니시스</v>
      </c>
      <c r="BD28" s="282"/>
      <c r="BE28" s="620" t="s">
        <v>429</v>
      </c>
      <c r="BF28" s="139"/>
      <c r="BG28" s="399" t="str">
        <f>IF(INDEX(Cab_list[],MATCH(5&amp;"-"&amp;BI28,Cab_list[hidden cabname],0),2)=0," ",INDEX(Cab_list[],MATCH(5&amp;"-"&amp;BI28,Cab_list[hidden cabname],0),2))</f>
        <v>KG이니시스</v>
      </c>
      <c r="BH28" s="555"/>
      <c r="BI28" s="622" t="s">
        <v>178</v>
      </c>
      <c r="BJ28" s="139"/>
      <c r="BK28" s="66">
        <v>31</v>
      </c>
      <c r="BL28" s="212"/>
    </row>
    <row r="29" spans="1:92" ht="19.5" customHeight="1" thickBot="1" x14ac:dyDescent="0.3">
      <c r="A29" s="58"/>
      <c r="C29" s="60">
        <v>30</v>
      </c>
      <c r="Q29" s="212"/>
      <c r="R29" s="212"/>
      <c r="S29" s="212"/>
      <c r="T29" s="212"/>
      <c r="U29" s="212"/>
      <c r="V29" s="212"/>
      <c r="W29" s="212"/>
      <c r="X29" s="212"/>
      <c r="Y29" s="212"/>
      <c r="Z29" s="212"/>
      <c r="AA29" s="212"/>
      <c r="AB29" s="212"/>
      <c r="AC29" s="212"/>
      <c r="AD29" s="212"/>
      <c r="AE29" s="212"/>
      <c r="AF29" s="212"/>
      <c r="AG29" s="212"/>
      <c r="AH29" s="212"/>
      <c r="AI29" s="212"/>
      <c r="AJ29" s="212"/>
      <c r="AK29" s="212"/>
      <c r="AL29" s="212"/>
      <c r="AM29" s="212"/>
      <c r="AN29" s="212"/>
      <c r="AO29" s="73"/>
      <c r="AP29" s="73"/>
      <c r="AQ29" s="87"/>
      <c r="AR29" s="73"/>
      <c r="AS29" s="74"/>
      <c r="AT29" s="87"/>
      <c r="AU29" s="73"/>
      <c r="AV29" s="620"/>
      <c r="AW29" s="139"/>
      <c r="AX29" s="399" t="str">
        <f>IF(INDEX(Cab_list[],MATCH(5&amp;"-"&amp;AZ29,Cab_list[hidden cabname],0),2)=0," ",INDEX(Cab_list[],MATCH(5&amp;"-"&amp;AZ29,Cab_list[hidden cabname],0),2))</f>
        <v>KG이니시스</v>
      </c>
      <c r="AY29" s="555"/>
      <c r="AZ29" s="621" t="s">
        <v>181</v>
      </c>
      <c r="BA29" s="139"/>
      <c r="BB29" s="459"/>
      <c r="BC29" s="556" t="str">
        <f>IF(INDEX(Cab_list[],MATCH(5&amp;"-"&amp;BE29,Cab_list[hidden cabname],0),2)=0," ",INDEX(Cab_list[],MATCH(5&amp;"-"&amp;BE29,Cab_list[hidden cabname],0),2))</f>
        <v>KG이니시스</v>
      </c>
      <c r="BD29" s="282"/>
      <c r="BE29" s="620" t="s">
        <v>430</v>
      </c>
      <c r="BF29" s="139"/>
      <c r="BG29" s="399" t="str">
        <f>IF(INDEX(Cab_list[],MATCH(5&amp;"-"&amp;BI29,Cab_list[hidden cabname],0),2)=0," ",INDEX(Cab_list[],MATCH(5&amp;"-"&amp;BI29,Cab_list[hidden cabname],0),2))</f>
        <v>KG이니시스</v>
      </c>
      <c r="BH29" s="555"/>
      <c r="BI29" s="622" t="s">
        <v>182</v>
      </c>
      <c r="BJ29" s="139"/>
      <c r="BK29" s="66">
        <v>30</v>
      </c>
      <c r="BL29" s="212"/>
    </row>
    <row r="30" spans="1:92" ht="19.5" customHeight="1" thickBot="1" x14ac:dyDescent="0.3">
      <c r="A30" s="58"/>
      <c r="C30" s="60">
        <v>29</v>
      </c>
      <c r="Q30" s="212"/>
      <c r="R30" s="212"/>
      <c r="S30" s="212"/>
      <c r="T30" s="93"/>
      <c r="V30" s="212"/>
      <c r="W30" s="212"/>
      <c r="X30" s="212"/>
      <c r="Y30" s="212"/>
      <c r="Z30" s="212"/>
      <c r="AA30" s="212"/>
      <c r="AB30" s="212"/>
      <c r="AC30" s="212"/>
      <c r="AD30" s="212"/>
      <c r="AE30" s="212"/>
      <c r="AF30" s="212"/>
      <c r="AG30" s="212"/>
      <c r="AH30" s="212"/>
      <c r="AI30" s="212"/>
      <c r="AJ30" s="212"/>
      <c r="AK30" s="212"/>
      <c r="AL30" s="212"/>
      <c r="AM30" s="212"/>
      <c r="AN30" s="212"/>
      <c r="AO30" s="73"/>
      <c r="AP30" s="73"/>
      <c r="AQ30" s="87"/>
      <c r="AR30" s="73"/>
      <c r="AS30" s="74"/>
      <c r="AT30" s="87"/>
      <c r="AU30" s="73"/>
      <c r="AV30" s="620"/>
      <c r="AW30" s="139"/>
      <c r="AX30" s="399" t="str">
        <f>IF(INDEX(Cab_list[],MATCH(5&amp;"-"&amp;AZ30,Cab_list[hidden cabname],0),2)=0," ",INDEX(Cab_list[],MATCH(5&amp;"-"&amp;AZ30,Cab_list[hidden cabname],0),2))</f>
        <v>KG이니시스</v>
      </c>
      <c r="AY30" s="555"/>
      <c r="AZ30" s="621" t="s">
        <v>185</v>
      </c>
      <c r="BA30" s="139"/>
      <c r="BB30" s="459"/>
      <c r="BC30" s="556" t="str">
        <f>IF(INDEX(Cab_list[],MATCH(5&amp;"-"&amp;BE30,Cab_list[hidden cabname],0),2)=0," ",INDEX(Cab_list[],MATCH(5&amp;"-"&amp;BE30,Cab_list[hidden cabname],0),2))</f>
        <v>KG이니시스</v>
      </c>
      <c r="BD30" s="282"/>
      <c r="BE30" s="620" t="s">
        <v>431</v>
      </c>
      <c r="BF30" s="139"/>
      <c r="BG30" s="399" t="str">
        <f>IF(INDEX(Cab_list[],MATCH(5&amp;"-"&amp;BI30,Cab_list[hidden cabname],0),2)=0," ",INDEX(Cab_list[],MATCH(5&amp;"-"&amp;BI30,Cab_list[hidden cabname],0),2))</f>
        <v>KG이니시스</v>
      </c>
      <c r="BH30" s="555"/>
      <c r="BI30" s="622" t="s">
        <v>186</v>
      </c>
      <c r="BJ30" s="139"/>
      <c r="BK30" s="66">
        <v>29</v>
      </c>
      <c r="BL30" s="212"/>
      <c r="BP30" s="520"/>
    </row>
    <row r="31" spans="1:92" ht="19.5" customHeight="1" thickBot="1" x14ac:dyDescent="0.3">
      <c r="A31" s="58"/>
      <c r="C31" s="60">
        <v>28</v>
      </c>
      <c r="D31" s="212"/>
      <c r="E31" s="212"/>
      <c r="K31" s="688"/>
      <c r="L31" s="688"/>
      <c r="Q31" s="212"/>
      <c r="R31" s="212"/>
      <c r="S31" s="212"/>
      <c r="T31" s="212"/>
      <c r="V31" s="212"/>
      <c r="W31" s="212"/>
      <c r="X31" s="212"/>
      <c r="Y31" s="212"/>
      <c r="Z31" s="212"/>
      <c r="AA31" s="212"/>
      <c r="AB31" s="212"/>
      <c r="AC31" s="212"/>
      <c r="AD31" s="212"/>
      <c r="AE31" s="212"/>
      <c r="AF31" s="212"/>
      <c r="AG31" s="94"/>
      <c r="AH31" s="212"/>
      <c r="AI31" s="212"/>
      <c r="AJ31" s="212"/>
      <c r="AK31" s="212"/>
      <c r="AL31" s="212"/>
      <c r="AM31" s="212"/>
      <c r="AN31" s="212"/>
      <c r="AO31" s="73"/>
      <c r="AP31" s="73"/>
      <c r="AQ31" s="87"/>
      <c r="AR31" s="73"/>
      <c r="AS31" s="74"/>
      <c r="AT31" s="87"/>
      <c r="AU31" s="73"/>
      <c r="AV31" s="175"/>
      <c r="AW31" s="139"/>
      <c r="AX31" s="399" t="str">
        <f>IF(INDEX(Cab_list[],MATCH(5&amp;"-"&amp;AZ31,Cab_list[hidden cabname],0),2)=0," ",INDEX(Cab_list[],MATCH(5&amp;"-"&amp;AZ31,Cab_list[hidden cabname],0),2))</f>
        <v>KG이니시스</v>
      </c>
      <c r="AY31" s="555"/>
      <c r="AZ31" s="621" t="s">
        <v>189</v>
      </c>
      <c r="BA31" s="139"/>
      <c r="BB31" s="459"/>
      <c r="BC31" s="556" t="str">
        <f>IF(INDEX(Cab_list[],MATCH(5&amp;"-"&amp;BE31,Cab_list[hidden cabname],0),2)=0," ",INDEX(Cab_list[],MATCH(5&amp;"-"&amp;BE31,Cab_list[hidden cabname],0),2))</f>
        <v>KG이니시스</v>
      </c>
      <c r="BD31" s="282"/>
      <c r="BE31" s="620" t="s">
        <v>432</v>
      </c>
      <c r="BF31" s="139"/>
      <c r="BG31" s="399" t="str">
        <f>IF(INDEX(Cab_list[],MATCH(5&amp;"-"&amp;BI31,Cab_list[hidden cabname],0),2)=0," ",INDEX(Cab_list[],MATCH(5&amp;"-"&amp;BI31,Cab_list[hidden cabname],0),2))</f>
        <v>KG이니시스</v>
      </c>
      <c r="BH31" s="555"/>
      <c r="BI31" s="622" t="s">
        <v>190</v>
      </c>
      <c r="BJ31" s="139"/>
      <c r="BK31" s="66">
        <v>28</v>
      </c>
      <c r="BL31" s="212"/>
      <c r="BP31" s="212"/>
    </row>
    <row r="32" spans="1:92" ht="19.5" customHeight="1" thickBot="1" x14ac:dyDescent="0.3">
      <c r="A32" s="58"/>
      <c r="C32" s="60">
        <v>27</v>
      </c>
      <c r="Q32" s="212"/>
      <c r="R32" s="212"/>
      <c r="S32" s="212"/>
      <c r="T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H32" s="212"/>
      <c r="AI32" s="212"/>
      <c r="AJ32" s="212"/>
      <c r="AK32" s="212"/>
      <c r="AL32" s="212"/>
      <c r="AM32" s="212"/>
      <c r="AN32" s="212"/>
      <c r="AO32" s="374"/>
      <c r="AP32" s="181"/>
      <c r="AQ32" s="87"/>
      <c r="AR32" s="73"/>
      <c r="AS32" s="74"/>
      <c r="AT32" s="87"/>
      <c r="AU32" s="73"/>
      <c r="AV32" s="175"/>
      <c r="AW32" s="139"/>
      <c r="AX32" s="399" t="str">
        <f>IF(INDEX(Cab_list[],MATCH(5&amp;"-"&amp;AZ32,Cab_list[hidden cabname],0),2)=0," ",INDEX(Cab_list[],MATCH(5&amp;"-"&amp;AZ32,Cab_list[hidden cabname],0),2))</f>
        <v>KG이니시스</v>
      </c>
      <c r="AY32" s="555"/>
      <c r="AZ32" s="621" t="s">
        <v>193</v>
      </c>
      <c r="BA32" s="139"/>
      <c r="BB32" s="459"/>
      <c r="BC32" s="556" t="str">
        <f>IF(INDEX(Cab_list[],MATCH(5&amp;"-"&amp;BE32,Cab_list[hidden cabname],0),2)=0," ",INDEX(Cab_list[],MATCH(5&amp;"-"&amp;BE32,Cab_list[hidden cabname],0),2))</f>
        <v>KG이니시스</v>
      </c>
      <c r="BD32" s="282"/>
      <c r="BE32" s="620" t="s">
        <v>433</v>
      </c>
      <c r="BF32" s="139"/>
      <c r="BG32" s="399" t="str">
        <f>IF(INDEX(Cab_list[],MATCH(5&amp;"-"&amp;BI32,Cab_list[hidden cabname],0),2)=0," ",INDEX(Cab_list[],MATCH(5&amp;"-"&amp;BI32,Cab_list[hidden cabname],0),2))</f>
        <v>KG이니시스</v>
      </c>
      <c r="BH32" s="555"/>
      <c r="BI32" s="622" t="s">
        <v>194</v>
      </c>
      <c r="BJ32" s="139"/>
      <c r="BK32" s="66">
        <v>27</v>
      </c>
      <c r="BL32" s="212"/>
      <c r="BP32" s="527"/>
    </row>
    <row r="33" spans="1:120" ht="19.5" customHeight="1" thickBot="1" x14ac:dyDescent="0.3">
      <c r="A33" s="58"/>
      <c r="C33" s="60">
        <v>26</v>
      </c>
      <c r="Q33" s="212"/>
      <c r="R33" s="212"/>
      <c r="S33" s="212"/>
      <c r="T33" s="212"/>
      <c r="V33" s="212"/>
      <c r="X33" s="212"/>
      <c r="Y33" s="212"/>
      <c r="Z33" s="212"/>
      <c r="AA33" s="212"/>
      <c r="AB33" s="212"/>
      <c r="AC33" s="212"/>
      <c r="AD33" s="212"/>
      <c r="AE33" s="212"/>
      <c r="AF33" s="212"/>
      <c r="AG33" s="212"/>
      <c r="AH33" s="212"/>
      <c r="AI33" s="212"/>
      <c r="AJ33" s="212"/>
      <c r="AK33" s="212"/>
      <c r="AL33" s="212"/>
      <c r="AM33" s="212"/>
      <c r="AN33" s="212"/>
      <c r="AO33" s="374"/>
      <c r="AP33" s="181"/>
      <c r="AQ33" s="87"/>
      <c r="AR33" s="73"/>
      <c r="AS33" s="74"/>
      <c r="AT33" s="87"/>
      <c r="AU33" s="73"/>
      <c r="AV33" s="175"/>
      <c r="AW33" s="139"/>
      <c r="AX33" s="399" t="str">
        <f>IF(INDEX(Cab_list[],MATCH(5&amp;"-"&amp;AZ33,Cab_list[hidden cabname],0),2)=0," ",INDEX(Cab_list[],MATCH(5&amp;"-"&amp;AZ33,Cab_list[hidden cabname],0),2))</f>
        <v>KG이니시스</v>
      </c>
      <c r="AY33" s="555"/>
      <c r="AZ33" s="621" t="s">
        <v>197</v>
      </c>
      <c r="BA33" s="139"/>
      <c r="BB33" s="459"/>
      <c r="BC33" s="556" t="str">
        <f>IF(INDEX(Cab_list[],MATCH(5&amp;"-"&amp;BE33,Cab_list[hidden cabname],0),2)=0," ",INDEX(Cab_list[],MATCH(5&amp;"-"&amp;BE33,Cab_list[hidden cabname],0),2))</f>
        <v>KG이니시스</v>
      </c>
      <c r="BD33" s="282"/>
      <c r="BE33" s="620" t="s">
        <v>434</v>
      </c>
      <c r="BF33" s="139"/>
      <c r="BG33" s="399" t="str">
        <f>IF(INDEX(Cab_list[],MATCH(5&amp;"-"&amp;BI33,Cab_list[hidden cabname],0),2)=0," ",INDEX(Cab_list[],MATCH(5&amp;"-"&amp;BI33,Cab_list[hidden cabname],0),2))</f>
        <v>KG이니시스</v>
      </c>
      <c r="BH33" s="555"/>
      <c r="BI33" s="622" t="s">
        <v>198</v>
      </c>
      <c r="BJ33" s="139"/>
      <c r="BK33" s="66">
        <v>26</v>
      </c>
      <c r="BL33" s="212"/>
      <c r="BO33" s="623"/>
      <c r="BP33" s="527"/>
      <c r="DP33" s="212"/>
    </row>
    <row r="34" spans="1:120" ht="19.5" customHeight="1" thickBot="1" x14ac:dyDescent="0.3">
      <c r="A34" s="58"/>
      <c r="C34" s="60">
        <v>25</v>
      </c>
      <c r="Q34" s="212"/>
      <c r="R34" s="212"/>
      <c r="S34" s="212"/>
      <c r="T34" s="212"/>
      <c r="V34" s="212"/>
      <c r="W34" s="212"/>
      <c r="X34" s="212"/>
      <c r="Y34" s="212"/>
      <c r="Z34" s="212"/>
      <c r="AA34" s="212"/>
      <c r="AB34" s="212"/>
      <c r="AC34" s="212"/>
      <c r="AD34" s="212"/>
      <c r="AE34" s="212"/>
      <c r="AF34" s="212"/>
      <c r="AG34" s="212"/>
      <c r="AH34" s="212"/>
      <c r="AI34" s="212"/>
      <c r="AJ34" s="212"/>
      <c r="AK34" s="212"/>
      <c r="AL34" s="212"/>
      <c r="AM34" s="212"/>
      <c r="AN34" s="212"/>
      <c r="AO34" s="374"/>
      <c r="AP34" s="181"/>
      <c r="AQ34" s="87"/>
      <c r="AR34" s="73"/>
      <c r="AS34" s="74"/>
      <c r="AT34" s="87"/>
      <c r="AU34" s="73"/>
      <c r="AV34" s="175"/>
      <c r="AW34" s="139"/>
      <c r="AX34" s="399" t="str">
        <f>IF(INDEX(Cab_list[],MATCH(5&amp;"-"&amp;AZ34,Cab_list[hidden cabname],0),2)=0," ",INDEX(Cab_list[],MATCH(5&amp;"-"&amp;AZ34,Cab_list[hidden cabname],0),2))</f>
        <v>KG이니시스</v>
      </c>
      <c r="AY34" s="555"/>
      <c r="AZ34" s="621" t="s">
        <v>201</v>
      </c>
      <c r="BA34" s="139"/>
      <c r="BB34" s="459"/>
      <c r="BC34" s="556" t="str">
        <f>IF(INDEX(Cab_list[],MATCH(5&amp;"-"&amp;BE34,Cab_list[hidden cabname],0),2)=0," ",INDEX(Cab_list[],MATCH(5&amp;"-"&amp;BE34,Cab_list[hidden cabname],0),2))</f>
        <v>KG이니시스</v>
      </c>
      <c r="BD34" s="282"/>
      <c r="BE34" s="620" t="s">
        <v>435</v>
      </c>
      <c r="BF34" s="139"/>
      <c r="BG34" s="399" t="str">
        <f>IF(INDEX(Cab_list[],MATCH(5&amp;"-"&amp;BI34,Cab_list[hidden cabname],0),2)=0," ",INDEX(Cab_list[],MATCH(5&amp;"-"&amp;BI34,Cab_list[hidden cabname],0),2))</f>
        <v>KG이니시스</v>
      </c>
      <c r="BH34" s="555"/>
      <c r="BI34" s="622" t="s">
        <v>202</v>
      </c>
      <c r="BJ34" s="139"/>
      <c r="BK34" s="66">
        <v>25</v>
      </c>
      <c r="BL34" s="212"/>
      <c r="BP34" s="527"/>
    </row>
    <row r="35" spans="1:120" ht="19.5" customHeight="1" x14ac:dyDescent="0.25">
      <c r="A35" s="58"/>
      <c r="C35" s="60">
        <v>24</v>
      </c>
      <c r="Q35" s="212"/>
      <c r="R35" s="212"/>
      <c r="S35" s="212"/>
      <c r="T35" s="212"/>
      <c r="U35" s="212"/>
      <c r="V35" s="212"/>
      <c r="W35" s="212"/>
      <c r="X35" s="212"/>
      <c r="Y35" s="212"/>
      <c r="Z35" s="212"/>
      <c r="AA35" s="212"/>
      <c r="AB35" s="212"/>
      <c r="AC35" s="212"/>
      <c r="AD35" s="212"/>
      <c r="AE35" s="212"/>
      <c r="AF35" s="212"/>
      <c r="AG35" s="212"/>
      <c r="AH35" s="212"/>
      <c r="AI35" s="212"/>
      <c r="AJ35" s="212"/>
      <c r="AK35" s="212"/>
      <c r="AL35" s="212"/>
      <c r="AM35" s="212"/>
      <c r="AN35" s="212"/>
      <c r="AO35" s="73"/>
      <c r="AP35" s="73"/>
      <c r="AQ35" s="87"/>
      <c r="AR35" s="73"/>
      <c r="AS35" s="73"/>
      <c r="AT35" s="139"/>
      <c r="AU35" s="139"/>
      <c r="AV35" s="139"/>
      <c r="AW35" s="139"/>
      <c r="AX35" s="139"/>
      <c r="AY35" s="139"/>
      <c r="AZ35" s="139"/>
      <c r="BA35" s="139"/>
      <c r="BB35" s="139"/>
      <c r="BC35" s="139"/>
      <c r="BD35" s="139"/>
      <c r="BE35" s="139"/>
      <c r="BF35" s="139"/>
      <c r="BG35" s="139"/>
      <c r="BH35" s="139"/>
      <c r="BI35" s="139"/>
      <c r="BJ35" s="139"/>
      <c r="BK35" s="66">
        <v>24</v>
      </c>
      <c r="BL35" s="212"/>
    </row>
    <row r="36" spans="1:120" ht="19.5" customHeight="1" x14ac:dyDescent="0.25">
      <c r="A36" s="58"/>
      <c r="C36" s="60">
        <v>23</v>
      </c>
      <c r="Q36" s="212"/>
      <c r="R36" s="212"/>
      <c r="S36" s="212"/>
      <c r="T36" s="212"/>
      <c r="U36" s="212"/>
      <c r="V36" s="212"/>
      <c r="W36" s="212"/>
      <c r="X36" s="212"/>
      <c r="Y36" s="212"/>
      <c r="Z36" s="212"/>
      <c r="AA36" s="212"/>
      <c r="AB36" s="212"/>
      <c r="AC36" s="212"/>
      <c r="AD36" s="212"/>
      <c r="AE36" s="212"/>
      <c r="AF36" s="212"/>
      <c r="AG36" s="212"/>
      <c r="AH36" s="212"/>
      <c r="AI36" s="212"/>
      <c r="AJ36" s="212"/>
      <c r="AK36" s="212"/>
      <c r="AL36" s="212"/>
      <c r="AM36" s="212"/>
      <c r="AN36" s="212"/>
      <c r="AO36" s="73"/>
      <c r="AP36" s="73"/>
      <c r="AQ36" s="87"/>
      <c r="AR36" s="95"/>
      <c r="AS36" s="73"/>
      <c r="AT36" s="87"/>
      <c r="AU36" s="73"/>
      <c r="AV36" s="73"/>
      <c r="AW36" s="87"/>
      <c r="AX36" s="73"/>
      <c r="AY36" s="96"/>
      <c r="AZ36" s="87"/>
      <c r="BA36" s="73"/>
      <c r="BB36" s="73"/>
      <c r="BC36" s="87"/>
      <c r="BD36" s="73"/>
      <c r="BE36" s="73"/>
      <c r="BF36" s="96"/>
      <c r="BG36" s="73"/>
      <c r="BH36" s="73"/>
      <c r="BI36" s="73"/>
      <c r="BJ36" s="73"/>
      <c r="BK36" s="66">
        <v>23</v>
      </c>
      <c r="BL36" s="212"/>
    </row>
    <row r="37" spans="1:120" ht="19.5" customHeight="1" x14ac:dyDescent="0.25">
      <c r="A37" s="58"/>
      <c r="C37" s="60">
        <v>22</v>
      </c>
      <c r="Q37" s="212"/>
      <c r="R37" s="212"/>
      <c r="S37" s="212"/>
      <c r="T37" s="212"/>
      <c r="U37" s="212"/>
      <c r="V37" s="212"/>
      <c r="W37" s="212"/>
      <c r="X37" s="212"/>
      <c r="Y37" s="212"/>
      <c r="Z37" s="212"/>
      <c r="AA37" s="212"/>
      <c r="AB37" s="212"/>
      <c r="AC37" s="212"/>
      <c r="AD37" s="212"/>
      <c r="AE37" s="212"/>
      <c r="AF37" s="212"/>
      <c r="AG37" s="212"/>
      <c r="AH37" s="212"/>
      <c r="AI37" s="212"/>
      <c r="AJ37" s="212"/>
      <c r="AK37" s="212"/>
      <c r="AL37" s="212"/>
      <c r="AM37" s="212"/>
      <c r="AN37" s="212"/>
      <c r="AO37" s="73"/>
      <c r="AP37" s="73"/>
      <c r="AQ37" s="97"/>
      <c r="AR37" s="98"/>
      <c r="AS37" s="99"/>
      <c r="AT37" s="98"/>
      <c r="AU37" s="97"/>
      <c r="AV37" s="98"/>
      <c r="AW37" s="97"/>
      <c r="AX37" s="98"/>
      <c r="AY37" s="97"/>
      <c r="AZ37" s="98"/>
      <c r="BA37" s="100"/>
      <c r="BB37" s="98"/>
      <c r="BC37" s="97"/>
      <c r="BD37" s="98"/>
      <c r="BE37" s="97"/>
      <c r="BF37" s="98"/>
      <c r="BG37" s="97"/>
      <c r="BH37" s="221"/>
      <c r="BI37" s="97"/>
      <c r="BJ37" s="98"/>
      <c r="BK37" s="66">
        <v>22</v>
      </c>
      <c r="BL37" s="212"/>
    </row>
    <row r="38" spans="1:120" ht="19.5" customHeight="1" thickBot="1" x14ac:dyDescent="0.3">
      <c r="A38" s="58"/>
      <c r="C38" s="60">
        <v>21</v>
      </c>
      <c r="K38" s="688"/>
      <c r="L38" s="688"/>
      <c r="Q38" s="212"/>
      <c r="R38" s="212"/>
      <c r="S38" s="212"/>
      <c r="T38" s="212"/>
      <c r="U38" s="212"/>
      <c r="V38" s="212"/>
      <c r="W38" s="212"/>
      <c r="X38" s="212"/>
      <c r="Y38" s="212"/>
      <c r="Z38" s="212"/>
      <c r="AA38" s="212"/>
      <c r="AB38" s="212"/>
      <c r="AC38" s="212"/>
      <c r="AD38" s="212"/>
      <c r="AE38" s="212"/>
      <c r="AF38" s="212"/>
      <c r="AG38" s="212"/>
      <c r="AH38" s="212"/>
      <c r="AI38" s="212"/>
      <c r="AJ38" s="212"/>
      <c r="AK38" s="212"/>
      <c r="AL38" s="212"/>
      <c r="AM38" s="212"/>
      <c r="AN38" s="212"/>
      <c r="AO38" s="73"/>
      <c r="AP38" s="73"/>
      <c r="AQ38" s="87"/>
      <c r="AR38" s="73"/>
      <c r="AS38" s="101"/>
      <c r="AT38" s="87"/>
      <c r="AU38" s="102"/>
      <c r="AV38" s="102"/>
      <c r="AW38" s="87"/>
      <c r="AX38" s="87"/>
      <c r="AY38" s="87"/>
      <c r="AZ38" s="87"/>
      <c r="BA38" s="87"/>
      <c r="BB38" s="87"/>
      <c r="BC38" s="87"/>
      <c r="BD38" s="87"/>
      <c r="BE38" s="87"/>
      <c r="BF38" s="87"/>
      <c r="BG38" s="87"/>
      <c r="BH38" s="87"/>
      <c r="BI38" s="87"/>
      <c r="BJ38" s="98"/>
      <c r="BK38" s="66">
        <v>21</v>
      </c>
      <c r="BL38" s="212"/>
    </row>
    <row r="39" spans="1:120" ht="19.5" customHeight="1" thickBot="1" x14ac:dyDescent="0.3">
      <c r="A39" s="58"/>
      <c r="C39" s="60">
        <v>20</v>
      </c>
      <c r="Q39" s="212"/>
      <c r="R39" s="212"/>
      <c r="S39" s="212"/>
      <c r="T39" s="212"/>
      <c r="U39" s="212"/>
      <c r="V39" s="212"/>
      <c r="W39" s="212"/>
      <c r="X39" s="212"/>
      <c r="Y39" s="212"/>
      <c r="Z39" s="212"/>
      <c r="AA39" s="212"/>
      <c r="AB39" s="212"/>
      <c r="AC39" s="212"/>
      <c r="AD39" s="212"/>
      <c r="AE39" s="212"/>
      <c r="AF39" s="212"/>
      <c r="AG39" s="212"/>
      <c r="AH39" s="212"/>
      <c r="AI39" s="212"/>
      <c r="AJ39" s="212"/>
      <c r="AK39" s="212"/>
      <c r="AL39" s="212"/>
      <c r="AM39" s="212"/>
      <c r="AN39" s="212"/>
      <c r="AO39" s="73"/>
      <c r="AP39" s="73"/>
      <c r="AQ39" s="87"/>
      <c r="AR39" s="33"/>
      <c r="AS39" s="73"/>
      <c r="AT39" s="103"/>
      <c r="AU39" s="399" t="str">
        <f>IF(INDEX(Cab_list[],MATCH(5&amp;"-"&amp;AW39,Cab_list[hidden cabname],0),2)=0," ",INDEX(Cab_list[],MATCH(5&amp;"-"&amp;AW39,Cab_list[hidden cabname],0),2))</f>
        <v>보다폰</v>
      </c>
      <c r="AV39" s="569"/>
      <c r="AW39" s="104" t="s">
        <v>156</v>
      </c>
      <c r="AX39" s="73"/>
      <c r="AY39" s="73"/>
      <c r="AZ39" s="87"/>
      <c r="BA39" s="73"/>
      <c r="BB39" s="73"/>
      <c r="BC39" s="399" t="e">
        <f>IF(INDEX(Cab_list[],MATCH(5&amp;"-"&amp;BE39,Cab_list[hidden cabname],0),2)=0," ",INDEX(Cab_list[],MATCH(5&amp;"-"&amp;BE39,Cab_list[hidden cabname],0),2))</f>
        <v>#N/A</v>
      </c>
      <c r="BD39" s="150"/>
      <c r="BE39" s="175" t="s">
        <v>98</v>
      </c>
      <c r="BF39" s="144"/>
      <c r="BG39" s="399" t="e">
        <f>IF(INDEX(Cab_list[],MATCH(5&amp;"-"&amp;BI39,Cab_list[hidden cabname],0),2)=0," ",INDEX(Cab_list[],MATCH(5&amp;"-"&amp;BI39,Cab_list[hidden cabname],0),2))</f>
        <v>#N/A</v>
      </c>
      <c r="BH39" s="282"/>
      <c r="BI39" s="98" t="s">
        <v>99</v>
      </c>
      <c r="BJ39" s="586"/>
      <c r="BK39" s="66">
        <v>20</v>
      </c>
      <c r="BL39" s="212"/>
    </row>
    <row r="40" spans="1:120" ht="19.5" customHeight="1" thickBot="1" x14ac:dyDescent="0.3">
      <c r="A40" s="58"/>
      <c r="C40" s="60">
        <v>19</v>
      </c>
      <c r="Q40" s="212"/>
      <c r="R40" s="212"/>
      <c r="S40" s="212"/>
      <c r="T40" s="212"/>
      <c r="U40" s="212"/>
      <c r="V40" s="212"/>
      <c r="W40" s="212"/>
      <c r="X40" s="212"/>
      <c r="Y40" s="212"/>
      <c r="Z40" s="212"/>
      <c r="AA40" s="212"/>
      <c r="AB40" s="212"/>
      <c r="AC40" s="212"/>
      <c r="AD40" s="212"/>
      <c r="AE40" s="212"/>
      <c r="AF40" s="212"/>
      <c r="AG40" s="212"/>
      <c r="AH40" s="212"/>
      <c r="AI40" s="212"/>
      <c r="AJ40" s="212"/>
      <c r="AK40" s="212"/>
      <c r="AL40" s="212"/>
      <c r="AM40" s="212"/>
      <c r="AN40" s="212"/>
      <c r="AO40" s="73"/>
      <c r="AP40" s="73"/>
      <c r="AQ40" s="87"/>
      <c r="AR40" s="33"/>
      <c r="AS40" s="82"/>
      <c r="AT40" s="103"/>
      <c r="AU40" s="399" t="str">
        <f>IF(INDEX(Cab_list[],MATCH(5&amp;"-"&amp;AW40,Cab_list[hidden cabname],0),2)=0," ",INDEX(Cab_list[],MATCH(5&amp;"-"&amp;AW40,Cab_list[hidden cabname],0),2))</f>
        <v>보다폰</v>
      </c>
      <c r="AV40" s="569"/>
      <c r="AW40" s="104" t="s">
        <v>161</v>
      </c>
      <c r="AX40" s="73"/>
      <c r="AY40" s="73"/>
      <c r="AZ40" s="87"/>
      <c r="BA40" s="73"/>
      <c r="BB40" s="73"/>
      <c r="BC40" s="399" t="e">
        <f>IF(INDEX(Cab_list[],MATCH(5&amp;"-"&amp;BE40,Cab_list[hidden cabname],0),2)=0," ",INDEX(Cab_list[],MATCH(5&amp;"-"&amp;BE40,Cab_list[hidden cabname],0),2))</f>
        <v>#N/A</v>
      </c>
      <c r="BD40" s="150"/>
      <c r="BE40" s="175" t="s">
        <v>108</v>
      </c>
      <c r="BF40" s="144"/>
      <c r="BG40" s="399" t="e">
        <f>IF(INDEX(Cab_list[],MATCH(5&amp;"-"&amp;BI40,Cab_list[hidden cabname],0),2)=0," ",INDEX(Cab_list[],MATCH(5&amp;"-"&amp;BI40,Cab_list[hidden cabname],0),2))</f>
        <v>#N/A</v>
      </c>
      <c r="BH40" s="282"/>
      <c r="BI40" s="98" t="s">
        <v>109</v>
      </c>
      <c r="BJ40" s="586"/>
      <c r="BK40" s="66">
        <v>19</v>
      </c>
      <c r="BL40" s="212"/>
    </row>
    <row r="41" spans="1:120" ht="19.5" customHeight="1" thickBot="1" x14ac:dyDescent="0.3">
      <c r="A41" s="58"/>
      <c r="C41" s="60">
        <v>18</v>
      </c>
      <c r="Q41" s="212"/>
      <c r="R41" s="212"/>
      <c r="S41" s="212"/>
      <c r="T41" s="212"/>
      <c r="U41" s="212"/>
      <c r="V41" s="212"/>
      <c r="W41" s="212"/>
      <c r="X41" s="212"/>
      <c r="Y41" s="212"/>
      <c r="Z41" s="212"/>
      <c r="AA41" s="212"/>
      <c r="AB41" s="212"/>
      <c r="AC41" s="212"/>
      <c r="AD41" s="212"/>
      <c r="AE41" s="212"/>
      <c r="AF41" s="212"/>
      <c r="AG41" s="212"/>
      <c r="AH41" s="212"/>
      <c r="AI41" s="212"/>
      <c r="AJ41" s="212"/>
      <c r="AK41" s="212"/>
      <c r="AL41" s="212"/>
      <c r="AM41" s="212"/>
      <c r="AN41" s="212"/>
      <c r="AO41" s="73"/>
      <c r="AP41" s="73"/>
      <c r="AQ41" s="87"/>
      <c r="AR41" s="105"/>
      <c r="AS41" s="73"/>
      <c r="AT41" s="106"/>
      <c r="AU41" s="399" t="str">
        <f>IF(INDEX(Cab_list[],MATCH(5&amp;"-"&amp;AW41,Cab_list[hidden cabname],0),2)=0," ",INDEX(Cab_list[],MATCH(5&amp;"-"&amp;AW41,Cab_list[hidden cabname],0),2))</f>
        <v>보다폰</v>
      </c>
      <c r="AV41" s="569"/>
      <c r="AW41" s="104" t="s">
        <v>167</v>
      </c>
      <c r="AX41" s="73"/>
      <c r="AY41" s="73"/>
      <c r="AZ41" s="87"/>
      <c r="BA41" s="73"/>
      <c r="BB41" s="73"/>
      <c r="BC41" s="399" t="e">
        <f>IF(INDEX(Cab_list[],MATCH(5&amp;"-"&amp;BE41,Cab_list[hidden cabname],0),2)=0," ",INDEX(Cab_list[],MATCH(5&amp;"-"&amp;BE41,Cab_list[hidden cabname],0),2))</f>
        <v>#N/A</v>
      </c>
      <c r="BD41" s="150"/>
      <c r="BE41" s="175" t="s">
        <v>118</v>
      </c>
      <c r="BF41" s="144"/>
      <c r="BG41" s="399" t="e">
        <f>IF(INDEX(Cab_list[],MATCH(5&amp;"-"&amp;BI41,Cab_list[hidden cabname],0),2)=0," ",INDEX(Cab_list[],MATCH(5&amp;"-"&amp;BI41,Cab_list[hidden cabname],0),2))</f>
        <v>#N/A</v>
      </c>
      <c r="BH41" s="282"/>
      <c r="BI41" s="98" t="s">
        <v>119</v>
      </c>
      <c r="BJ41" s="98"/>
      <c r="BK41" s="66">
        <v>18</v>
      </c>
      <c r="BL41" s="212"/>
    </row>
    <row r="42" spans="1:120" ht="19.5" customHeight="1" x14ac:dyDescent="0.25">
      <c r="A42" s="58"/>
      <c r="C42" s="60">
        <v>17</v>
      </c>
      <c r="E42" s="92" t="s">
        <v>22</v>
      </c>
      <c r="Q42" s="212"/>
      <c r="R42" s="212"/>
      <c r="S42" s="212"/>
      <c r="T42" s="212"/>
      <c r="U42" s="212"/>
      <c r="V42" s="212"/>
      <c r="W42" s="212"/>
      <c r="X42" s="212"/>
      <c r="Y42" s="212"/>
      <c r="Z42" s="212"/>
      <c r="AA42" s="212"/>
      <c r="AB42" s="212"/>
      <c r="AC42" s="212"/>
      <c r="AD42" s="212"/>
      <c r="AE42" s="212"/>
      <c r="AF42" s="212"/>
      <c r="AG42" s="212"/>
      <c r="AH42" s="212"/>
      <c r="AI42" s="212"/>
      <c r="AJ42" s="212"/>
      <c r="AK42" s="212"/>
      <c r="AL42" s="212"/>
      <c r="AM42" s="212"/>
      <c r="AN42" s="212"/>
      <c r="AO42" s="73"/>
      <c r="AP42" s="73"/>
      <c r="AQ42" s="87"/>
      <c r="AR42" s="73"/>
      <c r="AS42" s="107"/>
      <c r="AT42" s="87"/>
      <c r="AU42" s="76"/>
      <c r="AV42" s="76"/>
      <c r="AW42" s="98"/>
      <c r="AX42" s="73"/>
      <c r="AY42" s="73"/>
      <c r="AZ42" s="87"/>
      <c r="BA42" s="73"/>
      <c r="BB42" s="73"/>
      <c r="BC42" s="399" t="e">
        <f>IF(INDEX(Cab_list[],MATCH(5&amp;"-"&amp;BE42,Cab_list[hidden cabname],0),2)=0," ",INDEX(Cab_list[],MATCH(5&amp;"-"&amp;BE42,Cab_list[hidden cabname],0),2))</f>
        <v>#N/A</v>
      </c>
      <c r="BD42" s="150"/>
      <c r="BE42" s="175" t="s">
        <v>122</v>
      </c>
      <c r="BF42" s="144"/>
      <c r="BG42" s="399" t="e">
        <f>IF(INDEX(Cab_list[],MATCH(5&amp;"-"&amp;BI42,Cab_list[hidden cabname],0),2)=0," ",INDEX(Cab_list[],MATCH(5&amp;"-"&amp;BI42,Cab_list[hidden cabname],0),2))</f>
        <v>#N/A</v>
      </c>
      <c r="BH42" s="282"/>
      <c r="BI42" s="98" t="s">
        <v>123</v>
      </c>
      <c r="BJ42" s="98"/>
      <c r="BK42" s="66">
        <v>17</v>
      </c>
      <c r="BL42" s="212"/>
    </row>
    <row r="43" spans="1:120" ht="19.5" customHeight="1" x14ac:dyDescent="0.25">
      <c r="A43" s="211"/>
      <c r="C43" s="60">
        <v>16</v>
      </c>
      <c r="D43" s="212"/>
      <c r="E43" s="212"/>
      <c r="F43" s="212"/>
      <c r="G43" s="212"/>
      <c r="H43" s="212"/>
      <c r="I43" s="212"/>
      <c r="J43" s="212"/>
      <c r="K43" s="212"/>
      <c r="L43" s="212"/>
      <c r="M43" s="212"/>
      <c r="N43" s="212"/>
      <c r="O43" s="212"/>
      <c r="P43" s="212"/>
      <c r="Q43" s="212"/>
      <c r="R43" s="212"/>
      <c r="S43" s="212"/>
      <c r="T43" s="212"/>
      <c r="U43" s="212"/>
      <c r="V43" s="212"/>
      <c r="W43" s="212"/>
      <c r="X43" s="212"/>
      <c r="Y43" s="212"/>
      <c r="Z43" s="212"/>
      <c r="AA43" s="212"/>
      <c r="AB43" s="212"/>
      <c r="AC43" s="212"/>
      <c r="AD43" s="212"/>
      <c r="AE43" s="212"/>
      <c r="AF43" s="212"/>
      <c r="AG43" s="212"/>
      <c r="AH43" s="212"/>
      <c r="AI43" s="212"/>
      <c r="AJ43" s="212"/>
      <c r="AK43" s="212"/>
      <c r="AL43" s="212"/>
      <c r="AM43" s="212"/>
      <c r="AN43" s="212"/>
      <c r="AO43" s="73"/>
      <c r="AP43" s="73"/>
      <c r="AQ43" s="87"/>
      <c r="AR43" s="73"/>
      <c r="AS43" s="73"/>
      <c r="AT43" s="87"/>
      <c r="AU43" s="82"/>
      <c r="AV43" s="82"/>
      <c r="AW43" s="87"/>
      <c r="AX43" s="73"/>
      <c r="AY43" s="73"/>
      <c r="AZ43" s="87"/>
      <c r="BA43" s="73"/>
      <c r="BB43" s="73"/>
      <c r="BC43" s="399" t="str">
        <f>IF(INDEX(Cab_list[],MATCH(5&amp;"-"&amp;BE43,Cab_list[hidden cabname],0),2)=0," ",INDEX(Cab_list[],MATCH(5&amp;"-"&amp;BE43,Cab_list[hidden cabname],0),2))</f>
        <v>Cloudflare</v>
      </c>
      <c r="BD43" s="150"/>
      <c r="BE43" s="175" t="s">
        <v>126</v>
      </c>
      <c r="BF43" s="144"/>
      <c r="BG43" s="399" t="str">
        <f>IF(INDEX(Cab_list[],MATCH(5&amp;"-"&amp;BI43,Cab_list[hidden cabname],0),2)=0," ",INDEX(Cab_list[],MATCH(5&amp;"-"&amp;BI43,Cab_list[hidden cabname],0),2))</f>
        <v>Cloudflare</v>
      </c>
      <c r="BH43" s="282"/>
      <c r="BI43" s="98" t="s">
        <v>127</v>
      </c>
      <c r="BJ43" s="98"/>
      <c r="BK43" s="66">
        <v>16</v>
      </c>
      <c r="BL43" s="212"/>
    </row>
    <row r="44" spans="1:120" ht="19.5" customHeight="1" x14ac:dyDescent="0.25">
      <c r="A44" s="211"/>
      <c r="C44" s="60">
        <v>15</v>
      </c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9"/>
      <c r="O44" s="61"/>
      <c r="P44" s="77"/>
      <c r="Q44" s="77"/>
      <c r="R44" s="77"/>
      <c r="S44" s="77"/>
      <c r="T44" s="77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  <c r="AK44" s="76"/>
      <c r="AL44" s="79"/>
      <c r="AM44" s="76"/>
      <c r="AN44" s="79"/>
      <c r="AO44" s="73"/>
      <c r="AP44" s="73"/>
      <c r="AQ44" s="399" t="str">
        <f>IF(INDEX(Cab_list[],MATCH(5&amp;"-"&amp;AS44,Cab_list[hidden cabname],0),2)=0," ",INDEX(Cab_list[],MATCH(5&amp;"-"&amp;AS44,Cab_list[hidden cabname],0),2))</f>
        <v>DEK</v>
      </c>
      <c r="AR44" s="271"/>
      <c r="AS44" s="104" t="s">
        <v>436</v>
      </c>
      <c r="AT44" s="103"/>
      <c r="AU44" s="399" t="str">
        <f>IF(INDEX(Cab_list[],MATCH(5&amp;"-"&amp;AW44,Cab_list[hidden cabname],0),2)=0," ",INDEX(Cab_list[],MATCH(5&amp;"-"&amp;AW44,Cab_list[hidden cabname],0),2))</f>
        <v>DEK</v>
      </c>
      <c r="AV44" s="271"/>
      <c r="AW44" s="104" t="s">
        <v>437</v>
      </c>
      <c r="AX44" s="73"/>
      <c r="AY44" s="73"/>
      <c r="AZ44" s="87"/>
      <c r="BA44" s="73"/>
      <c r="BB44" s="73"/>
      <c r="BC44" s="399" t="str">
        <f>IF(INDEX(Cab_list[],MATCH(5&amp;"-"&amp;BE44,Cab_list[hidden cabname],0),2)=0," ",INDEX(Cab_list[],MATCH(5&amp;"-"&amp;BE44,Cab_list[hidden cabname],0),2))</f>
        <v>Cloudflare</v>
      </c>
      <c r="BD44" s="150"/>
      <c r="BE44" s="175" t="s">
        <v>133</v>
      </c>
      <c r="BF44" s="144"/>
      <c r="BG44" s="399" t="str">
        <f>IF(INDEX(Cab_list[],MATCH(5&amp;"-"&amp;BI44,Cab_list[hidden cabname],0),2)=0," ",INDEX(Cab_list[],MATCH(5&amp;"-"&amp;BI44,Cab_list[hidden cabname],0),2))</f>
        <v>Cloudflare</v>
      </c>
      <c r="BH44" s="282"/>
      <c r="BI44" s="98" t="s">
        <v>134</v>
      </c>
      <c r="BJ44" s="98"/>
      <c r="BK44" s="66">
        <v>15</v>
      </c>
      <c r="BL44" s="212"/>
    </row>
    <row r="45" spans="1:120" ht="19.5" customHeight="1" x14ac:dyDescent="0.25">
      <c r="A45" s="211"/>
      <c r="C45" s="60">
        <v>14</v>
      </c>
      <c r="D45" s="110"/>
      <c r="E45" s="68" t="s">
        <v>438</v>
      </c>
      <c r="F45" s="110"/>
      <c r="G45" s="110"/>
      <c r="H45" s="110"/>
      <c r="I45" s="110"/>
      <c r="J45" s="110"/>
      <c r="K45" s="110"/>
      <c r="L45" s="110"/>
      <c r="M45" s="110" t="s">
        <v>439</v>
      </c>
      <c r="N45" s="111"/>
      <c r="O45" s="84" t="s">
        <v>439</v>
      </c>
      <c r="P45" s="73"/>
      <c r="Q45" s="73"/>
      <c r="R45" s="73"/>
      <c r="S45" s="73"/>
      <c r="T45" s="73"/>
      <c r="U45" s="84"/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4"/>
      <c r="AO45" s="73"/>
      <c r="AP45" s="73"/>
      <c r="AQ45" s="73"/>
      <c r="AR45" s="73"/>
      <c r="AS45" s="73"/>
      <c r="AT45" s="112"/>
      <c r="AU45" s="113"/>
      <c r="AV45" s="113"/>
      <c r="AW45" s="112"/>
      <c r="AX45" s="114"/>
      <c r="AY45" s="114"/>
      <c r="AZ45" s="112"/>
      <c r="BA45" s="114"/>
      <c r="BB45" s="114"/>
      <c r="BC45" s="399" t="str">
        <f>IF(INDEX(Cab_list[],MATCH(5&amp;"-"&amp;BE45,Cab_list[hidden cabname],0),2)=0," ",INDEX(Cab_list[],MATCH(5&amp;"-"&amp;BE45,Cab_list[hidden cabname],0),2))</f>
        <v>Cloudflare</v>
      </c>
      <c r="BD45" s="150"/>
      <c r="BE45" s="175" t="s">
        <v>138</v>
      </c>
      <c r="BF45" s="144"/>
      <c r="BG45" s="399" t="str">
        <f>IF(INDEX(Cab_list[],MATCH(5&amp;"-"&amp;BI45,Cab_list[hidden cabname],0),2)=0," ",INDEX(Cab_list[],MATCH(5&amp;"-"&amp;BI45,Cab_list[hidden cabname],0),2))</f>
        <v>Cloudflare</v>
      </c>
      <c r="BH45" s="282"/>
      <c r="BI45" s="98" t="s">
        <v>440</v>
      </c>
      <c r="BJ45" s="98"/>
      <c r="BK45" s="66">
        <v>14</v>
      </c>
      <c r="BL45" s="212"/>
    </row>
    <row r="46" spans="1:120" ht="19.5" customHeight="1" thickBot="1" x14ac:dyDescent="0.3">
      <c r="A46" s="211"/>
      <c r="C46" s="60">
        <v>13</v>
      </c>
      <c r="D46" s="110"/>
      <c r="E46" s="110"/>
      <c r="F46" s="110"/>
      <c r="G46" s="110"/>
      <c r="H46" s="110"/>
      <c r="I46" s="110"/>
      <c r="J46" s="110"/>
      <c r="K46" s="110"/>
      <c r="L46" s="110"/>
      <c r="M46" s="110"/>
      <c r="N46" s="111"/>
      <c r="O46" s="84"/>
      <c r="P46" s="73"/>
      <c r="Q46" s="73"/>
      <c r="R46" s="73"/>
      <c r="S46" s="73"/>
      <c r="T46" s="73"/>
      <c r="U46" s="84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82"/>
      <c r="AH46" s="82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87"/>
      <c r="AU46" s="73"/>
      <c r="AV46" s="114"/>
      <c r="AW46" s="114"/>
      <c r="AX46" s="114"/>
      <c r="AY46" s="114"/>
      <c r="AZ46" s="114"/>
      <c r="BA46" s="114"/>
      <c r="BB46" s="114"/>
      <c r="BC46" s="399" t="str">
        <f>IF(INDEX(Cab_list[],MATCH(5&amp;"-"&amp;BE46,Cab_list[hidden cabname],0),2)=0," ",INDEX(Cab_list[],MATCH(5&amp;"-"&amp;BE46,Cab_list[hidden cabname],0),2))</f>
        <v>Cloudflare</v>
      </c>
      <c r="BD46" s="150"/>
      <c r="BE46" s="175" t="s">
        <v>441</v>
      </c>
      <c r="BF46" s="144"/>
      <c r="BG46" s="399" t="str">
        <f>IF(INDEX(Cab_list[],MATCH(5&amp;"-"&amp;BI46,Cab_list[hidden cabname],0),2)=0," ",INDEX(Cab_list[],MATCH(5&amp;"-"&amp;BI46,Cab_list[hidden cabname],0),2))</f>
        <v>Cloudflare</v>
      </c>
      <c r="BH46" s="282"/>
      <c r="BI46" s="98" t="s">
        <v>442</v>
      </c>
      <c r="BJ46" s="98"/>
      <c r="BK46" s="66">
        <v>13</v>
      </c>
      <c r="BL46" s="212"/>
    </row>
    <row r="47" spans="1:120" ht="19.5" customHeight="1" thickBot="1" x14ac:dyDescent="0.3">
      <c r="A47" s="211"/>
      <c r="C47" s="60">
        <v>12</v>
      </c>
      <c r="D47" s="110"/>
      <c r="E47" s="115" t="s">
        <v>443</v>
      </c>
      <c r="F47" s="110"/>
      <c r="G47" s="110"/>
      <c r="H47" s="110"/>
      <c r="I47" s="110"/>
      <c r="J47" s="110"/>
      <c r="K47" s="110"/>
      <c r="L47" s="110"/>
      <c r="M47" s="110"/>
      <c r="N47" s="111"/>
      <c r="O47" s="84"/>
      <c r="P47" s="74"/>
      <c r="Q47" s="283"/>
      <c r="R47" s="399" t="str">
        <f>IF(INDEX(Cab_list[],MATCH(5&amp;"-"&amp;T47,Cab_list[hidden cabname],0),2)=0," ",INDEX(Cab_list[],MATCH(5&amp;"-"&amp;T47,Cab_list[hidden cabname],0),2))</f>
        <v xml:space="preserve"> </v>
      </c>
      <c r="S47" s="150"/>
      <c r="T47" s="409" t="s">
        <v>217</v>
      </c>
      <c r="U47" s="144"/>
      <c r="V47" s="399" t="str">
        <f>IF(INDEX(Cab_list[],MATCH(5&amp;"-"&amp;X47,Cab_list[hidden cabname],0),2)=0," ",INDEX(Cab_list[],MATCH(5&amp;"-"&amp;X47,Cab_list[hidden cabname],0),2))</f>
        <v xml:space="preserve"> </v>
      </c>
      <c r="W47" s="282"/>
      <c r="X47" s="410" t="s">
        <v>218</v>
      </c>
      <c r="Y47" s="73"/>
      <c r="Z47" s="73"/>
      <c r="AA47" s="399" t="e">
        <f>IF(INDEX(Cab_list[],MATCH(5&amp;"-"&amp;AC47,Cab_list[hidden cabname],0),2)=0," ",INDEX(Cab_list[],MATCH(5&amp;"-"&amp;AC47,Cab_list[hidden cabname],0),2))</f>
        <v>#N/A</v>
      </c>
      <c r="AB47" s="150"/>
      <c r="AC47" s="409" t="s">
        <v>219</v>
      </c>
      <c r="AD47" s="144"/>
      <c r="AE47" s="399" t="e">
        <f>IF(INDEX(Cab_list[],MATCH(5&amp;"-"&amp;AG47,Cab_list[hidden cabname],0),2)=0," ",INDEX(Cab_list[],MATCH(5&amp;"-"&amp;AG47,Cab_list[hidden cabname],0),2))</f>
        <v>#N/A</v>
      </c>
      <c r="AF47" s="282"/>
      <c r="AG47" s="411" t="s">
        <v>220</v>
      </c>
      <c r="AH47" s="73"/>
      <c r="AI47" s="73"/>
      <c r="AJ47" s="399" t="e">
        <f>IF(INDEX(Cab_list[],MATCH(5&amp;"-"&amp;AL47,Cab_list[hidden cabname],0),2)=0," ",INDEX(Cab_list[],MATCH(5&amp;"-"&amp;AL47,Cab_list[hidden cabname],0),2))</f>
        <v>#N/A</v>
      </c>
      <c r="AK47" s="150"/>
      <c r="AL47" s="370" t="s">
        <v>221</v>
      </c>
      <c r="AM47" s="144"/>
      <c r="AN47" s="399" t="e">
        <f>IF(INDEX(Cab_list[],MATCH(5&amp;"-"&amp;AP47,Cab_list[hidden cabname],0),2)=0," ",INDEX(Cab_list[],MATCH(5&amp;"-"&amp;AP47,Cab_list[hidden cabname],0),2))</f>
        <v>#N/A</v>
      </c>
      <c r="AO47" s="282"/>
      <c r="AP47" s="410" t="s">
        <v>222</v>
      </c>
      <c r="AQ47" s="73"/>
      <c r="AR47" s="87"/>
      <c r="AS47" s="399" t="e">
        <f>IF(INDEX(Cab_list[],MATCH(5&amp;"-"&amp;AU47,Cab_list[hidden cabname],0),2)=0," ",INDEX(Cab_list[],MATCH(5&amp;"-"&amp;AU47,Cab_list[hidden cabname],0),2))</f>
        <v>#N/A</v>
      </c>
      <c r="AT47" s="150"/>
      <c r="AU47" s="175" t="s">
        <v>223</v>
      </c>
      <c r="AV47" s="144"/>
      <c r="AW47" s="399" t="e">
        <f>IF(INDEX(Cab_list[],MATCH(5&amp;"-"&amp;AY47,Cab_list[hidden cabname],0),2)=0," ",INDEX(Cab_list[],MATCH(5&amp;"-"&amp;AY47,Cab_list[hidden cabname],0),2))</f>
        <v>#N/A</v>
      </c>
      <c r="AX47" s="282"/>
      <c r="AY47" s="98" t="s">
        <v>224</v>
      </c>
      <c r="AZ47" s="87"/>
      <c r="BA47" s="73"/>
      <c r="BB47" s="74"/>
      <c r="BC47" s="399" t="str">
        <f>IF(INDEX(Cab_list[],MATCH(5&amp;"-"&amp;BE47,Cab_list[hidden cabname],0),2)=0," ",INDEX(Cab_list[],MATCH(5&amp;"-"&amp;BE47,Cab_list[hidden cabname],0),2))</f>
        <v>Cloudflare</v>
      </c>
      <c r="BD47" s="150"/>
      <c r="BE47" s="175" t="s">
        <v>444</v>
      </c>
      <c r="BF47" s="144"/>
      <c r="BG47" s="399" t="str">
        <f>IF(INDEX(Cab_list[],MATCH(5&amp;"-"&amp;BI47,Cab_list[hidden cabname],0),2)=0," ",INDEX(Cab_list[],MATCH(5&amp;"-"&amp;BI47,Cab_list[hidden cabname],0),2))</f>
        <v>Cloudflare</v>
      </c>
      <c r="BH47" s="282"/>
      <c r="BI47" s="98" t="s">
        <v>445</v>
      </c>
      <c r="BJ47" s="98"/>
      <c r="BK47" s="66">
        <v>12</v>
      </c>
      <c r="BL47" s="212"/>
    </row>
    <row r="48" spans="1:120" ht="19.5" customHeight="1" thickBot="1" x14ac:dyDescent="0.3">
      <c r="A48" s="211"/>
      <c r="C48" s="60">
        <v>11</v>
      </c>
      <c r="D48" s="110"/>
      <c r="E48" s="116" t="e">
        <f>#REF!/1000</f>
        <v>#REF!</v>
      </c>
      <c r="F48" s="110"/>
      <c r="G48" s="110"/>
      <c r="H48" s="110"/>
      <c r="I48" s="110"/>
      <c r="J48" s="110"/>
      <c r="K48" s="110"/>
      <c r="L48" s="110"/>
      <c r="M48" s="110"/>
      <c r="N48" s="111"/>
      <c r="O48" s="84"/>
      <c r="P48" s="74"/>
      <c r="Q48" s="284"/>
      <c r="R48" s="399" t="str">
        <f>IF(INDEX(Cab_list[],MATCH(5&amp;"-"&amp;T48,Cab_list[hidden cabname],0),2)=0," ",INDEX(Cab_list[],MATCH(5&amp;"-"&amp;T48,Cab_list[hidden cabname],0),2))</f>
        <v xml:space="preserve"> </v>
      </c>
      <c r="S48" s="150"/>
      <c r="T48" s="409" t="s">
        <v>234</v>
      </c>
      <c r="U48" s="144"/>
      <c r="V48" s="399" t="str">
        <f>IF(INDEX(Cab_list[],MATCH(5&amp;"-"&amp;X48,Cab_list[hidden cabname],0),2)=0," ",INDEX(Cab_list[],MATCH(5&amp;"-"&amp;X48,Cab_list[hidden cabname],0),2))</f>
        <v xml:space="preserve"> </v>
      </c>
      <c r="W48" s="282"/>
      <c r="X48" s="410" t="s">
        <v>235</v>
      </c>
      <c r="Y48" s="82"/>
      <c r="Z48" s="82"/>
      <c r="AA48" s="399" t="e">
        <f>IF(INDEX(Cab_list[],MATCH(5&amp;"-"&amp;AC48,Cab_list[hidden cabname],0),2)=0," ",INDEX(Cab_list[],MATCH(5&amp;"-"&amp;AC48,Cab_list[hidden cabname],0),2))</f>
        <v>#N/A</v>
      </c>
      <c r="AB48" s="150"/>
      <c r="AC48" s="409" t="s">
        <v>236</v>
      </c>
      <c r="AD48" s="144"/>
      <c r="AE48" s="399" t="e">
        <f>IF(INDEX(Cab_list[],MATCH(5&amp;"-"&amp;AG48,Cab_list[hidden cabname],0),2)=0," ",INDEX(Cab_list[],MATCH(5&amp;"-"&amp;AG48,Cab_list[hidden cabname],0),2))</f>
        <v>#N/A</v>
      </c>
      <c r="AF48" s="282"/>
      <c r="AG48" s="411" t="s">
        <v>237</v>
      </c>
      <c r="AH48" s="82"/>
      <c r="AI48" s="82"/>
      <c r="AJ48" s="399" t="e">
        <f>IF(INDEX(Cab_list[],MATCH(5&amp;"-"&amp;AL48,Cab_list[hidden cabname],0),2)=0," ",INDEX(Cab_list[],MATCH(5&amp;"-"&amp;AL48,Cab_list[hidden cabname],0),2))</f>
        <v>#N/A</v>
      </c>
      <c r="AK48" s="150"/>
      <c r="AL48" s="370" t="s">
        <v>238</v>
      </c>
      <c r="AM48" s="144"/>
      <c r="AN48" s="399" t="e">
        <f>IF(INDEX(Cab_list[],MATCH(5&amp;"-"&amp;AP48,Cab_list[hidden cabname],0),2)=0," ",INDEX(Cab_list[],MATCH(5&amp;"-"&amp;AP48,Cab_list[hidden cabname],0),2))</f>
        <v>#N/A</v>
      </c>
      <c r="AO48" s="282"/>
      <c r="AP48" s="410" t="s">
        <v>239</v>
      </c>
      <c r="AQ48" s="73"/>
      <c r="AR48" s="73"/>
      <c r="AS48" s="399" t="e">
        <f>IF(INDEX(Cab_list[],MATCH(5&amp;"-"&amp;AU48,Cab_list[hidden cabname],0),2)=0," ",INDEX(Cab_list[],MATCH(5&amp;"-"&amp;AU48,Cab_list[hidden cabname],0),2))</f>
        <v>#N/A</v>
      </c>
      <c r="AT48" s="150"/>
      <c r="AU48" s="175" t="s">
        <v>240</v>
      </c>
      <c r="AV48" s="144"/>
      <c r="AW48" s="399" t="e">
        <f>IF(INDEX(Cab_list[],MATCH(5&amp;"-"&amp;AY48,Cab_list[hidden cabname],0),2)=0," ",INDEX(Cab_list[],MATCH(5&amp;"-"&amp;AY48,Cab_list[hidden cabname],0),2))</f>
        <v>#N/A</v>
      </c>
      <c r="AX48" s="282"/>
      <c r="AY48" s="624" t="s">
        <v>241</v>
      </c>
      <c r="AZ48" s="87"/>
      <c r="BA48" s="73"/>
      <c r="BB48" s="87"/>
      <c r="BC48" s="73"/>
      <c r="BD48" s="87"/>
      <c r="BE48" s="73"/>
      <c r="BF48" s="87"/>
      <c r="BG48" s="73"/>
      <c r="BH48" s="87"/>
      <c r="BI48" s="73"/>
      <c r="BJ48" s="98"/>
      <c r="BK48" s="66">
        <v>11</v>
      </c>
      <c r="BL48" s="212"/>
    </row>
    <row r="49" spans="1:72" ht="19.5" customHeight="1" thickBot="1" x14ac:dyDescent="0.3">
      <c r="A49" s="211"/>
      <c r="C49" s="60">
        <v>10</v>
      </c>
      <c r="D49" s="110"/>
      <c r="E49" s="110"/>
      <c r="F49" s="110" t="s">
        <v>446</v>
      </c>
      <c r="G49" s="110"/>
      <c r="H49" s="110"/>
      <c r="I49" s="110"/>
      <c r="J49" s="110"/>
      <c r="K49" s="110"/>
      <c r="L49" s="110"/>
      <c r="M49" s="110"/>
      <c r="N49" s="111"/>
      <c r="O49" s="84"/>
      <c r="P49" s="74"/>
      <c r="Q49" s="284"/>
      <c r="R49" s="399" t="str">
        <f>IF(INDEX(Cab_list[],MATCH(5&amp;"-"&amp;T49,Cab_list[hidden cabname],0),2)=0," ",INDEX(Cab_list[],MATCH(5&amp;"-"&amp;T49,Cab_list[hidden cabname],0),2))</f>
        <v xml:space="preserve"> </v>
      </c>
      <c r="S49" s="150"/>
      <c r="T49" s="409" t="s">
        <v>250</v>
      </c>
      <c r="U49" s="144"/>
      <c r="V49" s="399" t="str">
        <f>IF(INDEX(Cab_list[],MATCH(5&amp;"-"&amp;X49,Cab_list[hidden cabname],0),2)=0," ",INDEX(Cab_list[],MATCH(5&amp;"-"&amp;X49,Cab_list[hidden cabname],0),2))</f>
        <v xml:space="preserve"> </v>
      </c>
      <c r="W49" s="282"/>
      <c r="X49" s="410" t="s">
        <v>251</v>
      </c>
      <c r="Y49" s="276"/>
      <c r="Z49" s="276"/>
      <c r="AA49" s="399" t="e">
        <f>IF(INDEX(Cab_list[],MATCH(5&amp;"-"&amp;AC49,Cab_list[hidden cabname],0),2)=0," ",INDEX(Cab_list[],MATCH(5&amp;"-"&amp;AC49,Cab_list[hidden cabname],0),2))</f>
        <v>#N/A</v>
      </c>
      <c r="AB49" s="150"/>
      <c r="AC49" s="409" t="s">
        <v>252</v>
      </c>
      <c r="AD49" s="144"/>
      <c r="AE49" s="399" t="e">
        <f>IF(INDEX(Cab_list[],MATCH(5&amp;"-"&amp;AG49,Cab_list[hidden cabname],0),2)=0," ",INDEX(Cab_list[],MATCH(5&amp;"-"&amp;AG49,Cab_list[hidden cabname],0),2))</f>
        <v>#N/A</v>
      </c>
      <c r="AF49" s="282"/>
      <c r="AG49" s="411" t="s">
        <v>253</v>
      </c>
      <c r="AH49" s="276"/>
      <c r="AI49" s="276"/>
      <c r="AJ49" s="399" t="e">
        <f>IF(INDEX(Cab_list[],MATCH(5&amp;"-"&amp;AL49,Cab_list[hidden cabname],0),2)=0," ",INDEX(Cab_list[],MATCH(5&amp;"-"&amp;AL49,Cab_list[hidden cabname],0),2))</f>
        <v>#N/A</v>
      </c>
      <c r="AK49" s="150"/>
      <c r="AL49" s="370" t="s">
        <v>254</v>
      </c>
      <c r="AM49" s="144"/>
      <c r="AN49" s="399" t="e">
        <f>IF(INDEX(Cab_list[],MATCH(5&amp;"-"&amp;AP49,Cab_list[hidden cabname],0),2)=0," ",INDEX(Cab_list[],MATCH(5&amp;"-"&amp;AP49,Cab_list[hidden cabname],0),2))</f>
        <v>#N/A</v>
      </c>
      <c r="AO49" s="282"/>
      <c r="AP49" s="410" t="s">
        <v>255</v>
      </c>
      <c r="AQ49" s="73"/>
      <c r="AR49" s="73"/>
      <c r="AS49" s="399" t="e">
        <f>IF(INDEX(Cab_list[],MATCH(5&amp;"-"&amp;AU49,Cab_list[hidden cabname],0),2)=0," ",INDEX(Cab_list[],MATCH(5&amp;"-"&amp;AU49,Cab_list[hidden cabname],0),2))</f>
        <v>#N/A</v>
      </c>
      <c r="AT49" s="150"/>
      <c r="AU49" s="175" t="s">
        <v>256</v>
      </c>
      <c r="AV49" s="144"/>
      <c r="AW49" s="399" t="e">
        <f>IF(INDEX(Cab_list[],MATCH(5&amp;"-"&amp;AY49,Cab_list[hidden cabname],0),2)=0," ",INDEX(Cab_list[],MATCH(5&amp;"-"&amp;AY49,Cab_list[hidden cabname],0),2))</f>
        <v>#N/A</v>
      </c>
      <c r="AX49" s="282"/>
      <c r="AY49" s="625" t="s">
        <v>257</v>
      </c>
      <c r="AZ49" s="87"/>
      <c r="BA49" s="73"/>
      <c r="BB49" s="73"/>
      <c r="BC49" s="87"/>
      <c r="BD49" s="73"/>
      <c r="BE49" s="73"/>
      <c r="BF49" s="87"/>
      <c r="BG49" s="73"/>
      <c r="BH49" s="73"/>
      <c r="BI49" s="73"/>
      <c r="BJ49" s="98"/>
      <c r="BK49" s="66">
        <v>10</v>
      </c>
      <c r="BL49" s="212"/>
    </row>
    <row r="50" spans="1:72" ht="19.5" customHeight="1" thickBot="1" x14ac:dyDescent="0.3">
      <c r="A50" s="211"/>
      <c r="C50" s="60">
        <v>9</v>
      </c>
      <c r="D50" s="110"/>
      <c r="E50" s="110"/>
      <c r="F50" s="110"/>
      <c r="G50" s="110"/>
      <c r="H50" s="110"/>
      <c r="I50" s="110"/>
      <c r="J50" s="110"/>
      <c r="K50" s="110"/>
      <c r="L50" s="110"/>
      <c r="M50" s="110"/>
      <c r="N50" s="111"/>
      <c r="O50" s="84"/>
      <c r="P50" s="74"/>
      <c r="Q50" s="284"/>
      <c r="R50" s="399" t="str">
        <f>IF(INDEX(Cab_list[],MATCH(5&amp;"-"&amp;T50,Cab_list[hidden cabname],0),2)=0," ",INDEX(Cab_list[],MATCH(5&amp;"-"&amp;T50,Cab_list[hidden cabname],0),2))</f>
        <v xml:space="preserve"> </v>
      </c>
      <c r="S50" s="150"/>
      <c r="T50" s="409" t="s">
        <v>266</v>
      </c>
      <c r="U50" s="144"/>
      <c r="V50" s="399" t="str">
        <f>IF(INDEX(Cab_list[],MATCH(5&amp;"-"&amp;X50,Cab_list[hidden cabname],0),2)=0," ",INDEX(Cab_list[],MATCH(5&amp;"-"&amp;X50,Cab_list[hidden cabname],0),2))</f>
        <v xml:space="preserve"> </v>
      </c>
      <c r="W50" s="282"/>
      <c r="X50" s="410" t="s">
        <v>267</v>
      </c>
      <c r="Y50" s="277"/>
      <c r="Z50" s="277"/>
      <c r="AA50" s="399" t="str">
        <f>IF(INDEX(Cab_list[],MATCH(5&amp;"-"&amp;AC50,Cab_list[hidden cabname],0),2)=0," ",INDEX(Cab_list[],MATCH(5&amp;"-"&amp;AC50,Cab_list[hidden cabname],0),2))</f>
        <v>오픈베이스</v>
      </c>
      <c r="AB50" s="150"/>
      <c r="AC50" s="409" t="s">
        <v>268</v>
      </c>
      <c r="AD50" s="144"/>
      <c r="AE50" s="399" t="str">
        <f>IF(INDEX(Cab_list[],MATCH(5&amp;"-"&amp;AG50,Cab_list[hidden cabname],0),2)=0," ",INDEX(Cab_list[],MATCH(5&amp;"-"&amp;AG50,Cab_list[hidden cabname],0),2))</f>
        <v>오픈베이스</v>
      </c>
      <c r="AF50" s="282"/>
      <c r="AG50" s="582" t="s">
        <v>269</v>
      </c>
      <c r="AH50" s="277"/>
      <c r="AI50" s="277"/>
      <c r="AJ50" s="399" t="e">
        <f>IF(INDEX(Cab_list[],MATCH(5&amp;"-"&amp;AL50,Cab_list[hidden cabname],0),2)=0," ",INDEX(Cab_list[],MATCH(5&amp;"-"&amp;AL50,Cab_list[hidden cabname],0),2))</f>
        <v>#N/A</v>
      </c>
      <c r="AK50" s="150"/>
      <c r="AL50" s="370" t="s">
        <v>270</v>
      </c>
      <c r="AM50" s="144"/>
      <c r="AN50" s="399" t="str">
        <f>IF(INDEX(Cab_list[],MATCH(5&amp;"-"&amp;AP50,Cab_list[hidden cabname],0),2)=0," ",INDEX(Cab_list[],MATCH(5&amp;"-"&amp;AP50,Cab_list[hidden cabname],0),2))</f>
        <v>오픈베이스</v>
      </c>
      <c r="AO50" s="282"/>
      <c r="AP50" s="584" t="s">
        <v>271</v>
      </c>
      <c r="AQ50" s="73"/>
      <c r="AR50" s="73"/>
      <c r="AS50" s="399" t="e">
        <f>IF(INDEX(Cab_list[],MATCH(5&amp;"-"&amp;AU50,Cab_list[hidden cabname],0),2)=0," ",INDEX(Cab_list[],MATCH(5&amp;"-"&amp;AU50,Cab_list[hidden cabname],0),2))</f>
        <v>#N/A</v>
      </c>
      <c r="AT50" s="150"/>
      <c r="AU50" s="175" t="s">
        <v>272</v>
      </c>
      <c r="AV50" s="144"/>
      <c r="AW50" s="399" t="str">
        <f>IF(INDEX(Cab_list[],MATCH(5&amp;"-"&amp;AY50,Cab_list[hidden cabname],0),2)=0," ",INDEX(Cab_list[],MATCH(5&amp;"-"&amp;AY50,Cab_list[hidden cabname],0),2))</f>
        <v>오픈베이스</v>
      </c>
      <c r="AX50" s="282"/>
      <c r="AY50" s="636" t="s">
        <v>447</v>
      </c>
      <c r="AZ50" s="87"/>
      <c r="BA50" s="73"/>
      <c r="BB50" s="73"/>
      <c r="BC50" s="88"/>
      <c r="BD50" s="73"/>
      <c r="BE50" s="73"/>
      <c r="BF50" s="87"/>
      <c r="BG50" s="82"/>
      <c r="BH50" s="82"/>
      <c r="BI50" s="73"/>
      <c r="BJ50" s="98"/>
      <c r="BK50" s="66">
        <v>9</v>
      </c>
      <c r="BL50" s="212"/>
      <c r="BP50" s="279">
        <f>SUM(BP51:BP60)</f>
        <v>191</v>
      </c>
    </row>
    <row r="51" spans="1:72" ht="19.5" customHeight="1" thickBot="1" x14ac:dyDescent="0.3">
      <c r="A51" s="211"/>
      <c r="C51" s="60">
        <v>8</v>
      </c>
      <c r="D51" s="110"/>
      <c r="E51" s="110"/>
      <c r="F51" s="110"/>
      <c r="G51" s="110"/>
      <c r="H51" s="110"/>
      <c r="I51" s="110"/>
      <c r="J51" s="110"/>
      <c r="K51" s="110"/>
      <c r="L51" s="110"/>
      <c r="M51" s="110"/>
      <c r="N51" s="111"/>
      <c r="O51" s="84"/>
      <c r="P51" s="74"/>
      <c r="Q51" s="284"/>
      <c r="R51" s="399" t="str">
        <f>IF(INDEX(Cab_list[],MATCH(5&amp;"-"&amp;T51,Cab_list[hidden cabname],0),2)=0," ",INDEX(Cab_list[],MATCH(5&amp;"-"&amp;T51,Cab_list[hidden cabname],0),2))</f>
        <v xml:space="preserve"> </v>
      </c>
      <c r="S51" s="150"/>
      <c r="T51" s="409" t="s">
        <v>282</v>
      </c>
      <c r="U51" s="144"/>
      <c r="V51" s="399" t="str">
        <f>IF(INDEX(Cab_list[],MATCH(5&amp;"-"&amp;X51,Cab_list[hidden cabname],0),2)=0," ",INDEX(Cab_list[],MATCH(5&amp;"-"&amp;X51,Cab_list[hidden cabname],0),2))</f>
        <v xml:space="preserve"> </v>
      </c>
      <c r="W51" s="282"/>
      <c r="X51" s="410" t="s">
        <v>283</v>
      </c>
      <c r="Y51" s="277"/>
      <c r="Z51" s="277"/>
      <c r="AA51" s="399" t="str">
        <f>IF(INDEX(Cab_list[],MATCH(5&amp;"-"&amp;AC51,Cab_list[hidden cabname],0),2)=0," ",INDEX(Cab_list[],MATCH(5&amp;"-"&amp;AC51,Cab_list[hidden cabname],0),2))</f>
        <v>오픈베이스</v>
      </c>
      <c r="AB51" s="150"/>
      <c r="AC51" s="253" t="s">
        <v>284</v>
      </c>
      <c r="AD51" s="144"/>
      <c r="AE51" s="399" t="str">
        <f>IF(INDEX(Cab_list[],MATCH(5&amp;"-"&amp;AG51,Cab_list[hidden cabname],0),2)=0," ",INDEX(Cab_list[],MATCH(5&amp;"-"&amp;AG51,Cab_list[hidden cabname],0),2))</f>
        <v>오픈베이스</v>
      </c>
      <c r="AF51" s="282"/>
      <c r="AG51" s="582" t="s">
        <v>285</v>
      </c>
      <c r="AH51" s="277"/>
      <c r="AI51" s="277"/>
      <c r="AJ51" s="399" t="str">
        <f>IF(INDEX(Cab_list[],MATCH(5&amp;"-"&amp;AL51,Cab_list[hidden cabname],0),2)=0," ",INDEX(Cab_list[],MATCH(5&amp;"-"&amp;AL51,Cab_list[hidden cabname],0),2))</f>
        <v>오픈베이스</v>
      </c>
      <c r="AK51" s="150"/>
      <c r="AL51" s="583" t="s">
        <v>286</v>
      </c>
      <c r="AM51" s="144"/>
      <c r="AN51" s="399" t="str">
        <f>IF(INDEX(Cab_list[],MATCH(5&amp;"-"&amp;AP51,Cab_list[hidden cabname],0),2)=0," ",INDEX(Cab_list[],MATCH(5&amp;"-"&amp;AP51,Cab_list[hidden cabname],0),2))</f>
        <v>오픈베이스</v>
      </c>
      <c r="AO51" s="282"/>
      <c r="AP51" s="584" t="s">
        <v>287</v>
      </c>
      <c r="AQ51" s="73"/>
      <c r="AR51" s="73"/>
      <c r="AS51" s="399" t="str">
        <f>IF(INDEX(Cab_list[],MATCH(5&amp;"-"&amp;AU51,Cab_list[hidden cabname],0),2)=0," ",INDEX(Cab_list[],MATCH(5&amp;"-"&amp;AU51,Cab_list[hidden cabname],0),2))</f>
        <v>오픈베이스</v>
      </c>
      <c r="AT51" s="150"/>
      <c r="AU51" s="585" t="s">
        <v>288</v>
      </c>
      <c r="AV51" s="144"/>
      <c r="AW51" s="399" t="str">
        <f>IF(INDEX(Cab_list[],MATCH(5&amp;"-"&amp;AY51,Cab_list[hidden cabname],0),2)=0," ",INDEX(Cab_list[],MATCH(5&amp;"-"&amp;AY51,Cab_list[hidden cabname],0),2))</f>
        <v>오픈베이스</v>
      </c>
      <c r="AX51" s="282"/>
      <c r="AY51" s="636" t="s">
        <v>289</v>
      </c>
      <c r="AZ51" s="87"/>
      <c r="BA51" s="73"/>
      <c r="BB51" s="73"/>
      <c r="BC51" s="73"/>
      <c r="BD51" s="73"/>
      <c r="BE51" s="98"/>
      <c r="BF51" s="103"/>
      <c r="BG51" s="399" t="str">
        <f>IF(INDEX(Cab_list[],MATCH(5&amp;"-"&amp;BI51,Cab_list[hidden cabname],0),2)=0," ",INDEX(Cab_list[],MATCH(5&amp;"-"&amp;BI51,Cab_list[hidden cabname],0),2))</f>
        <v>(주)엘지유플러스</v>
      </c>
      <c r="BH51" s="569"/>
      <c r="BI51" s="117" t="s">
        <v>448</v>
      </c>
      <c r="BJ51" s="98"/>
      <c r="BK51" s="66">
        <v>8</v>
      </c>
      <c r="BL51" s="212"/>
      <c r="BO51" s="279" t="s">
        <v>449</v>
      </c>
      <c r="BP51" s="279">
        <v>46</v>
      </c>
    </row>
    <row r="52" spans="1:72" ht="19.5" customHeight="1" thickBot="1" x14ac:dyDescent="0.3">
      <c r="A52" s="211"/>
      <c r="C52" s="60">
        <v>7</v>
      </c>
      <c r="D52" s="110"/>
      <c r="E52" s="110"/>
      <c r="F52" s="110"/>
      <c r="G52" s="110"/>
      <c r="H52" s="110"/>
      <c r="I52" s="110"/>
      <c r="J52" s="110"/>
      <c r="K52" s="110"/>
      <c r="L52" s="110"/>
      <c r="M52" s="110"/>
      <c r="N52" s="111"/>
      <c r="O52" s="84"/>
      <c r="P52" s="74"/>
      <c r="Q52" s="284"/>
      <c r="R52" s="399" t="str">
        <f>IF(INDEX(Cab_list[],MATCH(5&amp;"-"&amp;T52,Cab_list[hidden cabname],0),2)=0," ",INDEX(Cab_list[],MATCH(5&amp;"-"&amp;T52,Cab_list[hidden cabname],0),2))</f>
        <v xml:space="preserve"> </v>
      </c>
      <c r="S52" s="150"/>
      <c r="T52" s="409" t="s">
        <v>298</v>
      </c>
      <c r="U52" s="144"/>
      <c r="V52" s="399" t="str">
        <f>IF(INDEX(Cab_list[],MATCH(5&amp;"-"&amp;X52,Cab_list[hidden cabname],0),2)=0," ",INDEX(Cab_list[],MATCH(5&amp;"-"&amp;X52,Cab_list[hidden cabname],0),2))</f>
        <v xml:space="preserve"> </v>
      </c>
      <c r="W52" s="282"/>
      <c r="X52" s="410" t="s">
        <v>299</v>
      </c>
      <c r="Y52" s="277"/>
      <c r="Z52" s="277"/>
      <c r="AA52" s="399" t="str">
        <f>IF(INDEX(Cab_list[],MATCH(5&amp;"-"&amp;AC52,Cab_list[hidden cabname],0),2)=0," ",INDEX(Cab_list[],MATCH(5&amp;"-"&amp;AC52,Cab_list[hidden cabname],0),2))</f>
        <v>오픈베이스</v>
      </c>
      <c r="AB52" s="150"/>
      <c r="AC52" s="253" t="s">
        <v>300</v>
      </c>
      <c r="AD52" s="144"/>
      <c r="AE52" s="399" t="str">
        <f>IF(INDEX(Cab_list[],MATCH(5&amp;"-"&amp;AG52,Cab_list[hidden cabname],0),2)=0," ",INDEX(Cab_list[],MATCH(5&amp;"-"&amp;AG52,Cab_list[hidden cabname],0),2))</f>
        <v>오픈베이스</v>
      </c>
      <c r="AF52" s="282"/>
      <c r="AG52" s="582" t="s">
        <v>301</v>
      </c>
      <c r="AH52" s="277"/>
      <c r="AI52" s="277"/>
      <c r="AJ52" s="399" t="str">
        <f>IF(INDEX(Cab_list[],MATCH(5&amp;"-"&amp;AL52,Cab_list[hidden cabname],0),2)=0," ",INDEX(Cab_list[],MATCH(5&amp;"-"&amp;AL52,Cab_list[hidden cabname],0),2))</f>
        <v>오픈베이스</v>
      </c>
      <c r="AK52" s="150"/>
      <c r="AL52" s="583" t="s">
        <v>302</v>
      </c>
      <c r="AM52" s="144"/>
      <c r="AN52" s="399" t="str">
        <f>IF(INDEX(Cab_list[],MATCH(5&amp;"-"&amp;AP52,Cab_list[hidden cabname],0),2)=0," ",INDEX(Cab_list[],MATCH(5&amp;"-"&amp;AP52,Cab_list[hidden cabname],0),2))</f>
        <v>오픈베이스</v>
      </c>
      <c r="AO52" s="282"/>
      <c r="AP52" s="584" t="s">
        <v>303</v>
      </c>
      <c r="AQ52" s="87"/>
      <c r="AR52" s="73"/>
      <c r="AS52" s="399" t="str">
        <f>IF(INDEX(Cab_list[],MATCH(5&amp;"-"&amp;AU52,Cab_list[hidden cabname],0),2)=0," ",INDEX(Cab_list[],MATCH(5&amp;"-"&amp;AU52,Cab_list[hidden cabname],0),2))</f>
        <v>오픈베이스</v>
      </c>
      <c r="AT52" s="150"/>
      <c r="AU52" s="585" t="s">
        <v>304</v>
      </c>
      <c r="AV52" s="144"/>
      <c r="AW52" s="399" t="str">
        <f>IF(INDEX(Cab_list[],MATCH(5&amp;"-"&amp;AY52,Cab_list[hidden cabname],0),2)=0," ",INDEX(Cab_list[],MATCH(5&amp;"-"&amp;AY52,Cab_list[hidden cabname],0),2))</f>
        <v>오픈베이스</v>
      </c>
      <c r="AX52" s="282"/>
      <c r="AY52" s="636" t="s">
        <v>305</v>
      </c>
      <c r="AZ52" s="87"/>
      <c r="BA52" s="87"/>
      <c r="BB52" s="87"/>
      <c r="BC52" s="82"/>
      <c r="BD52" s="82"/>
      <c r="BE52" s="98"/>
      <c r="BF52" s="103"/>
      <c r="BG52" s="399" t="str">
        <f>IF(INDEX(Cab_list[],MATCH(5&amp;"-"&amp;BI52,Cab_list[hidden cabname],0),2)=0," ",INDEX(Cab_list[],MATCH(5&amp;"-"&amp;BI52,Cab_list[hidden cabname],0),2))</f>
        <v>(주)엘지유플러스</v>
      </c>
      <c r="BH52" s="569"/>
      <c r="BI52" s="117" t="s">
        <v>450</v>
      </c>
      <c r="BJ52" s="98"/>
      <c r="BK52" s="66">
        <v>7</v>
      </c>
      <c r="BL52" s="212"/>
      <c r="BO52" s="279" t="s">
        <v>451</v>
      </c>
      <c r="BP52" s="279">
        <v>3</v>
      </c>
    </row>
    <row r="53" spans="1:72" ht="19.5" customHeight="1" thickBot="1" x14ac:dyDescent="0.3">
      <c r="A53" s="211"/>
      <c r="C53" s="60">
        <v>6</v>
      </c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1"/>
      <c r="O53" s="84"/>
      <c r="P53" s="74"/>
      <c r="Q53" s="284"/>
      <c r="R53" s="399" t="str">
        <f>IF(INDEX(Cab_list[],MATCH(5&amp;"-"&amp;T53,Cab_list[hidden cabname],0),2)=0," ",INDEX(Cab_list[],MATCH(5&amp;"-"&amp;T53,Cab_list[hidden cabname],0),2))</f>
        <v xml:space="preserve"> </v>
      </c>
      <c r="S53" s="150"/>
      <c r="T53" s="409" t="s">
        <v>314</v>
      </c>
      <c r="U53" s="144"/>
      <c r="V53" s="399" t="str">
        <f>IF(INDEX(Cab_list[],MATCH(5&amp;"-"&amp;X53,Cab_list[hidden cabname],0),2)=0," ",INDEX(Cab_list[],MATCH(5&amp;"-"&amp;X53,Cab_list[hidden cabname],0),2))</f>
        <v xml:space="preserve"> </v>
      </c>
      <c r="W53" s="282"/>
      <c r="X53" s="410" t="s">
        <v>315</v>
      </c>
      <c r="Y53" s="278"/>
      <c r="Z53" s="278"/>
      <c r="AA53" s="399" t="str">
        <f>IF(INDEX(Cab_list[],MATCH(5&amp;"-"&amp;AC53,Cab_list[hidden cabname],0),2)=0," ",INDEX(Cab_list[],MATCH(5&amp;"-"&amp;AC53,Cab_list[hidden cabname],0),2))</f>
        <v>오픈베이스</v>
      </c>
      <c r="AB53" s="150"/>
      <c r="AC53" s="253" t="s">
        <v>316</v>
      </c>
      <c r="AD53" s="144"/>
      <c r="AE53" s="399" t="str">
        <f>IF(INDEX(Cab_list[],MATCH(5&amp;"-"&amp;AG53,Cab_list[hidden cabname],0),2)=0," ",INDEX(Cab_list[],MATCH(5&amp;"-"&amp;AG53,Cab_list[hidden cabname],0),2))</f>
        <v>오픈베이스</v>
      </c>
      <c r="AF53" s="282"/>
      <c r="AG53" s="582" t="s">
        <v>317</v>
      </c>
      <c r="AH53" s="278"/>
      <c r="AI53" s="278"/>
      <c r="AJ53" s="399" t="str">
        <f>IF(INDEX(Cab_list[],MATCH(5&amp;"-"&amp;AL53,Cab_list[hidden cabname],0),2)=0," ",INDEX(Cab_list[],MATCH(5&amp;"-"&amp;AL53,Cab_list[hidden cabname],0),2))</f>
        <v>오픈베이스</v>
      </c>
      <c r="AK53" s="150"/>
      <c r="AL53" s="583" t="s">
        <v>318</v>
      </c>
      <c r="AM53" s="144"/>
      <c r="AN53" s="399" t="str">
        <f>IF(INDEX(Cab_list[],MATCH(5&amp;"-"&amp;AP53,Cab_list[hidden cabname],0),2)=0," ",INDEX(Cab_list[],MATCH(5&amp;"-"&amp;AP53,Cab_list[hidden cabname],0),2))</f>
        <v>오픈베이스</v>
      </c>
      <c r="AO53" s="282"/>
      <c r="AP53" s="584" t="s">
        <v>319</v>
      </c>
      <c r="AQ53" s="87"/>
      <c r="AR53" s="87"/>
      <c r="AS53" s="399" t="str">
        <f>IF(INDEX(Cab_list[],MATCH(5&amp;"-"&amp;AU53,Cab_list[hidden cabname],0),2)=0," ",INDEX(Cab_list[],MATCH(5&amp;"-"&amp;AU53,Cab_list[hidden cabname],0),2))</f>
        <v>오픈베이스</v>
      </c>
      <c r="AT53" s="150"/>
      <c r="AU53" s="585" t="s">
        <v>320</v>
      </c>
      <c r="AV53" s="144"/>
      <c r="AW53" s="399" t="str">
        <f>IF(INDEX(Cab_list[],MATCH(5&amp;"-"&amp;AY53,Cab_list[hidden cabname],0),2)=0," ",INDEX(Cab_list[],MATCH(5&amp;"-"&amp;AY53,Cab_list[hidden cabname],0),2))</f>
        <v>오픈베이스</v>
      </c>
      <c r="AX53" s="282"/>
      <c r="AY53" s="636" t="s">
        <v>321</v>
      </c>
      <c r="AZ53" s="87"/>
      <c r="BA53" s="87"/>
      <c r="BB53" s="103"/>
      <c r="BC53" s="399" t="str">
        <f>IF(INDEX(Cab_list[],MATCH(5&amp;"-"&amp;BE53,Cab_list[hidden cabname],0),2)=0," ",INDEX(Cab_list[],MATCH(5&amp;"-"&amp;BE53,Cab_list[hidden cabname],0),2))</f>
        <v>(주)엘지유플러스</v>
      </c>
      <c r="BD53" s="570"/>
      <c r="BE53" s="104" t="s">
        <v>153</v>
      </c>
      <c r="BF53" s="103"/>
      <c r="BG53" s="399" t="str">
        <f>IF(INDEX(Cab_list[],MATCH(5&amp;"-"&amp;BI53,Cab_list[hidden cabname],0),2)=0," ",INDEX(Cab_list[],MATCH(5&amp;"-"&amp;BI53,Cab_list[hidden cabname],0),2))</f>
        <v>(주)엘지유플러스</v>
      </c>
      <c r="BH53" s="569"/>
      <c r="BI53" s="117" t="s">
        <v>154</v>
      </c>
      <c r="BJ53" s="98"/>
      <c r="BK53" s="66">
        <v>6</v>
      </c>
      <c r="BL53" s="212"/>
      <c r="BO53" s="279" t="s">
        <v>452</v>
      </c>
      <c r="BP53" s="279">
        <v>2</v>
      </c>
    </row>
    <row r="54" spans="1:72" ht="19.5" customHeight="1" x14ac:dyDescent="0.25">
      <c r="A54" s="211"/>
      <c r="C54" s="60">
        <v>5</v>
      </c>
      <c r="D54" s="110"/>
      <c r="E54" s="110"/>
      <c r="F54" s="110"/>
      <c r="G54" s="110"/>
      <c r="H54" s="110"/>
      <c r="I54" s="110"/>
      <c r="J54" s="110"/>
      <c r="K54" s="110"/>
      <c r="L54" s="110"/>
      <c r="M54" s="110"/>
      <c r="N54" s="111"/>
      <c r="O54" s="84"/>
      <c r="P54" s="74"/>
      <c r="Q54" s="284"/>
      <c r="R54" s="399" t="str">
        <f>IF(INDEX(Cab_list[],MATCH(5&amp;"-"&amp;T54,Cab_list[hidden cabname],0),2)=0," ",INDEX(Cab_list[],MATCH(5&amp;"-"&amp;T54,Cab_list[hidden cabname],0),2))</f>
        <v xml:space="preserve"> </v>
      </c>
      <c r="S54" s="150"/>
      <c r="T54" s="409" t="s">
        <v>331</v>
      </c>
      <c r="U54" s="144"/>
      <c r="V54" s="399" t="str">
        <f>IF(INDEX(Cab_list[],MATCH(5&amp;"-"&amp;X54,Cab_list[hidden cabname],0),2)=0," ",INDEX(Cab_list[],MATCH(5&amp;"-"&amp;X54,Cab_list[hidden cabname],0),2))</f>
        <v xml:space="preserve"> </v>
      </c>
      <c r="W54" s="282"/>
      <c r="X54" s="410" t="s">
        <v>332</v>
      </c>
      <c r="Y54" s="76"/>
      <c r="Z54" s="76"/>
      <c r="AA54" s="399" t="e">
        <f>IF(INDEX(Cab_list[],MATCH(5&amp;"-"&amp;AC54,Cab_list[hidden cabname],0),2)=0," ",INDEX(Cab_list[],MATCH(5&amp;"-"&amp;AC54,Cab_list[hidden cabname],0),2))</f>
        <v>#N/A</v>
      </c>
      <c r="AB54" s="150"/>
      <c r="AC54" s="409" t="s">
        <v>333</v>
      </c>
      <c r="AD54" s="144"/>
      <c r="AE54" s="399" t="e">
        <f>IF(INDEX(Cab_list[],MATCH(5&amp;"-"&amp;AG54,Cab_list[hidden cabname],0),2)=0," ",INDEX(Cab_list[],MATCH(5&amp;"-"&amp;AG54,Cab_list[hidden cabname],0),2))</f>
        <v>#N/A</v>
      </c>
      <c r="AF54" s="282"/>
      <c r="AG54" s="411" t="s">
        <v>334</v>
      </c>
      <c r="AH54" s="76"/>
      <c r="AI54" s="86"/>
      <c r="AJ54" s="399" t="e">
        <f>IF(INDEX(Cab_list[],MATCH(5&amp;"-"&amp;AL54,Cab_list[hidden cabname],0),2)=0," ",INDEX(Cab_list[],MATCH(5&amp;"-"&amp;AL54,Cab_list[hidden cabname],0),2))</f>
        <v>#N/A</v>
      </c>
      <c r="AK54" s="150"/>
      <c r="AL54" s="370" t="s">
        <v>335</v>
      </c>
      <c r="AM54" s="144"/>
      <c r="AN54" s="399" t="e">
        <f>IF(INDEX(Cab_list[],MATCH(5&amp;"-"&amp;AP54,Cab_list[hidden cabname],0),2)=0," ",INDEX(Cab_list[],MATCH(5&amp;"-"&amp;AP54,Cab_list[hidden cabname],0),2))</f>
        <v>#N/A</v>
      </c>
      <c r="AO54" s="282"/>
      <c r="AP54" s="410" t="s">
        <v>336</v>
      </c>
      <c r="AQ54" s="73"/>
      <c r="AR54" s="87"/>
      <c r="AS54" s="399" t="e">
        <f>IF(INDEX(Cab_list[],MATCH(5&amp;"-"&amp;AU54,Cab_list[hidden cabname],0),2)=0," ",INDEX(Cab_list[],MATCH(5&amp;"-"&amp;AU54,Cab_list[hidden cabname],0),2))</f>
        <v>#N/A</v>
      </c>
      <c r="AT54" s="150"/>
      <c r="AU54" s="175" t="s">
        <v>337</v>
      </c>
      <c r="AV54" s="144"/>
      <c r="AW54" s="399" t="e">
        <f>IF(INDEX(Cab_list[],MATCH(5&amp;"-"&amp;AY54,Cab_list[hidden cabname],0),2)=0," ",INDEX(Cab_list[],MATCH(5&amp;"-"&amp;AY54,Cab_list[hidden cabname],0),2))</f>
        <v>#N/A</v>
      </c>
      <c r="AX54" s="282"/>
      <c r="AY54" s="98" t="s">
        <v>338</v>
      </c>
      <c r="AZ54" s="87"/>
      <c r="BA54" s="73"/>
      <c r="BB54" s="74"/>
      <c r="BC54" s="399" t="str">
        <f>IF(INDEX(Cab_list[],MATCH(5&amp;"-"&amp;BE54,Cab_list[hidden cabname],0),2)=0," ",INDEX(Cab_list[],MATCH(5&amp;"-"&amp;BE54,Cab_list[hidden cabname],0),2))</f>
        <v>(주)엘지유플러스</v>
      </c>
      <c r="BD54" s="570"/>
      <c r="BE54" s="104" t="s">
        <v>158</v>
      </c>
      <c r="BF54" s="103"/>
      <c r="BG54" s="399" t="str">
        <f>IF(INDEX(Cab_list[],MATCH(5&amp;"-"&amp;BI54,Cab_list[hidden cabname],0),2)=0," ",INDEX(Cab_list[],MATCH(5&amp;"-"&amp;BI54,Cab_list[hidden cabname],0),2))</f>
        <v>(주)엘지유플러스</v>
      </c>
      <c r="BH54" s="569"/>
      <c r="BI54" s="117" t="s">
        <v>159</v>
      </c>
      <c r="BJ54" s="98"/>
      <c r="BK54" s="66">
        <v>5</v>
      </c>
      <c r="BL54" s="212"/>
      <c r="BO54" s="279" t="s">
        <v>453</v>
      </c>
      <c r="BP54" s="279">
        <v>24</v>
      </c>
    </row>
    <row r="55" spans="1:72" ht="19.5" customHeight="1" x14ac:dyDescent="0.25">
      <c r="A55" s="211"/>
      <c r="C55" s="60">
        <v>4</v>
      </c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1"/>
      <c r="O55" s="84"/>
      <c r="P55" s="74"/>
      <c r="Q55" s="285"/>
      <c r="R55" s="399" t="str">
        <f>IF(INDEX(Cab_list[],MATCH(5&amp;"-"&amp;T55,Cab_list[hidden cabname],0),2)=0," ",INDEX(Cab_list[],MATCH(5&amp;"-"&amp;T55,Cab_list[hidden cabname],0),2))</f>
        <v xml:space="preserve"> </v>
      </c>
      <c r="S55" s="150"/>
      <c r="T55" s="409" t="s">
        <v>348</v>
      </c>
      <c r="U55" s="144"/>
      <c r="V55" s="399" t="str">
        <f>IF(INDEX(Cab_list[],MATCH(5&amp;"-"&amp;X55,Cab_list[hidden cabname],0),2)=0," ",INDEX(Cab_list[],MATCH(5&amp;"-"&amp;X55,Cab_list[hidden cabname],0),2))</f>
        <v xml:space="preserve"> </v>
      </c>
      <c r="W55" s="282"/>
      <c r="X55" s="410" t="s">
        <v>349</v>
      </c>
      <c r="Y55" s="73"/>
      <c r="Z55" s="73"/>
      <c r="AA55" s="399" t="e">
        <f>IF(INDEX(Cab_list[],MATCH(5&amp;"-"&amp;AC55,Cab_list[hidden cabname],0),2)=0," ",INDEX(Cab_list[],MATCH(5&amp;"-"&amp;AC55,Cab_list[hidden cabname],0),2))</f>
        <v>#N/A</v>
      </c>
      <c r="AB55" s="150"/>
      <c r="AC55" s="409" t="s">
        <v>350</v>
      </c>
      <c r="AD55" s="144"/>
      <c r="AE55" s="399" t="e">
        <f>IF(INDEX(Cab_list[],MATCH(5&amp;"-"&amp;AG55,Cab_list[hidden cabname],0),2)=0," ",INDEX(Cab_list[],MATCH(5&amp;"-"&amp;AG55,Cab_list[hidden cabname],0),2))</f>
        <v>#N/A</v>
      </c>
      <c r="AF55" s="282"/>
      <c r="AG55" s="411" t="s">
        <v>351</v>
      </c>
      <c r="AH55" s="73"/>
      <c r="AI55" s="73"/>
      <c r="AJ55" s="399" t="e">
        <f>IF(INDEX(Cab_list[],MATCH(5&amp;"-"&amp;AL55,Cab_list[hidden cabname],0),2)=0," ",INDEX(Cab_list[],MATCH(5&amp;"-"&amp;AL55,Cab_list[hidden cabname],0),2))</f>
        <v>#N/A</v>
      </c>
      <c r="AK55" s="150"/>
      <c r="AL55" s="370" t="s">
        <v>352</v>
      </c>
      <c r="AM55" s="144"/>
      <c r="AN55" s="399" t="e">
        <f>IF(INDEX(Cab_list[],MATCH(5&amp;"-"&amp;AP55,Cab_list[hidden cabname],0),2)=0," ",INDEX(Cab_list[],MATCH(5&amp;"-"&amp;AP55,Cab_list[hidden cabname],0),2))</f>
        <v>#N/A</v>
      </c>
      <c r="AO55" s="282"/>
      <c r="AP55" s="410" t="s">
        <v>353</v>
      </c>
      <c r="AQ55" s="73"/>
      <c r="AR55" s="73"/>
      <c r="AS55" s="399" t="e">
        <f>IF(INDEX(Cab_list[],MATCH(5&amp;"-"&amp;AU55,Cab_list[hidden cabname],0),2)=0," ",INDEX(Cab_list[],MATCH(5&amp;"-"&amp;AU55,Cab_list[hidden cabname],0),2))</f>
        <v>#N/A</v>
      </c>
      <c r="AT55" s="150"/>
      <c r="AU55" s="175" t="s">
        <v>354</v>
      </c>
      <c r="AV55" s="144"/>
      <c r="AW55" s="399" t="e">
        <f>IF(INDEX(Cab_list[],MATCH(5&amp;"-"&amp;AY55,Cab_list[hidden cabname],0),2)=0," ",INDEX(Cab_list[],MATCH(5&amp;"-"&amp;AY55,Cab_list[hidden cabname],0),2))</f>
        <v>#N/A</v>
      </c>
      <c r="AX55" s="282"/>
      <c r="AY55" s="98" t="s">
        <v>355</v>
      </c>
      <c r="AZ55" s="87"/>
      <c r="BA55" s="73"/>
      <c r="BB55" s="73"/>
      <c r="BC55" s="86"/>
      <c r="BD55" s="76"/>
      <c r="BE55" s="118"/>
      <c r="BF55" s="87"/>
      <c r="BG55" s="73"/>
      <c r="BH55" s="73"/>
      <c r="BI55" s="73"/>
      <c r="BJ55" s="98"/>
      <c r="BK55" s="66">
        <v>4</v>
      </c>
      <c r="BL55" s="212"/>
      <c r="BO55" s="279" t="s">
        <v>454</v>
      </c>
      <c r="BP55" s="279">
        <v>10</v>
      </c>
    </row>
    <row r="56" spans="1:72" ht="19.5" customHeight="1" x14ac:dyDescent="0.25">
      <c r="A56" s="211"/>
      <c r="C56" s="60">
        <v>3</v>
      </c>
      <c r="D56" s="110"/>
      <c r="E56" s="110"/>
      <c r="F56" s="110"/>
      <c r="G56" s="110"/>
      <c r="H56" s="110"/>
      <c r="I56" s="110"/>
      <c r="J56" s="110"/>
      <c r="K56" s="110"/>
      <c r="L56" s="110"/>
      <c r="M56" s="110"/>
      <c r="N56" s="111"/>
      <c r="O56" s="84"/>
      <c r="P56" s="73"/>
      <c r="Q56" s="73"/>
      <c r="R56" s="399" t="str">
        <f>IF(INDEX(Cab_list[],MATCH(5&amp;"-"&amp;T56,Cab_list[hidden cabname],0),2)=0," ",INDEX(Cab_list[],MATCH(5&amp;"-"&amp;T56,Cab_list[hidden cabname],0),2))</f>
        <v xml:space="preserve"> </v>
      </c>
      <c r="S56" s="150"/>
      <c r="T56" s="409" t="s">
        <v>365</v>
      </c>
      <c r="U56" s="144"/>
      <c r="V56" s="399" t="str">
        <f>IF(INDEX(Cab_list[],MATCH(5&amp;"-"&amp;X56,Cab_list[hidden cabname],0),2)=0," ",INDEX(Cab_list[],MATCH(5&amp;"-"&amp;X56,Cab_list[hidden cabname],0),2))</f>
        <v xml:space="preserve"> </v>
      </c>
      <c r="W56" s="282"/>
      <c r="X56" s="410" t="s">
        <v>366</v>
      </c>
      <c r="Y56" s="73"/>
      <c r="Z56" s="73"/>
      <c r="AA56" s="399" t="e">
        <f>IF(INDEX(Cab_list[],MATCH(5&amp;"-"&amp;AC56,Cab_list[hidden cabname],0),2)=0," ",INDEX(Cab_list[],MATCH(5&amp;"-"&amp;AC56,Cab_list[hidden cabname],0),2))</f>
        <v>#N/A</v>
      </c>
      <c r="AB56" s="150"/>
      <c r="AC56" s="409" t="s">
        <v>367</v>
      </c>
      <c r="AD56" s="144"/>
      <c r="AE56" s="399" t="e">
        <f>IF(INDEX(Cab_list[],MATCH(5&amp;"-"&amp;AG56,Cab_list[hidden cabname],0),2)=0," ",INDEX(Cab_list[],MATCH(5&amp;"-"&amp;AG56,Cab_list[hidden cabname],0),2))</f>
        <v>#N/A</v>
      </c>
      <c r="AF56" s="282"/>
      <c r="AG56" s="411" t="s">
        <v>368</v>
      </c>
      <c r="AH56" s="73"/>
      <c r="AI56" s="73"/>
      <c r="AJ56" s="399" t="e">
        <f>IF(INDEX(Cab_list[],MATCH(5&amp;"-"&amp;AL56,Cab_list[hidden cabname],0),2)=0," ",INDEX(Cab_list[],MATCH(5&amp;"-"&amp;AL56,Cab_list[hidden cabname],0),2))</f>
        <v>#N/A</v>
      </c>
      <c r="AK56" s="150"/>
      <c r="AL56" s="370" t="s">
        <v>369</v>
      </c>
      <c r="AM56" s="144"/>
      <c r="AN56" s="399" t="e">
        <f>IF(INDEX(Cab_list[],MATCH(5&amp;"-"&amp;AP56,Cab_list[hidden cabname],0),2)=0," ",INDEX(Cab_list[],MATCH(5&amp;"-"&amp;AP56,Cab_list[hidden cabname],0),2))</f>
        <v>#N/A</v>
      </c>
      <c r="AO56" s="282"/>
      <c r="AP56" s="410" t="s">
        <v>370</v>
      </c>
      <c r="AQ56" s="73"/>
      <c r="AR56" s="73"/>
      <c r="AS56" s="399" t="e">
        <f>IF(INDEX(Cab_list[],MATCH(5&amp;"-"&amp;AU56,Cab_list[hidden cabname],0),2)=0," ",INDEX(Cab_list[],MATCH(5&amp;"-"&amp;AU56,Cab_list[hidden cabname],0),2))</f>
        <v>#N/A</v>
      </c>
      <c r="AT56" s="150"/>
      <c r="AU56" s="175" t="s">
        <v>371</v>
      </c>
      <c r="AV56" s="144"/>
      <c r="AW56" s="399" t="e">
        <f>IF(INDEX(Cab_list[],MATCH(5&amp;"-"&amp;AY56,Cab_list[hidden cabname],0),2)=0," ",INDEX(Cab_list[],MATCH(5&amp;"-"&amp;AY56,Cab_list[hidden cabname],0),2))</f>
        <v>#N/A</v>
      </c>
      <c r="AX56" s="282"/>
      <c r="AY56" s="98" t="s">
        <v>372</v>
      </c>
      <c r="AZ56" s="87"/>
      <c r="BA56" s="119"/>
      <c r="BB56" s="73"/>
      <c r="BC56" s="87"/>
      <c r="BD56" s="73"/>
      <c r="BE56" s="73"/>
      <c r="BF56" s="87"/>
      <c r="BG56" s="73"/>
      <c r="BH56" s="73"/>
      <c r="BI56" s="73"/>
      <c r="BJ56" s="98"/>
      <c r="BK56" s="66">
        <v>3</v>
      </c>
      <c r="BL56" s="212"/>
      <c r="BN56" s="313"/>
      <c r="BO56" s="313" t="s">
        <v>455</v>
      </c>
      <c r="BP56" s="279">
        <v>6</v>
      </c>
    </row>
    <row r="57" spans="1:72" s="89" customFormat="1" ht="19.5" customHeight="1" x14ac:dyDescent="0.25">
      <c r="A57" s="120"/>
      <c r="C57" s="60">
        <v>2</v>
      </c>
      <c r="D57" s="115"/>
      <c r="E57" s="115"/>
      <c r="F57" s="115"/>
      <c r="G57" s="110"/>
      <c r="H57" s="110"/>
      <c r="I57" s="110"/>
      <c r="J57" s="115"/>
      <c r="K57" s="115"/>
      <c r="L57" s="115"/>
      <c r="M57" s="115"/>
      <c r="N57" s="121"/>
      <c r="O57" s="122"/>
      <c r="P57" s="123"/>
      <c r="Q57" s="123"/>
      <c r="R57" s="123"/>
      <c r="S57" s="123"/>
      <c r="T57" s="123"/>
      <c r="U57" s="124"/>
      <c r="V57" s="122"/>
      <c r="W57" s="123"/>
      <c r="X57" s="123"/>
      <c r="Y57" s="123"/>
      <c r="Z57" s="123"/>
      <c r="AA57" s="96"/>
      <c r="AB57" s="122"/>
      <c r="AC57" s="123"/>
      <c r="AD57" s="123"/>
      <c r="AE57" s="123"/>
      <c r="AF57" s="122"/>
      <c r="AG57" s="123"/>
      <c r="AH57" s="123"/>
      <c r="AI57" s="96"/>
      <c r="AJ57" s="123"/>
      <c r="AK57" s="123"/>
      <c r="AL57" s="122"/>
      <c r="AM57" s="125"/>
      <c r="AN57" s="122"/>
      <c r="AO57" s="126"/>
      <c r="AP57" s="122"/>
      <c r="AQ57" s="127"/>
      <c r="AR57" s="125"/>
      <c r="AS57" s="122"/>
      <c r="AT57" s="127"/>
      <c r="AU57" s="126"/>
      <c r="AV57" s="128"/>
      <c r="AW57" s="129"/>
      <c r="AX57" s="126"/>
      <c r="AY57" s="122"/>
      <c r="AZ57" s="122"/>
      <c r="BA57" s="126"/>
      <c r="BB57" s="126"/>
      <c r="BC57" s="122"/>
      <c r="BD57" s="126"/>
      <c r="BE57" s="126"/>
      <c r="BF57" s="128"/>
      <c r="BG57" s="128"/>
      <c r="BH57" s="126"/>
      <c r="BI57" s="126"/>
      <c r="BJ57" s="98"/>
      <c r="BK57" s="66">
        <v>2</v>
      </c>
      <c r="BL57" s="212"/>
      <c r="BN57" s="279"/>
      <c r="BO57" s="279" t="s">
        <v>456</v>
      </c>
      <c r="BP57" s="279">
        <v>22</v>
      </c>
      <c r="BQ57" s="279"/>
      <c r="BR57" s="313"/>
      <c r="BS57" s="313"/>
      <c r="BT57" s="313"/>
    </row>
    <row r="58" spans="1:72" ht="19.5" customHeight="1" x14ac:dyDescent="0.25">
      <c r="A58" s="211"/>
      <c r="C58" s="60">
        <v>1</v>
      </c>
      <c r="D58" s="110"/>
      <c r="E58" s="110"/>
      <c r="F58" s="110"/>
      <c r="G58" s="110"/>
      <c r="H58" s="110"/>
      <c r="I58" s="110"/>
      <c r="J58" s="110"/>
      <c r="K58" s="110"/>
      <c r="L58" s="110"/>
      <c r="M58" s="110"/>
      <c r="N58" s="111"/>
      <c r="O58" s="84"/>
      <c r="P58" s="73"/>
      <c r="Q58" s="73"/>
      <c r="R58" s="73"/>
      <c r="S58" s="73"/>
      <c r="T58" s="73"/>
      <c r="U58" s="84"/>
      <c r="V58" s="73"/>
      <c r="W58" s="73"/>
      <c r="X58" s="73"/>
      <c r="Y58" s="73"/>
      <c r="Z58" s="73"/>
      <c r="AA58" s="114"/>
      <c r="AB58" s="114"/>
      <c r="AC58" s="114"/>
      <c r="AD58" s="114"/>
      <c r="AE58" s="114"/>
      <c r="AF58" s="114"/>
      <c r="AG58" s="114"/>
      <c r="AH58" s="114"/>
      <c r="AI58" s="114"/>
      <c r="AJ58" s="114"/>
      <c r="AK58" s="114"/>
      <c r="AL58" s="114"/>
      <c r="AM58" s="114"/>
      <c r="AN58" s="114"/>
      <c r="AO58" s="114"/>
      <c r="AP58" s="114"/>
      <c r="AQ58" s="112"/>
      <c r="AR58" s="114"/>
      <c r="AS58" s="114"/>
      <c r="AT58" s="130"/>
      <c r="AU58" s="114"/>
      <c r="AV58" s="114"/>
      <c r="AW58" s="112"/>
      <c r="AX58" s="114"/>
      <c r="AY58" s="114"/>
      <c r="AZ58" s="112"/>
      <c r="BA58" s="131"/>
      <c r="BB58" s="114"/>
      <c r="BC58" s="112"/>
      <c r="BD58" s="114"/>
      <c r="BE58" s="114"/>
      <c r="BF58" s="112"/>
      <c r="BG58" s="114"/>
      <c r="BH58" s="132"/>
      <c r="BI58" s="114"/>
      <c r="BJ58" s="98"/>
      <c r="BK58" s="66">
        <v>1</v>
      </c>
      <c r="BL58" s="212"/>
      <c r="BO58" s="279" t="s">
        <v>421</v>
      </c>
      <c r="BP58" s="279">
        <v>33</v>
      </c>
    </row>
    <row r="59" spans="1:72" ht="19.5" customHeight="1" x14ac:dyDescent="0.4">
      <c r="A59" s="211"/>
      <c r="B59" s="212"/>
      <c r="C59" s="212"/>
      <c r="D59" s="133">
        <v>59</v>
      </c>
      <c r="E59" s="133">
        <f>D59-1</f>
        <v>58</v>
      </c>
      <c r="F59" s="133">
        <f t="shared" ref="F59:BJ59" si="2">E59-1</f>
        <v>57</v>
      </c>
      <c r="G59" s="133">
        <f t="shared" si="2"/>
        <v>56</v>
      </c>
      <c r="H59" s="133">
        <f t="shared" si="2"/>
        <v>55</v>
      </c>
      <c r="I59" s="133">
        <f t="shared" si="2"/>
        <v>54</v>
      </c>
      <c r="J59" s="133">
        <f t="shared" si="2"/>
        <v>53</v>
      </c>
      <c r="K59" s="133">
        <f t="shared" si="2"/>
        <v>52</v>
      </c>
      <c r="L59" s="133">
        <f t="shared" si="2"/>
        <v>51</v>
      </c>
      <c r="M59" s="133">
        <f t="shared" si="2"/>
        <v>50</v>
      </c>
      <c r="N59" s="133">
        <f t="shared" si="2"/>
        <v>49</v>
      </c>
      <c r="O59" s="133">
        <f t="shared" si="2"/>
        <v>48</v>
      </c>
      <c r="P59" s="133">
        <f t="shared" si="2"/>
        <v>47</v>
      </c>
      <c r="Q59" s="133">
        <f t="shared" si="2"/>
        <v>46</v>
      </c>
      <c r="R59" s="133">
        <f t="shared" si="2"/>
        <v>45</v>
      </c>
      <c r="S59" s="133">
        <f t="shared" si="2"/>
        <v>44</v>
      </c>
      <c r="T59" s="133">
        <f t="shared" si="2"/>
        <v>43</v>
      </c>
      <c r="U59" s="133">
        <f t="shared" si="2"/>
        <v>42</v>
      </c>
      <c r="V59" s="133">
        <f t="shared" si="2"/>
        <v>41</v>
      </c>
      <c r="W59" s="133">
        <f t="shared" si="2"/>
        <v>40</v>
      </c>
      <c r="X59" s="133">
        <f t="shared" si="2"/>
        <v>39</v>
      </c>
      <c r="Y59" s="133">
        <f t="shared" si="2"/>
        <v>38</v>
      </c>
      <c r="Z59" s="133">
        <f t="shared" si="2"/>
        <v>37</v>
      </c>
      <c r="AA59" s="133">
        <f t="shared" si="2"/>
        <v>36</v>
      </c>
      <c r="AB59" s="133">
        <f t="shared" si="2"/>
        <v>35</v>
      </c>
      <c r="AC59" s="133">
        <f t="shared" si="2"/>
        <v>34</v>
      </c>
      <c r="AD59" s="133">
        <f t="shared" si="2"/>
        <v>33</v>
      </c>
      <c r="AE59" s="133">
        <f t="shared" si="2"/>
        <v>32</v>
      </c>
      <c r="AF59" s="133">
        <f t="shared" si="2"/>
        <v>31</v>
      </c>
      <c r="AG59" s="133">
        <f t="shared" si="2"/>
        <v>30</v>
      </c>
      <c r="AH59" s="133">
        <f t="shared" si="2"/>
        <v>29</v>
      </c>
      <c r="AI59" s="133">
        <f t="shared" si="2"/>
        <v>28</v>
      </c>
      <c r="AJ59" s="133">
        <f t="shared" si="2"/>
        <v>27</v>
      </c>
      <c r="AK59" s="133">
        <f t="shared" si="2"/>
        <v>26</v>
      </c>
      <c r="AL59" s="133">
        <f t="shared" si="2"/>
        <v>25</v>
      </c>
      <c r="AM59" s="133">
        <f t="shared" si="2"/>
        <v>24</v>
      </c>
      <c r="AN59" s="133">
        <f t="shared" si="2"/>
        <v>23</v>
      </c>
      <c r="AO59" s="133">
        <f t="shared" si="2"/>
        <v>22</v>
      </c>
      <c r="AP59" s="133">
        <f t="shared" si="2"/>
        <v>21</v>
      </c>
      <c r="AQ59" s="133">
        <f t="shared" si="2"/>
        <v>20</v>
      </c>
      <c r="AR59" s="133">
        <f t="shared" si="2"/>
        <v>19</v>
      </c>
      <c r="AS59" s="133">
        <f t="shared" si="2"/>
        <v>18</v>
      </c>
      <c r="AT59" s="133">
        <f t="shared" si="2"/>
        <v>17</v>
      </c>
      <c r="AU59" s="133">
        <f t="shared" si="2"/>
        <v>16</v>
      </c>
      <c r="AV59" s="133">
        <f t="shared" si="2"/>
        <v>15</v>
      </c>
      <c r="AW59" s="133">
        <f t="shared" si="2"/>
        <v>14</v>
      </c>
      <c r="AX59" s="133">
        <f t="shared" si="2"/>
        <v>13</v>
      </c>
      <c r="AY59" s="133">
        <f t="shared" si="2"/>
        <v>12</v>
      </c>
      <c r="AZ59" s="133">
        <f t="shared" si="2"/>
        <v>11</v>
      </c>
      <c r="BA59" s="133">
        <f t="shared" si="2"/>
        <v>10</v>
      </c>
      <c r="BB59" s="133">
        <f t="shared" si="2"/>
        <v>9</v>
      </c>
      <c r="BC59" s="133">
        <f t="shared" si="2"/>
        <v>8</v>
      </c>
      <c r="BD59" s="133">
        <f t="shared" si="2"/>
        <v>7</v>
      </c>
      <c r="BE59" s="133">
        <f t="shared" si="2"/>
        <v>6</v>
      </c>
      <c r="BF59" s="133">
        <f t="shared" si="2"/>
        <v>5</v>
      </c>
      <c r="BG59" s="133">
        <f t="shared" si="2"/>
        <v>4</v>
      </c>
      <c r="BH59" s="133">
        <f t="shared" si="2"/>
        <v>3</v>
      </c>
      <c r="BI59" s="133">
        <f t="shared" si="2"/>
        <v>2</v>
      </c>
      <c r="BJ59" s="133">
        <f t="shared" si="2"/>
        <v>1</v>
      </c>
      <c r="BK59" s="212"/>
      <c r="BL59" s="212"/>
      <c r="BO59" s="279" t="s">
        <v>457</v>
      </c>
      <c r="BP59" s="279">
        <v>25</v>
      </c>
    </row>
    <row r="60" spans="1:72" ht="19.5" customHeight="1" x14ac:dyDescent="0.25">
      <c r="A60" s="211"/>
      <c r="B60" s="212"/>
      <c r="C60" s="212"/>
      <c r="BK60" s="212"/>
      <c r="BL60" s="212"/>
      <c r="BO60" s="279" t="s">
        <v>458</v>
      </c>
      <c r="BP60" s="279">
        <v>20</v>
      </c>
    </row>
  </sheetData>
  <mergeCells count="6">
    <mergeCell ref="D4:O5"/>
    <mergeCell ref="H16:I16"/>
    <mergeCell ref="K31:L31"/>
    <mergeCell ref="K38:L38"/>
    <mergeCell ref="CJ9:CN9"/>
    <mergeCell ref="CI9:CI10"/>
  </mergeCells>
  <phoneticPr fontId="39" type="noConversion"/>
  <conditionalFormatting sqref="G14:H15">
    <cfRule type="colorScale" priority="144">
      <colorScale>
        <cfvo type="min"/>
        <cfvo type="max"/>
        <color rgb="FFFCFCFF"/>
        <color rgb="FFF8696B"/>
      </colorScale>
    </cfRule>
  </conditionalFormatting>
  <conditionalFormatting sqref="H12:I13">
    <cfRule type="colorScale" priority="20">
      <colorScale>
        <cfvo type="min"/>
        <cfvo type="max"/>
        <color rgb="FFFCFCFF"/>
        <color rgb="FFF8696B"/>
      </colorScale>
    </cfRule>
  </conditionalFormatting>
  <conditionalFormatting sqref="R47:R56">
    <cfRule type="expression" dxfId="86" priority="45">
      <formula>$R47=" "</formula>
    </cfRule>
  </conditionalFormatting>
  <conditionalFormatting sqref="S48:T56 S47:U47 W47">
    <cfRule type="colorScale" priority="143">
      <colorScale>
        <cfvo type="min"/>
        <cfvo type="max"/>
        <color rgb="FFFCFCFF"/>
        <color rgb="FFF8696B"/>
      </colorScale>
    </cfRule>
  </conditionalFormatting>
  <conditionalFormatting sqref="U48 W48">
    <cfRule type="colorScale" priority="142">
      <colorScale>
        <cfvo type="min"/>
        <cfvo type="max"/>
        <color rgb="FFFCFCFF"/>
        <color rgb="FFF8696B"/>
      </colorScale>
    </cfRule>
  </conditionalFormatting>
  <conditionalFormatting sqref="U49:U55 W49:W55">
    <cfRule type="colorScale" priority="141">
      <colorScale>
        <cfvo type="min"/>
        <cfvo type="max"/>
        <color rgb="FFFCFCFF"/>
        <color rgb="FFF8696B"/>
      </colorScale>
    </cfRule>
  </conditionalFormatting>
  <conditionalFormatting sqref="U56 W56">
    <cfRule type="colorScale" priority="92">
      <colorScale>
        <cfvo type="min"/>
        <cfvo type="max"/>
        <color rgb="FFFCFCFF"/>
        <color rgb="FFF8696B"/>
      </colorScale>
    </cfRule>
  </conditionalFormatting>
  <conditionalFormatting sqref="V47:V56">
    <cfRule type="expression" dxfId="85" priority="47">
      <formula>$V47=" "</formula>
    </cfRule>
  </conditionalFormatting>
  <conditionalFormatting sqref="X10:X13">
    <cfRule type="expression" dxfId="84" priority="36">
      <formula>$X10=" "</formula>
    </cfRule>
  </conditionalFormatting>
  <conditionalFormatting sqref="X15">
    <cfRule type="colorScale" priority="110">
      <colorScale>
        <cfvo type="min"/>
        <cfvo type="max"/>
        <color rgb="FFFCFCFF"/>
        <color rgb="FFF8696B"/>
      </colorScale>
    </cfRule>
  </conditionalFormatting>
  <conditionalFormatting sqref="X6:Y6">
    <cfRule type="colorScale" priority="128">
      <colorScale>
        <cfvo type="min"/>
        <cfvo type="max"/>
        <color rgb="FFFCFCFF"/>
        <color rgb="FFF8696B"/>
      </colorScale>
    </cfRule>
  </conditionalFormatting>
  <conditionalFormatting sqref="X7:Y7">
    <cfRule type="colorScale" priority="127">
      <colorScale>
        <cfvo type="min"/>
        <cfvo type="max"/>
        <color rgb="FFFCFCFF"/>
        <color rgb="FFF8696B"/>
      </colorScale>
    </cfRule>
  </conditionalFormatting>
  <conditionalFormatting sqref="X8:Y8">
    <cfRule type="colorScale" priority="31">
      <colorScale>
        <cfvo type="min"/>
        <cfvo type="max"/>
        <color rgb="FFFCFCFF"/>
        <color rgb="FFF8696B"/>
      </colorScale>
    </cfRule>
  </conditionalFormatting>
  <conditionalFormatting sqref="X9:Y9">
    <cfRule type="colorScale" priority="34">
      <colorScale>
        <cfvo type="min"/>
        <cfvo type="max"/>
        <color rgb="FFFCFCFF"/>
        <color rgb="FFF8696B"/>
      </colorScale>
    </cfRule>
  </conditionalFormatting>
  <conditionalFormatting sqref="Y10:Y13 AB10:AB15 AF9:AF15 AI7:AI15 AM6:AM15 AP6:AP15">
    <cfRule type="colorScale" priority="3">
      <colorScale>
        <cfvo type="min"/>
        <cfvo type="max"/>
        <color theme="0"/>
        <color theme="7"/>
      </colorScale>
    </cfRule>
  </conditionalFormatting>
  <conditionalFormatting sqref="Y56:Z56 AH56:AI56 AQ56:AR56">
    <cfRule type="colorScale" priority="93">
      <colorScale>
        <cfvo type="min"/>
        <cfvo type="max"/>
        <color rgb="FFFCFCFF"/>
        <color rgb="FFF8696B"/>
      </colorScale>
    </cfRule>
  </conditionalFormatting>
  <conditionalFormatting sqref="Z8 AC8">
    <cfRule type="colorScale" priority="32">
      <colorScale>
        <cfvo type="min"/>
        <cfvo type="max"/>
        <color rgb="FFFCFCFF"/>
        <color rgb="FFF8696B"/>
      </colorScale>
    </cfRule>
  </conditionalFormatting>
  <conditionalFormatting sqref="AA10:AA15">
    <cfRule type="expression" dxfId="83" priority="37">
      <formula>$AA10=" "</formula>
    </cfRule>
  </conditionalFormatting>
  <conditionalFormatting sqref="AA47:AA56">
    <cfRule type="expression" dxfId="82" priority="49">
      <formula>$AA47=" "</formula>
    </cfRule>
  </conditionalFormatting>
  <conditionalFormatting sqref="AA6:AB6">
    <cfRule type="colorScale" priority="125">
      <colorScale>
        <cfvo type="min"/>
        <cfvo type="max"/>
        <color rgb="FFFCFCFF"/>
        <color rgb="FFF8696B"/>
      </colorScale>
    </cfRule>
  </conditionalFormatting>
  <conditionalFormatting sqref="AA7:AB7">
    <cfRule type="colorScale" priority="124">
      <colorScale>
        <cfvo type="min"/>
        <cfvo type="max"/>
        <color rgb="FFFCFCFF"/>
        <color rgb="FFF8696B"/>
      </colorScale>
    </cfRule>
  </conditionalFormatting>
  <conditionalFormatting sqref="AA8:AB8">
    <cfRule type="colorScale" priority="30">
      <colorScale>
        <cfvo type="min"/>
        <cfvo type="max"/>
        <color rgb="FFFCFCFF"/>
        <color rgb="FFF8696B"/>
      </colorScale>
    </cfRule>
  </conditionalFormatting>
  <conditionalFormatting sqref="AA9:AB9">
    <cfRule type="colorScale" priority="33">
      <colorScale>
        <cfvo type="min"/>
        <cfvo type="max"/>
        <color rgb="FFFCFCFF"/>
        <color rgb="FFF8696B"/>
      </colorScale>
    </cfRule>
  </conditionalFormatting>
  <conditionalFormatting sqref="AB48 AD48 AF48">
    <cfRule type="colorScale" priority="139">
      <colorScale>
        <cfvo type="min"/>
        <cfvo type="max"/>
        <color rgb="FFFCFCFF"/>
        <color rgb="FFF8696B"/>
      </colorScale>
    </cfRule>
  </conditionalFormatting>
  <conditionalFormatting sqref="AB49:AB55 AD49:AD55 AF49:AF55">
    <cfRule type="colorScale" priority="138">
      <colorScale>
        <cfvo type="min"/>
        <cfvo type="max"/>
        <color rgb="FFFCFCFF"/>
        <color rgb="FFF8696B"/>
      </colorScale>
    </cfRule>
  </conditionalFormatting>
  <conditionalFormatting sqref="AB56 AD56 AF56">
    <cfRule type="colorScale" priority="91">
      <colorScale>
        <cfvo type="min"/>
        <cfvo type="max"/>
        <color rgb="FFFCFCFF"/>
        <color rgb="FFF8696B"/>
      </colorScale>
    </cfRule>
  </conditionalFormatting>
  <conditionalFormatting sqref="AB47:AD47 AC48:AC56 AF47">
    <cfRule type="colorScale" priority="140">
      <colorScale>
        <cfvo type="min"/>
        <cfvo type="max"/>
        <color rgb="FFFCFCFF"/>
        <color rgb="FFF8696B"/>
      </colorScale>
    </cfRule>
  </conditionalFormatting>
  <conditionalFormatting sqref="AD8">
    <cfRule type="colorScale" priority="28">
      <colorScale>
        <cfvo type="min"/>
        <cfvo type="max"/>
        <color rgb="FFFCFCFF"/>
        <color rgb="FFF8696B"/>
      </colorScale>
    </cfRule>
  </conditionalFormatting>
  <conditionalFormatting sqref="AE9:AE15">
    <cfRule type="expression" dxfId="81" priority="38">
      <formula>$AE9=" "</formula>
    </cfRule>
  </conditionalFormatting>
  <conditionalFormatting sqref="AE47:AE56">
    <cfRule type="expression" dxfId="80" priority="51">
      <formula>$AE47=" "</formula>
    </cfRule>
  </conditionalFormatting>
  <conditionalFormatting sqref="AE6:AF6">
    <cfRule type="colorScale" priority="121">
      <colorScale>
        <cfvo type="min"/>
        <cfvo type="max"/>
        <color rgb="FFFCFCFF"/>
        <color rgb="FFF8696B"/>
      </colorScale>
    </cfRule>
  </conditionalFormatting>
  <conditionalFormatting sqref="AE7:AF7">
    <cfRule type="colorScale" priority="120">
      <colorScale>
        <cfvo type="min"/>
        <cfvo type="max"/>
        <color rgb="FFFCFCFF"/>
        <color rgb="FFF8696B"/>
      </colorScale>
    </cfRule>
  </conditionalFormatting>
  <conditionalFormatting sqref="AE8:AF8">
    <cfRule type="colorScale" priority="117">
      <colorScale>
        <cfvo type="min"/>
        <cfvo type="max"/>
        <color rgb="FFFCFCFF"/>
        <color rgb="FFF8696B"/>
      </colorScale>
    </cfRule>
  </conditionalFormatting>
  <conditionalFormatting sqref="AG6:AG7">
    <cfRule type="colorScale" priority="122">
      <colorScale>
        <cfvo type="min"/>
        <cfvo type="max"/>
        <color rgb="FFFCFCFF"/>
        <color rgb="FFF8696B"/>
      </colorScale>
    </cfRule>
  </conditionalFormatting>
  <conditionalFormatting sqref="AH7:AH15">
    <cfRule type="expression" dxfId="79" priority="39">
      <formula>$AH7=" "</formula>
    </cfRule>
  </conditionalFormatting>
  <conditionalFormatting sqref="AH6:AI6">
    <cfRule type="colorScale" priority="119">
      <colorScale>
        <cfvo type="min"/>
        <cfvo type="max"/>
        <color rgb="FFFCFCFF"/>
        <color rgb="FFF8696B"/>
      </colorScale>
    </cfRule>
  </conditionalFormatting>
  <conditionalFormatting sqref="AJ47:AJ56">
    <cfRule type="expression" dxfId="78" priority="53">
      <formula>$AJ47=" "</formula>
    </cfRule>
  </conditionalFormatting>
  <conditionalFormatting sqref="AK48 AM48 AO48">
    <cfRule type="colorScale" priority="136">
      <colorScale>
        <cfvo type="min"/>
        <cfvo type="max"/>
        <color rgb="FFFCFCFF"/>
        <color rgb="FFF8696B"/>
      </colorScale>
    </cfRule>
  </conditionalFormatting>
  <conditionalFormatting sqref="AK49:AK55 AM49:AM55 AO49:AO55">
    <cfRule type="colorScale" priority="135">
      <colorScale>
        <cfvo type="min"/>
        <cfvo type="max"/>
        <color rgb="FFFCFCFF"/>
        <color rgb="FFF8696B"/>
      </colorScale>
    </cfRule>
  </conditionalFormatting>
  <conditionalFormatting sqref="AK56 AM56 AO56">
    <cfRule type="colorScale" priority="90">
      <colorScale>
        <cfvo type="min"/>
        <cfvo type="max"/>
        <color rgb="FFFCFCFF"/>
        <color rgb="FFF8696B"/>
      </colorScale>
    </cfRule>
  </conditionalFormatting>
  <conditionalFormatting sqref="AK47:AM47 AL48:AL56 AO47">
    <cfRule type="colorScale" priority="137">
      <colorScale>
        <cfvo type="min"/>
        <cfvo type="max"/>
        <color rgb="FFFCFCFF"/>
        <color rgb="FFF8696B"/>
      </colorScale>
    </cfRule>
  </conditionalFormatting>
  <conditionalFormatting sqref="AL6:AL15">
    <cfRule type="expression" dxfId="77" priority="40">
      <formula>$AL6=" "</formula>
    </cfRule>
  </conditionalFormatting>
  <conditionalFormatting sqref="AN47:AN56">
    <cfRule type="expression" dxfId="76" priority="54">
      <formula>$AN47=" "</formula>
    </cfRule>
  </conditionalFormatting>
  <conditionalFormatting sqref="AO6:AO15">
    <cfRule type="expression" dxfId="75" priority="41">
      <formula>$AO6=" "</formula>
    </cfRule>
  </conditionalFormatting>
  <conditionalFormatting sqref="AQ44">
    <cfRule type="expression" dxfId="74" priority="1">
      <formula>$AH44=" "</formula>
    </cfRule>
  </conditionalFormatting>
  <conditionalFormatting sqref="AS47:AS56">
    <cfRule type="expression" dxfId="73" priority="56">
      <formula>$AS47=" "</formula>
    </cfRule>
  </conditionalFormatting>
  <conditionalFormatting sqref="AV48 AT48 AX48">
    <cfRule type="colorScale" priority="133">
      <colorScale>
        <cfvo type="min"/>
        <cfvo type="max"/>
        <color rgb="FFFCFCFF"/>
        <color rgb="FFF8696B"/>
      </colorScale>
    </cfRule>
  </conditionalFormatting>
  <conditionalFormatting sqref="AT49:AT55 AV49:AV55 AX49:AX55">
    <cfRule type="colorScale" priority="132">
      <colorScale>
        <cfvo type="min"/>
        <cfvo type="max"/>
        <color rgb="FFFCFCFF"/>
        <color rgb="FFF8696B"/>
      </colorScale>
    </cfRule>
  </conditionalFormatting>
  <conditionalFormatting sqref="AV56 AT56 AX56">
    <cfRule type="colorScale" priority="89">
      <colorScale>
        <cfvo type="min"/>
        <cfvo type="max"/>
        <color rgb="FFFCFCFF"/>
        <color rgb="FFF8696B"/>
      </colorScale>
    </cfRule>
  </conditionalFormatting>
  <conditionalFormatting sqref="AT47:AV47 AU48:AU56 AX47">
    <cfRule type="colorScale" priority="134">
      <colorScale>
        <cfvo type="min"/>
        <cfvo type="max"/>
        <color rgb="FFFCFCFF"/>
        <color rgb="FFF8696B"/>
      </colorScale>
    </cfRule>
  </conditionalFormatting>
  <conditionalFormatting sqref="AT21:BI21">
    <cfRule type="colorScale" priority="27">
      <colorScale>
        <cfvo type="min"/>
        <cfvo type="max"/>
        <color rgb="FFFCFCFF"/>
        <color rgb="FFF8696B"/>
      </colorScale>
    </cfRule>
  </conditionalFormatting>
  <conditionalFormatting sqref="AT25:BI25">
    <cfRule type="colorScale" priority="26">
      <colorScale>
        <cfvo type="min"/>
        <cfvo type="max"/>
        <color rgb="FFFCFCFF"/>
        <color rgb="FFF8696B"/>
      </colorScale>
    </cfRule>
  </conditionalFormatting>
  <conditionalFormatting sqref="AT26:BI26">
    <cfRule type="colorScale" priority="240">
      <colorScale>
        <cfvo type="min"/>
        <cfvo type="max"/>
        <color rgb="FFFCFCFF"/>
        <color rgb="FFF8696B"/>
      </colorScale>
    </cfRule>
  </conditionalFormatting>
  <conditionalFormatting sqref="AT35:BJ35 AV27:AX34 AZ27:BB34 BE27:BF34 BI27:BJ34">
    <cfRule type="colorScale" priority="76">
      <colorScale>
        <cfvo type="min"/>
        <cfvo type="max"/>
        <color rgb="FFFCFCFF"/>
        <color rgb="FFF8696B"/>
      </colorScale>
    </cfRule>
  </conditionalFormatting>
  <conditionalFormatting sqref="AU39:AU41">
    <cfRule type="expression" dxfId="72" priority="22">
      <formula>$AH39=" "</formula>
    </cfRule>
  </conditionalFormatting>
  <conditionalFormatting sqref="AU44">
    <cfRule type="expression" dxfId="71" priority="21">
      <formula>$AH44=" "</formula>
    </cfRule>
  </conditionalFormatting>
  <conditionalFormatting sqref="AV27:AV34">
    <cfRule type="colorScale" priority="10">
      <colorScale>
        <cfvo type="min"/>
        <cfvo type="max"/>
        <color rgb="FFFCFCFF"/>
        <color rgb="FFF8696B"/>
      </colorScale>
    </cfRule>
  </conditionalFormatting>
  <conditionalFormatting sqref="AV28:AV34 AV27:AX27 AZ28:AZ34 AZ27:BB27 BE28:BE34 BE27:BF27 BI28:BI34 BI27:BJ27">
    <cfRule type="colorScale" priority="19">
      <colorScale>
        <cfvo type="min"/>
        <cfvo type="max"/>
        <color rgb="FFFCFCFF"/>
        <color rgb="FFF8696B"/>
      </colorScale>
    </cfRule>
  </conditionalFormatting>
  <conditionalFormatting sqref="AW47:AW56">
    <cfRule type="expression" dxfId="70" priority="58">
      <formula>$AW47=" "</formula>
    </cfRule>
  </conditionalFormatting>
  <conditionalFormatting sqref="AX27:AX34">
    <cfRule type="expression" dxfId="69" priority="7">
      <formula>$BG27=" "</formula>
    </cfRule>
  </conditionalFormatting>
  <conditionalFormatting sqref="AY27:AY34">
    <cfRule type="colorScale" priority="8">
      <colorScale>
        <cfvo type="min"/>
        <cfvo type="max"/>
        <color rgb="FFFCFCFF"/>
        <color rgb="FFF8696B"/>
      </colorScale>
    </cfRule>
  </conditionalFormatting>
  <conditionalFormatting sqref="AZ27:AZ34">
    <cfRule type="colorScale" priority="12">
      <colorScale>
        <cfvo type="min"/>
        <cfvo type="max"/>
        <color rgb="FFFCFCFF"/>
        <color rgb="FFF8696B"/>
      </colorScale>
    </cfRule>
  </conditionalFormatting>
  <conditionalFormatting sqref="BB48:BI48">
    <cfRule type="colorScale" priority="97">
      <colorScale>
        <cfvo type="min"/>
        <cfvo type="max"/>
        <color rgb="FFFCFCFF"/>
        <color rgb="FFF8696B"/>
      </colorScale>
    </cfRule>
  </conditionalFormatting>
  <conditionalFormatting sqref="BC27:BC34">
    <cfRule type="expression" dxfId="68" priority="13">
      <formula>$BG27=" "</formula>
    </cfRule>
  </conditionalFormatting>
  <conditionalFormatting sqref="BC39:BC47">
    <cfRule type="expression" dxfId="67" priority="42">
      <formula>$BC39=" "</formula>
    </cfRule>
  </conditionalFormatting>
  <conditionalFormatting sqref="BC53:BC54">
    <cfRule type="expression" dxfId="66" priority="23">
      <formula>$AH53=" "</formula>
    </cfRule>
  </conditionalFormatting>
  <conditionalFormatting sqref="BD27:BD34">
    <cfRule type="colorScale" priority="14">
      <colorScale>
        <cfvo type="min"/>
        <cfvo type="max"/>
        <color rgb="FFFCFCFF"/>
        <color rgb="FFF8696B"/>
      </colorScale>
    </cfRule>
  </conditionalFormatting>
  <conditionalFormatting sqref="BD41:BD46 BF41:BF46 BH41:BH46">
    <cfRule type="colorScale" priority="129">
      <colorScale>
        <cfvo type="min"/>
        <cfvo type="max"/>
        <color rgb="FFFCFCFF"/>
        <color rgb="FFF8696B"/>
      </colorScale>
    </cfRule>
  </conditionalFormatting>
  <conditionalFormatting sqref="BD39:BF39 BD40 BE40:BE47 BF40 BH39:BH40">
    <cfRule type="colorScale" priority="94">
      <colorScale>
        <cfvo type="min"/>
        <cfvo type="max"/>
        <color rgb="FFFCFCFF"/>
        <color rgb="FFF8696B"/>
      </colorScale>
    </cfRule>
  </conditionalFormatting>
  <conditionalFormatting sqref="BF47 BD47 BH47">
    <cfRule type="colorScale" priority="99">
      <colorScale>
        <cfvo type="min"/>
        <cfvo type="max"/>
        <color rgb="FFFCFCFF"/>
        <color rgb="FFF8696B"/>
      </colorScale>
    </cfRule>
  </conditionalFormatting>
  <conditionalFormatting sqref="BG27:BG34">
    <cfRule type="expression" dxfId="65" priority="15">
      <formula>$BG27=" "</formula>
    </cfRule>
  </conditionalFormatting>
  <conditionalFormatting sqref="BG39:BG47">
    <cfRule type="expression" dxfId="64" priority="43">
      <formula>$BG39=" "</formula>
    </cfRule>
  </conditionalFormatting>
  <conditionalFormatting sqref="BG51:BG54">
    <cfRule type="expression" dxfId="63" priority="24">
      <formula>$AH51=" "</formula>
    </cfRule>
  </conditionalFormatting>
  <conditionalFormatting sqref="BH27:BH34">
    <cfRule type="colorScale" priority="16">
      <colorScale>
        <cfvo type="min"/>
        <cfvo type="max"/>
        <color rgb="FFFCFCFF"/>
        <color rgb="FFF8696B"/>
      </colorScale>
    </cfRule>
  </conditionalFormatting>
  <pageMargins left="0.25" right="0.25" top="0.75" bottom="0.75" header="0.3" footer="0.3"/>
  <pageSetup paperSize="9" scale="42" orientation="landscape" r:id="rId1"/>
  <headerFooter>
    <oddFooter>&amp;LFile : &amp;F&amp;RSheet : 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38B13-982D-4CF5-8CE1-B0E04DAD7B30}">
  <sheetPr codeName="Sheet15">
    <tabColor rgb="FFFFFF00"/>
    <pageSetUpPr fitToPage="1"/>
  </sheetPr>
  <dimension ref="A1:CB64"/>
  <sheetViews>
    <sheetView showGridLines="0" topLeftCell="S4" zoomScaleNormal="100" zoomScaleSheetLayoutView="100" workbookViewId="0">
      <selection activeCell="BT8" sqref="BT8:BY25"/>
    </sheetView>
  </sheetViews>
  <sheetFormatPr defaultColWidth="3.08203125" defaultRowHeight="19.5" customHeight="1" x14ac:dyDescent="0.25"/>
  <cols>
    <col min="1" max="47" width="3.08203125" style="5" customWidth="1"/>
    <col min="48" max="48" width="4.25" style="5" customWidth="1"/>
    <col min="49" max="65" width="3.08203125" style="5" customWidth="1"/>
    <col min="66" max="66" width="17.4140625" style="320" customWidth="1"/>
    <col min="67" max="67" width="7.08203125" style="320" bestFit="1" customWidth="1"/>
    <col min="68" max="68" width="7.08203125" style="320" customWidth="1"/>
    <col min="69" max="69" width="7.08203125" style="320" bestFit="1" customWidth="1"/>
    <col min="70" max="70" width="2" style="320" bestFit="1" customWidth="1"/>
    <col min="71" max="71" width="9" style="320" bestFit="1" customWidth="1"/>
    <col min="72" max="77" width="16.75" style="5" customWidth="1"/>
    <col min="78" max="16384" width="3.08203125" style="5"/>
  </cols>
  <sheetData>
    <row r="1" spans="1:77" ht="19.5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3"/>
      <c r="T1" s="3"/>
      <c r="U1" s="3"/>
      <c r="V1" s="3"/>
      <c r="W1" s="3"/>
      <c r="X1" s="3"/>
      <c r="Y1" s="3"/>
      <c r="Z1" s="3"/>
      <c r="AA1" s="3">
        <v>5</v>
      </c>
      <c r="AB1" s="3"/>
      <c r="AC1" s="3"/>
      <c r="AD1" s="3"/>
      <c r="AE1" s="3">
        <v>5</v>
      </c>
      <c r="AF1" s="3"/>
      <c r="AG1" s="3"/>
      <c r="AH1" s="3"/>
      <c r="AI1" s="3">
        <v>8</v>
      </c>
      <c r="AJ1" s="3"/>
      <c r="AK1" s="3"/>
      <c r="AL1" s="3"/>
      <c r="AM1" s="3">
        <v>8</v>
      </c>
      <c r="AN1" s="3"/>
      <c r="AO1" s="3"/>
      <c r="AP1" s="3"/>
      <c r="AQ1" s="3"/>
      <c r="AR1" s="3">
        <v>8</v>
      </c>
      <c r="AS1" s="3"/>
      <c r="AT1" s="3"/>
      <c r="AU1" s="3"/>
      <c r="AV1" s="3"/>
      <c r="AW1" s="3">
        <v>8</v>
      </c>
      <c r="AX1" s="3"/>
      <c r="AY1" s="3"/>
      <c r="AZ1" s="3"/>
      <c r="BA1" s="3">
        <v>10</v>
      </c>
      <c r="BB1" s="3"/>
      <c r="BC1" s="3"/>
      <c r="BD1" s="3"/>
      <c r="BE1" s="3"/>
      <c r="BF1" s="3">
        <v>10</v>
      </c>
      <c r="BG1" s="3"/>
      <c r="BH1" s="3"/>
      <c r="BI1" s="3"/>
      <c r="BJ1" s="4"/>
      <c r="BK1" s="4"/>
      <c r="BL1" s="4"/>
      <c r="BM1" s="4"/>
    </row>
    <row r="2" spans="1:77" ht="19.5" customHeight="1" x14ac:dyDescent="0.25">
      <c r="A2" s="6"/>
    </row>
    <row r="3" spans="1:77" ht="19.5" customHeight="1" x14ac:dyDescent="0.25">
      <c r="A3" s="6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>
        <v>44</v>
      </c>
      <c r="S3" s="7">
        <v>43</v>
      </c>
      <c r="T3" s="7">
        <v>42</v>
      </c>
      <c r="U3" s="7">
        <v>41</v>
      </c>
      <c r="V3" s="7">
        <v>40</v>
      </c>
      <c r="W3" s="7">
        <v>39</v>
      </c>
      <c r="X3" s="7">
        <v>38</v>
      </c>
      <c r="Y3" s="7">
        <v>37</v>
      </c>
      <c r="Z3" s="7">
        <v>36</v>
      </c>
      <c r="AA3" s="7">
        <v>35</v>
      </c>
      <c r="AB3" s="7">
        <v>34</v>
      </c>
      <c r="AC3" s="7">
        <v>33</v>
      </c>
      <c r="AD3" s="7">
        <v>32</v>
      </c>
      <c r="AE3" s="7">
        <v>31</v>
      </c>
      <c r="AF3" s="7">
        <v>30</v>
      </c>
      <c r="AG3" s="7">
        <v>29</v>
      </c>
      <c r="AH3" s="7">
        <v>28</v>
      </c>
      <c r="AI3" s="7">
        <v>27</v>
      </c>
      <c r="AJ3" s="7">
        <v>26</v>
      </c>
      <c r="AK3" s="7">
        <v>25</v>
      </c>
      <c r="AL3" s="7">
        <v>24</v>
      </c>
      <c r="AM3" s="7">
        <v>23</v>
      </c>
      <c r="AN3" s="7">
        <v>22</v>
      </c>
      <c r="AO3" s="7">
        <v>21</v>
      </c>
      <c r="AP3" s="7">
        <v>20</v>
      </c>
      <c r="AQ3" s="7">
        <v>19</v>
      </c>
      <c r="AR3" s="7">
        <v>18</v>
      </c>
      <c r="AS3" s="7">
        <v>17</v>
      </c>
      <c r="AT3" s="7">
        <v>16</v>
      </c>
      <c r="AU3" s="7">
        <v>15</v>
      </c>
      <c r="AV3" s="7">
        <v>14</v>
      </c>
      <c r="AW3" s="7">
        <v>13</v>
      </c>
      <c r="AX3" s="7">
        <v>12</v>
      </c>
      <c r="AY3" s="7">
        <v>11</v>
      </c>
      <c r="AZ3" s="7">
        <v>10</v>
      </c>
      <c r="BA3" s="7">
        <v>9</v>
      </c>
      <c r="BB3" s="7">
        <v>8</v>
      </c>
      <c r="BC3" s="7">
        <v>7</v>
      </c>
      <c r="BD3" s="7">
        <v>6</v>
      </c>
      <c r="BE3" s="7">
        <v>5</v>
      </c>
      <c r="BF3" s="7">
        <v>4</v>
      </c>
      <c r="BG3" s="7">
        <v>3</v>
      </c>
      <c r="BH3" s="7">
        <v>2</v>
      </c>
      <c r="BI3" s="7">
        <v>1</v>
      </c>
      <c r="BJ3" s="7"/>
    </row>
    <row r="4" spans="1:77" ht="19.5" customHeight="1" x14ac:dyDescent="0.25">
      <c r="A4" s="6"/>
      <c r="C4" s="8"/>
      <c r="D4" s="717" t="s">
        <v>459</v>
      </c>
      <c r="E4" s="717"/>
      <c r="F4" s="717"/>
      <c r="G4" s="717"/>
      <c r="H4" s="717"/>
      <c r="I4" s="717"/>
      <c r="J4" s="717"/>
      <c r="K4" s="717"/>
      <c r="L4" s="717"/>
      <c r="M4" s="717"/>
      <c r="N4" s="717"/>
      <c r="O4" s="717"/>
      <c r="Q4" s="8">
        <v>15</v>
      </c>
      <c r="R4" s="14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17"/>
      <c r="AV4" s="17"/>
      <c r="AW4" s="17"/>
      <c r="AX4" s="436"/>
      <c r="AY4" s="9"/>
      <c r="AZ4" s="9"/>
      <c r="BA4" s="9"/>
      <c r="BB4" s="9"/>
      <c r="BC4" s="9"/>
      <c r="BD4" s="9"/>
      <c r="BE4" s="9"/>
      <c r="BF4" s="9"/>
      <c r="BG4" s="9"/>
      <c r="BH4" s="9"/>
      <c r="BI4" s="10"/>
      <c r="BJ4" s="290"/>
      <c r="BK4" s="8">
        <v>55</v>
      </c>
      <c r="BL4" s="290"/>
    </row>
    <row r="5" spans="1:77" ht="19.5" customHeight="1" thickBot="1" x14ac:dyDescent="0.3">
      <c r="A5" s="6"/>
      <c r="C5" s="8"/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7"/>
      <c r="Q5" s="8">
        <v>14</v>
      </c>
      <c r="R5" s="14"/>
      <c r="S5" s="14"/>
      <c r="T5" s="14"/>
      <c r="U5" s="14"/>
      <c r="V5" s="14"/>
      <c r="W5" s="14"/>
      <c r="X5" s="14"/>
      <c r="Y5" s="11"/>
      <c r="Z5" s="11"/>
      <c r="AA5" s="11"/>
      <c r="AB5" s="294"/>
      <c r="AC5" s="11"/>
      <c r="AD5" s="11"/>
      <c r="AE5" s="11"/>
      <c r="AF5" s="11"/>
      <c r="AG5" s="14"/>
      <c r="AH5" s="14"/>
      <c r="AI5" s="14"/>
      <c r="AJ5" s="23"/>
      <c r="AK5" s="14"/>
      <c r="AL5" s="351"/>
      <c r="AM5" s="351"/>
      <c r="AN5" s="14"/>
      <c r="AO5" s="14"/>
      <c r="AP5" s="21"/>
      <c r="AQ5" s="21"/>
      <c r="AR5" s="14"/>
      <c r="AS5" s="20"/>
      <c r="AT5" s="14"/>
      <c r="AU5" s="14"/>
      <c r="AV5" s="14"/>
      <c r="AW5" s="14"/>
      <c r="AX5" s="437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0"/>
      <c r="BJ5" s="12"/>
      <c r="BK5" s="8">
        <v>54</v>
      </c>
      <c r="BL5" s="290"/>
    </row>
    <row r="6" spans="1:77" ht="19.5" customHeight="1" thickBot="1" x14ac:dyDescent="0.3">
      <c r="A6" s="6"/>
      <c r="C6" s="8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Q6" s="8">
        <v>13</v>
      </c>
      <c r="R6" s="441"/>
      <c r="S6" s="441"/>
      <c r="T6" s="441"/>
      <c r="U6" s="441"/>
      <c r="V6" s="441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14"/>
      <c r="AT6" s="14"/>
      <c r="AU6" s="14"/>
      <c r="AV6" s="14"/>
      <c r="AW6" s="14"/>
      <c r="AX6" s="19"/>
      <c r="AY6" s="14"/>
      <c r="AZ6" s="144"/>
      <c r="BA6" s="399" t="str">
        <f>IF(INDEX(Cab_list[],MATCH(6&amp;"-"&amp;BC6,Cab_list[hidden cabname],0),2)=0," ",INDEX(Cab_list[],MATCH(6&amp;"-"&amp;BC6,Cab_list[hidden cabname],0),2))</f>
        <v xml:space="preserve"> </v>
      </c>
      <c r="BB6" s="282"/>
      <c r="BC6" s="28" t="s">
        <v>31</v>
      </c>
      <c r="BD6" s="14"/>
      <c r="BE6" s="13"/>
      <c r="BF6" s="399" t="str">
        <f>IF(INDEX(Cab_list[],MATCH(6&amp;"-"&amp;BH6,Cab_list[hidden cabname],0),2)=0," ",INDEX(Cab_list[],MATCH(6&amp;"-"&amp;BH6,Cab_list[hidden cabname],0),2))</f>
        <v xml:space="preserve"> </v>
      </c>
      <c r="BG6" s="150"/>
      <c r="BH6" s="28" t="s">
        <v>32</v>
      </c>
      <c r="BI6" s="15"/>
      <c r="BJ6" s="12"/>
      <c r="BK6" s="8">
        <v>53</v>
      </c>
      <c r="BL6" s="290"/>
    </row>
    <row r="7" spans="1:77" ht="19.5" customHeight="1" thickBot="1" x14ac:dyDescent="0.3">
      <c r="A7" s="6"/>
      <c r="C7" s="8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Q7" s="8">
        <v>12</v>
      </c>
      <c r="R7" s="11"/>
      <c r="S7" s="11"/>
      <c r="T7" s="11"/>
      <c r="U7" s="11"/>
      <c r="V7" s="11"/>
      <c r="W7" s="20"/>
      <c r="X7" s="20"/>
      <c r="Y7" s="438"/>
      <c r="Z7" s="295"/>
      <c r="AA7" s="20"/>
      <c r="AB7" s="20"/>
      <c r="AC7" s="20"/>
      <c r="AD7" s="20"/>
      <c r="AE7" s="20"/>
      <c r="AF7" s="20"/>
      <c r="AG7" s="20"/>
      <c r="AH7" s="14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9"/>
      <c r="AV7" s="77"/>
      <c r="AW7" s="11"/>
      <c r="AX7" s="14"/>
      <c r="AY7" s="428"/>
      <c r="AZ7" s="144"/>
      <c r="BA7" s="399" t="str">
        <f>IF(INDEX(Cab_list[],MATCH(6&amp;"-"&amp;BC7,Cab_list[hidden cabname],0),2)=0," ",INDEX(Cab_list[],MATCH(6&amp;"-"&amp;BC7,Cab_list[hidden cabname],0),2))</f>
        <v xml:space="preserve"> </v>
      </c>
      <c r="BB7" s="282"/>
      <c r="BC7" s="28" t="s">
        <v>40</v>
      </c>
      <c r="BD7" s="18"/>
      <c r="BE7" s="18"/>
      <c r="BF7" s="399" t="str">
        <f>IF(INDEX(Cab_list[],MATCH(6&amp;"-"&amp;BH7,Cab_list[hidden cabname],0),2)=0," ",INDEX(Cab_list[],MATCH(6&amp;"-"&amp;BH7,Cab_list[hidden cabname],0),2))</f>
        <v xml:space="preserve"> </v>
      </c>
      <c r="BG7" s="150"/>
      <c r="BH7" s="28" t="s">
        <v>41</v>
      </c>
      <c r="BI7" s="15"/>
      <c r="BJ7" s="12"/>
      <c r="BK7" s="8">
        <v>52</v>
      </c>
      <c r="BL7" s="290"/>
    </row>
    <row r="8" spans="1:77" ht="19.5" customHeight="1" thickBot="1" x14ac:dyDescent="0.3">
      <c r="A8" s="6"/>
      <c r="C8" s="8"/>
      <c r="Q8" s="8">
        <v>11</v>
      </c>
      <c r="R8" s="14"/>
      <c r="S8" s="14"/>
      <c r="T8" s="14"/>
      <c r="U8" s="14"/>
      <c r="V8" s="14"/>
      <c r="W8" s="20"/>
      <c r="X8" s="20"/>
      <c r="Y8" s="438"/>
      <c r="Z8" s="295"/>
      <c r="AA8" s="20"/>
      <c r="AB8" s="20"/>
      <c r="AC8" s="20"/>
      <c r="AD8" s="20"/>
      <c r="AE8" s="20"/>
      <c r="AF8" s="20"/>
      <c r="AG8" s="20"/>
      <c r="AH8" s="14"/>
      <c r="AI8" s="399" t="str">
        <f>IF(INDEX(Cab_list[],MATCH(6&amp;"-"&amp;AK8,Cab_list[hidden cabname],0),2)=0," ",INDEX(Cab_list[],MATCH(6&amp;"-"&amp;AK8,Cab_list[hidden cabname],0),2))</f>
        <v xml:space="preserve"> </v>
      </c>
      <c r="AJ8" s="567"/>
      <c r="AK8" s="26" t="s">
        <v>45</v>
      </c>
      <c r="AL8" s="42"/>
      <c r="AM8" s="399" t="str">
        <f>IF(INDEX(Cab_list[],MATCH(6&amp;"-"&amp;AO8,Cab_list[hidden cabname],0),2)=0," ",INDEX(Cab_list[],MATCH(6&amp;"-"&amp;AO8,Cab_list[hidden cabname],0),2))</f>
        <v xml:space="preserve"> </v>
      </c>
      <c r="AN8" s="567"/>
      <c r="AO8" s="28" t="s">
        <v>46</v>
      </c>
      <c r="AP8" s="297"/>
      <c r="AQ8" s="298"/>
      <c r="AR8" s="399" t="str">
        <f>IF(INDEX(Cab_list[],MATCH(6&amp;"-"&amp;AT8,Cab_list[hidden cabname],0),2)=0," ",INDEX(Cab_list[],MATCH(6&amp;"-"&amp;AT8,Cab_list[hidden cabname],0),2))</f>
        <v xml:space="preserve"> </v>
      </c>
      <c r="AS8" s="282"/>
      <c r="AT8" s="408" t="s">
        <v>47</v>
      </c>
      <c r="AU8" s="299"/>
      <c r="AV8" s="276"/>
      <c r="AW8" s="399" t="str">
        <f>IF(INDEX(Cab_list[],MATCH(6&amp;"-"&amp;AY8,Cab_list[hidden cabname],0),2)=0," ",INDEX(Cab_list[],MATCH(6&amp;"-"&amp;AY8,Cab_list[hidden cabname],0),2))</f>
        <v xml:space="preserve"> </v>
      </c>
      <c r="AX8" s="150"/>
      <c r="AY8" s="175" t="s">
        <v>48</v>
      </c>
      <c r="AZ8" s="144"/>
      <c r="BA8" s="399" t="str">
        <f>IF(INDEX(Cab_list[],MATCH(6&amp;"-"&amp;BC8,Cab_list[hidden cabname],0),2)=0," ",INDEX(Cab_list[],MATCH(6&amp;"-"&amp;BC8,Cab_list[hidden cabname],0),2))</f>
        <v xml:space="preserve"> </v>
      </c>
      <c r="BB8" s="282"/>
      <c r="BC8" s="28" t="s">
        <v>49</v>
      </c>
      <c r="BD8" s="14"/>
      <c r="BE8" s="14"/>
      <c r="BF8" s="399" t="str">
        <f>IF(INDEX(Cab_list[],MATCH(6&amp;"-"&amp;BH8,Cab_list[hidden cabname],0),2)=0," ",INDEX(Cab_list[],MATCH(6&amp;"-"&amp;BH8,Cab_list[hidden cabname],0),2))</f>
        <v xml:space="preserve"> </v>
      </c>
      <c r="BG8" s="150"/>
      <c r="BH8" s="28" t="s">
        <v>50</v>
      </c>
      <c r="BI8" s="15"/>
      <c r="BJ8" s="12"/>
      <c r="BK8" s="8">
        <v>51</v>
      </c>
      <c r="BL8" s="290"/>
      <c r="BN8" s="314" t="s">
        <v>5030</v>
      </c>
      <c r="BO8" s="315" t="s">
        <v>420</v>
      </c>
      <c r="BT8" s="725" t="s">
        <v>5025</v>
      </c>
      <c r="BU8" s="726" t="s">
        <v>5030</v>
      </c>
      <c r="BV8" s="726"/>
      <c r="BW8" s="726"/>
      <c r="BX8" s="726"/>
      <c r="BY8" s="726"/>
    </row>
    <row r="9" spans="1:77" ht="19.5" customHeight="1" thickBot="1" x14ac:dyDescent="0.3">
      <c r="A9" s="6"/>
      <c r="C9" s="8"/>
      <c r="Q9" s="8">
        <v>10</v>
      </c>
      <c r="R9" s="14"/>
      <c r="S9" s="14"/>
      <c r="T9" s="14"/>
      <c r="U9" s="14"/>
      <c r="V9" s="14"/>
      <c r="W9" s="20"/>
      <c r="X9" s="20"/>
      <c r="Y9" s="438"/>
      <c r="Z9" s="295"/>
      <c r="AA9" s="20"/>
      <c r="AB9" s="20"/>
      <c r="AC9" s="20"/>
      <c r="AD9" s="20"/>
      <c r="AE9" s="20"/>
      <c r="AF9" s="20"/>
      <c r="AG9" s="20"/>
      <c r="AH9" s="14"/>
      <c r="AI9" s="399" t="str">
        <f>IF(INDEX(Cab_list[],MATCH(6&amp;"-"&amp;AK9,Cab_list[hidden cabname],0),2)=0," ",INDEX(Cab_list[],MATCH(6&amp;"-"&amp;AK9,Cab_list[hidden cabname],0),2))</f>
        <v xml:space="preserve"> </v>
      </c>
      <c r="AJ9" s="567"/>
      <c r="AK9" s="26" t="s">
        <v>54</v>
      </c>
      <c r="AL9" s="42"/>
      <c r="AM9" s="399" t="str">
        <f>IF(INDEX(Cab_list[],MATCH(6&amp;"-"&amp;AO9,Cab_list[hidden cabname],0),2)=0," ",INDEX(Cab_list[],MATCH(6&amp;"-"&amp;AO9,Cab_list[hidden cabname],0),2))</f>
        <v xml:space="preserve"> </v>
      </c>
      <c r="AN9" s="567"/>
      <c r="AO9" s="28" t="s">
        <v>55</v>
      </c>
      <c r="AP9" s="297"/>
      <c r="AQ9" s="298"/>
      <c r="AR9" s="399" t="str">
        <f>IF(INDEX(Cab_list[],MATCH(6&amp;"-"&amp;AT9,Cab_list[hidden cabname],0),2)=0," ",INDEX(Cab_list[],MATCH(6&amp;"-"&amp;AT9,Cab_list[hidden cabname],0),2))</f>
        <v xml:space="preserve"> </v>
      </c>
      <c r="AS9" s="282"/>
      <c r="AT9" s="408" t="s">
        <v>56</v>
      </c>
      <c r="AU9" s="299"/>
      <c r="AV9" s="277"/>
      <c r="AW9" s="399" t="str">
        <f>IF(INDEX(Cab_list[],MATCH(6&amp;"-"&amp;AY9,Cab_list[hidden cabname],0),2)=0," ",INDEX(Cab_list[],MATCH(6&amp;"-"&amp;AY9,Cab_list[hidden cabname],0),2))</f>
        <v xml:space="preserve"> </v>
      </c>
      <c r="AX9" s="150"/>
      <c r="AY9" s="175" t="s">
        <v>57</v>
      </c>
      <c r="AZ9" s="144"/>
      <c r="BA9" s="399" t="str">
        <f>IF(INDEX(Cab_list[],MATCH(6&amp;"-"&amp;BC9,Cab_list[hidden cabname],0),2)=0," ",INDEX(Cab_list[],MATCH(6&amp;"-"&amp;BC9,Cab_list[hidden cabname],0),2))</f>
        <v xml:space="preserve"> </v>
      </c>
      <c r="BB9" s="282"/>
      <c r="BC9" s="28" t="s">
        <v>58</v>
      </c>
      <c r="BD9" s="14"/>
      <c r="BE9" s="14"/>
      <c r="BF9" s="399" t="str">
        <f>IF(INDEX(Cab_list[],MATCH(6&amp;"-"&amp;BH9,Cab_list[hidden cabname],0),2)=0," ",INDEX(Cab_list[],MATCH(6&amp;"-"&amp;BH9,Cab_list[hidden cabname],0),2))</f>
        <v xml:space="preserve"> </v>
      </c>
      <c r="BG9" s="150"/>
      <c r="BH9" s="28" t="s">
        <v>59</v>
      </c>
      <c r="BI9" s="15"/>
      <c r="BJ9" s="12"/>
      <c r="BK9" s="8">
        <v>50</v>
      </c>
      <c r="BL9" s="290"/>
      <c r="BN9" s="310" t="s">
        <v>5102</v>
      </c>
      <c r="BO9" s="317">
        <f>BV25</f>
        <v>48</v>
      </c>
      <c r="BT9" s="727"/>
      <c r="BU9" s="728" t="s">
        <v>5028</v>
      </c>
      <c r="BV9" s="728" t="s">
        <v>5102</v>
      </c>
      <c r="BW9" s="728" t="s">
        <v>5096</v>
      </c>
      <c r="BX9" s="728" t="s">
        <v>5026</v>
      </c>
      <c r="BY9" s="728" t="s">
        <v>5027</v>
      </c>
    </row>
    <row r="10" spans="1:77" ht="19.5" customHeight="1" thickBot="1" x14ac:dyDescent="0.3">
      <c r="A10" s="6"/>
      <c r="C10" s="8"/>
      <c r="Q10" s="8">
        <v>9</v>
      </c>
      <c r="R10" s="14"/>
      <c r="S10" s="14"/>
      <c r="T10" s="14"/>
      <c r="U10" s="14"/>
      <c r="V10" s="14"/>
      <c r="W10" s="20"/>
      <c r="X10" s="20"/>
      <c r="Y10" s="440"/>
      <c r="Z10" s="42"/>
      <c r="AA10" s="11"/>
      <c r="AB10" s="11"/>
      <c r="AC10" s="11"/>
      <c r="AD10" s="11"/>
      <c r="AE10" s="11"/>
      <c r="AF10" s="11"/>
      <c r="AG10" s="14"/>
      <c r="AH10" s="14"/>
      <c r="AI10" s="399" t="str">
        <f>IF(INDEX(Cab_list[],MATCH(6&amp;"-"&amp;AK10,Cab_list[hidden cabname],0),2)=0," ",INDEX(Cab_list[],MATCH(6&amp;"-"&amp;AK10,Cab_list[hidden cabname],0),2))</f>
        <v xml:space="preserve"> </v>
      </c>
      <c r="AJ10" s="567"/>
      <c r="AK10" s="26" t="s">
        <v>65</v>
      </c>
      <c r="AL10" s="42"/>
      <c r="AM10" s="399" t="str">
        <f>IF(INDEX(Cab_list[],MATCH(6&amp;"-"&amp;AO10,Cab_list[hidden cabname],0),2)=0," ",INDEX(Cab_list[],MATCH(6&amp;"-"&amp;AO10,Cab_list[hidden cabname],0),2))</f>
        <v xml:space="preserve"> </v>
      </c>
      <c r="AN10" s="567"/>
      <c r="AO10" s="28" t="s">
        <v>66</v>
      </c>
      <c r="AP10" s="297"/>
      <c r="AQ10" s="298"/>
      <c r="AR10" s="399" t="str">
        <f>IF(INDEX(Cab_list[],MATCH(6&amp;"-"&amp;AT10,Cab_list[hidden cabname],0),2)=0," ",INDEX(Cab_list[],MATCH(6&amp;"-"&amp;AT10,Cab_list[hidden cabname],0),2))</f>
        <v xml:space="preserve"> </v>
      </c>
      <c r="AS10" s="282"/>
      <c r="AT10" s="408" t="s">
        <v>67</v>
      </c>
      <c r="AU10" s="299"/>
      <c r="AV10" s="277"/>
      <c r="AW10" s="399" t="str">
        <f>IF(INDEX(Cab_list[],MATCH(6&amp;"-"&amp;AY10,Cab_list[hidden cabname],0),2)=0," ",INDEX(Cab_list[],MATCH(6&amp;"-"&amp;AY10,Cab_list[hidden cabname],0),2))</f>
        <v xml:space="preserve"> </v>
      </c>
      <c r="AX10" s="150"/>
      <c r="AY10" s="175" t="s">
        <v>68</v>
      </c>
      <c r="AZ10" s="144"/>
      <c r="BA10" s="399" t="str">
        <f>IF(INDEX(Cab_list[],MATCH(6&amp;"-"&amp;BC10,Cab_list[hidden cabname],0),2)=0," ",INDEX(Cab_list[],MATCH(6&amp;"-"&amp;BC10,Cab_list[hidden cabname],0),2))</f>
        <v xml:space="preserve"> </v>
      </c>
      <c r="BB10" s="282"/>
      <c r="BC10" s="28" t="s">
        <v>69</v>
      </c>
      <c r="BD10" s="296"/>
      <c r="BE10" s="28"/>
      <c r="BF10" s="399" t="str">
        <f>IF(INDEX(Cab_list[],MATCH(6&amp;"-"&amp;BH10,Cab_list[hidden cabname],0),2)=0," ",INDEX(Cab_list[],MATCH(6&amp;"-"&amp;BH10,Cab_list[hidden cabname],0),2))</f>
        <v xml:space="preserve"> </v>
      </c>
      <c r="BG10" s="150"/>
      <c r="BH10" s="28" t="s">
        <v>70</v>
      </c>
      <c r="BI10" s="15"/>
      <c r="BJ10" s="12"/>
      <c r="BK10" s="8">
        <v>49</v>
      </c>
      <c r="BL10" s="290"/>
      <c r="BN10" s="318" t="s">
        <v>5096</v>
      </c>
      <c r="BO10" s="317">
        <f>BW25</f>
        <v>1</v>
      </c>
      <c r="BQ10" s="589"/>
      <c r="BR10" s="325"/>
      <c r="BT10" s="661" t="s">
        <v>5029</v>
      </c>
      <c r="BU10" s="718">
        <v>62</v>
      </c>
      <c r="BV10" s="661">
        <f>5+4</f>
        <v>9</v>
      </c>
      <c r="BW10" s="661"/>
      <c r="BX10" s="661">
        <v>1</v>
      </c>
      <c r="BY10" s="661">
        <f>BU10-BV10-BX10-BW10</f>
        <v>52</v>
      </c>
    </row>
    <row r="11" spans="1:77" ht="19.5" customHeight="1" thickBot="1" x14ac:dyDescent="0.3">
      <c r="A11" s="6"/>
      <c r="C11" s="8"/>
      <c r="Q11" s="8">
        <v>8</v>
      </c>
      <c r="R11" s="14"/>
      <c r="S11" s="14"/>
      <c r="T11" s="14"/>
      <c r="U11" s="14"/>
      <c r="V11" s="14"/>
      <c r="W11" s="20"/>
      <c r="X11" s="20"/>
      <c r="Y11" s="439"/>
      <c r="Z11" s="20"/>
      <c r="AA11" s="399" t="str">
        <f>IF(INDEX(Cab_list[],MATCH(6&amp;"-"&amp;AC11,Cab_list[hidden cabname],0),2)=0," ",INDEX(Cab_list[],MATCH(6&amp;"-"&amp;AC11,Cab_list[hidden cabname],0),2))</f>
        <v>파일러</v>
      </c>
      <c r="AB11" s="282"/>
      <c r="AC11" s="25" t="s">
        <v>73</v>
      </c>
      <c r="AD11" s="14"/>
      <c r="AE11" s="399" t="str">
        <f>IF(INDEX(Cab_list[],MATCH(6&amp;"-"&amp;AG11,Cab_list[hidden cabname],0),2)=0," ",INDEX(Cab_list[],MATCH(6&amp;"-"&amp;AG11,Cab_list[hidden cabname],0),2))</f>
        <v>주식회사 씨엘엠앤에스</v>
      </c>
      <c r="AF11" s="567"/>
      <c r="AG11" s="26" t="s">
        <v>74</v>
      </c>
      <c r="AH11" s="14"/>
      <c r="AI11" s="399" t="str">
        <f>IF(INDEX(Cab_list[],MATCH(6&amp;"-"&amp;AK11,Cab_list[hidden cabname],0),2)=0," ",INDEX(Cab_list[],MATCH(6&amp;"-"&amp;AK11,Cab_list[hidden cabname],0),2))</f>
        <v xml:space="preserve"> </v>
      </c>
      <c r="AJ11" s="567"/>
      <c r="AK11" s="26" t="s">
        <v>75</v>
      </c>
      <c r="AL11" s="42"/>
      <c r="AM11" s="399" t="str">
        <f>IF(INDEX(Cab_list[],MATCH(6&amp;"-"&amp;AO11,Cab_list[hidden cabname],0),2)=0," ",INDEX(Cab_list[],MATCH(6&amp;"-"&amp;AO11,Cab_list[hidden cabname],0),2))</f>
        <v xml:space="preserve"> </v>
      </c>
      <c r="AN11" s="567"/>
      <c r="AO11" s="28" t="s">
        <v>76</v>
      </c>
      <c r="AP11" s="297"/>
      <c r="AQ11" s="298"/>
      <c r="AR11" s="399" t="str">
        <f>IF(INDEX(Cab_list[],MATCH(6&amp;"-"&amp;AT11,Cab_list[hidden cabname],0),2)=0," ",INDEX(Cab_list[],MATCH(6&amp;"-"&amp;AT11,Cab_list[hidden cabname],0),2))</f>
        <v xml:space="preserve"> </v>
      </c>
      <c r="AS11" s="282"/>
      <c r="AT11" s="408" t="s">
        <v>77</v>
      </c>
      <c r="AU11" s="299"/>
      <c r="AV11" s="277"/>
      <c r="AW11" s="399" t="str">
        <f>IF(INDEX(Cab_list[],MATCH(6&amp;"-"&amp;AY11,Cab_list[hidden cabname],0),2)=0," ",INDEX(Cab_list[],MATCH(6&amp;"-"&amp;AY11,Cab_list[hidden cabname],0),2))</f>
        <v xml:space="preserve"> </v>
      </c>
      <c r="AX11" s="150"/>
      <c r="AY11" s="175" t="s">
        <v>78</v>
      </c>
      <c r="AZ11" s="144"/>
      <c r="BA11" s="399" t="str">
        <f>IF(INDEX(Cab_list[],MATCH(6&amp;"-"&amp;BC11,Cab_list[hidden cabname],0),2)=0," ",INDEX(Cab_list[],MATCH(6&amp;"-"&amp;BC11,Cab_list[hidden cabname],0),2))</f>
        <v xml:space="preserve"> </v>
      </c>
      <c r="BB11" s="282"/>
      <c r="BC11" s="28" t="s">
        <v>460</v>
      </c>
      <c r="BD11" s="296"/>
      <c r="BE11" s="28"/>
      <c r="BF11" s="399" t="str">
        <f>IF(INDEX(Cab_list[],MATCH(6&amp;"-"&amp;BH11,Cab_list[hidden cabname],0),2)=0," ",INDEX(Cab_list[],MATCH(6&amp;"-"&amp;BH11,Cab_list[hidden cabname],0),2))</f>
        <v xml:space="preserve"> </v>
      </c>
      <c r="BG11" s="150"/>
      <c r="BH11" s="28" t="s">
        <v>461</v>
      </c>
      <c r="BI11" s="15"/>
      <c r="BJ11" s="12"/>
      <c r="BK11" s="8">
        <v>48</v>
      </c>
      <c r="BL11" s="290"/>
      <c r="BN11" s="318" t="s">
        <v>5101</v>
      </c>
      <c r="BO11" s="317">
        <f>BX25</f>
        <v>4</v>
      </c>
      <c r="BQ11" s="325"/>
      <c r="BR11" s="325"/>
      <c r="BT11" s="661" t="s">
        <v>5103</v>
      </c>
      <c r="BU11" s="718">
        <v>77</v>
      </c>
      <c r="BV11" s="661">
        <f>11+11+7</f>
        <v>29</v>
      </c>
      <c r="BW11" s="661"/>
      <c r="BX11" s="661">
        <v>3</v>
      </c>
      <c r="BY11" s="661">
        <f t="shared" ref="BY11:BY24" si="0">BU11-BV11-BX11-BW11</f>
        <v>45</v>
      </c>
    </row>
    <row r="12" spans="1:77" ht="19.5" customHeight="1" thickBot="1" x14ac:dyDescent="0.3">
      <c r="A12" s="6"/>
      <c r="C12" s="8"/>
      <c r="F12" s="5" t="s">
        <v>80</v>
      </c>
      <c r="G12" s="213"/>
      <c r="H12" s="57"/>
      <c r="I12" s="5" t="s">
        <v>81</v>
      </c>
      <c r="K12" s="5">
        <v>7</v>
      </c>
      <c r="Q12" s="8">
        <v>7</v>
      </c>
      <c r="R12" s="14"/>
      <c r="S12" s="14"/>
      <c r="T12" s="14"/>
      <c r="U12" s="14"/>
      <c r="V12" s="14"/>
      <c r="W12" s="20"/>
      <c r="X12" s="20"/>
      <c r="Y12" s="439"/>
      <c r="Z12" s="20"/>
      <c r="AA12" s="399" t="str">
        <f>IF(INDEX(Cab_list[],MATCH(6&amp;"-"&amp;AC12,Cab_list[hidden cabname],0),2)=0," ",INDEX(Cab_list[],MATCH(6&amp;"-"&amp;AC12,Cab_list[hidden cabname],0),2))</f>
        <v>파일러</v>
      </c>
      <c r="AB12" s="567"/>
      <c r="AC12" s="25" t="s">
        <v>83</v>
      </c>
      <c r="AD12" s="14"/>
      <c r="AE12" s="399" t="str">
        <f>IF(INDEX(Cab_list[],MATCH(6&amp;"-"&amp;AG12,Cab_list[hidden cabname],0),2)=0," ",INDEX(Cab_list[],MATCH(6&amp;"-"&amp;AG12,Cab_list[hidden cabname],0),2))</f>
        <v>주식회사 씨엘엠앤에스</v>
      </c>
      <c r="AF12" s="567"/>
      <c r="AG12" s="26" t="s">
        <v>84</v>
      </c>
      <c r="AH12" s="14"/>
      <c r="AI12" s="399" t="str">
        <f>IF(INDEX(Cab_list[],MATCH(6&amp;"-"&amp;AK12,Cab_list[hidden cabname],0),2)=0," ",INDEX(Cab_list[],MATCH(6&amp;"-"&amp;AK12,Cab_list[hidden cabname],0),2))</f>
        <v xml:space="preserve"> </v>
      </c>
      <c r="AJ12" s="567"/>
      <c r="AK12" s="26" t="s">
        <v>85</v>
      </c>
      <c r="AL12" s="42"/>
      <c r="AM12" s="399" t="str">
        <f>IF(INDEX(Cab_list[],MATCH(6&amp;"-"&amp;AO12,Cab_list[hidden cabname],0),2)=0," ",INDEX(Cab_list[],MATCH(6&amp;"-"&amp;AO12,Cab_list[hidden cabname],0),2))</f>
        <v xml:space="preserve"> </v>
      </c>
      <c r="AN12" s="567"/>
      <c r="AO12" s="28" t="s">
        <v>86</v>
      </c>
      <c r="AP12" s="297"/>
      <c r="AQ12" s="298"/>
      <c r="AR12" s="399" t="str">
        <f>IF(INDEX(Cab_list[],MATCH(6&amp;"-"&amp;AT12,Cab_list[hidden cabname],0),2)=0," ",INDEX(Cab_list[],MATCH(6&amp;"-"&amp;AT12,Cab_list[hidden cabname],0),2))</f>
        <v xml:space="preserve"> </v>
      </c>
      <c r="AS12" s="282"/>
      <c r="AT12" s="408" t="s">
        <v>87</v>
      </c>
      <c r="AU12" s="299"/>
      <c r="AV12" s="278"/>
      <c r="AW12" s="399" t="str">
        <f>IF(INDEX(Cab_list[],MATCH(6&amp;"-"&amp;AY12,Cab_list[hidden cabname],0),2)=0," ",INDEX(Cab_list[],MATCH(6&amp;"-"&amp;AY12,Cab_list[hidden cabname],0),2))</f>
        <v xml:space="preserve"> </v>
      </c>
      <c r="AX12" s="150"/>
      <c r="AY12" s="175" t="s">
        <v>88</v>
      </c>
      <c r="AZ12" s="144"/>
      <c r="BA12" s="399" t="str">
        <f>IF(INDEX(Cab_list[],MATCH(6&amp;"-"&amp;BC12,Cab_list[hidden cabname],0),2)=0," ",INDEX(Cab_list[],MATCH(6&amp;"-"&amp;BC12,Cab_list[hidden cabname],0),2))</f>
        <v xml:space="preserve"> </v>
      </c>
      <c r="BB12" s="282"/>
      <c r="BC12" s="28" t="s">
        <v>462</v>
      </c>
      <c r="BD12" s="296"/>
      <c r="BE12" s="28"/>
      <c r="BF12" s="399" t="str">
        <f>IF(INDEX(Cab_list[],MATCH(6&amp;"-"&amp;BH12,Cab_list[hidden cabname],0),2)=0," ",INDEX(Cab_list[],MATCH(6&amp;"-"&amp;BH12,Cab_list[hidden cabname],0),2))</f>
        <v xml:space="preserve"> </v>
      </c>
      <c r="BG12" s="150"/>
      <c r="BH12" s="28" t="s">
        <v>463</v>
      </c>
      <c r="BI12" s="15"/>
      <c r="BJ12" s="12"/>
      <c r="BK12" s="8">
        <v>47</v>
      </c>
      <c r="BL12" s="290"/>
      <c r="BN12" s="319" t="s">
        <v>16</v>
      </c>
      <c r="BO12" s="317">
        <f>BY25</f>
        <v>227</v>
      </c>
      <c r="BQ12" s="325"/>
      <c r="BR12" s="325"/>
      <c r="BT12" s="661" t="s">
        <v>5031</v>
      </c>
      <c r="BU12" s="718">
        <v>130</v>
      </c>
      <c r="BV12" s="661"/>
      <c r="BW12" s="661"/>
      <c r="BX12" s="661"/>
      <c r="BY12" s="661">
        <f t="shared" si="0"/>
        <v>130</v>
      </c>
    </row>
    <row r="13" spans="1:77" ht="19.5" customHeight="1" thickBot="1" x14ac:dyDescent="0.3">
      <c r="A13" s="6"/>
      <c r="C13" s="8"/>
      <c r="F13" s="5" t="s">
        <v>80</v>
      </c>
      <c r="G13" s="57"/>
      <c r="H13" s="57"/>
      <c r="I13" s="5" t="s">
        <v>89</v>
      </c>
      <c r="K13" s="5">
        <v>12</v>
      </c>
      <c r="Q13" s="8">
        <v>6</v>
      </c>
      <c r="R13" s="14"/>
      <c r="S13" s="14"/>
      <c r="T13" s="14"/>
      <c r="U13" s="14"/>
      <c r="V13" s="14"/>
      <c r="W13" s="20"/>
      <c r="X13" s="20"/>
      <c r="Y13" s="439"/>
      <c r="Z13" s="20"/>
      <c r="AA13" s="399" t="str">
        <f>IF(INDEX(Cab_list[],MATCH(6&amp;"-"&amp;AC13,Cab_list[hidden cabname],0),2)=0," ",INDEX(Cab_list[],MATCH(6&amp;"-"&amp;AC13,Cab_list[hidden cabname],0),2))</f>
        <v>세종텔레콤</v>
      </c>
      <c r="AB13" s="567"/>
      <c r="AC13" s="571" t="s">
        <v>91</v>
      </c>
      <c r="AD13" s="14"/>
      <c r="AE13" s="399" t="str">
        <f>IF(INDEX(Cab_list[],MATCH(6&amp;"-"&amp;AG13,Cab_list[hidden cabname],0),2)=0," ",INDEX(Cab_list[],MATCH(6&amp;"-"&amp;AG13,Cab_list[hidden cabname],0),2))</f>
        <v>주식회사 씨엘엠앤에스</v>
      </c>
      <c r="AF13" s="567"/>
      <c r="AG13" s="26" t="s">
        <v>92</v>
      </c>
      <c r="AH13" s="14"/>
      <c r="AI13" s="399" t="str">
        <f>IF(INDEX(Cab_list[],MATCH(6&amp;"-"&amp;AK13,Cab_list[hidden cabname],0),2)=0," ",INDEX(Cab_list[],MATCH(6&amp;"-"&amp;AK13,Cab_list[hidden cabname],0),2))</f>
        <v xml:space="preserve"> </v>
      </c>
      <c r="AJ13" s="567"/>
      <c r="AK13" s="26" t="s">
        <v>93</v>
      </c>
      <c r="AL13" s="42"/>
      <c r="AM13" s="399" t="str">
        <f>IF(INDEX(Cab_list[],MATCH(6&amp;"-"&amp;AO13,Cab_list[hidden cabname],0),2)=0," ",INDEX(Cab_list[],MATCH(6&amp;"-"&amp;AO13,Cab_list[hidden cabname],0),2))</f>
        <v xml:space="preserve"> </v>
      </c>
      <c r="AN13" s="567"/>
      <c r="AO13" s="28" t="s">
        <v>94</v>
      </c>
      <c r="AP13" s="297"/>
      <c r="AQ13" s="298"/>
      <c r="AR13" s="399" t="str">
        <f>IF(INDEX(Cab_list[],MATCH(6&amp;"-"&amp;AT13,Cab_list[hidden cabname],0),2)=0," ",INDEX(Cab_list[],MATCH(6&amp;"-"&amp;AT13,Cab_list[hidden cabname],0),2))</f>
        <v xml:space="preserve"> </v>
      </c>
      <c r="AS13" s="282"/>
      <c r="AT13" s="408" t="s">
        <v>95</v>
      </c>
      <c r="AU13" s="299"/>
      <c r="AV13" s="76"/>
      <c r="AW13" s="399" t="str">
        <f>IF(INDEX(Cab_list[],MATCH(6&amp;"-"&amp;AY13,Cab_list[hidden cabname],0),2)=0," ",INDEX(Cab_list[],MATCH(6&amp;"-"&amp;AY13,Cab_list[hidden cabname],0),2))</f>
        <v xml:space="preserve"> </v>
      </c>
      <c r="AX13" s="150"/>
      <c r="AY13" s="175" t="s">
        <v>96</v>
      </c>
      <c r="AZ13" s="144"/>
      <c r="BA13" s="399" t="str">
        <f>IF(INDEX(Cab_list[],MATCH(6&amp;"-"&amp;BC13,Cab_list[hidden cabname],0),2)=0," ",INDEX(Cab_list[],MATCH(6&amp;"-"&amp;BC13,Cab_list[hidden cabname],0),2))</f>
        <v xml:space="preserve"> </v>
      </c>
      <c r="BB13" s="282"/>
      <c r="BC13" s="28" t="s">
        <v>464</v>
      </c>
      <c r="BD13" s="296"/>
      <c r="BE13" s="28"/>
      <c r="BF13" s="399" t="str">
        <f>IF(INDEX(Cab_list[],MATCH(6&amp;"-"&amp;BH13,Cab_list[hidden cabname],0),2)=0," ",INDEX(Cab_list[],MATCH(6&amp;"-"&amp;BH13,Cab_list[hidden cabname],0),2))</f>
        <v xml:space="preserve"> </v>
      </c>
      <c r="BG13" s="150"/>
      <c r="BH13" s="28" t="s">
        <v>465</v>
      </c>
      <c r="BI13" s="15"/>
      <c r="BJ13" s="12"/>
      <c r="BK13" s="8">
        <v>46</v>
      </c>
      <c r="BL13" s="290"/>
      <c r="BN13" s="312" t="s">
        <v>17</v>
      </c>
      <c r="BO13" s="312">
        <f>SUM(BO9:BO12)</f>
        <v>280</v>
      </c>
      <c r="BQ13" s="325"/>
      <c r="BR13" s="325"/>
      <c r="BT13" s="661" t="s">
        <v>5108</v>
      </c>
      <c r="BU13" s="718">
        <v>3</v>
      </c>
      <c r="BV13" s="661">
        <v>3</v>
      </c>
      <c r="BW13" s="661"/>
      <c r="BX13" s="661"/>
      <c r="BY13" s="661">
        <f t="shared" si="0"/>
        <v>0</v>
      </c>
    </row>
    <row r="14" spans="1:77" ht="19.5" customHeight="1" thickBot="1" x14ac:dyDescent="0.3">
      <c r="A14" s="6"/>
      <c r="C14" s="8"/>
      <c r="G14" s="57"/>
      <c r="H14" s="57"/>
      <c r="Q14" s="8">
        <v>5</v>
      </c>
      <c r="R14" s="441"/>
      <c r="S14" s="441"/>
      <c r="T14" s="441"/>
      <c r="U14" s="441"/>
      <c r="V14" s="441"/>
      <c r="W14" s="441"/>
      <c r="X14" s="442"/>
      <c r="Y14" s="439"/>
      <c r="Z14" s="20"/>
      <c r="AA14" s="399" t="str">
        <f>IF(INDEX(Cab_list[],MATCH(6&amp;"-"&amp;AC14,Cab_list[hidden cabname],0),2)=0," ",INDEX(Cab_list[],MATCH(6&amp;"-"&amp;AC14,Cab_list[hidden cabname],0),2))</f>
        <v>세종텔레콤</v>
      </c>
      <c r="AB14" s="567"/>
      <c r="AC14" s="571" t="s">
        <v>101</v>
      </c>
      <c r="AD14" s="14"/>
      <c r="AE14" s="399" t="str">
        <f>IF(INDEX(Cab_list[],MATCH(6&amp;"-"&amp;AG14,Cab_list[hidden cabname],0),2)=0," ",INDEX(Cab_list[],MATCH(6&amp;"-"&amp;AG14,Cab_list[hidden cabname],0),2))</f>
        <v>주식회사 씨엘엠앤에스</v>
      </c>
      <c r="AF14" s="567"/>
      <c r="AG14" s="26" t="s">
        <v>102</v>
      </c>
      <c r="AH14" s="14"/>
      <c r="AI14" s="399" t="str">
        <f>IF(INDEX(Cab_list[],MATCH(6&amp;"-"&amp;AK14,Cab_list[hidden cabname],0),2)=0," ",INDEX(Cab_list[],MATCH(6&amp;"-"&amp;AK14,Cab_list[hidden cabname],0),2))</f>
        <v xml:space="preserve"> </v>
      </c>
      <c r="AJ14" s="567"/>
      <c r="AK14" s="26" t="s">
        <v>103</v>
      </c>
      <c r="AL14" s="42"/>
      <c r="AM14" s="399" t="str">
        <f>IF(INDEX(Cab_list[],MATCH(6&amp;"-"&amp;AO14,Cab_list[hidden cabname],0),2)=0," ",INDEX(Cab_list[],MATCH(6&amp;"-"&amp;AO14,Cab_list[hidden cabname],0),2))</f>
        <v xml:space="preserve"> </v>
      </c>
      <c r="AN14" s="567"/>
      <c r="AO14" s="28" t="s">
        <v>104</v>
      </c>
      <c r="AP14" s="297"/>
      <c r="AQ14" s="298"/>
      <c r="AR14" s="399" t="str">
        <f>IF(INDEX(Cab_list[],MATCH(6&amp;"-"&amp;AT14,Cab_list[hidden cabname],0),2)=0," ",INDEX(Cab_list[],MATCH(6&amp;"-"&amp;AT14,Cab_list[hidden cabname],0),2))</f>
        <v xml:space="preserve"> </v>
      </c>
      <c r="AS14" s="282"/>
      <c r="AT14" s="408" t="s">
        <v>105</v>
      </c>
      <c r="AU14" s="299"/>
      <c r="AV14" s="73"/>
      <c r="AW14" s="399" t="str">
        <f>IF(INDEX(Cab_list[],MATCH(6&amp;"-"&amp;AY14,Cab_list[hidden cabname],0),2)=0," ",INDEX(Cab_list[],MATCH(6&amp;"-"&amp;AY14,Cab_list[hidden cabname],0),2))</f>
        <v xml:space="preserve"> </v>
      </c>
      <c r="AX14" s="150"/>
      <c r="AY14" s="175" t="s">
        <v>106</v>
      </c>
      <c r="AZ14" s="144"/>
      <c r="BA14" s="399" t="str">
        <f>IF(INDEX(Cab_list[],MATCH(6&amp;"-"&amp;BC14,Cab_list[hidden cabname],0),2)=0," ",INDEX(Cab_list[],MATCH(6&amp;"-"&amp;BC14,Cab_list[hidden cabname],0),2))</f>
        <v xml:space="preserve"> </v>
      </c>
      <c r="BB14" s="282"/>
      <c r="BC14" s="28" t="s">
        <v>466</v>
      </c>
      <c r="BD14" s="296"/>
      <c r="BE14" s="28"/>
      <c r="BF14" s="399" t="str">
        <f>IF(INDEX(Cab_list[],MATCH(6&amp;"-"&amp;BH14,Cab_list[hidden cabname],0),2)=0," ",INDEX(Cab_list[],MATCH(6&amp;"-"&amp;BH14,Cab_list[hidden cabname],0),2))</f>
        <v xml:space="preserve"> </v>
      </c>
      <c r="BG14" s="150"/>
      <c r="BH14" s="28" t="s">
        <v>467</v>
      </c>
      <c r="BI14" s="15"/>
      <c r="BJ14" s="12"/>
      <c r="BK14" s="8">
        <v>45</v>
      </c>
      <c r="BL14" s="290"/>
      <c r="BN14" s="92"/>
      <c r="BO14" s="92"/>
      <c r="BT14" s="661" t="s">
        <v>5109</v>
      </c>
      <c r="BU14" s="718">
        <v>8</v>
      </c>
      <c r="BV14" s="661">
        <v>7</v>
      </c>
      <c r="BW14" s="661">
        <v>1</v>
      </c>
      <c r="BX14" s="661"/>
      <c r="BY14" s="661">
        <f t="shared" si="0"/>
        <v>0</v>
      </c>
    </row>
    <row r="15" spans="1:77" ht="19.5" customHeight="1" thickBot="1" x14ac:dyDescent="0.3">
      <c r="A15" s="6"/>
      <c r="C15" s="8"/>
      <c r="G15" s="57"/>
      <c r="H15" s="57"/>
      <c r="Q15" s="8">
        <v>4</v>
      </c>
      <c r="R15" s="11"/>
      <c r="S15" s="11"/>
      <c r="T15" s="11"/>
      <c r="U15" s="11"/>
      <c r="V15" s="11"/>
      <c r="W15" s="11"/>
      <c r="X15" s="11"/>
      <c r="Y15" s="14"/>
      <c r="Z15" s="20"/>
      <c r="AA15" s="399" t="str">
        <f>IF(INDEX(Cab_list[],MATCH(6&amp;"-"&amp;AC15,Cab_list[hidden cabname],0),2)=0," ",INDEX(Cab_list[],MATCH(6&amp;"-"&amp;AC15,Cab_list[hidden cabname],0),2))</f>
        <v>세종텔레콤</v>
      </c>
      <c r="AB15" s="567"/>
      <c r="AC15" s="571" t="s">
        <v>111</v>
      </c>
      <c r="AD15" s="14"/>
      <c r="AE15" s="399" t="str">
        <f>IF(INDEX(Cab_list[],MATCH(6&amp;"-"&amp;AG15,Cab_list[hidden cabname],0),2)=0," ",INDEX(Cab_list[],MATCH(6&amp;"-"&amp;AG15,Cab_list[hidden cabname],0),2))</f>
        <v>DEK</v>
      </c>
      <c r="AF15" s="567"/>
      <c r="AG15" s="26" t="s">
        <v>112</v>
      </c>
      <c r="AH15" s="14"/>
      <c r="AI15" s="399" t="str">
        <f>IF(INDEX(Cab_list[],MATCH(6&amp;"-"&amp;AK15,Cab_list[hidden cabname],0),2)=0," ",INDEX(Cab_list[],MATCH(6&amp;"-"&amp;AK15,Cab_list[hidden cabname],0),2))</f>
        <v xml:space="preserve"> </v>
      </c>
      <c r="AJ15" s="567"/>
      <c r="AK15" s="26" t="s">
        <v>113</v>
      </c>
      <c r="AL15" s="42"/>
      <c r="AM15" s="399" t="str">
        <f>IF(INDEX(Cab_list[],MATCH(6&amp;"-"&amp;AO15,Cab_list[hidden cabname],0),2)=0," ",INDEX(Cab_list[],MATCH(6&amp;"-"&amp;AO15,Cab_list[hidden cabname],0),2))</f>
        <v xml:space="preserve"> </v>
      </c>
      <c r="AN15" s="567"/>
      <c r="AO15" s="28" t="s">
        <v>114</v>
      </c>
      <c r="AP15" s="11"/>
      <c r="AQ15" s="42"/>
      <c r="AR15" s="399" t="str">
        <f>IF(INDEX(Cab_list[],MATCH(6&amp;"-"&amp;AT15,Cab_list[hidden cabname],0),2)=0," ",INDEX(Cab_list[],MATCH(6&amp;"-"&amp;AT15,Cab_list[hidden cabname],0),2))</f>
        <v xml:space="preserve"> </v>
      </c>
      <c r="AS15" s="282"/>
      <c r="AT15" s="408" t="s">
        <v>115</v>
      </c>
      <c r="AU15" s="299"/>
      <c r="AV15" s="73"/>
      <c r="AW15" s="399" t="str">
        <f>IF(INDEX(Cab_list[],MATCH(6&amp;"-"&amp;AY15,Cab_list[hidden cabname],0),2)=0," ",INDEX(Cab_list[],MATCH(6&amp;"-"&amp;AY15,Cab_list[hidden cabname],0),2))</f>
        <v xml:space="preserve"> </v>
      </c>
      <c r="AX15" s="150"/>
      <c r="AY15" s="175" t="s">
        <v>116</v>
      </c>
      <c r="AZ15" s="144"/>
      <c r="BA15" s="399" t="str">
        <f>IF(INDEX(Cab_list[],MATCH(6&amp;"-"&amp;BC15,Cab_list[hidden cabname],0),2)=0," ",INDEX(Cab_list[],MATCH(6&amp;"-"&amp;BC15,Cab_list[hidden cabname],0),2))</f>
        <v xml:space="preserve"> </v>
      </c>
      <c r="BB15" s="282"/>
      <c r="BC15" s="28" t="s">
        <v>468</v>
      </c>
      <c r="BD15" s="296"/>
      <c r="BE15" s="28"/>
      <c r="BF15" s="399" t="str">
        <f>IF(INDEX(Cab_list[],MATCH(6&amp;"-"&amp;BH15,Cab_list[hidden cabname],0),2)=0," ",INDEX(Cab_list[],MATCH(6&amp;"-"&amp;BH15,Cab_list[hidden cabname],0),2))</f>
        <v xml:space="preserve"> </v>
      </c>
      <c r="BG15" s="150"/>
      <c r="BH15" s="28" t="s">
        <v>469</v>
      </c>
      <c r="BI15" s="15"/>
      <c r="BJ15" s="12"/>
      <c r="BK15" s="8">
        <v>44</v>
      </c>
      <c r="BL15" s="290"/>
      <c r="BN15" s="687"/>
      <c r="BO15" s="687"/>
      <c r="BP15" s="212"/>
      <c r="BQ15" s="212"/>
      <c r="BR15" s="308"/>
      <c r="BS15" s="308"/>
      <c r="BT15" s="661"/>
      <c r="BU15" s="718"/>
      <c r="BV15" s="661"/>
      <c r="BW15" s="661"/>
      <c r="BX15" s="661"/>
      <c r="BY15" s="661">
        <f t="shared" si="0"/>
        <v>0</v>
      </c>
    </row>
    <row r="16" spans="1:77" ht="19.5" customHeight="1" thickBot="1" x14ac:dyDescent="0.35">
      <c r="A16" s="6"/>
      <c r="C16" s="8"/>
      <c r="H16" s="697" t="s">
        <v>120</v>
      </c>
      <c r="I16" s="697"/>
      <c r="Q16" s="8">
        <v>3</v>
      </c>
      <c r="R16" s="14"/>
      <c r="S16" s="14"/>
      <c r="T16" s="14"/>
      <c r="U16" s="14"/>
      <c r="V16" s="14"/>
      <c r="W16" s="14"/>
      <c r="X16" s="14"/>
      <c r="Y16" s="14"/>
      <c r="Z16" s="14"/>
      <c r="AA16" s="11"/>
      <c r="AB16" s="11"/>
      <c r="AC16" s="14"/>
      <c r="AE16" s="11"/>
      <c r="AF16" s="11"/>
      <c r="AG16" s="14"/>
      <c r="AH16" s="14"/>
      <c r="AI16" s="11"/>
      <c r="AJ16" s="11"/>
      <c r="AK16" s="14"/>
      <c r="AM16" s="11"/>
      <c r="AN16" s="14"/>
      <c r="AO16" s="14"/>
      <c r="AP16" s="14"/>
      <c r="AQ16" s="14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4"/>
      <c r="BI16" s="15"/>
      <c r="BJ16" s="12"/>
      <c r="BK16" s="8">
        <v>43</v>
      </c>
      <c r="BL16" s="290"/>
      <c r="BN16" s="687"/>
      <c r="BO16" s="687"/>
      <c r="BP16" s="590"/>
      <c r="BQ16" s="520"/>
      <c r="BR16" s="308"/>
      <c r="BS16" s="521"/>
      <c r="BT16" s="661"/>
      <c r="BU16" s="718"/>
      <c r="BV16" s="661"/>
      <c r="BW16" s="661"/>
      <c r="BX16" s="661"/>
      <c r="BY16" s="661">
        <f t="shared" si="0"/>
        <v>0</v>
      </c>
    </row>
    <row r="17" spans="1:77" ht="19.5" customHeight="1" x14ac:dyDescent="0.25">
      <c r="A17" s="6"/>
      <c r="C17" s="8"/>
      <c r="H17" s="214"/>
      <c r="I17" s="215"/>
      <c r="Q17" s="8">
        <v>2</v>
      </c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29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22"/>
      <c r="AR17" s="14"/>
      <c r="AS17" s="20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5"/>
      <c r="BJ17" s="12"/>
      <c r="BK17" s="8">
        <v>42</v>
      </c>
      <c r="BL17" s="290"/>
      <c r="BN17" s="687"/>
      <c r="BO17" s="687"/>
      <c r="BT17" s="661"/>
      <c r="BU17" s="718"/>
      <c r="BV17" s="661"/>
      <c r="BW17" s="661"/>
      <c r="BX17" s="661"/>
      <c r="BY17" s="661">
        <f t="shared" si="0"/>
        <v>0</v>
      </c>
    </row>
    <row r="18" spans="1:77" ht="19.5" customHeight="1" x14ac:dyDescent="0.25">
      <c r="A18" s="6"/>
      <c r="C18" s="8"/>
      <c r="D18" s="216"/>
      <c r="E18" s="216"/>
      <c r="F18" s="216"/>
      <c r="G18" s="217" t="s">
        <v>129</v>
      </c>
      <c r="H18" s="218" t="s">
        <v>130</v>
      </c>
      <c r="I18" s="219" t="s">
        <v>130</v>
      </c>
      <c r="J18" s="216" t="s">
        <v>131</v>
      </c>
      <c r="K18" s="216"/>
      <c r="L18" s="216"/>
      <c r="Q18" s="8">
        <v>1</v>
      </c>
      <c r="R18" s="14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30"/>
      <c r="AP18" s="30"/>
      <c r="AQ18" s="30"/>
      <c r="AR18" s="14"/>
      <c r="AS18" s="20"/>
      <c r="AT18" s="14"/>
      <c r="AU18" s="30"/>
      <c r="AV18" s="31"/>
      <c r="AW18" s="30"/>
      <c r="AX18" s="30"/>
      <c r="AY18" s="30"/>
      <c r="AZ18" s="30"/>
      <c r="BA18" s="30"/>
      <c r="BB18" s="31"/>
      <c r="BC18" s="30"/>
      <c r="BD18" s="15"/>
      <c r="BE18" s="30"/>
      <c r="BF18" s="30"/>
      <c r="BG18" s="30"/>
      <c r="BH18" s="30"/>
      <c r="BI18" s="15"/>
      <c r="BJ18" s="12"/>
      <c r="BK18" s="8">
        <v>41</v>
      </c>
      <c r="BL18" s="290"/>
      <c r="BN18" s="687"/>
      <c r="BO18" s="687"/>
      <c r="BT18" s="661"/>
      <c r="BU18" s="718"/>
      <c r="BV18" s="661"/>
      <c r="BW18" s="661"/>
      <c r="BX18" s="661"/>
      <c r="BY18" s="661">
        <f t="shared" si="0"/>
        <v>0</v>
      </c>
    </row>
    <row r="19" spans="1:77" ht="19.5" customHeight="1" x14ac:dyDescent="0.25">
      <c r="A19" s="6"/>
      <c r="C19" s="8"/>
      <c r="Q19" s="290"/>
      <c r="R19" s="290"/>
      <c r="S19" s="290"/>
      <c r="T19" s="290"/>
      <c r="U19" s="290"/>
      <c r="V19" s="290"/>
      <c r="W19" s="290"/>
      <c r="X19" s="290"/>
      <c r="Y19" s="290"/>
      <c r="Z19" s="290"/>
      <c r="AA19" s="290"/>
      <c r="AB19" s="290"/>
      <c r="AC19" s="290"/>
      <c r="AD19" s="290"/>
      <c r="AE19" s="290"/>
      <c r="AF19" s="290"/>
      <c r="AG19" s="290"/>
      <c r="AH19" s="290"/>
      <c r="AI19" s="290"/>
      <c r="AJ19" s="290"/>
      <c r="AK19" s="290"/>
      <c r="AL19" s="290"/>
      <c r="AM19" s="290"/>
      <c r="AN19" s="290"/>
      <c r="AO19" s="29"/>
      <c r="AP19" s="19"/>
      <c r="AQ19" s="22"/>
      <c r="AR19" s="399" t="str">
        <f>IF(INDEX(Cab_list[],MATCH(6&amp;"-"&amp;AT19,Cab_list[hidden cabname],0),2)=0," ",INDEX(Cab_list[],MATCH(6&amp;"-"&amp;AT19,Cab_list[hidden cabname],0),2))</f>
        <v>주식회사 메타넷티플랫폼</v>
      </c>
      <c r="AS19" s="567"/>
      <c r="AT19" s="28" t="s">
        <v>135</v>
      </c>
      <c r="AU19" s="14"/>
      <c r="AV19" s="399" t="str">
        <f>IF(INDEX(Cab_list[],MATCH(6&amp;"-"&amp;AX19,Cab_list[hidden cabname],0),2)=0," ",INDEX(Cab_list[],MATCH(6&amp;"-"&amp;AX19,Cab_list[hidden cabname],0),2))</f>
        <v>주식회사 알엑스엔</v>
      </c>
      <c r="AW19" s="567"/>
      <c r="AX19" s="26" t="s">
        <v>136</v>
      </c>
      <c r="AY19" s="14"/>
      <c r="AZ19" s="14"/>
      <c r="BA19" s="399" t="str">
        <f>IF(INDEX(Cab_list[],MATCH(6&amp;"-"&amp;BC19,Cab_list[hidden cabname],0),2)=0," ",INDEX(Cab_list[],MATCH(6&amp;"-"&amp;BC19,Cab_list[hidden cabname],0),2))</f>
        <v>넷타겟</v>
      </c>
      <c r="BB19" s="567"/>
      <c r="BC19" s="28" t="s">
        <v>470</v>
      </c>
      <c r="BD19" s="15"/>
      <c r="BE19" s="20"/>
      <c r="BF19" s="399" t="str">
        <f>IF(INDEX(Cab_list[],MATCH(6&amp;"-"&amp;BH19,Cab_list[hidden cabname],0),2)=0," ",INDEX(Cab_list[],MATCH(6&amp;"-"&amp;BH19,Cab_list[hidden cabname],0),2))</f>
        <v>피플펀드</v>
      </c>
      <c r="BG19" s="24"/>
      <c r="BH19" s="28" t="s">
        <v>99</v>
      </c>
      <c r="BI19" s="14"/>
      <c r="BJ19" s="12"/>
      <c r="BK19" s="8">
        <v>40</v>
      </c>
      <c r="BL19" s="290"/>
      <c r="BT19" s="661"/>
      <c r="BU19" s="718"/>
      <c r="BV19" s="661"/>
      <c r="BW19" s="661"/>
      <c r="BX19" s="661"/>
      <c r="BY19" s="661">
        <f t="shared" si="0"/>
        <v>0</v>
      </c>
    </row>
    <row r="20" spans="1:77" ht="19.5" customHeight="1" thickBot="1" x14ac:dyDescent="0.3">
      <c r="A20" s="6"/>
      <c r="C20" s="8">
        <v>39</v>
      </c>
      <c r="Q20" s="290"/>
      <c r="R20" s="290"/>
      <c r="S20" s="290"/>
      <c r="T20" s="290"/>
      <c r="U20" s="290"/>
      <c r="V20" s="290"/>
      <c r="W20" s="290"/>
      <c r="X20" s="290"/>
      <c r="Y20" s="290"/>
      <c r="Z20" s="290"/>
      <c r="AA20" s="290"/>
      <c r="AB20" s="290"/>
      <c r="AC20" s="290"/>
      <c r="AD20" s="290"/>
      <c r="AE20" s="290"/>
      <c r="AF20" s="290"/>
      <c r="AG20" s="290"/>
      <c r="AH20" s="290"/>
      <c r="AI20" s="290"/>
      <c r="AJ20" s="290"/>
      <c r="AK20" s="290"/>
      <c r="AL20" s="290"/>
      <c r="AM20" s="290"/>
      <c r="AN20" s="290"/>
      <c r="AO20" s="14"/>
      <c r="AP20" s="19"/>
      <c r="AQ20" s="287"/>
      <c r="AR20" s="399" t="str">
        <f>IF(INDEX(Cab_list[],MATCH(6&amp;"-"&amp;AT20,Cab_list[hidden cabname],0),2)=0," ",INDEX(Cab_list[],MATCH(6&amp;"-"&amp;AT20,Cab_list[hidden cabname],0),2))</f>
        <v>주식회사 메타넷티플랫폼</v>
      </c>
      <c r="AS20" s="567"/>
      <c r="AT20" s="28" t="s">
        <v>139</v>
      </c>
      <c r="AU20" s="14"/>
      <c r="AV20" s="399" t="str">
        <f>IF(INDEX(Cab_list[],MATCH(6&amp;"-"&amp;AX20,Cab_list[hidden cabname],0),2)=0," ",INDEX(Cab_list[],MATCH(6&amp;"-"&amp;AX20,Cab_list[hidden cabname],0),2))</f>
        <v>(주)디브이에스네트워크코리아</v>
      </c>
      <c r="AW20" s="567"/>
      <c r="AX20" s="26" t="s">
        <v>140</v>
      </c>
      <c r="AY20" s="14"/>
      <c r="AZ20" s="20"/>
      <c r="BA20" s="399" t="str">
        <f>IF(INDEX(Cab_list[],MATCH(6&amp;"-"&amp;BC20,Cab_list[hidden cabname],0),2)=0," ",INDEX(Cab_list[],MATCH(6&amp;"-"&amp;BC20,Cab_list[hidden cabname],0),2))</f>
        <v>DEK</v>
      </c>
      <c r="BB20" s="567"/>
      <c r="BC20" s="28" t="s">
        <v>471</v>
      </c>
      <c r="BD20" s="15"/>
      <c r="BE20" s="20"/>
      <c r="BF20" s="399" t="str">
        <f>IF(INDEX(Cab_list[],MATCH(6&amp;"-"&amp;BH20,Cab_list[hidden cabname],0),2)=0," ",INDEX(Cab_list[],MATCH(6&amp;"-"&amp;BH20,Cab_list[hidden cabname],0),2))</f>
        <v>피플펀드</v>
      </c>
      <c r="BG20" s="24"/>
      <c r="BH20" s="28" t="s">
        <v>109</v>
      </c>
      <c r="BI20" s="14"/>
      <c r="BJ20" s="12"/>
      <c r="BK20" s="8">
        <v>39</v>
      </c>
      <c r="BL20" s="290"/>
      <c r="BT20" s="661"/>
      <c r="BU20" s="718"/>
      <c r="BV20" s="661"/>
      <c r="BW20" s="661"/>
      <c r="BX20" s="661"/>
      <c r="BY20" s="661">
        <f t="shared" si="0"/>
        <v>0</v>
      </c>
    </row>
    <row r="21" spans="1:77" ht="19.5" customHeight="1" thickBot="1" x14ac:dyDescent="0.3">
      <c r="A21" s="6"/>
      <c r="C21" s="8">
        <v>38</v>
      </c>
      <c r="H21" s="32"/>
      <c r="Q21" s="290"/>
      <c r="R21" s="290"/>
      <c r="S21" s="290"/>
      <c r="T21" s="290"/>
      <c r="U21" s="290"/>
      <c r="V21" s="290"/>
      <c r="W21" s="290"/>
      <c r="X21" s="290"/>
      <c r="Y21" s="290"/>
      <c r="Z21" s="290"/>
      <c r="AA21" s="290"/>
      <c r="AB21" s="290"/>
      <c r="AC21" s="290"/>
      <c r="AD21" s="290"/>
      <c r="AE21" s="290"/>
      <c r="AF21" s="290"/>
      <c r="AG21" s="290"/>
      <c r="AH21" s="290"/>
      <c r="AI21" s="290"/>
      <c r="AJ21" s="290"/>
      <c r="AK21" s="290"/>
      <c r="AL21" s="290"/>
      <c r="AM21" s="290"/>
      <c r="AN21" s="290"/>
      <c r="AO21" s="14"/>
      <c r="AP21" s="19"/>
      <c r="AQ21" s="287"/>
      <c r="AR21" s="399" t="str">
        <f>IF(INDEX(Cab_list[],MATCH(6&amp;"-"&amp;AT21,Cab_list[hidden cabname],0),2)=0," ",INDEX(Cab_list[],MATCH(6&amp;"-"&amp;AT21,Cab_list[hidden cabname],0),2))</f>
        <v>주식회사 유아이윈스</v>
      </c>
      <c r="AS21" s="567"/>
      <c r="AT21" s="28" t="s">
        <v>141</v>
      </c>
      <c r="AU21" s="14"/>
      <c r="AV21" s="399" t="str">
        <f>IF(INDEX(Cab_list[],MATCH(6&amp;"-"&amp;AX21,Cab_list[hidden cabname],0),2)=0," ",INDEX(Cab_list[],MATCH(6&amp;"-"&amp;AX21,Cab_list[hidden cabname],0),2))</f>
        <v>주식회사듀시스템</v>
      </c>
      <c r="AW21" s="567"/>
      <c r="AX21" s="26" t="s">
        <v>142</v>
      </c>
      <c r="AY21" s="14"/>
      <c r="AZ21" s="20"/>
      <c r="BA21" s="399" t="str">
        <f>IF(INDEX(Cab_list[],MATCH(6&amp;"-"&amp;BC21,Cab_list[hidden cabname],0),2)=0," ",INDEX(Cab_list[],MATCH(6&amp;"-"&amp;BC21,Cab_list[hidden cabname],0),2))</f>
        <v>DEK</v>
      </c>
      <c r="BB21" s="567"/>
      <c r="BC21" s="28" t="s">
        <v>472</v>
      </c>
      <c r="BD21" s="15"/>
      <c r="BE21" s="20"/>
      <c r="BF21" s="399" t="str">
        <f>IF(INDEX(Cab_list[],MATCH(6&amp;"-"&amp;BH21,Cab_list[hidden cabname],0),2)=0," ",INDEX(Cab_list[],MATCH(6&amp;"-"&amp;BH21,Cab_list[hidden cabname],0),2))</f>
        <v>피플펀드</v>
      </c>
      <c r="BG21" s="24"/>
      <c r="BH21" s="28" t="s">
        <v>119</v>
      </c>
      <c r="BI21" s="14"/>
      <c r="BJ21" s="12"/>
      <c r="BK21" s="8">
        <v>38</v>
      </c>
      <c r="BL21" s="290"/>
      <c r="BN21" s="321" t="s">
        <v>145</v>
      </c>
      <c r="BO21" s="513" t="s">
        <v>61</v>
      </c>
      <c r="BT21" s="661"/>
      <c r="BU21" s="718"/>
      <c r="BV21" s="661"/>
      <c r="BW21" s="661"/>
      <c r="BX21" s="661"/>
      <c r="BY21" s="661">
        <f t="shared" si="0"/>
        <v>0</v>
      </c>
    </row>
    <row r="22" spans="1:77" ht="19.5" customHeight="1" thickBot="1" x14ac:dyDescent="0.3">
      <c r="A22" s="6"/>
      <c r="C22" s="8">
        <v>37</v>
      </c>
      <c r="H22" s="32"/>
      <c r="Q22" s="290"/>
      <c r="R22" s="290"/>
      <c r="S22" s="290"/>
      <c r="T22" s="290"/>
      <c r="U22" s="290"/>
      <c r="V22" s="290"/>
      <c r="W22" s="290"/>
      <c r="X22" s="290"/>
      <c r="Y22" s="290"/>
      <c r="Z22" s="290"/>
      <c r="AA22" s="290"/>
      <c r="AB22" s="290"/>
      <c r="AC22" s="290"/>
      <c r="AD22" s="290"/>
      <c r="AE22" s="290"/>
      <c r="AF22" s="290"/>
      <c r="AG22" s="290"/>
      <c r="AH22" s="290"/>
      <c r="AI22" s="290"/>
      <c r="AJ22" s="290"/>
      <c r="AK22" s="290"/>
      <c r="AL22" s="290"/>
      <c r="AM22" s="290"/>
      <c r="AN22" s="290"/>
      <c r="AO22" s="14"/>
      <c r="AP22" s="19"/>
      <c r="AQ22" s="287"/>
      <c r="AR22" s="399" t="str">
        <f>IF(INDEX(Cab_list[],MATCH(6&amp;"-"&amp;AT22,Cab_list[hidden cabname],0),2)=0," ",INDEX(Cab_list[],MATCH(6&amp;"-"&amp;AT22,Cab_list[hidden cabname],0),2))</f>
        <v>주식회사 이츠인</v>
      </c>
      <c r="AS22" s="567"/>
      <c r="AT22" s="28" t="s">
        <v>143</v>
      </c>
      <c r="AU22" s="14"/>
      <c r="AV22" s="399" t="str">
        <f>IF(INDEX(Cab_list[],MATCH(6&amp;"-"&amp;AX22,Cab_list[hidden cabname],0),2)=0," ",INDEX(Cab_list[],MATCH(6&amp;"-"&amp;AX22,Cab_list[hidden cabname],0),2))</f>
        <v>주식회사 알엑스엔</v>
      </c>
      <c r="AW22" s="567"/>
      <c r="AX22" s="26" t="s">
        <v>144</v>
      </c>
      <c r="AY22" s="14"/>
      <c r="AZ22" s="20"/>
      <c r="BA22" s="399" t="str">
        <f>IF(INDEX(Cab_list[],MATCH(6&amp;"-"&amp;BC22,Cab_list[hidden cabname],0),2)=0," ",INDEX(Cab_list[],MATCH(6&amp;"-"&amp;BC22,Cab_list[hidden cabname],0),2))</f>
        <v>넷타겟</v>
      </c>
      <c r="BB22" s="567"/>
      <c r="BC22" s="28" t="s">
        <v>473</v>
      </c>
      <c r="BD22" s="15"/>
      <c r="BE22" s="20"/>
      <c r="BF22" s="399" t="str">
        <f>IF(INDEX(Cab_list[],MATCH(6&amp;"-"&amp;BH22,Cab_list[hidden cabname],0),2)=0," ",INDEX(Cab_list[],MATCH(6&amp;"-"&amp;BH22,Cab_list[hidden cabname],0),2))</f>
        <v>삼성물산(주)패션부문</v>
      </c>
      <c r="BG22" s="24"/>
      <c r="BH22" s="28" t="s">
        <v>448</v>
      </c>
      <c r="BI22" s="14"/>
      <c r="BJ22" s="12"/>
      <c r="BK22" s="8">
        <v>37</v>
      </c>
      <c r="BL22" s="290"/>
      <c r="BN22" s="323" t="s">
        <v>71</v>
      </c>
      <c r="BO22" s="324">
        <v>46</v>
      </c>
      <c r="BT22" s="661"/>
      <c r="BU22" s="718"/>
      <c r="BV22" s="661"/>
      <c r="BW22" s="661"/>
      <c r="BX22" s="661"/>
      <c r="BY22" s="661">
        <f t="shared" si="0"/>
        <v>0</v>
      </c>
    </row>
    <row r="23" spans="1:77" ht="19.5" customHeight="1" thickBot="1" x14ac:dyDescent="0.3">
      <c r="A23" s="6"/>
      <c r="C23" s="8">
        <v>36</v>
      </c>
      <c r="H23" s="32"/>
      <c r="Q23" s="290"/>
      <c r="R23" s="290"/>
      <c r="S23" s="290"/>
      <c r="T23" s="290"/>
      <c r="U23" s="290"/>
      <c r="V23" s="290"/>
      <c r="W23" s="290"/>
      <c r="X23" s="290"/>
      <c r="Y23" s="290"/>
      <c r="Z23" s="290"/>
      <c r="AA23" s="290"/>
      <c r="AB23" s="290"/>
      <c r="AC23" s="290"/>
      <c r="AD23" s="290"/>
      <c r="AE23" s="290"/>
      <c r="AF23" s="290"/>
      <c r="AG23" s="290"/>
      <c r="AH23" s="290"/>
      <c r="AI23" s="290"/>
      <c r="AJ23" s="290"/>
      <c r="AK23" s="290"/>
      <c r="AL23" s="290"/>
      <c r="AM23" s="290"/>
      <c r="AN23" s="290"/>
      <c r="AO23" s="14"/>
      <c r="AP23" s="33"/>
      <c r="AQ23" s="289"/>
      <c r="AR23" s="399" t="str">
        <f>IF(INDEX(Cab_list[],MATCH(6&amp;"-"&amp;AT23,Cab_list[hidden cabname],0),2)=0," ",INDEX(Cab_list[],MATCH(6&amp;"-"&amp;AT23,Cab_list[hidden cabname],0),2))</f>
        <v>주식회사 동양엔아이엔씨</v>
      </c>
      <c r="AS23" s="567"/>
      <c r="AT23" s="28" t="s">
        <v>146</v>
      </c>
      <c r="AU23" s="14"/>
      <c r="AV23" s="399" t="str">
        <f>IF(INDEX(Cab_list[],MATCH(6&amp;"-"&amp;AX23,Cab_list[hidden cabname],0),2)=0," ",INDEX(Cab_list[],MATCH(6&amp;"-"&amp;AX23,Cab_list[hidden cabname],0),2))</f>
        <v>주식회사 알엑스엔</v>
      </c>
      <c r="AW23" s="567"/>
      <c r="AX23" s="26" t="s">
        <v>147</v>
      </c>
      <c r="AY23" s="14"/>
      <c r="AZ23" s="20"/>
      <c r="BA23" s="399" t="str">
        <f>IF(INDEX(Cab_list[],MATCH(6&amp;"-"&amp;BC23,Cab_list[hidden cabname],0),2)=0," ",INDEX(Cab_list[],MATCH(6&amp;"-"&amp;BC23,Cab_list[hidden cabname],0),2))</f>
        <v>넷타겟</v>
      </c>
      <c r="BB23" s="567"/>
      <c r="BC23" s="28" t="s">
        <v>474</v>
      </c>
      <c r="BD23" s="15"/>
      <c r="BE23" s="20"/>
      <c r="BF23" s="399" t="str">
        <f>IF(INDEX(Cab_list[],MATCH(6&amp;"-"&amp;BH23,Cab_list[hidden cabname],0),2)=0," ",INDEX(Cab_list[],MATCH(6&amp;"-"&amp;BH23,Cab_list[hidden cabname],0),2))</f>
        <v>삼성물산(주)패션부문</v>
      </c>
      <c r="BG23" s="24"/>
      <c r="BH23" s="28" t="s">
        <v>450</v>
      </c>
      <c r="BI23" s="14"/>
      <c r="BJ23" s="12"/>
      <c r="BK23" s="8">
        <v>36</v>
      </c>
      <c r="BL23" s="290"/>
      <c r="BN23" s="326" t="s">
        <v>79</v>
      </c>
      <c r="BO23" s="324">
        <v>3</v>
      </c>
      <c r="BT23" s="661"/>
      <c r="BU23" s="718"/>
      <c r="BV23" s="661"/>
      <c r="BW23" s="661"/>
      <c r="BX23" s="661"/>
      <c r="BY23" s="661">
        <f t="shared" si="0"/>
        <v>0</v>
      </c>
    </row>
    <row r="24" spans="1:77" ht="19.5" customHeight="1" thickBot="1" x14ac:dyDescent="0.3">
      <c r="A24" s="6"/>
      <c r="C24" s="8">
        <v>35</v>
      </c>
      <c r="Q24" s="290"/>
      <c r="R24" s="290"/>
      <c r="S24" s="290"/>
      <c r="T24" s="290"/>
      <c r="U24" s="290"/>
      <c r="V24" s="290"/>
      <c r="W24" s="290"/>
      <c r="X24" s="290"/>
      <c r="Y24" s="290"/>
      <c r="Z24" s="290"/>
      <c r="AA24" s="290"/>
      <c r="AB24" s="290"/>
      <c r="AC24" s="290"/>
      <c r="AD24" s="290"/>
      <c r="AE24" s="290"/>
      <c r="AF24" s="290"/>
      <c r="AG24" s="290"/>
      <c r="AH24" s="290"/>
      <c r="AI24" s="290"/>
      <c r="AJ24" s="290"/>
      <c r="AK24" s="290"/>
      <c r="AL24" s="290"/>
      <c r="AM24" s="290"/>
      <c r="AN24" s="290"/>
      <c r="AO24" s="14"/>
      <c r="AP24" s="33"/>
      <c r="AQ24" s="287"/>
      <c r="AR24" s="399" t="str">
        <f>IF(INDEX(Cab_list[],MATCH(6&amp;"-"&amp;AT24,Cab_list[hidden cabname],0),2)=0," ",INDEX(Cab_list[],MATCH(6&amp;"-"&amp;AT24,Cab_list[hidden cabname],0),2))</f>
        <v>주식회사 메타넷티플랫폼</v>
      </c>
      <c r="AS24" s="567"/>
      <c r="AT24" s="28" t="s">
        <v>475</v>
      </c>
      <c r="AU24" s="14"/>
      <c r="AV24" s="399" t="str">
        <f>IF(INDEX(Cab_list[],MATCH(6&amp;"-"&amp;AX24,Cab_list[hidden cabname],0),2)=0," ",INDEX(Cab_list[],MATCH(6&amp;"-"&amp;AX24,Cab_list[hidden cabname],0),2))</f>
        <v>주식회사 알엑스엔</v>
      </c>
      <c r="AW24" s="567"/>
      <c r="AX24" s="26" t="s">
        <v>476</v>
      </c>
      <c r="AY24" s="14"/>
      <c r="AZ24" s="20"/>
      <c r="BA24" s="399" t="str">
        <f>IF(INDEX(Cab_list[],MATCH(6&amp;"-"&amp;BC24,Cab_list[hidden cabname],0),2)=0," ",INDEX(Cab_list[],MATCH(6&amp;"-"&amp;BC24,Cab_list[hidden cabname],0),2))</f>
        <v>넷타겟</v>
      </c>
      <c r="BB24" s="567"/>
      <c r="BC24" s="28" t="s">
        <v>477</v>
      </c>
      <c r="BD24" s="15"/>
      <c r="BE24" s="20"/>
      <c r="BF24" s="399" t="str">
        <f>IF(INDEX(Cab_list[],MATCH(6&amp;"-"&amp;BH24,Cab_list[hidden cabname],0),2)=0," ",INDEX(Cab_list[],MATCH(6&amp;"-"&amp;BH24,Cab_list[hidden cabname],0),2))</f>
        <v>삼성물산(주)패션부문</v>
      </c>
      <c r="BG24" s="24"/>
      <c r="BH24" s="28" t="s">
        <v>154</v>
      </c>
      <c r="BI24" s="14"/>
      <c r="BJ24" s="12"/>
      <c r="BK24" s="8">
        <v>35</v>
      </c>
      <c r="BL24" s="290"/>
      <c r="BN24" s="327" t="s">
        <v>16</v>
      </c>
      <c r="BO24" s="324">
        <v>231</v>
      </c>
      <c r="BT24" s="661"/>
      <c r="BU24" s="718"/>
      <c r="BV24" s="661"/>
      <c r="BW24" s="661"/>
      <c r="BX24" s="661"/>
      <c r="BY24" s="661">
        <f t="shared" si="0"/>
        <v>0</v>
      </c>
    </row>
    <row r="25" spans="1:77" ht="19.5" customHeight="1" thickBot="1" x14ac:dyDescent="0.3">
      <c r="A25" s="6"/>
      <c r="C25" s="8">
        <v>34</v>
      </c>
      <c r="Q25" s="290"/>
      <c r="R25" s="290"/>
      <c r="S25" s="290"/>
      <c r="T25" s="290"/>
      <c r="U25" s="290"/>
      <c r="V25" s="290"/>
      <c r="W25" s="290"/>
      <c r="X25" s="290"/>
      <c r="Y25" s="290"/>
      <c r="Z25" s="290"/>
      <c r="AA25" s="290"/>
      <c r="AB25" s="290"/>
      <c r="AC25" s="290"/>
      <c r="AD25" s="290"/>
      <c r="AE25" s="290"/>
      <c r="AF25" s="290"/>
      <c r="AG25" s="290"/>
      <c r="AH25" s="290"/>
      <c r="AI25" s="290"/>
      <c r="AJ25" s="290"/>
      <c r="AK25" s="290"/>
      <c r="AL25" s="290"/>
      <c r="AM25" s="290"/>
      <c r="AN25" s="290"/>
      <c r="AO25" s="14"/>
      <c r="AP25" s="33"/>
      <c r="AQ25" s="287"/>
      <c r="AR25" s="399" t="str">
        <f>IF(INDEX(Cab_list[],MATCH(6&amp;"-"&amp;AT25,Cab_list[hidden cabname],0),2)=0," ",INDEX(Cab_list[],MATCH(6&amp;"-"&amp;AT25,Cab_list[hidden cabname],0),2))</f>
        <v>(주)엘림넷</v>
      </c>
      <c r="AS25" s="567"/>
      <c r="AT25" s="28" t="s">
        <v>478</v>
      </c>
      <c r="AU25" s="14"/>
      <c r="AV25" s="399" t="str">
        <f>IF(INDEX(Cab_list[],MATCH(6&amp;"-"&amp;AX25,Cab_list[hidden cabname],0),2)=0," ",INDEX(Cab_list[],MATCH(6&amp;"-"&amp;AX25,Cab_list[hidden cabname],0),2))</f>
        <v>파이오링크</v>
      </c>
      <c r="AW25" s="567"/>
      <c r="AX25" s="26" t="s">
        <v>479</v>
      </c>
      <c r="AY25" s="14"/>
      <c r="AZ25" s="20"/>
      <c r="BA25" s="399" t="str">
        <f>IF(INDEX(Cab_list[],MATCH(6&amp;"-"&amp;BC25,Cab_list[hidden cabname],0),2)=0," ",INDEX(Cab_list[],MATCH(6&amp;"-"&amp;BC25,Cab_list[hidden cabname],0),2))</f>
        <v xml:space="preserve"> </v>
      </c>
      <c r="BB25" s="567"/>
      <c r="BC25" s="28" t="s">
        <v>480</v>
      </c>
      <c r="BD25" s="15"/>
      <c r="BE25" s="20"/>
      <c r="BF25" s="399" t="str">
        <f>IF(INDEX(Cab_list[],MATCH(6&amp;"-"&amp;BH25,Cab_list[hidden cabname],0),2)=0," ",INDEX(Cab_list[],MATCH(6&amp;"-"&amp;BH25,Cab_list[hidden cabname],0),2))</f>
        <v>삼성물산(주)패션부문</v>
      </c>
      <c r="BG25" s="24"/>
      <c r="BH25" s="28" t="s">
        <v>159</v>
      </c>
      <c r="BI25" s="14"/>
      <c r="BJ25" s="12"/>
      <c r="BK25" s="8">
        <v>34</v>
      </c>
      <c r="BL25" s="290"/>
      <c r="BN25" s="328" t="s">
        <v>17</v>
      </c>
      <c r="BO25" s="328">
        <f>SUM(BO22:BO24)</f>
        <v>280</v>
      </c>
      <c r="BT25" s="729" t="s">
        <v>5032</v>
      </c>
      <c r="BU25" s="729">
        <f>SUM(BU10:BU24)</f>
        <v>280</v>
      </c>
      <c r="BV25" s="729">
        <f t="shared" ref="BV25:BY25" si="1">SUM(BV10:BV24)</f>
        <v>48</v>
      </c>
      <c r="BW25" s="729">
        <f t="shared" si="1"/>
        <v>1</v>
      </c>
      <c r="BX25" s="729">
        <f t="shared" si="1"/>
        <v>4</v>
      </c>
      <c r="BY25" s="729">
        <f t="shared" si="1"/>
        <v>227</v>
      </c>
    </row>
    <row r="26" spans="1:77" ht="19.5" customHeight="1" thickBot="1" x14ac:dyDescent="0.3">
      <c r="A26" s="6"/>
      <c r="C26" s="8">
        <v>33</v>
      </c>
      <c r="Q26" s="290"/>
      <c r="R26" s="290"/>
      <c r="S26" s="290"/>
      <c r="T26" s="290"/>
      <c r="U26" s="290"/>
      <c r="V26" s="290"/>
      <c r="W26" s="290"/>
      <c r="X26" s="290"/>
      <c r="Y26" s="290"/>
      <c r="Z26" s="290"/>
      <c r="AA26" s="290"/>
      <c r="AB26" s="290"/>
      <c r="AC26" s="290"/>
      <c r="AD26" s="290"/>
      <c r="AE26" s="290"/>
      <c r="AF26" s="290"/>
      <c r="AG26" s="290"/>
      <c r="AH26" s="290"/>
      <c r="AI26" s="290"/>
      <c r="AJ26" s="290"/>
      <c r="AK26" s="290"/>
      <c r="AL26" s="290"/>
      <c r="AM26" s="290"/>
      <c r="AN26" s="290"/>
      <c r="AO26" s="14"/>
      <c r="AP26" s="19"/>
      <c r="AQ26" s="287"/>
      <c r="AR26" s="399" t="str">
        <f>IF(INDEX(Cab_list[],MATCH(6&amp;"-"&amp;AT26,Cab_list[hidden cabname],0),2)=0," ",INDEX(Cab_list[],MATCH(6&amp;"-"&amp;AT26,Cab_list[hidden cabname],0),2))</f>
        <v>(주)마크프로</v>
      </c>
      <c r="AS26" s="567"/>
      <c r="AT26" s="28" t="s">
        <v>481</v>
      </c>
      <c r="AU26" s="14"/>
      <c r="AV26" s="399" t="str">
        <f>IF(INDEX(Cab_list[],MATCH(6&amp;"-"&amp;AX26,Cab_list[hidden cabname],0),2)=0," ",INDEX(Cab_list[],MATCH(6&amp;"-"&amp;AX26,Cab_list[hidden cabname],0),2))</f>
        <v>주식회사 알엑스엔</v>
      </c>
      <c r="AW26" s="567"/>
      <c r="AX26" s="26" t="s">
        <v>482</v>
      </c>
      <c r="AY26" s="14"/>
      <c r="AZ26" s="20"/>
      <c r="BA26" s="399" t="str">
        <f>IF(INDEX(Cab_list[],MATCH(6&amp;"-"&amp;BC26,Cab_list[hidden cabname],0),2)=0," ",INDEX(Cab_list[],MATCH(6&amp;"-"&amp;BC26,Cab_list[hidden cabname],0),2))</f>
        <v>넷타겟</v>
      </c>
      <c r="BB26" s="567"/>
      <c r="BC26" s="28" t="s">
        <v>483</v>
      </c>
      <c r="BD26" s="15"/>
      <c r="BE26" s="20"/>
      <c r="BF26" s="399" t="str">
        <f>IF(INDEX(Cab_list[],MATCH(6&amp;"-"&amp;BH26,Cab_list[hidden cabname],0),2)=0," ",INDEX(Cab_list[],MATCH(6&amp;"-"&amp;BH26,Cab_list[hidden cabname],0),2))</f>
        <v>삼성물산(주)패션부문</v>
      </c>
      <c r="BG26" s="24"/>
      <c r="BH26" s="28" t="s">
        <v>164</v>
      </c>
      <c r="BI26" s="14"/>
      <c r="BJ26" s="12"/>
      <c r="BK26" s="8">
        <v>33</v>
      </c>
      <c r="BL26" s="290"/>
    </row>
    <row r="27" spans="1:77" ht="19.5" customHeight="1" thickBot="1" x14ac:dyDescent="0.3">
      <c r="A27" s="6"/>
      <c r="C27" s="8">
        <v>32</v>
      </c>
      <c r="Q27" s="290"/>
      <c r="R27" s="290"/>
      <c r="S27" s="290"/>
      <c r="T27" s="290"/>
      <c r="U27" s="290"/>
      <c r="V27" s="290"/>
      <c r="W27" s="290"/>
      <c r="X27" s="290"/>
      <c r="Y27" s="290"/>
      <c r="Z27" s="290"/>
      <c r="AA27" s="290"/>
      <c r="AB27" s="290"/>
      <c r="AC27" s="290"/>
      <c r="AD27" s="290"/>
      <c r="AE27" s="290"/>
      <c r="AF27" s="290"/>
      <c r="AG27" s="290"/>
      <c r="AH27" s="290"/>
      <c r="AI27" s="290"/>
      <c r="AJ27" s="290"/>
      <c r="AK27" s="290"/>
      <c r="AL27" s="290"/>
      <c r="AM27" s="290"/>
      <c r="AN27" s="290"/>
      <c r="AO27" s="14"/>
      <c r="AP27" s="19"/>
      <c r="AQ27" s="287"/>
      <c r="AR27" s="399" t="str">
        <f>IF(INDEX(Cab_list[],MATCH(6&amp;"-"&amp;AT27,Cab_list[hidden cabname],0),2)=0," ",INDEX(Cab_list[],MATCH(6&amp;"-"&amp;AT27,Cab_list[hidden cabname],0),2))</f>
        <v>(주)마크프로</v>
      </c>
      <c r="AS27" s="567"/>
      <c r="AT27" s="28" t="s">
        <v>484</v>
      </c>
      <c r="AU27" s="14"/>
      <c r="AV27" s="399" t="str">
        <f>IF(INDEX(Cab_list[],MATCH(6&amp;"-"&amp;AX27,Cab_list[hidden cabname],0),2)=0," ",INDEX(Cab_list[],MATCH(6&amp;"-"&amp;AX27,Cab_list[hidden cabname],0),2))</f>
        <v>주식회사 알엑스엔</v>
      </c>
      <c r="AW27" s="567"/>
      <c r="AX27" s="26" t="s">
        <v>485</v>
      </c>
      <c r="AY27" s="14"/>
      <c r="AZ27" s="20"/>
      <c r="BA27" s="399" t="str">
        <f>IF(INDEX(Cab_list[],MATCH(6&amp;"-"&amp;BC27,Cab_list[hidden cabname],0),2)=0," ",INDEX(Cab_list[],MATCH(6&amp;"-"&amp;BC27,Cab_list[hidden cabname],0),2))</f>
        <v>파이오링크</v>
      </c>
      <c r="BB27" s="567"/>
      <c r="BC27" s="28" t="s">
        <v>486</v>
      </c>
      <c r="BD27" s="15"/>
      <c r="BE27" s="20"/>
      <c r="BF27" s="399" t="str">
        <f>IF(INDEX(Cab_list[],MATCH(6&amp;"-"&amp;BH27,Cab_list[hidden cabname],0),2)=0," ",INDEX(Cab_list[],MATCH(6&amp;"-"&amp;BH27,Cab_list[hidden cabname],0),2))</f>
        <v>삼성물산(주)패션부문</v>
      </c>
      <c r="BG27" s="24"/>
      <c r="BH27" s="28" t="s">
        <v>170</v>
      </c>
      <c r="BI27" s="14"/>
      <c r="BJ27" s="12"/>
      <c r="BK27" s="8">
        <v>32</v>
      </c>
      <c r="BL27" s="290"/>
    </row>
    <row r="28" spans="1:77" ht="19.5" customHeight="1" x14ac:dyDescent="0.25">
      <c r="A28" s="6"/>
      <c r="C28" s="8">
        <v>31</v>
      </c>
      <c r="E28" s="5" t="s">
        <v>20</v>
      </c>
      <c r="Q28" s="290"/>
      <c r="R28" s="290"/>
      <c r="S28" s="290"/>
      <c r="T28" s="290"/>
      <c r="U28" s="290"/>
      <c r="V28" s="290"/>
      <c r="W28" s="290"/>
      <c r="X28" s="290"/>
      <c r="Y28" s="290"/>
      <c r="Z28" s="290"/>
      <c r="AA28" s="290"/>
      <c r="AB28" s="290"/>
      <c r="AC28" s="290"/>
      <c r="AD28" s="290"/>
      <c r="AE28" s="290"/>
      <c r="AF28" s="290"/>
      <c r="AG28" s="290"/>
      <c r="AH28" s="290"/>
      <c r="AI28" s="290"/>
      <c r="AJ28" s="290"/>
      <c r="AK28" s="290"/>
      <c r="AL28" s="290"/>
      <c r="AM28" s="290"/>
      <c r="AN28" s="290"/>
      <c r="AO28" s="14"/>
      <c r="AP28" s="19"/>
      <c r="AQ28" s="22"/>
      <c r="AR28" s="399" t="str">
        <f>IF(INDEX(Cab_list[],MATCH(6&amp;"-"&amp;AT28,Cab_list[hidden cabname],0),2)=0," ",INDEX(Cab_list[],MATCH(6&amp;"-"&amp;AT28,Cab_list[hidden cabname],0),2))</f>
        <v>주식회사 에네이</v>
      </c>
      <c r="AS28" s="567"/>
      <c r="AT28" s="28" t="s">
        <v>487</v>
      </c>
      <c r="AU28" s="14"/>
      <c r="AV28" s="399" t="str">
        <f>IF(INDEX(Cab_list[],MATCH(6&amp;"-"&amp;AX28,Cab_list[hidden cabname],0),2)=0," ",INDEX(Cab_list[],MATCH(6&amp;"-"&amp;AX28,Cab_list[hidden cabname],0),2))</f>
        <v>주식회사 알엑스엔</v>
      </c>
      <c r="AW28" s="567"/>
      <c r="AX28" s="26" t="s">
        <v>488</v>
      </c>
      <c r="AY28" s="14"/>
      <c r="AZ28" s="14"/>
      <c r="BA28" s="399" t="str">
        <f>IF(INDEX(Cab_list[],MATCH(6&amp;"-"&amp;BC28,Cab_list[hidden cabname],0),2)=0," ",INDEX(Cab_list[],MATCH(6&amp;"-"&amp;BC28,Cab_list[hidden cabname],0),2))</f>
        <v>주식회사 알엑스엔</v>
      </c>
      <c r="BB28" s="567"/>
      <c r="BC28" s="28" t="s">
        <v>489</v>
      </c>
      <c r="BD28" s="15"/>
      <c r="BE28" s="14"/>
      <c r="BF28" s="399" t="str">
        <f>IF(INDEX(Cab_list[],MATCH(6&amp;"-"&amp;BH28,Cab_list[hidden cabname],0),2)=0," ",INDEX(Cab_list[],MATCH(6&amp;"-"&amp;BH28,Cab_list[hidden cabname],0),2))</f>
        <v>삼성물산(주)패션부문</v>
      </c>
      <c r="BG28" s="24"/>
      <c r="BH28" s="28" t="s">
        <v>490</v>
      </c>
      <c r="BI28" s="14"/>
      <c r="BJ28" s="12"/>
      <c r="BK28" s="8">
        <v>31</v>
      </c>
      <c r="BL28" s="290"/>
    </row>
    <row r="29" spans="1:77" ht="19.5" customHeight="1" x14ac:dyDescent="0.25">
      <c r="A29" s="6"/>
      <c r="C29" s="8">
        <v>30</v>
      </c>
      <c r="Q29" s="290"/>
      <c r="R29" s="290"/>
      <c r="S29" s="290"/>
      <c r="T29" s="290"/>
      <c r="U29" s="290"/>
      <c r="V29" s="290"/>
      <c r="W29" s="290"/>
      <c r="X29" s="290"/>
      <c r="Y29" s="290"/>
      <c r="Z29" s="290"/>
      <c r="AA29" s="34"/>
      <c r="AB29" s="34"/>
      <c r="AC29" s="35"/>
      <c r="AD29" s="36"/>
      <c r="AE29" s="36"/>
      <c r="AF29" s="34"/>
      <c r="AG29" s="34"/>
      <c r="AH29" s="290"/>
      <c r="AI29" s="290"/>
      <c r="AJ29" s="290"/>
      <c r="AK29" s="290"/>
      <c r="AL29" s="290"/>
      <c r="AM29" s="290"/>
      <c r="AN29" s="290"/>
      <c r="AO29" s="14"/>
      <c r="AP29" s="19"/>
      <c r="AQ29" s="22"/>
      <c r="AR29" s="399" t="str">
        <f>IF(INDEX(Cab_list[],MATCH(6&amp;"-"&amp;AT29,Cab_list[hidden cabname],0),2)=0," ",INDEX(Cab_list[],MATCH(6&amp;"-"&amp;AT29,Cab_list[hidden cabname],0),2))</f>
        <v>주식회사 에네이</v>
      </c>
      <c r="AS29" s="567"/>
      <c r="AT29" s="28" t="s">
        <v>491</v>
      </c>
      <c r="AU29" s="14"/>
      <c r="AV29" s="399" t="str">
        <f>IF(INDEX(Cab_list[],MATCH(6&amp;"-"&amp;AX29,Cab_list[hidden cabname],0),2)=0," ",INDEX(Cab_list[],MATCH(6&amp;"-"&amp;AX29,Cab_list[hidden cabname],0),2))</f>
        <v>주식회사 알엑스엔</v>
      </c>
      <c r="AW29" s="567"/>
      <c r="AX29" s="26" t="s">
        <v>492</v>
      </c>
      <c r="AY29" s="14"/>
      <c r="AZ29" s="14"/>
      <c r="BA29" s="399" t="str">
        <f>IF(INDEX(Cab_list[],MATCH(6&amp;"-"&amp;BC29,Cab_list[hidden cabname],0),2)=0," ",INDEX(Cab_list[],MATCH(6&amp;"-"&amp;BC29,Cab_list[hidden cabname],0),2))</f>
        <v>DEK</v>
      </c>
      <c r="BB29" s="567"/>
      <c r="BC29" s="28" t="s">
        <v>493</v>
      </c>
      <c r="BD29" s="15"/>
      <c r="BE29" s="14"/>
      <c r="BF29" s="399" t="str">
        <f>IF(INDEX(Cab_list[],MATCH(6&amp;"-"&amp;BH29,Cab_list[hidden cabname],0),2)=0," ",INDEX(Cab_list[],MATCH(6&amp;"-"&amp;BH29,Cab_list[hidden cabname],0),2))</f>
        <v xml:space="preserve"> </v>
      </c>
      <c r="BG29" s="24"/>
      <c r="BH29" s="28" t="s">
        <v>494</v>
      </c>
      <c r="BI29" s="14"/>
      <c r="BJ29" s="12"/>
      <c r="BK29" s="8">
        <v>30</v>
      </c>
      <c r="BL29" s="290"/>
      <c r="BN29" s="320">
        <v>33</v>
      </c>
    </row>
    <row r="30" spans="1:77" ht="19.5" customHeight="1" x14ac:dyDescent="0.25">
      <c r="A30" s="6"/>
      <c r="C30" s="8">
        <v>29</v>
      </c>
      <c r="Q30" s="290"/>
      <c r="R30" s="290"/>
      <c r="S30" s="290"/>
      <c r="T30" s="37"/>
      <c r="U30" s="290"/>
      <c r="V30" s="290"/>
      <c r="W30" s="290"/>
      <c r="X30" s="290"/>
      <c r="Y30" s="290"/>
      <c r="Z30" s="290"/>
      <c r="AA30" s="290"/>
      <c r="AB30" s="34"/>
      <c r="AC30" s="34"/>
      <c r="AD30" s="34"/>
      <c r="AE30" s="34"/>
      <c r="AF30" s="34"/>
      <c r="AG30" s="34"/>
      <c r="AH30" s="290"/>
      <c r="AI30" s="290"/>
      <c r="AJ30" s="290"/>
      <c r="AK30" s="290"/>
      <c r="AL30" s="290"/>
      <c r="AM30" s="290"/>
      <c r="AN30" s="290"/>
      <c r="AO30" s="14"/>
      <c r="AP30" s="19"/>
      <c r="AQ30" s="22"/>
      <c r="AR30" s="14"/>
      <c r="AS30" s="20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5"/>
      <c r="BE30" s="14"/>
      <c r="BF30" s="14"/>
      <c r="BG30" s="14"/>
      <c r="BH30" s="14"/>
      <c r="BI30" s="14"/>
      <c r="BJ30" s="12"/>
      <c r="BK30" s="8">
        <v>29</v>
      </c>
      <c r="BL30" s="290"/>
    </row>
    <row r="31" spans="1:77" ht="19.5" customHeight="1" x14ac:dyDescent="0.25">
      <c r="A31" s="6"/>
      <c r="C31" s="8">
        <v>28</v>
      </c>
      <c r="D31" s="716"/>
      <c r="E31" s="716"/>
      <c r="K31" s="716"/>
      <c r="L31" s="716"/>
      <c r="Q31" s="290"/>
      <c r="R31" s="290"/>
      <c r="S31" s="290"/>
      <c r="T31" s="290"/>
      <c r="U31" s="290"/>
      <c r="V31" s="290"/>
      <c r="W31" s="290"/>
      <c r="X31" s="290"/>
      <c r="Y31" s="290"/>
      <c r="Z31" s="290"/>
      <c r="AA31" s="290"/>
      <c r="AB31" s="34"/>
      <c r="AC31" s="35"/>
      <c r="AD31" s="36"/>
      <c r="AE31" s="36"/>
      <c r="AF31" s="34"/>
      <c r="AG31" s="34"/>
      <c r="AH31" s="290"/>
      <c r="AI31" s="290"/>
      <c r="AJ31" s="290"/>
      <c r="AK31" s="290"/>
      <c r="AL31" s="290"/>
      <c r="AM31" s="290"/>
      <c r="AN31" s="290"/>
      <c r="AO31" s="14"/>
      <c r="AP31" s="19"/>
      <c r="AQ31" s="33"/>
      <c r="AR31" s="14"/>
      <c r="AS31" s="20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5"/>
      <c r="BE31" s="14"/>
      <c r="BF31" s="14"/>
      <c r="BG31" s="14"/>
      <c r="BH31" s="14"/>
      <c r="BI31" s="14"/>
      <c r="BJ31" s="12"/>
      <c r="BK31" s="8">
        <v>28</v>
      </c>
      <c r="BL31" s="290"/>
    </row>
    <row r="32" spans="1:77" ht="19.5" customHeight="1" thickBot="1" x14ac:dyDescent="0.3">
      <c r="A32" s="6"/>
      <c r="C32" s="8">
        <v>27</v>
      </c>
      <c r="Q32" s="290"/>
      <c r="R32" s="290"/>
      <c r="S32" s="290"/>
      <c r="T32" s="290"/>
      <c r="U32" s="290"/>
      <c r="V32" s="290"/>
      <c r="W32" s="290"/>
      <c r="X32" s="290"/>
      <c r="Y32" s="290"/>
      <c r="Z32" s="290"/>
      <c r="AA32" s="290"/>
      <c r="AB32" s="290"/>
      <c r="AC32" s="290"/>
      <c r="AD32" s="290"/>
      <c r="AE32" s="290"/>
      <c r="AF32" s="290"/>
      <c r="AG32" s="290"/>
      <c r="AH32" s="290"/>
      <c r="AI32" s="290"/>
      <c r="AJ32" s="290"/>
      <c r="AK32" s="290"/>
      <c r="AL32" s="290"/>
      <c r="AM32" s="290"/>
      <c r="AN32" s="290"/>
      <c r="AO32" s="14"/>
      <c r="AP32" s="19"/>
      <c r="AQ32" s="33"/>
      <c r="AR32" s="14"/>
      <c r="AS32" s="20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5"/>
      <c r="BE32" s="14"/>
      <c r="BF32" s="14"/>
      <c r="BG32" s="14"/>
      <c r="BH32" s="14"/>
      <c r="BI32" s="14"/>
      <c r="BJ32" s="12"/>
      <c r="BK32" s="8">
        <v>27</v>
      </c>
      <c r="BL32" s="290"/>
    </row>
    <row r="33" spans="1:80" ht="19.5" customHeight="1" thickBot="1" x14ac:dyDescent="0.3">
      <c r="A33" s="6"/>
      <c r="C33" s="8">
        <v>26</v>
      </c>
      <c r="Q33" s="290"/>
      <c r="R33" s="290"/>
      <c r="S33" s="290"/>
      <c r="T33" s="290"/>
      <c r="U33" s="290"/>
      <c r="V33" s="290"/>
      <c r="W33" s="290"/>
      <c r="X33" s="290"/>
      <c r="Y33" s="290"/>
      <c r="Z33" s="290"/>
      <c r="AA33" s="290"/>
      <c r="AB33" s="290"/>
      <c r="AC33" s="290"/>
      <c r="AD33" s="290"/>
      <c r="AE33" s="290"/>
      <c r="AF33" s="290"/>
      <c r="AG33" s="290"/>
      <c r="AH33" s="290"/>
      <c r="AI33" s="290"/>
      <c r="AJ33" s="290"/>
      <c r="AK33" s="290"/>
      <c r="AL33" s="290"/>
      <c r="AM33" s="290"/>
      <c r="AN33" s="290"/>
      <c r="AO33" s="14"/>
      <c r="AP33" s="19"/>
      <c r="AQ33" s="33"/>
      <c r="AR33" s="399" t="str">
        <f>IF(INDEX(Cab_list[],MATCH(6&amp;"-"&amp;AT33,Cab_list[hidden cabname],0),2)=0," ",INDEX(Cab_list[],MATCH(6&amp;"-"&amp;AT33,Cab_list[hidden cabname],0),2))</f>
        <v xml:space="preserve"> </v>
      </c>
      <c r="AS33" s="150"/>
      <c r="AT33" s="28" t="s">
        <v>172</v>
      </c>
      <c r="AU33" s="20"/>
      <c r="AV33" s="20"/>
      <c r="AW33" s="399" t="str">
        <f>IF(INDEX(Cab_list[],MATCH(6&amp;"-"&amp;AY33,Cab_list[hidden cabname],0),2)=0," ",INDEX(Cab_list[],MATCH(6&amp;"-"&amp;AY33,Cab_list[hidden cabname],0),2))</f>
        <v xml:space="preserve"> </v>
      </c>
      <c r="AX33" s="567"/>
      <c r="AY33" s="28" t="s">
        <v>173</v>
      </c>
      <c r="AZ33" s="14"/>
      <c r="BA33" s="399" t="str">
        <f>IF(INDEX(Cab_list[],MATCH(6&amp;"-"&amp;BC33,Cab_list[hidden cabname],0),2)=0," ",INDEX(Cab_list[],MATCH(6&amp;"-"&amp;BC33,Cab_list[hidden cabname],0),2))</f>
        <v xml:space="preserve"> </v>
      </c>
      <c r="BB33" s="567"/>
      <c r="BC33" s="26" t="s">
        <v>495</v>
      </c>
      <c r="BD33" s="20"/>
      <c r="BE33" s="20"/>
      <c r="BF33" s="399" t="str">
        <f>IF(INDEX(Cab_list[],MATCH(6&amp;"-"&amp;BH33,Cab_list[hidden cabname],0),2)=0," ",INDEX(Cab_list[],MATCH(6&amp;"-"&amp;BH33,Cab_list[hidden cabname],0),2))</f>
        <v xml:space="preserve"> </v>
      </c>
      <c r="BG33" s="24"/>
      <c r="BH33" s="28" t="s">
        <v>174</v>
      </c>
      <c r="BI33" s="14"/>
      <c r="BJ33" s="12"/>
      <c r="BK33" s="8">
        <v>26</v>
      </c>
      <c r="BL33" s="290"/>
      <c r="BN33" s="320">
        <v>44</v>
      </c>
    </row>
    <row r="34" spans="1:80" ht="19.5" customHeight="1" thickBot="1" x14ac:dyDescent="0.3">
      <c r="A34" s="6"/>
      <c r="C34" s="8">
        <v>25</v>
      </c>
      <c r="Q34" s="290"/>
      <c r="R34" s="290"/>
      <c r="S34" s="290"/>
      <c r="T34" s="290"/>
      <c r="U34" s="290"/>
      <c r="V34" s="290"/>
      <c r="W34" s="290"/>
      <c r="X34" s="290"/>
      <c r="Y34" s="290"/>
      <c r="Z34" s="290"/>
      <c r="AA34" s="290"/>
      <c r="AB34" s="290"/>
      <c r="AC34" s="290"/>
      <c r="AD34" s="290"/>
      <c r="AE34" s="290"/>
      <c r="AF34" s="290"/>
      <c r="AG34" s="290"/>
      <c r="AH34" s="290"/>
      <c r="AI34" s="290"/>
      <c r="AJ34" s="290"/>
      <c r="AK34" s="290"/>
      <c r="AL34" s="290"/>
      <c r="AM34" s="290"/>
      <c r="AN34" s="290"/>
      <c r="AO34" s="14"/>
      <c r="AP34" s="19"/>
      <c r="AQ34" s="22"/>
      <c r="AR34" s="399" t="str">
        <f>IF(INDEX(Cab_list[],MATCH(6&amp;"-"&amp;AT34,Cab_list[hidden cabname],0),2)=0," ",INDEX(Cab_list[],MATCH(6&amp;"-"&amp;AT34,Cab_list[hidden cabname],0),2))</f>
        <v xml:space="preserve"> </v>
      </c>
      <c r="AS34" s="282"/>
      <c r="AT34" s="28" t="s">
        <v>176</v>
      </c>
      <c r="AU34" s="14"/>
      <c r="AV34" s="20"/>
      <c r="AW34" s="399" t="str">
        <f>IF(INDEX(Cab_list[],MATCH(6&amp;"-"&amp;AY34,Cab_list[hidden cabname],0),2)=0," ",INDEX(Cab_list[],MATCH(6&amp;"-"&amp;AY34,Cab_list[hidden cabname],0),2))</f>
        <v xml:space="preserve"> </v>
      </c>
      <c r="AX34" s="567"/>
      <c r="AY34" s="28" t="s">
        <v>177</v>
      </c>
      <c r="AZ34" s="14"/>
      <c r="BA34" s="399" t="str">
        <f>IF(INDEX(Cab_list[],MATCH(6&amp;"-"&amp;BC34,Cab_list[hidden cabname],0),2)=0," ",INDEX(Cab_list[],MATCH(6&amp;"-"&amp;BC34,Cab_list[hidden cabname],0),2))</f>
        <v xml:space="preserve"> </v>
      </c>
      <c r="BB34" s="567"/>
      <c r="BC34" s="26" t="s">
        <v>429</v>
      </c>
      <c r="BD34" s="15"/>
      <c r="BE34" s="20"/>
      <c r="BF34" s="399" t="str">
        <f>IF(INDEX(Cab_list[],MATCH(6&amp;"-"&amp;BH34,Cab_list[hidden cabname],0),2)=0," ",INDEX(Cab_list[],MATCH(6&amp;"-"&amp;BH34,Cab_list[hidden cabname],0),2))</f>
        <v xml:space="preserve"> </v>
      </c>
      <c r="BG34" s="24"/>
      <c r="BH34" s="28" t="s">
        <v>178</v>
      </c>
      <c r="BI34" s="14"/>
      <c r="BJ34" s="12"/>
      <c r="BK34" s="8">
        <v>25</v>
      </c>
      <c r="BL34" s="290"/>
    </row>
    <row r="35" spans="1:80" ht="19.5" customHeight="1" thickBot="1" x14ac:dyDescent="0.3">
      <c r="A35" s="6"/>
      <c r="C35" s="8">
        <v>24</v>
      </c>
      <c r="Q35" s="290"/>
      <c r="R35" s="290"/>
      <c r="S35" s="290"/>
      <c r="T35" s="290"/>
      <c r="U35" s="290"/>
      <c r="V35" s="290"/>
      <c r="W35" s="290"/>
      <c r="X35" s="290"/>
      <c r="Y35" s="290"/>
      <c r="Z35" s="290"/>
      <c r="AA35" s="290"/>
      <c r="AB35" s="290"/>
      <c r="AC35" s="290"/>
      <c r="AD35" s="290"/>
      <c r="AE35" s="290"/>
      <c r="AF35" s="290"/>
      <c r="AG35" s="290"/>
      <c r="AH35" s="290"/>
      <c r="AI35" s="290"/>
      <c r="AJ35" s="290"/>
      <c r="AK35" s="290"/>
      <c r="AL35" s="290"/>
      <c r="AM35" s="290"/>
      <c r="AN35" s="290"/>
      <c r="AO35" s="14"/>
      <c r="AP35" s="19"/>
      <c r="AQ35" s="22"/>
      <c r="AR35" s="399" t="str">
        <f>IF(INDEX(Cab_list[],MATCH(6&amp;"-"&amp;AT35,Cab_list[hidden cabname],0),2)=0," ",INDEX(Cab_list[],MATCH(6&amp;"-"&amp;AT35,Cab_list[hidden cabname],0),2))</f>
        <v xml:space="preserve"> </v>
      </c>
      <c r="AS35" s="282"/>
      <c r="AT35" s="28" t="s">
        <v>180</v>
      </c>
      <c r="AU35" s="11"/>
      <c r="AV35" s="286"/>
      <c r="AW35" s="399" t="str">
        <f>IF(INDEX(Cab_list[],MATCH(6&amp;"-"&amp;AY35,Cab_list[hidden cabname],0),2)=0," ",INDEX(Cab_list[],MATCH(6&amp;"-"&amp;AY35,Cab_list[hidden cabname],0),2))</f>
        <v xml:space="preserve"> </v>
      </c>
      <c r="AX35" s="567"/>
      <c r="AY35" s="28" t="s">
        <v>181</v>
      </c>
      <c r="AZ35" s="14"/>
      <c r="BA35" s="399" t="str">
        <f>IF(INDEX(Cab_list[],MATCH(6&amp;"-"&amp;BC35,Cab_list[hidden cabname],0),2)=0," ",INDEX(Cab_list[],MATCH(6&amp;"-"&amp;BC35,Cab_list[hidden cabname],0),2))</f>
        <v xml:space="preserve"> </v>
      </c>
      <c r="BB35" s="567"/>
      <c r="BC35" s="26" t="s">
        <v>430</v>
      </c>
      <c r="BD35" s="15"/>
      <c r="BE35" s="42"/>
      <c r="BF35" s="399" t="str">
        <f>IF(INDEX(Cab_list[],MATCH(6&amp;"-"&amp;BH35,Cab_list[hidden cabname],0),2)=0," ",INDEX(Cab_list[],MATCH(6&amp;"-"&amp;BH35,Cab_list[hidden cabname],0),2))</f>
        <v xml:space="preserve"> </v>
      </c>
      <c r="BG35" s="24"/>
      <c r="BH35" s="28" t="s">
        <v>182</v>
      </c>
      <c r="BI35" s="11"/>
      <c r="BJ35" s="12"/>
      <c r="BK35" s="8">
        <v>24</v>
      </c>
      <c r="BL35" s="290"/>
      <c r="CB35" s="320"/>
    </row>
    <row r="36" spans="1:80" ht="19.5" customHeight="1" thickBot="1" x14ac:dyDescent="0.3">
      <c r="A36" s="6"/>
      <c r="C36" s="8">
        <v>23</v>
      </c>
      <c r="Q36" s="290"/>
      <c r="R36" s="290"/>
      <c r="S36" s="290"/>
      <c r="T36" s="290"/>
      <c r="U36" s="290"/>
      <c r="V36" s="290"/>
      <c r="W36" s="290"/>
      <c r="X36" s="290"/>
      <c r="Y36" s="290"/>
      <c r="Z36" s="290"/>
      <c r="AA36" s="290"/>
      <c r="AB36" s="290"/>
      <c r="AC36" s="290"/>
      <c r="AD36" s="290"/>
      <c r="AE36" s="290"/>
      <c r="AF36" s="290"/>
      <c r="AG36" s="290"/>
      <c r="AH36" s="290"/>
      <c r="AI36" s="290"/>
      <c r="AJ36" s="290"/>
      <c r="AK36" s="290"/>
      <c r="AL36" s="290"/>
      <c r="AM36" s="290"/>
      <c r="AN36" s="290"/>
      <c r="AO36" s="14"/>
      <c r="AP36" s="19"/>
      <c r="AQ36" s="22"/>
      <c r="AR36" s="399" t="str">
        <f>IF(INDEX(Cab_list[],MATCH(6&amp;"-"&amp;AT36,Cab_list[hidden cabname],0),2)=0," ",INDEX(Cab_list[],MATCH(6&amp;"-"&amp;AT36,Cab_list[hidden cabname],0),2))</f>
        <v xml:space="preserve"> </v>
      </c>
      <c r="AS36" s="282"/>
      <c r="AT36" s="28" t="s">
        <v>184</v>
      </c>
      <c r="AU36" s="14"/>
      <c r="AV36" s="287"/>
      <c r="AW36" s="399" t="str">
        <f>IF(INDEX(Cab_list[],MATCH(6&amp;"-"&amp;AY36,Cab_list[hidden cabname],0),2)=0," ",INDEX(Cab_list[],MATCH(6&amp;"-"&amp;AY36,Cab_list[hidden cabname],0),2))</f>
        <v xml:space="preserve"> </v>
      </c>
      <c r="AX36" s="567"/>
      <c r="AY36" s="28" t="s">
        <v>185</v>
      </c>
      <c r="AZ36" s="14"/>
      <c r="BA36" s="399" t="str">
        <f>IF(INDEX(Cab_list[],MATCH(6&amp;"-"&amp;BC36,Cab_list[hidden cabname],0),2)=0," ",INDEX(Cab_list[],MATCH(6&amp;"-"&amp;BC36,Cab_list[hidden cabname],0),2))</f>
        <v xml:space="preserve"> </v>
      </c>
      <c r="BB36" s="567"/>
      <c r="BC36" s="26" t="s">
        <v>431</v>
      </c>
      <c r="BD36" s="15"/>
      <c r="BE36" s="20"/>
      <c r="BF36" s="399" t="str">
        <f>IF(INDEX(Cab_list[],MATCH(6&amp;"-"&amp;BH36,Cab_list[hidden cabname],0),2)=0," ",INDEX(Cab_list[],MATCH(6&amp;"-"&amp;BH36,Cab_list[hidden cabname],0),2))</f>
        <v xml:space="preserve"> </v>
      </c>
      <c r="BG36" s="24"/>
      <c r="BH36" s="28" t="s">
        <v>186</v>
      </c>
      <c r="BI36" s="14"/>
      <c r="BJ36" s="12"/>
      <c r="BK36" s="8">
        <v>23</v>
      </c>
      <c r="BL36" s="290"/>
    </row>
    <row r="37" spans="1:80" ht="19.5" customHeight="1" thickBot="1" x14ac:dyDescent="0.3">
      <c r="A37" s="6"/>
      <c r="C37" s="8">
        <v>22</v>
      </c>
      <c r="Q37" s="290"/>
      <c r="R37" s="290"/>
      <c r="S37" s="290"/>
      <c r="T37" s="290"/>
      <c r="U37" s="290"/>
      <c r="V37" s="290"/>
      <c r="W37" s="290"/>
      <c r="X37" s="290"/>
      <c r="Y37" s="290"/>
      <c r="Z37" s="290"/>
      <c r="AA37" s="290"/>
      <c r="AB37" s="290"/>
      <c r="AC37" s="290"/>
      <c r="AD37" s="290"/>
      <c r="AE37" s="290"/>
      <c r="AF37" s="290"/>
      <c r="AG37" s="290"/>
      <c r="AH37" s="290"/>
      <c r="AI37" s="290"/>
      <c r="AJ37" s="290"/>
      <c r="AK37" s="290"/>
      <c r="AL37" s="290"/>
      <c r="AM37" s="290"/>
      <c r="AN37" s="290"/>
      <c r="AO37" s="14"/>
      <c r="AP37" s="33"/>
      <c r="AQ37" s="39"/>
      <c r="AR37" s="399" t="str">
        <f>IF(INDEX(Cab_list[],MATCH(6&amp;"-"&amp;AT37,Cab_list[hidden cabname],0),2)=0," ",INDEX(Cab_list[],MATCH(6&amp;"-"&amp;AT37,Cab_list[hidden cabname],0),2))</f>
        <v xml:space="preserve"> </v>
      </c>
      <c r="AS37" s="282"/>
      <c r="AT37" s="28" t="s">
        <v>188</v>
      </c>
      <c r="AU37" s="28"/>
      <c r="AV37" s="288"/>
      <c r="AW37" s="399" t="str">
        <f>IF(INDEX(Cab_list[],MATCH(6&amp;"-"&amp;AY37,Cab_list[hidden cabname],0),2)=0," ",INDEX(Cab_list[],MATCH(6&amp;"-"&amp;AY37,Cab_list[hidden cabname],0),2))</f>
        <v xml:space="preserve"> </v>
      </c>
      <c r="AX37" s="627"/>
      <c r="AY37" s="28" t="s">
        <v>189</v>
      </c>
      <c r="AZ37" s="14"/>
      <c r="BA37" s="399" t="str">
        <f>IF(INDEX(Cab_list[],MATCH(6&amp;"-"&amp;BC37,Cab_list[hidden cabname],0),2)=0," ",INDEX(Cab_list[],MATCH(6&amp;"-"&amp;BC37,Cab_list[hidden cabname],0),2))</f>
        <v xml:space="preserve"> </v>
      </c>
      <c r="BB37" s="567"/>
      <c r="BC37" s="26" t="s">
        <v>432</v>
      </c>
      <c r="BD37" s="15"/>
      <c r="BE37" s="288"/>
      <c r="BF37" s="399" t="str">
        <f>IF(INDEX(Cab_list[],MATCH(6&amp;"-"&amp;BH37,Cab_list[hidden cabname],0),2)=0," ",INDEX(Cab_list[],MATCH(6&amp;"-"&amp;BH37,Cab_list[hidden cabname],0),2))</f>
        <v xml:space="preserve"> </v>
      </c>
      <c r="BG37" s="24"/>
      <c r="BH37" s="28" t="s">
        <v>190</v>
      </c>
      <c r="BI37" s="39"/>
      <c r="BJ37" s="40"/>
      <c r="BK37" s="8">
        <v>22</v>
      </c>
      <c r="BL37" s="290"/>
    </row>
    <row r="38" spans="1:80" ht="19.5" customHeight="1" thickBot="1" x14ac:dyDescent="0.3">
      <c r="A38" s="6"/>
      <c r="C38" s="8">
        <v>21</v>
      </c>
      <c r="K38" s="716"/>
      <c r="L38" s="716"/>
      <c r="Q38" s="290"/>
      <c r="R38" s="290"/>
      <c r="S38" s="290"/>
      <c r="T38" s="290"/>
      <c r="U38" s="290"/>
      <c r="V38" s="290"/>
      <c r="W38" s="290"/>
      <c r="X38" s="290"/>
      <c r="Y38" s="290"/>
      <c r="Z38" s="290"/>
      <c r="AA38" s="290"/>
      <c r="AB38" s="290"/>
      <c r="AC38" s="290"/>
      <c r="AD38" s="290"/>
      <c r="AE38" s="290"/>
      <c r="AF38" s="290"/>
      <c r="AG38" s="290"/>
      <c r="AH38" s="290"/>
      <c r="AI38" s="290"/>
      <c r="AJ38" s="290"/>
      <c r="AK38" s="290"/>
      <c r="AL38" s="290"/>
      <c r="AM38" s="290"/>
      <c r="AN38" s="290"/>
      <c r="AO38" s="14"/>
      <c r="AP38" s="33"/>
      <c r="AQ38" s="22"/>
      <c r="AR38" s="399" t="str">
        <f>IF(INDEX(Cab_list[],MATCH(6&amp;"-"&amp;AT38,Cab_list[hidden cabname],0),2)=0," ",INDEX(Cab_list[],MATCH(6&amp;"-"&amp;AT38,Cab_list[hidden cabname],0),2))</f>
        <v xml:space="preserve"> </v>
      </c>
      <c r="AS38" s="282"/>
      <c r="AT38" s="28" t="s">
        <v>192</v>
      </c>
      <c r="AU38" s="22"/>
      <c r="AV38" s="287"/>
      <c r="AW38" s="399" t="str">
        <f>IF(INDEX(Cab_list[],MATCH(6&amp;"-"&amp;AY38,Cab_list[hidden cabname],0),2)=0," ",INDEX(Cab_list[],MATCH(6&amp;"-"&amp;AY38,Cab_list[hidden cabname],0),2))</f>
        <v xml:space="preserve"> </v>
      </c>
      <c r="AX38" s="567"/>
      <c r="AY38" s="28" t="s">
        <v>193</v>
      </c>
      <c r="AZ38" s="14"/>
      <c r="BA38" s="399" t="str">
        <f>IF(INDEX(Cab_list[],MATCH(6&amp;"-"&amp;BC38,Cab_list[hidden cabname],0),2)=0," ",INDEX(Cab_list[],MATCH(6&amp;"-"&amp;BC38,Cab_list[hidden cabname],0),2))</f>
        <v xml:space="preserve"> </v>
      </c>
      <c r="BB38" s="567"/>
      <c r="BC38" s="26" t="s">
        <v>433</v>
      </c>
      <c r="BD38" s="15"/>
      <c r="BE38" s="287"/>
      <c r="BF38" s="399" t="str">
        <f>IF(INDEX(Cab_list[],MATCH(6&amp;"-"&amp;BH38,Cab_list[hidden cabname],0),2)=0," ",INDEX(Cab_list[],MATCH(6&amp;"-"&amp;BH38,Cab_list[hidden cabname],0),2))</f>
        <v xml:space="preserve"> </v>
      </c>
      <c r="BG38" s="24"/>
      <c r="BH38" s="28" t="s">
        <v>194</v>
      </c>
      <c r="BI38" s="22"/>
      <c r="BJ38" s="40"/>
      <c r="BK38" s="8">
        <v>21</v>
      </c>
      <c r="BL38" s="290"/>
    </row>
    <row r="39" spans="1:80" ht="19.5" customHeight="1" thickBot="1" x14ac:dyDescent="0.3">
      <c r="A39" s="6"/>
      <c r="C39" s="8">
        <v>20</v>
      </c>
      <c r="Q39" s="290"/>
      <c r="R39" s="290"/>
      <c r="S39" s="290"/>
      <c r="T39" s="290"/>
      <c r="U39" s="290"/>
      <c r="V39" s="290"/>
      <c r="W39" s="290"/>
      <c r="X39" s="290"/>
      <c r="Y39" s="290"/>
      <c r="Z39" s="290"/>
      <c r="AA39" s="290"/>
      <c r="AB39" s="290"/>
      <c r="AC39" s="290"/>
      <c r="AD39" s="290"/>
      <c r="AE39" s="290"/>
      <c r="AF39" s="290"/>
      <c r="AG39" s="290"/>
      <c r="AH39" s="290"/>
      <c r="AI39" s="290"/>
      <c r="AJ39" s="290"/>
      <c r="AK39" s="290"/>
      <c r="AL39" s="290"/>
      <c r="AM39" s="290"/>
      <c r="AN39" s="290"/>
      <c r="AO39" s="14"/>
      <c r="AP39" s="33"/>
      <c r="AQ39" s="22"/>
      <c r="AR39" s="399" t="str">
        <f>IF(INDEX(Cab_list[],MATCH(6&amp;"-"&amp;AT39,Cab_list[hidden cabname],0),2)=0," ",INDEX(Cab_list[],MATCH(6&amp;"-"&amp;AT39,Cab_list[hidden cabname],0),2))</f>
        <v xml:space="preserve"> </v>
      </c>
      <c r="AS39" s="282"/>
      <c r="AT39" s="28" t="s">
        <v>196</v>
      </c>
      <c r="AU39" s="14"/>
      <c r="AV39" s="287"/>
      <c r="AW39" s="399" t="str">
        <f>IF(INDEX(Cab_list[],MATCH(6&amp;"-"&amp;AY39,Cab_list[hidden cabname],0),2)=0," ",INDEX(Cab_list[],MATCH(6&amp;"-"&amp;AY39,Cab_list[hidden cabname],0),2))</f>
        <v xml:space="preserve"> </v>
      </c>
      <c r="AX39" s="567"/>
      <c r="AY39" s="28" t="s">
        <v>197</v>
      </c>
      <c r="AZ39" s="14"/>
      <c r="BA39" s="399" t="str">
        <f>IF(INDEX(Cab_list[],MATCH(6&amp;"-"&amp;BC39,Cab_list[hidden cabname],0),2)=0," ",INDEX(Cab_list[],MATCH(6&amp;"-"&amp;BC39,Cab_list[hidden cabname],0),2))</f>
        <v xml:space="preserve"> </v>
      </c>
      <c r="BB39" s="567"/>
      <c r="BC39" s="26" t="s">
        <v>434</v>
      </c>
      <c r="BD39" s="15"/>
      <c r="BE39" s="14"/>
      <c r="BF39" s="399" t="str">
        <f>IF(INDEX(Cab_list[],MATCH(6&amp;"-"&amp;BH39,Cab_list[hidden cabname],0),2)=0," ",INDEX(Cab_list[],MATCH(6&amp;"-"&amp;BH39,Cab_list[hidden cabname],0),2))</f>
        <v xml:space="preserve"> </v>
      </c>
      <c r="BG39" s="150"/>
      <c r="BH39" s="28" t="s">
        <v>198</v>
      </c>
      <c r="BI39" s="14"/>
      <c r="BJ39" s="40"/>
      <c r="BK39" s="8">
        <v>20</v>
      </c>
      <c r="BL39" s="290"/>
    </row>
    <row r="40" spans="1:80" ht="19.5" customHeight="1" thickBot="1" x14ac:dyDescent="0.3">
      <c r="A40" s="6"/>
      <c r="C40" s="8">
        <v>19</v>
      </c>
      <c r="Q40" s="290"/>
      <c r="R40" s="290"/>
      <c r="S40" s="290"/>
      <c r="T40" s="290"/>
      <c r="U40" s="290"/>
      <c r="V40" s="290"/>
      <c r="W40" s="290"/>
      <c r="X40" s="290"/>
      <c r="Y40" s="290"/>
      <c r="Z40" s="290"/>
      <c r="AA40" s="290"/>
      <c r="AB40" s="290"/>
      <c r="AC40" s="290"/>
      <c r="AD40" s="290"/>
      <c r="AE40" s="290"/>
      <c r="AF40" s="290"/>
      <c r="AG40" s="290"/>
      <c r="AH40" s="290"/>
      <c r="AI40" s="290"/>
      <c r="AJ40" s="290"/>
      <c r="AK40" s="290"/>
      <c r="AL40" s="290"/>
      <c r="AM40" s="290"/>
      <c r="AN40" s="290"/>
      <c r="AO40" s="14"/>
      <c r="AP40" s="19"/>
      <c r="AQ40" s="22"/>
      <c r="AR40" s="399" t="str">
        <f>IF(INDEX(Cab_list[],MATCH(6&amp;"-"&amp;AT40,Cab_list[hidden cabname],0),2)=0," ",INDEX(Cab_list[],MATCH(6&amp;"-"&amp;AT40,Cab_list[hidden cabname],0),2))</f>
        <v xml:space="preserve"> </v>
      </c>
      <c r="AS40" s="282"/>
      <c r="AT40" s="28" t="s">
        <v>200</v>
      </c>
      <c r="AU40" s="14"/>
      <c r="AV40" s="287"/>
      <c r="AW40" s="399" t="str">
        <f>IF(INDEX(Cab_list[],MATCH(6&amp;"-"&amp;AY40,Cab_list[hidden cabname],0),2)=0," ",INDEX(Cab_list[],MATCH(6&amp;"-"&amp;AY40,Cab_list[hidden cabname],0),2))</f>
        <v xml:space="preserve"> </v>
      </c>
      <c r="AX40" s="567"/>
      <c r="AY40" s="28" t="s">
        <v>201</v>
      </c>
      <c r="AZ40" s="14"/>
      <c r="BA40" s="399" t="str">
        <f>IF(INDEX(Cab_list[],MATCH(6&amp;"-"&amp;BC40,Cab_list[hidden cabname],0),2)=0," ",INDEX(Cab_list[],MATCH(6&amp;"-"&amp;BC40,Cab_list[hidden cabname],0),2))</f>
        <v xml:space="preserve"> </v>
      </c>
      <c r="BB40" s="567"/>
      <c r="BC40" s="26" t="s">
        <v>435</v>
      </c>
      <c r="BD40" s="15"/>
      <c r="BE40" s="14"/>
      <c r="BF40" s="399" t="str">
        <f>IF(INDEX(Cab_list[],MATCH(6&amp;"-"&amp;BH40,Cab_list[hidden cabname],0),2)=0," ",INDEX(Cab_list[],MATCH(6&amp;"-"&amp;BH40,Cab_list[hidden cabname],0),2))</f>
        <v xml:space="preserve"> </v>
      </c>
      <c r="BG40" s="150"/>
      <c r="BH40" s="28" t="s">
        <v>202</v>
      </c>
      <c r="BI40" s="14"/>
      <c r="BJ40" s="40"/>
      <c r="BK40" s="8">
        <v>19</v>
      </c>
      <c r="BL40" s="290"/>
    </row>
    <row r="41" spans="1:80" ht="19.5" customHeight="1" thickBot="1" x14ac:dyDescent="0.3">
      <c r="A41" s="6"/>
      <c r="C41" s="8">
        <v>18</v>
      </c>
      <c r="E41" s="5" t="s">
        <v>22</v>
      </c>
      <c r="Q41" s="290"/>
      <c r="R41" s="290"/>
      <c r="S41" s="290"/>
      <c r="T41" s="290"/>
      <c r="U41" s="290"/>
      <c r="V41" s="290"/>
      <c r="W41" s="290"/>
      <c r="X41" s="290"/>
      <c r="Y41" s="290"/>
      <c r="Z41" s="290"/>
      <c r="AA41" s="290"/>
      <c r="AB41" s="290"/>
      <c r="AC41" s="290"/>
      <c r="AD41" s="290"/>
      <c r="AE41" s="290"/>
      <c r="AF41" s="290"/>
      <c r="AG41" s="290"/>
      <c r="AH41" s="290"/>
      <c r="AI41" s="290"/>
      <c r="AJ41" s="290"/>
      <c r="AK41" s="290"/>
      <c r="AL41" s="290"/>
      <c r="AM41" s="290"/>
      <c r="AN41" s="290"/>
      <c r="AO41" s="14"/>
      <c r="AP41" s="19"/>
      <c r="AQ41" s="22"/>
      <c r="AR41" s="399" t="str">
        <f>IF(INDEX(Cab_list[],MATCH(6&amp;"-"&amp;AT41,Cab_list[hidden cabname],0),2)=0," ",INDEX(Cab_list[],MATCH(6&amp;"-"&amp;AT41,Cab_list[hidden cabname],0),2))</f>
        <v xml:space="preserve"> </v>
      </c>
      <c r="AS41" s="282"/>
      <c r="AT41" s="28" t="s">
        <v>204</v>
      </c>
      <c r="AU41" s="14"/>
      <c r="AV41" s="287"/>
      <c r="AW41" s="399" t="str">
        <f>IF(INDEX(Cab_list[],MATCH(6&amp;"-"&amp;AY41,Cab_list[hidden cabname],0),2)=0," ",INDEX(Cab_list[],MATCH(6&amp;"-"&amp;AY41,Cab_list[hidden cabname],0),2))</f>
        <v xml:space="preserve"> </v>
      </c>
      <c r="AX41" s="567"/>
      <c r="AY41" s="28" t="s">
        <v>205</v>
      </c>
      <c r="AZ41" s="14"/>
      <c r="BA41" s="399" t="str">
        <f>IF(INDEX(Cab_list[],MATCH(6&amp;"-"&amp;BC41,Cab_list[hidden cabname],0),2)=0," ",INDEX(Cab_list[],MATCH(6&amp;"-"&amp;BC41,Cab_list[hidden cabname],0),2))</f>
        <v xml:space="preserve"> </v>
      </c>
      <c r="BB41" s="567"/>
      <c r="BC41" s="26" t="s">
        <v>496</v>
      </c>
      <c r="BD41" s="15"/>
      <c r="BE41" s="14"/>
      <c r="BF41" s="399" t="str">
        <f>IF(INDEX(Cab_list[],MATCH(6&amp;"-"&amp;BH41,Cab_list[hidden cabname],0),2)=0," ",INDEX(Cab_list[],MATCH(6&amp;"-"&amp;BH41,Cab_list[hidden cabname],0),2))</f>
        <v xml:space="preserve"> </v>
      </c>
      <c r="BG41" s="150"/>
      <c r="BH41" s="28" t="s">
        <v>206</v>
      </c>
      <c r="BI41" s="14"/>
      <c r="BJ41" s="40"/>
      <c r="BK41" s="8">
        <v>18</v>
      </c>
      <c r="BL41" s="290"/>
    </row>
    <row r="42" spans="1:80" ht="19.5" customHeight="1" thickBot="1" x14ac:dyDescent="0.3">
      <c r="A42" s="6"/>
      <c r="C42" s="8">
        <v>17</v>
      </c>
      <c r="Q42" s="290"/>
      <c r="R42" s="290"/>
      <c r="S42" s="290"/>
      <c r="T42" s="290"/>
      <c r="U42" s="290"/>
      <c r="V42" s="290"/>
      <c r="W42" s="290"/>
      <c r="X42" s="290"/>
      <c r="Y42" s="290"/>
      <c r="Z42" s="290"/>
      <c r="AA42" s="290"/>
      <c r="AB42" s="290"/>
      <c r="AC42" s="290"/>
      <c r="AD42" s="290"/>
      <c r="AE42" s="290"/>
      <c r="AF42" s="290"/>
      <c r="AG42" s="290"/>
      <c r="AH42" s="290"/>
      <c r="AI42" s="290"/>
      <c r="AJ42" s="290"/>
      <c r="AK42" s="290"/>
      <c r="AL42" s="290"/>
      <c r="AM42" s="290"/>
      <c r="AN42" s="290"/>
      <c r="AO42" s="14"/>
      <c r="AP42" s="19"/>
      <c r="AQ42" s="22"/>
      <c r="AR42" s="399" t="str">
        <f>IF(INDEX(Cab_list[],MATCH(6&amp;"-"&amp;AT42,Cab_list[hidden cabname],0),2)=0," ",INDEX(Cab_list[],MATCH(6&amp;"-"&amp;AT42,Cab_list[hidden cabname],0),2))</f>
        <v xml:space="preserve"> </v>
      </c>
      <c r="AS42" s="282"/>
      <c r="AT42" s="28" t="s">
        <v>208</v>
      </c>
      <c r="AU42" s="14"/>
      <c r="AV42" s="287"/>
      <c r="AW42" s="399" t="str">
        <f>IF(INDEX(Cab_list[],MATCH(6&amp;"-"&amp;AY42,Cab_list[hidden cabname],0),2)=0," ",INDEX(Cab_list[],MATCH(6&amp;"-"&amp;AY42,Cab_list[hidden cabname],0),2))</f>
        <v xml:space="preserve"> </v>
      </c>
      <c r="AX42" s="567"/>
      <c r="AY42" s="28" t="s">
        <v>209</v>
      </c>
      <c r="AZ42" s="14"/>
      <c r="BA42" s="399" t="str">
        <f>IF(INDEX(Cab_list[],MATCH(6&amp;"-"&amp;BC42,Cab_list[hidden cabname],0),2)=0," ",INDEX(Cab_list[],MATCH(6&amp;"-"&amp;BC42,Cab_list[hidden cabname],0),2))</f>
        <v xml:space="preserve"> </v>
      </c>
      <c r="BB42" s="567"/>
      <c r="BC42" s="26" t="s">
        <v>497</v>
      </c>
      <c r="BD42" s="15"/>
      <c r="BE42" s="14"/>
      <c r="BF42" s="399" t="str">
        <f>IF(INDEX(Cab_list[],MATCH(6&amp;"-"&amp;BH42,Cab_list[hidden cabname],0),2)=0," ",INDEX(Cab_list[],MATCH(6&amp;"-"&amp;BH42,Cab_list[hidden cabname],0),2))</f>
        <v xml:space="preserve"> </v>
      </c>
      <c r="BG42" s="150"/>
      <c r="BH42" s="28" t="s">
        <v>210</v>
      </c>
      <c r="BI42" s="14"/>
      <c r="BJ42" s="40"/>
      <c r="BK42" s="8">
        <v>17</v>
      </c>
      <c r="BL42" s="290"/>
    </row>
    <row r="43" spans="1:80" ht="19.5" customHeight="1" thickBot="1" x14ac:dyDescent="0.3">
      <c r="A43" s="41"/>
      <c r="C43" s="8">
        <v>16</v>
      </c>
      <c r="D43" s="290"/>
      <c r="E43" s="290"/>
      <c r="F43" s="290"/>
      <c r="G43" s="290"/>
      <c r="H43" s="290"/>
      <c r="I43" s="290"/>
      <c r="J43" s="290"/>
      <c r="K43" s="290"/>
      <c r="L43" s="290"/>
      <c r="M43" s="290"/>
      <c r="N43" s="290"/>
      <c r="O43" s="290"/>
      <c r="P43" s="290"/>
      <c r="Q43" s="290"/>
      <c r="R43" s="290"/>
      <c r="S43" s="290"/>
      <c r="T43" s="290"/>
      <c r="U43" s="290"/>
      <c r="V43" s="290"/>
      <c r="W43" s="290"/>
      <c r="X43" s="290"/>
      <c r="Y43" s="290"/>
      <c r="Z43" s="290"/>
      <c r="AA43" s="290"/>
      <c r="AB43" s="290"/>
      <c r="AC43" s="290"/>
      <c r="AD43" s="290"/>
      <c r="AE43" s="290"/>
      <c r="AF43" s="290"/>
      <c r="AG43" s="290"/>
      <c r="AH43" s="290"/>
      <c r="AI43" s="290"/>
      <c r="AJ43" s="290"/>
      <c r="AK43" s="290"/>
      <c r="AL43" s="290"/>
      <c r="AM43" s="290"/>
      <c r="AN43" s="290"/>
      <c r="AO43" s="14"/>
      <c r="AP43" s="19"/>
      <c r="AQ43" s="22"/>
      <c r="AR43" s="399" t="str">
        <f>IF(INDEX(Cab_list[],MATCH(6&amp;"-"&amp;AT43,Cab_list[hidden cabname],0),2)=0," ",INDEX(Cab_list[],MATCH(6&amp;"-"&amp;AT43,Cab_list[hidden cabname],0),2))</f>
        <v xml:space="preserve"> </v>
      </c>
      <c r="AS43" s="282"/>
      <c r="AT43" s="28" t="s">
        <v>437</v>
      </c>
      <c r="AU43" s="14"/>
      <c r="AV43" s="22"/>
      <c r="AW43" s="399" t="str">
        <f>IF(INDEX(Cab_list[],MATCH(6&amp;"-"&amp;AY43,Cab_list[hidden cabname],0),2)=0," ",INDEX(Cab_list[],MATCH(6&amp;"-"&amp;AY43,Cab_list[hidden cabname],0),2))</f>
        <v xml:space="preserve"> </v>
      </c>
      <c r="AX43" s="567"/>
      <c r="AY43" s="28" t="s">
        <v>498</v>
      </c>
      <c r="AZ43" s="14"/>
      <c r="BA43" s="399" t="str">
        <f>IF(INDEX(Cab_list[],MATCH(6&amp;"-"&amp;BC43,Cab_list[hidden cabname],0),2)=0," ",INDEX(Cab_list[],MATCH(6&amp;"-"&amp;BC43,Cab_list[hidden cabname],0),2))</f>
        <v xml:space="preserve"> </v>
      </c>
      <c r="BB43" s="567"/>
      <c r="BC43" s="26" t="s">
        <v>499</v>
      </c>
      <c r="BD43" s="15"/>
      <c r="BE43" s="14"/>
      <c r="BF43" s="399" t="str">
        <f>IF(INDEX(Cab_list[],MATCH(6&amp;"-"&amp;BH43,Cab_list[hidden cabname],0),2)=0," ",INDEX(Cab_list[],MATCH(6&amp;"-"&amp;BH43,Cab_list[hidden cabname],0),2))</f>
        <v xml:space="preserve"> </v>
      </c>
      <c r="BG43" s="150"/>
      <c r="BH43" s="28" t="s">
        <v>500</v>
      </c>
      <c r="BI43" s="14"/>
      <c r="BJ43" s="40"/>
      <c r="BK43" s="8">
        <v>16</v>
      </c>
      <c r="BL43" s="290"/>
    </row>
    <row r="44" spans="1:80" ht="19.5" customHeight="1" x14ac:dyDescent="0.25">
      <c r="A44" s="41"/>
      <c r="C44" s="8">
        <v>15</v>
      </c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42"/>
      <c r="AM44" s="11"/>
      <c r="AN44" s="11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43"/>
      <c r="BG44" s="30"/>
      <c r="BH44" s="30"/>
      <c r="BI44" s="15"/>
      <c r="BJ44" s="40"/>
      <c r="BK44" s="8">
        <v>15</v>
      </c>
      <c r="BL44" s="290"/>
    </row>
    <row r="45" spans="1:80" ht="19.5" customHeight="1" x14ac:dyDescent="0.25">
      <c r="A45" s="41"/>
      <c r="C45" s="8">
        <v>14</v>
      </c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9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43"/>
      <c r="BG45" s="30"/>
      <c r="BH45" s="30"/>
      <c r="BI45" s="15"/>
      <c r="BJ45" s="40"/>
      <c r="BK45" s="8">
        <v>14</v>
      </c>
      <c r="BL45" s="290"/>
      <c r="BN45" s="515"/>
    </row>
    <row r="46" spans="1:80" ht="19.5" customHeight="1" x14ac:dyDescent="0.25">
      <c r="A46" s="41"/>
      <c r="C46" s="8">
        <v>13</v>
      </c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44"/>
      <c r="R46" s="14"/>
      <c r="S46" s="14"/>
      <c r="T46" s="14"/>
      <c r="U46" s="19"/>
      <c r="V46" s="14"/>
      <c r="W46" s="14"/>
      <c r="X46" s="14"/>
      <c r="Y46" s="14"/>
      <c r="Z46" s="14"/>
      <c r="AA46" s="14"/>
      <c r="AB46" s="305"/>
      <c r="AC46" s="306"/>
      <c r="AD46" s="306"/>
      <c r="AE46" s="306"/>
      <c r="AF46" s="306"/>
      <c r="AG46" s="306"/>
      <c r="AH46" s="306"/>
      <c r="AI46" s="306"/>
      <c r="AJ46" s="305"/>
      <c r="AK46" s="306"/>
      <c r="AL46" s="306"/>
      <c r="AM46" s="306"/>
      <c r="AN46" s="14"/>
      <c r="AO46" s="14"/>
      <c r="AP46" s="14"/>
      <c r="AQ46" s="14"/>
      <c r="AR46" s="14"/>
      <c r="AS46" s="38"/>
      <c r="AT46" s="45"/>
      <c r="AU46" s="45"/>
      <c r="AV46" s="23"/>
      <c r="AW46" s="45"/>
      <c r="AX46" s="45"/>
      <c r="AY46" s="45"/>
      <c r="AZ46" s="23"/>
      <c r="BA46" s="45"/>
      <c r="BB46" s="45"/>
      <c r="BC46" s="23"/>
      <c r="BD46" s="45"/>
      <c r="BE46" s="14"/>
      <c r="BF46" s="14"/>
      <c r="BG46" s="38"/>
      <c r="BH46" s="14"/>
      <c r="BI46" s="15"/>
      <c r="BJ46" s="40"/>
      <c r="BK46" s="8">
        <v>13</v>
      </c>
      <c r="BL46" s="290"/>
    </row>
    <row r="47" spans="1:80" ht="19.5" customHeight="1" x14ac:dyDescent="0.25">
      <c r="A47" s="41"/>
      <c r="C47" s="8">
        <v>12</v>
      </c>
      <c r="D47" s="14"/>
      <c r="E47" s="14"/>
      <c r="F47" s="14"/>
      <c r="G47" s="399" t="str">
        <f>IF(INDEX(Cab_list[],MATCH(6&amp;"-"&amp;I47,Cab_list[hidden cabname],0),2)=0," ",INDEX(Cab_list[],MATCH(6&amp;"-"&amp;I47,Cab_list[hidden cabname],0),2))</f>
        <v xml:space="preserve"> </v>
      </c>
      <c r="H47" s="567"/>
      <c r="I47" s="28" t="s">
        <v>501</v>
      </c>
      <c r="J47" s="14"/>
      <c r="K47" s="399" t="str">
        <f>IF(INDEX(Cab_list[],MATCH(6&amp;"-"&amp;M47,Cab_list[hidden cabname],0),2)=0," ",INDEX(Cab_list[],MATCH(6&amp;"-"&amp;M47,Cab_list[hidden cabname],0),2))</f>
        <v xml:space="preserve"> </v>
      </c>
      <c r="L47" s="567"/>
      <c r="M47" s="28" t="s">
        <v>502</v>
      </c>
      <c r="N47" s="14"/>
      <c r="O47" s="399" t="str">
        <f>IF(INDEX(Cab_list[],MATCH(6&amp;"-"&amp;Q47,Cab_list[hidden cabname],0),2)=0," ",INDEX(Cab_list[],MATCH(6&amp;"-"&amp;Q47,Cab_list[hidden cabname],0),2))</f>
        <v xml:space="preserve"> </v>
      </c>
      <c r="P47" s="567"/>
      <c r="Q47" s="28" t="s">
        <v>503</v>
      </c>
      <c r="R47" s="14"/>
      <c r="S47" s="399" t="str">
        <f>IF(INDEX(Cab_list[],MATCH(6&amp;"-"&amp;U47,Cab_list[hidden cabname],0),2)=0," ",INDEX(Cab_list[],MATCH(6&amp;"-"&amp;U47,Cab_list[hidden cabname],0),2))</f>
        <v xml:space="preserve"> </v>
      </c>
      <c r="T47" s="567"/>
      <c r="U47" s="28" t="s">
        <v>504</v>
      </c>
      <c r="V47" s="14"/>
      <c r="W47" s="399" t="str">
        <f>IF(INDEX(Cab_list[],MATCH(6&amp;"-"&amp;Y47,Cab_list[hidden cabname],0),2)=0," ",INDEX(Cab_list[],MATCH(6&amp;"-"&amp;Y47,Cab_list[hidden cabname],0),2))</f>
        <v xml:space="preserve"> </v>
      </c>
      <c r="X47" s="567"/>
      <c r="Y47" s="28" t="s">
        <v>505</v>
      </c>
      <c r="Z47" s="14"/>
      <c r="AA47" s="399" t="str">
        <f>IF(INDEX(Cab_list[],MATCH(6&amp;"-"&amp;AC47,Cab_list[hidden cabname],0),2)=0," ",INDEX(Cab_list[],MATCH(6&amp;"-"&amp;AC47,Cab_list[hidden cabname],0),2))</f>
        <v xml:space="preserve"> </v>
      </c>
      <c r="AB47" s="567"/>
      <c r="AC47" s="28" t="s">
        <v>506</v>
      </c>
      <c r="AD47" s="14"/>
      <c r="AE47" s="399" t="str">
        <f>IF(INDEX(Cab_list[],MATCH(6&amp;"-"&amp;AG47,Cab_list[hidden cabname],0),2)=0," ",INDEX(Cab_list[],MATCH(6&amp;"-"&amp;AG47,Cab_list[hidden cabname],0),2))</f>
        <v xml:space="preserve"> </v>
      </c>
      <c r="AF47" s="567"/>
      <c r="AG47" s="28" t="s">
        <v>507</v>
      </c>
      <c r="AH47" s="14"/>
      <c r="AI47" s="399" t="str">
        <f>IF(INDEX(Cab_list[],MATCH(6&amp;"-"&amp;AK47,Cab_list[hidden cabname],0),2)=0," ",INDEX(Cab_list[],MATCH(6&amp;"-"&amp;AK47,Cab_list[hidden cabname],0),2))</f>
        <v xml:space="preserve"> </v>
      </c>
      <c r="AJ47" s="567"/>
      <c r="AK47" s="28" t="s">
        <v>508</v>
      </c>
      <c r="AM47" s="399" t="str">
        <f>IF(INDEX(Cab_list[],MATCH(6&amp;"-"&amp;AO47,Cab_list[hidden cabname],0),2)=0," ",INDEX(Cab_list[],MATCH(6&amp;"-"&amp;AO47,Cab_list[hidden cabname],0),2))</f>
        <v xml:space="preserve"> </v>
      </c>
      <c r="AN47" s="567"/>
      <c r="AO47" s="28" t="s">
        <v>222</v>
      </c>
      <c r="AP47" s="14"/>
      <c r="AQ47" s="14"/>
      <c r="AR47" s="399" t="str">
        <f>IF(INDEX(Cab_list[],MATCH(6&amp;"-"&amp;AT47,Cab_list[hidden cabname],0),2)=0," ",INDEX(Cab_list[],MATCH(6&amp;"-"&amp;AT47,Cab_list[hidden cabname],0),2))</f>
        <v xml:space="preserve"> </v>
      </c>
      <c r="AS47" s="567"/>
      <c r="AT47" s="25" t="s">
        <v>223</v>
      </c>
      <c r="AU47" s="23"/>
      <c r="AV47" s="23"/>
      <c r="AW47" s="399" t="str">
        <f>IF(INDEX(Cab_list[],MATCH(6&amp;"-"&amp;AY47,Cab_list[hidden cabname],0),2)=0," ",INDEX(Cab_list[],MATCH(6&amp;"-"&amp;AY47,Cab_list[hidden cabname],0),2))</f>
        <v xml:space="preserve"> </v>
      </c>
      <c r="AX47" s="567"/>
      <c r="AY47" s="28" t="s">
        <v>224</v>
      </c>
      <c r="AZ47" s="23"/>
      <c r="BA47" s="399" t="str">
        <f>IF(INDEX(Cab_list[],MATCH(6&amp;"-"&amp;BC47,Cab_list[hidden cabname],0),2)=0," ",INDEX(Cab_list[],MATCH(6&amp;"-"&amp;BC47,Cab_list[hidden cabname],0),2))</f>
        <v xml:space="preserve"> </v>
      </c>
      <c r="BB47" s="567"/>
      <c r="BC47" s="25" t="s">
        <v>225</v>
      </c>
      <c r="BD47" s="23"/>
      <c r="BE47" s="23"/>
      <c r="BF47" s="399" t="str">
        <f>IF(INDEX(Cab_list[],MATCH(6&amp;"-"&amp;BH47,Cab_list[hidden cabname],0),2)=0," ",INDEX(Cab_list[],MATCH(6&amp;"-"&amp;BH47,Cab_list[hidden cabname],0),2))</f>
        <v xml:space="preserve"> </v>
      </c>
      <c r="BG47" s="567"/>
      <c r="BH47" s="26" t="s">
        <v>226</v>
      </c>
      <c r="BI47" s="15"/>
      <c r="BJ47" s="40"/>
      <c r="BK47" s="8">
        <v>12</v>
      </c>
      <c r="BL47" s="290"/>
    </row>
    <row r="48" spans="1:80" ht="19.5" customHeight="1" x14ac:dyDescent="0.25">
      <c r="A48" s="41"/>
      <c r="C48" s="8">
        <v>11</v>
      </c>
      <c r="D48" s="14"/>
      <c r="E48" s="14"/>
      <c r="F48" s="14"/>
      <c r="G48" s="399" t="str">
        <f>IF(INDEX(Cab_list[],MATCH(6&amp;"-"&amp;I48,Cab_list[hidden cabname],0),2)=0," ",INDEX(Cab_list[],MATCH(6&amp;"-"&amp;I48,Cab_list[hidden cabname],0),2))</f>
        <v xml:space="preserve"> </v>
      </c>
      <c r="H48" s="567"/>
      <c r="I48" s="28" t="s">
        <v>509</v>
      </c>
      <c r="J48" s="14"/>
      <c r="K48" s="399" t="str">
        <f>IF(INDEX(Cab_list[],MATCH(6&amp;"-"&amp;M48,Cab_list[hidden cabname],0),2)=0," ",INDEX(Cab_list[],MATCH(6&amp;"-"&amp;M48,Cab_list[hidden cabname],0),2))</f>
        <v xml:space="preserve"> </v>
      </c>
      <c r="L48" s="567"/>
      <c r="M48" s="28" t="s">
        <v>510</v>
      </c>
      <c r="N48" s="14"/>
      <c r="O48" s="399" t="str">
        <f>IF(INDEX(Cab_list[],MATCH(6&amp;"-"&amp;Q48,Cab_list[hidden cabname],0),2)=0," ",INDEX(Cab_list[],MATCH(6&amp;"-"&amp;Q48,Cab_list[hidden cabname],0),2))</f>
        <v xml:space="preserve"> </v>
      </c>
      <c r="P48" s="567"/>
      <c r="Q48" s="28" t="s">
        <v>511</v>
      </c>
      <c r="R48" s="14"/>
      <c r="S48" s="399" t="str">
        <f>IF(INDEX(Cab_list[],MATCH(6&amp;"-"&amp;U48,Cab_list[hidden cabname],0),2)=0," ",INDEX(Cab_list[],MATCH(6&amp;"-"&amp;U48,Cab_list[hidden cabname],0),2))</f>
        <v xml:space="preserve"> </v>
      </c>
      <c r="T48" s="567"/>
      <c r="U48" s="28" t="s">
        <v>234</v>
      </c>
      <c r="V48" s="14"/>
      <c r="W48" s="399" t="str">
        <f>IF(INDEX(Cab_list[],MATCH(6&amp;"-"&amp;Y48,Cab_list[hidden cabname],0),2)=0," ",INDEX(Cab_list[],MATCH(6&amp;"-"&amp;Y48,Cab_list[hidden cabname],0),2))</f>
        <v xml:space="preserve"> </v>
      </c>
      <c r="X48" s="567"/>
      <c r="Y48" s="28" t="s">
        <v>235</v>
      </c>
      <c r="Z48" s="73"/>
      <c r="AA48" s="399" t="str">
        <f>IF(INDEX(Cab_list[],MATCH(6&amp;"-"&amp;AC48,Cab_list[hidden cabname],0),2)=0," ",INDEX(Cab_list[],MATCH(6&amp;"-"&amp;AC48,Cab_list[hidden cabname],0),2))</f>
        <v xml:space="preserve"> </v>
      </c>
      <c r="AB48" s="567"/>
      <c r="AC48" s="28" t="s">
        <v>236</v>
      </c>
      <c r="AD48" s="14"/>
      <c r="AE48" s="399" t="str">
        <f>IF(INDEX(Cab_list[],MATCH(6&amp;"-"&amp;AG48,Cab_list[hidden cabname],0),2)=0," ",INDEX(Cab_list[],MATCH(6&amp;"-"&amp;AG48,Cab_list[hidden cabname],0),2))</f>
        <v xml:space="preserve"> </v>
      </c>
      <c r="AF48" s="567"/>
      <c r="AG48" s="28" t="s">
        <v>237</v>
      </c>
      <c r="AH48" s="292"/>
      <c r="AI48" s="399" t="str">
        <f>IF(INDEX(Cab_list[],MATCH(6&amp;"-"&amp;AK48,Cab_list[hidden cabname],0),2)=0," ",INDEX(Cab_list[],MATCH(6&amp;"-"&amp;AK48,Cab_list[hidden cabname],0),2))</f>
        <v xml:space="preserve"> </v>
      </c>
      <c r="AJ48" s="567"/>
      <c r="AK48" s="28" t="s">
        <v>238</v>
      </c>
      <c r="AM48" s="399" t="str">
        <f>IF(INDEX(Cab_list[],MATCH(6&amp;"-"&amp;AO48,Cab_list[hidden cabname],0),2)=0," ",INDEX(Cab_list[],MATCH(6&amp;"-"&amp;AO48,Cab_list[hidden cabname],0),2))</f>
        <v xml:space="preserve"> </v>
      </c>
      <c r="AN48" s="567"/>
      <c r="AO48" s="28" t="s">
        <v>239</v>
      </c>
      <c r="AP48" s="14"/>
      <c r="AQ48" s="23"/>
      <c r="AR48" s="399" t="str">
        <f>IF(INDEX(Cab_list[],MATCH(6&amp;"-"&amp;AT48,Cab_list[hidden cabname],0),2)=0," ",INDEX(Cab_list[],MATCH(6&amp;"-"&amp;AT48,Cab_list[hidden cabname],0),2))</f>
        <v xml:space="preserve"> </v>
      </c>
      <c r="AS48" s="567"/>
      <c r="AT48" s="25" t="s">
        <v>240</v>
      </c>
      <c r="AU48" s="23"/>
      <c r="AV48" s="23"/>
      <c r="AW48" s="399" t="str">
        <f>IF(INDEX(Cab_list[],MATCH(6&amp;"-"&amp;AY48,Cab_list[hidden cabname],0),2)=0," ",INDEX(Cab_list[],MATCH(6&amp;"-"&amp;AY48,Cab_list[hidden cabname],0),2))</f>
        <v xml:space="preserve"> </v>
      </c>
      <c r="AX48" s="567"/>
      <c r="AY48" s="28" t="s">
        <v>241</v>
      </c>
      <c r="AZ48" s="23"/>
      <c r="BA48" s="399" t="str">
        <f>IF(INDEX(Cab_list[],MATCH(6&amp;"-"&amp;BC48,Cab_list[hidden cabname],0),2)=0," ",INDEX(Cab_list[],MATCH(6&amp;"-"&amp;BC48,Cab_list[hidden cabname],0),2))</f>
        <v xml:space="preserve"> </v>
      </c>
      <c r="BB48" s="567"/>
      <c r="BC48" s="25" t="s">
        <v>242</v>
      </c>
      <c r="BD48" s="23"/>
      <c r="BE48" s="23"/>
      <c r="BF48" s="399" t="str">
        <f>IF(INDEX(Cab_list[],MATCH(6&amp;"-"&amp;BH48,Cab_list[hidden cabname],0),2)=0," ",INDEX(Cab_list[],MATCH(6&amp;"-"&amp;BH48,Cab_list[hidden cabname],0),2))</f>
        <v xml:space="preserve"> </v>
      </c>
      <c r="BG48" s="567"/>
      <c r="BH48" s="26" t="s">
        <v>243</v>
      </c>
      <c r="BI48" s="15"/>
      <c r="BJ48" s="40"/>
      <c r="BK48" s="8">
        <v>11</v>
      </c>
      <c r="BL48" s="290"/>
    </row>
    <row r="49" spans="1:71" ht="19.5" customHeight="1" x14ac:dyDescent="0.25">
      <c r="A49" s="41"/>
      <c r="C49" s="8">
        <v>10</v>
      </c>
      <c r="D49" s="14"/>
      <c r="E49" s="14"/>
      <c r="F49" s="14"/>
      <c r="G49" s="399" t="str">
        <f>IF(INDEX(Cab_list[],MATCH(6&amp;"-"&amp;I49,Cab_list[hidden cabname],0),2)=0," ",INDEX(Cab_list[],MATCH(6&amp;"-"&amp;I49,Cab_list[hidden cabname],0),2))</f>
        <v xml:space="preserve"> </v>
      </c>
      <c r="H49" s="567"/>
      <c r="I49" s="28" t="s">
        <v>512</v>
      </c>
      <c r="J49" s="14"/>
      <c r="K49" s="399" t="str">
        <f>IF(INDEX(Cab_list[],MATCH(6&amp;"-"&amp;M49,Cab_list[hidden cabname],0),2)=0," ",INDEX(Cab_list[],MATCH(6&amp;"-"&amp;M49,Cab_list[hidden cabname],0),2))</f>
        <v xml:space="preserve"> </v>
      </c>
      <c r="L49" s="567"/>
      <c r="M49" s="28" t="s">
        <v>513</v>
      </c>
      <c r="N49" s="14"/>
      <c r="O49" s="399" t="str">
        <f>IF(INDEX(Cab_list[],MATCH(6&amp;"-"&amp;Q49,Cab_list[hidden cabname],0),2)=0," ",INDEX(Cab_list[],MATCH(6&amp;"-"&amp;Q49,Cab_list[hidden cabname],0),2))</f>
        <v xml:space="preserve"> </v>
      </c>
      <c r="P49" s="567"/>
      <c r="Q49" s="28" t="s">
        <v>514</v>
      </c>
      <c r="R49" s="14"/>
      <c r="S49" s="399" t="str">
        <f>IF(INDEX(Cab_list[],MATCH(6&amp;"-"&amp;U49,Cab_list[hidden cabname],0),2)=0," ",INDEX(Cab_list[],MATCH(6&amp;"-"&amp;U49,Cab_list[hidden cabname],0),2))</f>
        <v xml:space="preserve"> </v>
      </c>
      <c r="T49" s="567"/>
      <c r="U49" s="28" t="s">
        <v>250</v>
      </c>
      <c r="V49" s="14"/>
      <c r="W49" s="399" t="str">
        <f>IF(INDEX(Cab_list[],MATCH(6&amp;"-"&amp;Y49,Cab_list[hidden cabname],0),2)=0," ",INDEX(Cab_list[],MATCH(6&amp;"-"&amp;Y49,Cab_list[hidden cabname],0),2))</f>
        <v xml:space="preserve"> </v>
      </c>
      <c r="X49" s="567"/>
      <c r="Y49" s="28" t="s">
        <v>251</v>
      </c>
      <c r="Z49" s="73"/>
      <c r="AA49" s="399" t="str">
        <f>IF(INDEX(Cab_list[],MATCH(6&amp;"-"&amp;AC49,Cab_list[hidden cabname],0),2)=0," ",INDEX(Cab_list[],MATCH(6&amp;"-"&amp;AC49,Cab_list[hidden cabname],0),2))</f>
        <v xml:space="preserve"> </v>
      </c>
      <c r="AB49" s="567"/>
      <c r="AC49" s="28" t="s">
        <v>252</v>
      </c>
      <c r="AD49" s="14"/>
      <c r="AE49" s="399" t="str">
        <f>IF(INDEX(Cab_list[],MATCH(6&amp;"-"&amp;AG49,Cab_list[hidden cabname],0),2)=0," ",INDEX(Cab_list[],MATCH(6&amp;"-"&amp;AG49,Cab_list[hidden cabname],0),2))</f>
        <v xml:space="preserve"> </v>
      </c>
      <c r="AF49" s="567"/>
      <c r="AG49" s="28" t="s">
        <v>253</v>
      </c>
      <c r="AH49" s="292"/>
      <c r="AI49" s="399" t="str">
        <f>IF(INDEX(Cab_list[],MATCH(6&amp;"-"&amp;AK49,Cab_list[hidden cabname],0),2)=0," ",INDEX(Cab_list[],MATCH(6&amp;"-"&amp;AK49,Cab_list[hidden cabname],0),2))</f>
        <v xml:space="preserve"> </v>
      </c>
      <c r="AJ49" s="567"/>
      <c r="AK49" s="28" t="s">
        <v>254</v>
      </c>
      <c r="AM49" s="399" t="str">
        <f>IF(INDEX(Cab_list[],MATCH(6&amp;"-"&amp;AO49,Cab_list[hidden cabname],0),2)=0," ",INDEX(Cab_list[],MATCH(6&amp;"-"&amp;AO49,Cab_list[hidden cabname],0),2))</f>
        <v xml:space="preserve"> </v>
      </c>
      <c r="AN49" s="567"/>
      <c r="AO49" s="28" t="s">
        <v>255</v>
      </c>
      <c r="AP49" s="14"/>
      <c r="AQ49" s="23"/>
      <c r="AR49" s="399" t="str">
        <f>IF(INDEX(Cab_list[],MATCH(6&amp;"-"&amp;AT49,Cab_list[hidden cabname],0),2)=0," ",INDEX(Cab_list[],MATCH(6&amp;"-"&amp;AT49,Cab_list[hidden cabname],0),2))</f>
        <v xml:space="preserve"> </v>
      </c>
      <c r="AS49" s="567"/>
      <c r="AT49" s="25" t="s">
        <v>256</v>
      </c>
      <c r="AU49" s="23"/>
      <c r="AV49" s="23"/>
      <c r="AW49" s="399" t="str">
        <f>IF(INDEX(Cab_list[],MATCH(6&amp;"-"&amp;AY49,Cab_list[hidden cabname],0),2)=0," ",INDEX(Cab_list[],MATCH(6&amp;"-"&amp;AY49,Cab_list[hidden cabname],0),2))</f>
        <v xml:space="preserve"> </v>
      </c>
      <c r="AX49" s="567"/>
      <c r="AY49" s="28" t="s">
        <v>257</v>
      </c>
      <c r="AZ49" s="23"/>
      <c r="BA49" s="399" t="str">
        <f>IF(INDEX(Cab_list[],MATCH(6&amp;"-"&amp;BC49,Cab_list[hidden cabname],0),2)=0," ",INDEX(Cab_list[],MATCH(6&amp;"-"&amp;BC49,Cab_list[hidden cabname],0),2))</f>
        <v xml:space="preserve"> </v>
      </c>
      <c r="BB49" s="567"/>
      <c r="BC49" s="25" t="s">
        <v>258</v>
      </c>
      <c r="BD49" s="23"/>
      <c r="BE49" s="23"/>
      <c r="BF49" s="399" t="str">
        <f>IF(INDEX(Cab_list[],MATCH(6&amp;"-"&amp;BH49,Cab_list[hidden cabname],0),2)=0," ",INDEX(Cab_list[],MATCH(6&amp;"-"&amp;BH49,Cab_list[hidden cabname],0),2))</f>
        <v xml:space="preserve"> </v>
      </c>
      <c r="BG49" s="567"/>
      <c r="BH49" s="26" t="s">
        <v>259</v>
      </c>
      <c r="BI49" s="15"/>
      <c r="BJ49" s="40"/>
      <c r="BK49" s="8">
        <v>10</v>
      </c>
      <c r="BL49" s="290"/>
    </row>
    <row r="50" spans="1:71" ht="19.5" customHeight="1" x14ac:dyDescent="0.25">
      <c r="A50" s="41"/>
      <c r="C50" s="8">
        <v>9</v>
      </c>
      <c r="D50" s="14"/>
      <c r="E50" s="14"/>
      <c r="F50" s="14"/>
      <c r="G50" s="399" t="str">
        <f>IF(INDEX(Cab_list[],MATCH(6&amp;"-"&amp;I50,Cab_list[hidden cabname],0),2)=0," ",INDEX(Cab_list[],MATCH(6&amp;"-"&amp;I50,Cab_list[hidden cabname],0),2))</f>
        <v xml:space="preserve"> </v>
      </c>
      <c r="H50" s="567"/>
      <c r="I50" s="28" t="s">
        <v>515</v>
      </c>
      <c r="J50" s="14"/>
      <c r="K50" s="399" t="str">
        <f>IF(INDEX(Cab_list[],MATCH(6&amp;"-"&amp;M50,Cab_list[hidden cabname],0),2)=0," ",INDEX(Cab_list[],MATCH(6&amp;"-"&amp;M50,Cab_list[hidden cabname],0),2))</f>
        <v xml:space="preserve"> </v>
      </c>
      <c r="L50" s="567"/>
      <c r="M50" s="28" t="s">
        <v>516</v>
      </c>
      <c r="N50" s="14"/>
      <c r="O50" s="399" t="str">
        <f>IF(INDEX(Cab_list[],MATCH(6&amp;"-"&amp;Q50,Cab_list[hidden cabname],0),2)=0," ",INDEX(Cab_list[],MATCH(6&amp;"-"&amp;Q50,Cab_list[hidden cabname],0),2))</f>
        <v xml:space="preserve"> </v>
      </c>
      <c r="P50" s="567"/>
      <c r="Q50" s="28" t="s">
        <v>517</v>
      </c>
      <c r="R50" s="14"/>
      <c r="S50" s="399" t="str">
        <f>IF(INDEX(Cab_list[],MATCH(6&amp;"-"&amp;U50,Cab_list[hidden cabname],0),2)=0," ",INDEX(Cab_list[],MATCH(6&amp;"-"&amp;U50,Cab_list[hidden cabname],0),2))</f>
        <v xml:space="preserve"> </v>
      </c>
      <c r="T50" s="567"/>
      <c r="U50" s="28" t="s">
        <v>266</v>
      </c>
      <c r="V50" s="14"/>
      <c r="W50" s="399" t="str">
        <f>IF(INDEX(Cab_list[],MATCH(6&amp;"-"&amp;Y50,Cab_list[hidden cabname],0),2)=0," ",INDEX(Cab_list[],MATCH(6&amp;"-"&amp;Y50,Cab_list[hidden cabname],0),2))</f>
        <v xml:space="preserve"> </v>
      </c>
      <c r="X50" s="567"/>
      <c r="Y50" s="28" t="s">
        <v>267</v>
      </c>
      <c r="Z50" s="73"/>
      <c r="AA50" s="399" t="str">
        <f>IF(INDEX(Cab_list[],MATCH(6&amp;"-"&amp;AC50,Cab_list[hidden cabname],0),2)=0," ",INDEX(Cab_list[],MATCH(6&amp;"-"&amp;AC50,Cab_list[hidden cabname],0),2))</f>
        <v xml:space="preserve"> </v>
      </c>
      <c r="AB50" s="567"/>
      <c r="AC50" s="28" t="s">
        <v>268</v>
      </c>
      <c r="AD50" s="14"/>
      <c r="AE50" s="399" t="str">
        <f>IF(INDEX(Cab_list[],MATCH(6&amp;"-"&amp;AG50,Cab_list[hidden cabname],0),2)=0," ",INDEX(Cab_list[],MATCH(6&amp;"-"&amp;AG50,Cab_list[hidden cabname],0),2))</f>
        <v xml:space="preserve"> </v>
      </c>
      <c r="AF50" s="567"/>
      <c r="AG50" s="28" t="s">
        <v>269</v>
      </c>
      <c r="AH50" s="292"/>
      <c r="AI50" s="399" t="str">
        <f>IF(INDEX(Cab_list[],MATCH(6&amp;"-"&amp;AK50,Cab_list[hidden cabname],0),2)=0," ",INDEX(Cab_list[],MATCH(6&amp;"-"&amp;AK50,Cab_list[hidden cabname],0),2))</f>
        <v xml:space="preserve"> </v>
      </c>
      <c r="AJ50" s="567"/>
      <c r="AK50" s="28" t="s">
        <v>270</v>
      </c>
      <c r="AM50" s="399" t="str">
        <f>IF(INDEX(Cab_list[],MATCH(6&amp;"-"&amp;AO50,Cab_list[hidden cabname],0),2)=0," ",INDEX(Cab_list[],MATCH(6&amp;"-"&amp;AO50,Cab_list[hidden cabname],0),2))</f>
        <v xml:space="preserve"> </v>
      </c>
      <c r="AN50" s="567"/>
      <c r="AO50" s="28" t="s">
        <v>271</v>
      </c>
      <c r="AP50" s="14"/>
      <c r="AQ50" s="23"/>
      <c r="AR50" s="399" t="str">
        <f>IF(INDEX(Cab_list[],MATCH(6&amp;"-"&amp;AT50,Cab_list[hidden cabname],0),2)=0," ",INDEX(Cab_list[],MATCH(6&amp;"-"&amp;AT50,Cab_list[hidden cabname],0),2))</f>
        <v xml:space="preserve"> </v>
      </c>
      <c r="AS50" s="567"/>
      <c r="AT50" s="25" t="s">
        <v>272</v>
      </c>
      <c r="AU50" s="23"/>
      <c r="AV50" s="23"/>
      <c r="AW50" s="399" t="str">
        <f>IF(INDEX(Cab_list[],MATCH(6&amp;"-"&amp;AY50,Cab_list[hidden cabname],0),2)=0," ",INDEX(Cab_list[],MATCH(6&amp;"-"&amp;AY50,Cab_list[hidden cabname],0),2))</f>
        <v xml:space="preserve"> </v>
      </c>
      <c r="AX50" s="567"/>
      <c r="AY50" s="28" t="s">
        <v>273</v>
      </c>
      <c r="AZ50" s="23"/>
      <c r="BA50" s="399" t="str">
        <f>IF(INDEX(Cab_list[],MATCH(6&amp;"-"&amp;BC50,Cab_list[hidden cabname],0),2)=0," ",INDEX(Cab_list[],MATCH(6&amp;"-"&amp;BC50,Cab_list[hidden cabname],0),2))</f>
        <v xml:space="preserve"> </v>
      </c>
      <c r="BB50" s="567"/>
      <c r="BC50" s="25" t="s">
        <v>274</v>
      </c>
      <c r="BD50" s="23"/>
      <c r="BE50" s="23"/>
      <c r="BF50" s="399" t="str">
        <f>IF(INDEX(Cab_list[],MATCH(6&amp;"-"&amp;BH50,Cab_list[hidden cabname],0),2)=0," ",INDEX(Cab_list[],MATCH(6&amp;"-"&amp;BH50,Cab_list[hidden cabname],0),2))</f>
        <v xml:space="preserve"> </v>
      </c>
      <c r="BG50" s="567"/>
      <c r="BH50" s="26" t="s">
        <v>275</v>
      </c>
      <c r="BI50" s="15"/>
      <c r="BJ50" s="40"/>
      <c r="BK50" s="8">
        <v>9</v>
      </c>
      <c r="BL50" s="290"/>
    </row>
    <row r="51" spans="1:71" ht="19.5" customHeight="1" x14ac:dyDescent="0.25">
      <c r="A51" s="41"/>
      <c r="C51" s="8">
        <v>8</v>
      </c>
      <c r="D51" s="14"/>
      <c r="E51" s="14"/>
      <c r="F51" s="14"/>
      <c r="G51" s="399" t="str">
        <f>IF(INDEX(Cab_list[],MATCH(6&amp;"-"&amp;I51,Cab_list[hidden cabname],0),2)=0," ",INDEX(Cab_list[],MATCH(6&amp;"-"&amp;I51,Cab_list[hidden cabname],0),2))</f>
        <v xml:space="preserve"> </v>
      </c>
      <c r="H51" s="567"/>
      <c r="I51" s="28" t="s">
        <v>518</v>
      </c>
      <c r="J51" s="14"/>
      <c r="K51" s="399" t="str">
        <f>IF(INDEX(Cab_list[],MATCH(6&amp;"-"&amp;M51,Cab_list[hidden cabname],0),2)=0," ",INDEX(Cab_list[],MATCH(6&amp;"-"&amp;M51,Cab_list[hidden cabname],0),2))</f>
        <v xml:space="preserve"> </v>
      </c>
      <c r="L51" s="567"/>
      <c r="M51" s="28" t="s">
        <v>519</v>
      </c>
      <c r="N51" s="14"/>
      <c r="O51" s="399" t="str">
        <f>IF(INDEX(Cab_list[],MATCH(6&amp;"-"&amp;Q51,Cab_list[hidden cabname],0),2)=0," ",INDEX(Cab_list[],MATCH(6&amp;"-"&amp;Q51,Cab_list[hidden cabname],0),2))</f>
        <v xml:space="preserve"> </v>
      </c>
      <c r="P51" s="567"/>
      <c r="Q51" s="28" t="s">
        <v>520</v>
      </c>
      <c r="R51" s="14"/>
      <c r="S51" s="399" t="str">
        <f>IF(INDEX(Cab_list[],MATCH(6&amp;"-"&amp;U51,Cab_list[hidden cabname],0),2)=0," ",INDEX(Cab_list[],MATCH(6&amp;"-"&amp;U51,Cab_list[hidden cabname],0),2))</f>
        <v xml:space="preserve"> </v>
      </c>
      <c r="T51" s="567"/>
      <c r="U51" s="28" t="s">
        <v>282</v>
      </c>
      <c r="V51" s="14"/>
      <c r="W51" s="399" t="str">
        <f>IF(INDEX(Cab_list[],MATCH(6&amp;"-"&amp;Y51,Cab_list[hidden cabname],0),2)=0," ",INDEX(Cab_list[],MATCH(6&amp;"-"&amp;Y51,Cab_list[hidden cabname],0),2))</f>
        <v xml:space="preserve"> </v>
      </c>
      <c r="X51" s="567"/>
      <c r="Y51" s="28" t="s">
        <v>283</v>
      </c>
      <c r="Z51" s="73"/>
      <c r="AA51" s="399" t="str">
        <f>IF(INDEX(Cab_list[],MATCH(6&amp;"-"&amp;AC51,Cab_list[hidden cabname],0),2)=0," ",INDEX(Cab_list[],MATCH(6&amp;"-"&amp;AC51,Cab_list[hidden cabname],0),2))</f>
        <v xml:space="preserve"> </v>
      </c>
      <c r="AB51" s="567"/>
      <c r="AC51" s="28" t="s">
        <v>284</v>
      </c>
      <c r="AD51" s="14"/>
      <c r="AE51" s="399" t="str">
        <f>IF(INDEX(Cab_list[],MATCH(6&amp;"-"&amp;AG51,Cab_list[hidden cabname],0),2)=0," ",INDEX(Cab_list[],MATCH(6&amp;"-"&amp;AG51,Cab_list[hidden cabname],0),2))</f>
        <v xml:space="preserve"> </v>
      </c>
      <c r="AF51" s="567"/>
      <c r="AG51" s="28" t="s">
        <v>285</v>
      </c>
      <c r="AH51" s="292"/>
      <c r="AI51" s="399" t="str">
        <f>IF(INDEX(Cab_list[],MATCH(6&amp;"-"&amp;AK51,Cab_list[hidden cabname],0),2)=0," ",INDEX(Cab_list[],MATCH(6&amp;"-"&amp;AK51,Cab_list[hidden cabname],0),2))</f>
        <v xml:space="preserve"> </v>
      </c>
      <c r="AJ51" s="567"/>
      <c r="AK51" s="28" t="s">
        <v>286</v>
      </c>
      <c r="AM51" s="399" t="str">
        <f>IF(INDEX(Cab_list[],MATCH(6&amp;"-"&amp;AO51,Cab_list[hidden cabname],0),2)=0," ",INDEX(Cab_list[],MATCH(6&amp;"-"&amp;AO51,Cab_list[hidden cabname],0),2))</f>
        <v xml:space="preserve"> </v>
      </c>
      <c r="AN51" s="567"/>
      <c r="AO51" s="28" t="s">
        <v>287</v>
      </c>
      <c r="AP51" s="14"/>
      <c r="AQ51" s="23"/>
      <c r="AR51" s="399" t="str">
        <f>IF(INDEX(Cab_list[],MATCH(6&amp;"-"&amp;AT51,Cab_list[hidden cabname],0),2)=0," ",INDEX(Cab_list[],MATCH(6&amp;"-"&amp;AT51,Cab_list[hidden cabname],0),2))</f>
        <v xml:space="preserve"> </v>
      </c>
      <c r="AS51" s="567"/>
      <c r="AT51" s="25" t="s">
        <v>288</v>
      </c>
      <c r="AU51" s="23"/>
      <c r="AV51" s="23"/>
      <c r="AW51" s="399" t="str">
        <f>IF(INDEX(Cab_list[],MATCH(6&amp;"-"&amp;AY51,Cab_list[hidden cabname],0),2)=0," ",INDEX(Cab_list[],MATCH(6&amp;"-"&amp;AY51,Cab_list[hidden cabname],0),2))</f>
        <v xml:space="preserve"> </v>
      </c>
      <c r="AX51" s="567"/>
      <c r="AY51" s="28" t="s">
        <v>289</v>
      </c>
      <c r="AZ51" s="23"/>
      <c r="BA51" s="399" t="str">
        <f>IF(INDEX(Cab_list[],MATCH(6&amp;"-"&amp;BC51,Cab_list[hidden cabname],0),2)=0," ",INDEX(Cab_list[],MATCH(6&amp;"-"&amp;BC51,Cab_list[hidden cabname],0),2))</f>
        <v xml:space="preserve"> </v>
      </c>
      <c r="BB51" s="567"/>
      <c r="BC51" s="25" t="s">
        <v>290</v>
      </c>
      <c r="BD51" s="23"/>
      <c r="BE51" s="23"/>
      <c r="BF51" s="399" t="str">
        <f>IF(INDEX(Cab_list[],MATCH(6&amp;"-"&amp;BH51,Cab_list[hidden cabname],0),2)=0," ",INDEX(Cab_list[],MATCH(6&amp;"-"&amp;BH51,Cab_list[hidden cabname],0),2))</f>
        <v xml:space="preserve"> </v>
      </c>
      <c r="BG51" s="567"/>
      <c r="BH51" s="26" t="s">
        <v>291</v>
      </c>
      <c r="BI51" s="15"/>
      <c r="BJ51" s="40"/>
      <c r="BK51" s="8">
        <v>8</v>
      </c>
      <c r="BL51" s="290"/>
    </row>
    <row r="52" spans="1:71" ht="19.5" customHeight="1" x14ac:dyDescent="0.25">
      <c r="A52" s="41"/>
      <c r="C52" s="8">
        <v>7</v>
      </c>
      <c r="D52" s="14"/>
      <c r="E52" s="14"/>
      <c r="F52" s="14"/>
      <c r="G52" s="399" t="str">
        <f>IF(INDEX(Cab_list[],MATCH(6&amp;"-"&amp;I52,Cab_list[hidden cabname],0),2)=0," ",INDEX(Cab_list[],MATCH(6&amp;"-"&amp;I52,Cab_list[hidden cabname],0),2))</f>
        <v xml:space="preserve"> </v>
      </c>
      <c r="H52" s="567"/>
      <c r="I52" s="28" t="s">
        <v>521</v>
      </c>
      <c r="J52" s="14"/>
      <c r="K52" s="399" t="str">
        <f>IF(INDEX(Cab_list[],MATCH(6&amp;"-"&amp;M52,Cab_list[hidden cabname],0),2)=0," ",INDEX(Cab_list[],MATCH(6&amp;"-"&amp;M52,Cab_list[hidden cabname],0),2))</f>
        <v xml:space="preserve"> </v>
      </c>
      <c r="L52" s="567"/>
      <c r="M52" s="28" t="s">
        <v>522</v>
      </c>
      <c r="N52" s="14"/>
      <c r="O52" s="399" t="str">
        <f>IF(INDEX(Cab_list[],MATCH(6&amp;"-"&amp;Q52,Cab_list[hidden cabname],0),2)=0," ",INDEX(Cab_list[],MATCH(6&amp;"-"&amp;Q52,Cab_list[hidden cabname],0),2))</f>
        <v xml:space="preserve"> </v>
      </c>
      <c r="P52" s="567"/>
      <c r="Q52" s="28" t="s">
        <v>523</v>
      </c>
      <c r="R52" s="14"/>
      <c r="S52" s="399" t="str">
        <f>IF(INDEX(Cab_list[],MATCH(6&amp;"-"&amp;U52,Cab_list[hidden cabname],0),2)=0," ",INDEX(Cab_list[],MATCH(6&amp;"-"&amp;U52,Cab_list[hidden cabname],0),2))</f>
        <v xml:space="preserve"> </v>
      </c>
      <c r="T52" s="567"/>
      <c r="U52" s="28" t="s">
        <v>298</v>
      </c>
      <c r="V52" s="14"/>
      <c r="W52" s="399" t="str">
        <f>IF(INDEX(Cab_list[],MATCH(6&amp;"-"&amp;Y52,Cab_list[hidden cabname],0),2)=0," ",INDEX(Cab_list[],MATCH(6&amp;"-"&amp;Y52,Cab_list[hidden cabname],0),2))</f>
        <v xml:space="preserve"> </v>
      </c>
      <c r="X52" s="567"/>
      <c r="Y52" s="28" t="s">
        <v>299</v>
      </c>
      <c r="Z52" s="73"/>
      <c r="AA52" s="399" t="str">
        <f>IF(INDEX(Cab_list[],MATCH(6&amp;"-"&amp;AC52,Cab_list[hidden cabname],0),2)=0," ",INDEX(Cab_list[],MATCH(6&amp;"-"&amp;AC52,Cab_list[hidden cabname],0),2))</f>
        <v xml:space="preserve"> </v>
      </c>
      <c r="AB52" s="567"/>
      <c r="AC52" s="28" t="s">
        <v>300</v>
      </c>
      <c r="AD52" s="14"/>
      <c r="AE52" s="399" t="str">
        <f>IF(INDEX(Cab_list[],MATCH(6&amp;"-"&amp;AG52,Cab_list[hidden cabname],0),2)=0," ",INDEX(Cab_list[],MATCH(6&amp;"-"&amp;AG52,Cab_list[hidden cabname],0),2))</f>
        <v xml:space="preserve"> </v>
      </c>
      <c r="AF52" s="567"/>
      <c r="AG52" s="28" t="s">
        <v>301</v>
      </c>
      <c r="AH52" s="292"/>
      <c r="AI52" s="399" t="str">
        <f>IF(INDEX(Cab_list[],MATCH(6&amp;"-"&amp;AK52,Cab_list[hidden cabname],0),2)=0," ",INDEX(Cab_list[],MATCH(6&amp;"-"&amp;AK52,Cab_list[hidden cabname],0),2))</f>
        <v xml:space="preserve"> </v>
      </c>
      <c r="AJ52" s="567"/>
      <c r="AK52" s="28" t="s">
        <v>302</v>
      </c>
      <c r="AM52" s="399" t="str">
        <f>IF(INDEX(Cab_list[],MATCH(6&amp;"-"&amp;AO52,Cab_list[hidden cabname],0),2)=0," ",INDEX(Cab_list[],MATCH(6&amp;"-"&amp;AO52,Cab_list[hidden cabname],0),2))</f>
        <v xml:space="preserve"> </v>
      </c>
      <c r="AN52" s="567"/>
      <c r="AO52" s="28" t="s">
        <v>303</v>
      </c>
      <c r="AP52" s="14"/>
      <c r="AQ52" s="23"/>
      <c r="AR52" s="399" t="str">
        <f>IF(INDEX(Cab_list[],MATCH(6&amp;"-"&amp;AT52,Cab_list[hidden cabname],0),2)=0," ",INDEX(Cab_list[],MATCH(6&amp;"-"&amp;AT52,Cab_list[hidden cabname],0),2))</f>
        <v xml:space="preserve"> </v>
      </c>
      <c r="AS52" s="567"/>
      <c r="AT52" s="25" t="s">
        <v>304</v>
      </c>
      <c r="AU52" s="23"/>
      <c r="AV52" s="23"/>
      <c r="AW52" s="399" t="str">
        <f>IF(INDEX(Cab_list[],MATCH(6&amp;"-"&amp;AY52,Cab_list[hidden cabname],0),2)=0," ",INDEX(Cab_list[],MATCH(6&amp;"-"&amp;AY52,Cab_list[hidden cabname],0),2))</f>
        <v xml:space="preserve"> </v>
      </c>
      <c r="AX52" s="567"/>
      <c r="AY52" s="28" t="s">
        <v>305</v>
      </c>
      <c r="AZ52" s="23"/>
      <c r="BA52" s="399" t="str">
        <f>IF(INDEX(Cab_list[],MATCH(6&amp;"-"&amp;BC52,Cab_list[hidden cabname],0),2)=0," ",INDEX(Cab_list[],MATCH(6&amp;"-"&amp;BC52,Cab_list[hidden cabname],0),2))</f>
        <v xml:space="preserve"> </v>
      </c>
      <c r="BB52" s="567"/>
      <c r="BC52" s="25" t="s">
        <v>306</v>
      </c>
      <c r="BD52" s="23"/>
      <c r="BE52" s="23"/>
      <c r="BF52" s="399" t="str">
        <f>IF(INDEX(Cab_list[],MATCH(6&amp;"-"&amp;BH52,Cab_list[hidden cabname],0),2)=0," ",INDEX(Cab_list[],MATCH(6&amp;"-"&amp;BH52,Cab_list[hidden cabname],0),2))</f>
        <v xml:space="preserve"> </v>
      </c>
      <c r="BG52" s="567"/>
      <c r="BH52" s="26" t="s">
        <v>307</v>
      </c>
      <c r="BI52" s="15"/>
      <c r="BJ52" s="40"/>
      <c r="BK52" s="8">
        <v>7</v>
      </c>
      <c r="BL52" s="290"/>
    </row>
    <row r="53" spans="1:71" ht="19.5" customHeight="1" x14ac:dyDescent="0.25">
      <c r="A53" s="41"/>
      <c r="C53" s="8">
        <v>6</v>
      </c>
      <c r="D53" s="14"/>
      <c r="E53" s="14"/>
      <c r="F53" s="14"/>
      <c r="G53" s="399" t="str">
        <f>IF(INDEX(Cab_list[],MATCH(6&amp;"-"&amp;I53,Cab_list[hidden cabname],0),2)=0," ",INDEX(Cab_list[],MATCH(6&amp;"-"&amp;I53,Cab_list[hidden cabname],0),2))</f>
        <v xml:space="preserve"> </v>
      </c>
      <c r="H53" s="567"/>
      <c r="I53" s="28" t="s">
        <v>524</v>
      </c>
      <c r="J53" s="14"/>
      <c r="K53" s="399" t="str">
        <f>IF(INDEX(Cab_list[],MATCH(6&amp;"-"&amp;M53,Cab_list[hidden cabname],0),2)=0," ",INDEX(Cab_list[],MATCH(6&amp;"-"&amp;M53,Cab_list[hidden cabname],0),2))</f>
        <v xml:space="preserve"> </v>
      </c>
      <c r="L53" s="567"/>
      <c r="M53" s="28" t="s">
        <v>525</v>
      </c>
      <c r="N53" s="14"/>
      <c r="O53" s="399" t="str">
        <f>IF(INDEX(Cab_list[],MATCH(6&amp;"-"&amp;Q53,Cab_list[hidden cabname],0),2)=0," ",INDEX(Cab_list[],MATCH(6&amp;"-"&amp;Q53,Cab_list[hidden cabname],0),2))</f>
        <v xml:space="preserve"> </v>
      </c>
      <c r="P53" s="567"/>
      <c r="Q53" s="28" t="s">
        <v>526</v>
      </c>
      <c r="R53" s="14"/>
      <c r="S53" s="399" t="str">
        <f>IF(INDEX(Cab_list[],MATCH(6&amp;"-"&amp;U53,Cab_list[hidden cabname],0),2)=0," ",INDEX(Cab_list[],MATCH(6&amp;"-"&amp;U53,Cab_list[hidden cabname],0),2))</f>
        <v xml:space="preserve"> </v>
      </c>
      <c r="T53" s="567"/>
      <c r="U53" s="28" t="s">
        <v>314</v>
      </c>
      <c r="V53" s="14"/>
      <c r="W53" s="399" t="str">
        <f>IF(INDEX(Cab_list[],MATCH(6&amp;"-"&amp;Y53,Cab_list[hidden cabname],0),2)=0," ",INDEX(Cab_list[],MATCH(6&amp;"-"&amp;Y53,Cab_list[hidden cabname],0),2))</f>
        <v xml:space="preserve"> </v>
      </c>
      <c r="X53" s="567"/>
      <c r="Y53" s="28" t="s">
        <v>315</v>
      </c>
      <c r="Z53" s="73"/>
      <c r="AA53" s="399" t="str">
        <f>IF(INDEX(Cab_list[],MATCH(6&amp;"-"&amp;AC53,Cab_list[hidden cabname],0),2)=0," ",INDEX(Cab_list[],MATCH(6&amp;"-"&amp;AC53,Cab_list[hidden cabname],0),2))</f>
        <v xml:space="preserve"> </v>
      </c>
      <c r="AB53" s="567"/>
      <c r="AC53" s="28" t="s">
        <v>316</v>
      </c>
      <c r="AD53" s="14"/>
      <c r="AE53" s="399" t="str">
        <f>IF(INDEX(Cab_list[],MATCH(6&amp;"-"&amp;AG53,Cab_list[hidden cabname],0),2)=0," ",INDEX(Cab_list[],MATCH(6&amp;"-"&amp;AG53,Cab_list[hidden cabname],0),2))</f>
        <v xml:space="preserve"> </v>
      </c>
      <c r="AF53" s="567"/>
      <c r="AG53" s="28" t="s">
        <v>317</v>
      </c>
      <c r="AH53" s="292"/>
      <c r="AI53" s="399" t="str">
        <f>IF(INDEX(Cab_list[],MATCH(6&amp;"-"&amp;AK53,Cab_list[hidden cabname],0),2)=0," ",INDEX(Cab_list[],MATCH(6&amp;"-"&amp;AK53,Cab_list[hidden cabname],0),2))</f>
        <v xml:space="preserve"> </v>
      </c>
      <c r="AJ53" s="567"/>
      <c r="AK53" s="28" t="s">
        <v>318</v>
      </c>
      <c r="AM53" s="399" t="str">
        <f>IF(INDEX(Cab_list[],MATCH(6&amp;"-"&amp;AO53,Cab_list[hidden cabname],0),2)=0," ",INDEX(Cab_list[],MATCH(6&amp;"-"&amp;AO53,Cab_list[hidden cabname],0),2))</f>
        <v xml:space="preserve"> </v>
      </c>
      <c r="AN53" s="567"/>
      <c r="AO53" s="28" t="s">
        <v>319</v>
      </c>
      <c r="AP53" s="14"/>
      <c r="AQ53" s="23"/>
      <c r="AR53" s="399" t="str">
        <f>IF(INDEX(Cab_list[],MATCH(6&amp;"-"&amp;AT53,Cab_list[hidden cabname],0),2)=0," ",INDEX(Cab_list[],MATCH(6&amp;"-"&amp;AT53,Cab_list[hidden cabname],0),2))</f>
        <v xml:space="preserve"> </v>
      </c>
      <c r="AS53" s="567"/>
      <c r="AT53" s="25" t="s">
        <v>320</v>
      </c>
      <c r="AU53" s="23"/>
      <c r="AV53" s="23"/>
      <c r="AW53" s="399" t="str">
        <f>IF(INDEX(Cab_list[],MATCH(6&amp;"-"&amp;AY53,Cab_list[hidden cabname],0),2)=0," ",INDEX(Cab_list[],MATCH(6&amp;"-"&amp;AY53,Cab_list[hidden cabname],0),2))</f>
        <v xml:space="preserve"> </v>
      </c>
      <c r="AX53" s="567"/>
      <c r="AY53" s="28" t="s">
        <v>321</v>
      </c>
      <c r="AZ53" s="23"/>
      <c r="BA53" s="399" t="str">
        <f>IF(INDEX(Cab_list[],MATCH(6&amp;"-"&amp;BC53,Cab_list[hidden cabname],0),2)=0," ",INDEX(Cab_list[],MATCH(6&amp;"-"&amp;BC53,Cab_list[hidden cabname],0),2))</f>
        <v xml:space="preserve"> </v>
      </c>
      <c r="BB53" s="567"/>
      <c r="BC53" s="25" t="s">
        <v>322</v>
      </c>
      <c r="BD53" s="23"/>
      <c r="BE53" s="23"/>
      <c r="BF53" s="399" t="str">
        <f>IF(INDEX(Cab_list[],MATCH(6&amp;"-"&amp;BH53,Cab_list[hidden cabname],0),2)=0," ",INDEX(Cab_list[],MATCH(6&amp;"-"&amp;BH53,Cab_list[hidden cabname],0),2))</f>
        <v xml:space="preserve"> </v>
      </c>
      <c r="BG53" s="567"/>
      <c r="BH53" s="26" t="s">
        <v>323</v>
      </c>
      <c r="BI53" s="15"/>
      <c r="BJ53" s="40"/>
      <c r="BK53" s="8">
        <v>6</v>
      </c>
      <c r="BL53" s="290"/>
    </row>
    <row r="54" spans="1:71" ht="19.5" customHeight="1" x14ac:dyDescent="0.25">
      <c r="A54" s="41"/>
      <c r="C54" s="8">
        <v>5</v>
      </c>
      <c r="D54" s="14"/>
      <c r="E54" s="14"/>
      <c r="F54" s="14"/>
      <c r="G54" s="399" t="str">
        <f>IF(INDEX(Cab_list[],MATCH(6&amp;"-"&amp;I54,Cab_list[hidden cabname],0),2)=0," ",INDEX(Cab_list[],MATCH(6&amp;"-"&amp;I54,Cab_list[hidden cabname],0),2))</f>
        <v xml:space="preserve"> </v>
      </c>
      <c r="H54" s="567"/>
      <c r="I54" s="28" t="s">
        <v>527</v>
      </c>
      <c r="J54" s="14"/>
      <c r="K54" s="399" t="str">
        <f>IF(INDEX(Cab_list[],MATCH(6&amp;"-"&amp;M54,Cab_list[hidden cabname],0),2)=0," ",INDEX(Cab_list[],MATCH(6&amp;"-"&amp;M54,Cab_list[hidden cabname],0),2))</f>
        <v xml:space="preserve"> </v>
      </c>
      <c r="L54" s="567"/>
      <c r="M54" s="28" t="s">
        <v>528</v>
      </c>
      <c r="N54" s="14"/>
      <c r="O54" s="399" t="str">
        <f>IF(INDEX(Cab_list[],MATCH(6&amp;"-"&amp;Q54,Cab_list[hidden cabname],0),2)=0," ",INDEX(Cab_list[],MATCH(6&amp;"-"&amp;Q54,Cab_list[hidden cabname],0),2))</f>
        <v xml:space="preserve"> </v>
      </c>
      <c r="P54" s="567"/>
      <c r="Q54" s="28" t="s">
        <v>529</v>
      </c>
      <c r="R54" s="14"/>
      <c r="S54" s="399" t="str">
        <f>IF(INDEX(Cab_list[],MATCH(6&amp;"-"&amp;U54,Cab_list[hidden cabname],0),2)=0," ",INDEX(Cab_list[],MATCH(6&amp;"-"&amp;U54,Cab_list[hidden cabname],0),2))</f>
        <v xml:space="preserve"> </v>
      </c>
      <c r="T54" s="567"/>
      <c r="U54" s="28" t="s">
        <v>331</v>
      </c>
      <c r="V54" s="14"/>
      <c r="W54" s="399" t="str">
        <f>IF(INDEX(Cab_list[],MATCH(6&amp;"-"&amp;Y54,Cab_list[hidden cabname],0),2)=0," ",INDEX(Cab_list[],MATCH(6&amp;"-"&amp;Y54,Cab_list[hidden cabname],0),2))</f>
        <v xml:space="preserve"> </v>
      </c>
      <c r="X54" s="567"/>
      <c r="Y54" s="28" t="s">
        <v>332</v>
      </c>
      <c r="Z54" s="73"/>
      <c r="AA54" s="399" t="str">
        <f>IF(INDEX(Cab_list[],MATCH(6&amp;"-"&amp;AC54,Cab_list[hidden cabname],0),2)=0," ",INDEX(Cab_list[],MATCH(6&amp;"-"&amp;AC54,Cab_list[hidden cabname],0),2))</f>
        <v xml:space="preserve"> </v>
      </c>
      <c r="AB54" s="567"/>
      <c r="AC54" s="28" t="s">
        <v>333</v>
      </c>
      <c r="AD54" s="14"/>
      <c r="AE54" s="399" t="str">
        <f>IF(INDEX(Cab_list[],MATCH(6&amp;"-"&amp;AG54,Cab_list[hidden cabname],0),2)=0," ",INDEX(Cab_list[],MATCH(6&amp;"-"&amp;AG54,Cab_list[hidden cabname],0),2))</f>
        <v xml:space="preserve"> </v>
      </c>
      <c r="AF54" s="567"/>
      <c r="AG54" s="28" t="s">
        <v>334</v>
      </c>
      <c r="AH54" s="292"/>
      <c r="AI54" s="399" t="str">
        <f>IF(INDEX(Cab_list[],MATCH(6&amp;"-"&amp;AK54,Cab_list[hidden cabname],0),2)=0," ",INDEX(Cab_list[],MATCH(6&amp;"-"&amp;AK54,Cab_list[hidden cabname],0),2))</f>
        <v xml:space="preserve"> </v>
      </c>
      <c r="AJ54" s="567"/>
      <c r="AK54" s="28" t="s">
        <v>335</v>
      </c>
      <c r="AM54" s="399" t="str">
        <f>IF(INDEX(Cab_list[],MATCH(6&amp;"-"&amp;AO54,Cab_list[hidden cabname],0),2)=0," ",INDEX(Cab_list[],MATCH(6&amp;"-"&amp;AO54,Cab_list[hidden cabname],0),2))</f>
        <v xml:space="preserve"> </v>
      </c>
      <c r="AN54" s="567"/>
      <c r="AO54" s="28" t="s">
        <v>336</v>
      </c>
      <c r="AP54" s="14"/>
      <c r="AQ54" s="23"/>
      <c r="AR54" s="399" t="str">
        <f>IF(INDEX(Cab_list[],MATCH(6&amp;"-"&amp;AT54,Cab_list[hidden cabname],0),2)=0," ",INDEX(Cab_list[],MATCH(6&amp;"-"&amp;AT54,Cab_list[hidden cabname],0),2))</f>
        <v xml:space="preserve"> </v>
      </c>
      <c r="AS54" s="567"/>
      <c r="AT54" s="25" t="s">
        <v>337</v>
      </c>
      <c r="AU54" s="23"/>
      <c r="AV54" s="23"/>
      <c r="AW54" s="399" t="str">
        <f>IF(INDEX(Cab_list[],MATCH(6&amp;"-"&amp;AY54,Cab_list[hidden cabname],0),2)=0," ",INDEX(Cab_list[],MATCH(6&amp;"-"&amp;AY54,Cab_list[hidden cabname],0),2))</f>
        <v xml:space="preserve"> </v>
      </c>
      <c r="AX54" s="567"/>
      <c r="AY54" s="28" t="s">
        <v>338</v>
      </c>
      <c r="AZ54" s="23"/>
      <c r="BA54" s="399" t="str">
        <f>IF(INDEX(Cab_list[],MATCH(6&amp;"-"&amp;BC54,Cab_list[hidden cabname],0),2)=0," ",INDEX(Cab_list[],MATCH(6&amp;"-"&amp;BC54,Cab_list[hidden cabname],0),2))</f>
        <v xml:space="preserve"> </v>
      </c>
      <c r="BB54" s="567"/>
      <c r="BC54" s="25" t="s">
        <v>339</v>
      </c>
      <c r="BD54" s="23"/>
      <c r="BE54" s="23"/>
      <c r="BF54" s="399" t="str">
        <f>IF(INDEX(Cab_list[],MATCH(6&amp;"-"&amp;BH54,Cab_list[hidden cabname],0),2)=0," ",INDEX(Cab_list[],MATCH(6&amp;"-"&amp;BH54,Cab_list[hidden cabname],0),2))</f>
        <v xml:space="preserve"> </v>
      </c>
      <c r="BG54" s="567"/>
      <c r="BH54" s="26" t="s">
        <v>340</v>
      </c>
      <c r="BI54" s="15"/>
      <c r="BJ54" s="40"/>
      <c r="BK54" s="8">
        <v>5</v>
      </c>
      <c r="BL54" s="290"/>
    </row>
    <row r="55" spans="1:71" ht="19.5" customHeight="1" x14ac:dyDescent="0.25">
      <c r="A55" s="41"/>
      <c r="C55" s="8">
        <v>4</v>
      </c>
      <c r="D55" s="14"/>
      <c r="E55" s="14"/>
      <c r="F55" s="14"/>
      <c r="G55" s="399" t="str">
        <f>IF(INDEX(Cab_list[],MATCH(6&amp;"-"&amp;I55,Cab_list[hidden cabname],0),2)=0," ",INDEX(Cab_list[],MATCH(6&amp;"-"&amp;I55,Cab_list[hidden cabname],0),2))</f>
        <v xml:space="preserve"> </v>
      </c>
      <c r="H55" s="567"/>
      <c r="I55" s="28" t="s">
        <v>530</v>
      </c>
      <c r="J55" s="14"/>
      <c r="K55" s="399" t="str">
        <f>IF(INDEX(Cab_list[],MATCH(6&amp;"-"&amp;M55,Cab_list[hidden cabname],0),2)=0," ",INDEX(Cab_list[],MATCH(6&amp;"-"&amp;M55,Cab_list[hidden cabname],0),2))</f>
        <v xml:space="preserve"> </v>
      </c>
      <c r="L55" s="567"/>
      <c r="M55" s="28" t="s">
        <v>531</v>
      </c>
      <c r="N55" s="14"/>
      <c r="O55" s="399" t="str">
        <f>IF(INDEX(Cab_list[],MATCH(6&amp;"-"&amp;Q55,Cab_list[hidden cabname],0),2)=0," ",INDEX(Cab_list[],MATCH(6&amp;"-"&amp;Q55,Cab_list[hidden cabname],0),2))</f>
        <v xml:space="preserve"> </v>
      </c>
      <c r="P55" s="567"/>
      <c r="Q55" s="28" t="s">
        <v>532</v>
      </c>
      <c r="R55" s="14"/>
      <c r="S55" s="399" t="str">
        <f>IF(INDEX(Cab_list[],MATCH(6&amp;"-"&amp;U55,Cab_list[hidden cabname],0),2)=0," ",INDEX(Cab_list[],MATCH(6&amp;"-"&amp;U55,Cab_list[hidden cabname],0),2))</f>
        <v xml:space="preserve"> </v>
      </c>
      <c r="T55" s="567"/>
      <c r="U55" s="28" t="s">
        <v>348</v>
      </c>
      <c r="V55" s="14"/>
      <c r="W55" s="399" t="str">
        <f>IF(INDEX(Cab_list[],MATCH(6&amp;"-"&amp;Y55,Cab_list[hidden cabname],0),2)=0," ",INDEX(Cab_list[],MATCH(6&amp;"-"&amp;Y55,Cab_list[hidden cabname],0),2))</f>
        <v xml:space="preserve"> </v>
      </c>
      <c r="X55" s="567"/>
      <c r="Y55" s="28" t="s">
        <v>349</v>
      </c>
      <c r="Z55" s="73"/>
      <c r="AA55" s="399" t="str">
        <f>IF(INDEX(Cab_list[],MATCH(6&amp;"-"&amp;AC55,Cab_list[hidden cabname],0),2)=0," ",INDEX(Cab_list[],MATCH(6&amp;"-"&amp;AC55,Cab_list[hidden cabname],0),2))</f>
        <v xml:space="preserve"> </v>
      </c>
      <c r="AB55" s="567"/>
      <c r="AC55" s="28" t="s">
        <v>350</v>
      </c>
      <c r="AD55" s="14"/>
      <c r="AE55" s="399" t="str">
        <f>IF(INDEX(Cab_list[],MATCH(6&amp;"-"&amp;AG55,Cab_list[hidden cabname],0),2)=0," ",INDEX(Cab_list[],MATCH(6&amp;"-"&amp;AG55,Cab_list[hidden cabname],0),2))</f>
        <v xml:space="preserve"> </v>
      </c>
      <c r="AF55" s="567"/>
      <c r="AG55" s="28" t="s">
        <v>351</v>
      </c>
      <c r="AH55" s="292"/>
      <c r="AI55" s="399" t="str">
        <f>IF(INDEX(Cab_list[],MATCH(6&amp;"-"&amp;AK55,Cab_list[hidden cabname],0),2)=0," ",INDEX(Cab_list[],MATCH(6&amp;"-"&amp;AK55,Cab_list[hidden cabname],0),2))</f>
        <v xml:space="preserve"> </v>
      </c>
      <c r="AJ55" s="567"/>
      <c r="AK55" s="28" t="s">
        <v>352</v>
      </c>
      <c r="AM55" s="399" t="str">
        <f>IF(INDEX(Cab_list[],MATCH(6&amp;"-"&amp;AO55,Cab_list[hidden cabname],0),2)=0," ",INDEX(Cab_list[],MATCH(6&amp;"-"&amp;AO55,Cab_list[hidden cabname],0),2))</f>
        <v xml:space="preserve"> </v>
      </c>
      <c r="AN55" s="567"/>
      <c r="AO55" s="28" t="s">
        <v>353</v>
      </c>
      <c r="AP55" s="14"/>
      <c r="AQ55" s="23"/>
      <c r="AR55" s="399" t="str">
        <f>IF(INDEX(Cab_list[],MATCH(6&amp;"-"&amp;AT55,Cab_list[hidden cabname],0),2)=0," ",INDEX(Cab_list[],MATCH(6&amp;"-"&amp;AT55,Cab_list[hidden cabname],0),2))</f>
        <v xml:space="preserve"> </v>
      </c>
      <c r="AS55" s="567"/>
      <c r="AT55" s="25" t="s">
        <v>354</v>
      </c>
      <c r="AU55" s="23"/>
      <c r="AV55" s="23"/>
      <c r="AW55" s="399" t="str">
        <f>IF(INDEX(Cab_list[],MATCH(6&amp;"-"&amp;AY55,Cab_list[hidden cabname],0),2)=0," ",INDEX(Cab_list[],MATCH(6&amp;"-"&amp;AY55,Cab_list[hidden cabname],0),2))</f>
        <v xml:space="preserve"> </v>
      </c>
      <c r="AX55" s="567"/>
      <c r="AY55" s="28" t="s">
        <v>355</v>
      </c>
      <c r="AZ55" s="23"/>
      <c r="BA55" s="399" t="str">
        <f>IF(INDEX(Cab_list[],MATCH(6&amp;"-"&amp;BC55,Cab_list[hidden cabname],0),2)=0," ",INDEX(Cab_list[],MATCH(6&amp;"-"&amp;BC55,Cab_list[hidden cabname],0),2))</f>
        <v xml:space="preserve"> </v>
      </c>
      <c r="BB55" s="567"/>
      <c r="BC55" s="25" t="s">
        <v>356</v>
      </c>
      <c r="BD55" s="23"/>
      <c r="BE55" s="23"/>
      <c r="BF55" s="399" t="str">
        <f>IF(INDEX(Cab_list[],MATCH(6&amp;"-"&amp;BH55,Cab_list[hidden cabname],0),2)=0," ",INDEX(Cab_list[],MATCH(6&amp;"-"&amp;BH55,Cab_list[hidden cabname],0),2))</f>
        <v xml:space="preserve"> </v>
      </c>
      <c r="BG55" s="567"/>
      <c r="BH55" s="26" t="s">
        <v>357</v>
      </c>
      <c r="BI55" s="15"/>
      <c r="BJ55" s="40"/>
      <c r="BK55" s="8">
        <v>4</v>
      </c>
      <c r="BL55" s="290"/>
      <c r="BN55" s="329"/>
      <c r="BO55" s="329"/>
    </row>
    <row r="56" spans="1:71" ht="19.5" customHeight="1" x14ac:dyDescent="0.25">
      <c r="A56" s="41"/>
      <c r="C56" s="8">
        <v>3</v>
      </c>
      <c r="D56" s="14"/>
      <c r="E56" s="14"/>
      <c r="F56" s="14"/>
      <c r="G56" s="399" t="str">
        <f>IF(INDEX(Cab_list[],MATCH(6&amp;"-"&amp;I56,Cab_list[hidden cabname],0),2)=0," ",INDEX(Cab_list[],MATCH(6&amp;"-"&amp;I56,Cab_list[hidden cabname],0),2))</f>
        <v xml:space="preserve"> </v>
      </c>
      <c r="H56" s="567"/>
      <c r="I56" s="28" t="s">
        <v>533</v>
      </c>
      <c r="J56" s="14"/>
      <c r="K56" s="399" t="str">
        <f>IF(INDEX(Cab_list[],MATCH(6&amp;"-"&amp;M56,Cab_list[hidden cabname],0),2)=0," ",INDEX(Cab_list[],MATCH(6&amp;"-"&amp;M56,Cab_list[hidden cabname],0),2))</f>
        <v xml:space="preserve"> </v>
      </c>
      <c r="L56" s="567"/>
      <c r="M56" s="28" t="s">
        <v>534</v>
      </c>
      <c r="N56" s="14"/>
      <c r="O56" s="399" t="str">
        <f>IF(INDEX(Cab_list[],MATCH(6&amp;"-"&amp;Q56,Cab_list[hidden cabname],0),2)=0," ",INDEX(Cab_list[],MATCH(6&amp;"-"&amp;Q56,Cab_list[hidden cabname],0),2))</f>
        <v xml:space="preserve"> </v>
      </c>
      <c r="P56" s="567"/>
      <c r="Q56" s="28" t="s">
        <v>535</v>
      </c>
      <c r="R56" s="14"/>
      <c r="S56" s="399" t="str">
        <f>IF(INDEX(Cab_list[],MATCH(6&amp;"-"&amp;U56,Cab_list[hidden cabname],0),2)=0," ",INDEX(Cab_list[],MATCH(6&amp;"-"&amp;U56,Cab_list[hidden cabname],0),2))</f>
        <v xml:space="preserve"> </v>
      </c>
      <c r="T56" s="567"/>
      <c r="U56" s="28" t="s">
        <v>365</v>
      </c>
      <c r="V56" s="14"/>
      <c r="W56" s="399" t="str">
        <f>IF(INDEX(Cab_list[],MATCH(6&amp;"-"&amp;Y56,Cab_list[hidden cabname],0),2)=0," ",INDEX(Cab_list[],MATCH(6&amp;"-"&amp;Y56,Cab_list[hidden cabname],0),2))</f>
        <v xml:space="preserve"> </v>
      </c>
      <c r="X56" s="567"/>
      <c r="Y56" s="28" t="s">
        <v>366</v>
      </c>
      <c r="Z56" s="73"/>
      <c r="AA56" s="399" t="str">
        <f>IF(INDEX(Cab_list[],MATCH(6&amp;"-"&amp;AC56,Cab_list[hidden cabname],0),2)=0," ",INDEX(Cab_list[],MATCH(6&amp;"-"&amp;AC56,Cab_list[hidden cabname],0),2))</f>
        <v xml:space="preserve"> </v>
      </c>
      <c r="AB56" s="567"/>
      <c r="AC56" s="28" t="s">
        <v>367</v>
      </c>
      <c r="AD56" s="14"/>
      <c r="AE56" s="399" t="str">
        <f>IF(INDEX(Cab_list[],MATCH(6&amp;"-"&amp;AG56,Cab_list[hidden cabname],0),2)=0," ",INDEX(Cab_list[],MATCH(6&amp;"-"&amp;AG56,Cab_list[hidden cabname],0),2))</f>
        <v xml:space="preserve"> </v>
      </c>
      <c r="AF56" s="567"/>
      <c r="AG56" s="28" t="s">
        <v>368</v>
      </c>
      <c r="AH56" s="292"/>
      <c r="AI56" s="399" t="str">
        <f>IF(INDEX(Cab_list[],MATCH(6&amp;"-"&amp;AK56,Cab_list[hidden cabname],0),2)=0," ",INDEX(Cab_list[],MATCH(6&amp;"-"&amp;AK56,Cab_list[hidden cabname],0),2))</f>
        <v xml:space="preserve"> </v>
      </c>
      <c r="AJ56" s="567"/>
      <c r="AK56" s="28" t="s">
        <v>369</v>
      </c>
      <c r="AM56" s="399" t="str">
        <f>IF(INDEX(Cab_list[],MATCH(6&amp;"-"&amp;AO56,Cab_list[hidden cabname],0),2)=0," ",INDEX(Cab_list[],MATCH(6&amp;"-"&amp;AO56,Cab_list[hidden cabname],0),2))</f>
        <v xml:space="preserve"> </v>
      </c>
      <c r="AN56" s="567"/>
      <c r="AO56" s="28" t="s">
        <v>370</v>
      </c>
      <c r="AP56" s="14"/>
      <c r="AQ56" s="23"/>
      <c r="AR56" s="399" t="str">
        <f>IF(INDEX(Cab_list[],MATCH(6&amp;"-"&amp;AT56,Cab_list[hidden cabname],0),2)=0," ",INDEX(Cab_list[],MATCH(6&amp;"-"&amp;AT56,Cab_list[hidden cabname],0),2))</f>
        <v xml:space="preserve"> </v>
      </c>
      <c r="AS56" s="567"/>
      <c r="AT56" s="25" t="s">
        <v>371</v>
      </c>
      <c r="AU56" s="23"/>
      <c r="AV56" s="23"/>
      <c r="AW56" s="399" t="str">
        <f>IF(INDEX(Cab_list[],MATCH(6&amp;"-"&amp;AY56,Cab_list[hidden cabname],0),2)=0," ",INDEX(Cab_list[],MATCH(6&amp;"-"&amp;AY56,Cab_list[hidden cabname],0),2))</f>
        <v xml:space="preserve"> </v>
      </c>
      <c r="AX56" s="567"/>
      <c r="AY56" s="28" t="s">
        <v>372</v>
      </c>
      <c r="AZ56" s="23"/>
      <c r="BA56" s="399" t="str">
        <f>IF(INDEX(Cab_list[],MATCH(6&amp;"-"&amp;BC56,Cab_list[hidden cabname],0),2)=0," ",INDEX(Cab_list[],MATCH(6&amp;"-"&amp;BC56,Cab_list[hidden cabname],0),2))</f>
        <v xml:space="preserve"> </v>
      </c>
      <c r="BB56" s="567"/>
      <c r="BC56" s="25" t="s">
        <v>373</v>
      </c>
      <c r="BD56" s="23"/>
      <c r="BE56" s="23"/>
      <c r="BF56" s="399" t="str">
        <f>IF(INDEX(Cab_list[],MATCH(6&amp;"-"&amp;BH56,Cab_list[hidden cabname],0),2)=0," ",INDEX(Cab_list[],MATCH(6&amp;"-"&amp;BH56,Cab_list[hidden cabname],0),2))</f>
        <v xml:space="preserve"> </v>
      </c>
      <c r="BG56" s="567"/>
      <c r="BH56" s="26" t="s">
        <v>374</v>
      </c>
      <c r="BI56" s="15"/>
      <c r="BJ56" s="40"/>
      <c r="BK56" s="8">
        <v>3</v>
      </c>
      <c r="BL56" s="290"/>
    </row>
    <row r="57" spans="1:71" s="47" customFormat="1" ht="19.5" customHeight="1" x14ac:dyDescent="0.25">
      <c r="A57" s="46"/>
      <c r="C57" s="8">
        <v>2</v>
      </c>
      <c r="D57" s="29"/>
      <c r="E57" s="29"/>
      <c r="F57" s="29"/>
      <c r="G57" s="14"/>
      <c r="H57" s="14"/>
      <c r="I57" s="14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38"/>
      <c r="AM57" s="14"/>
      <c r="AN57" s="29"/>
      <c r="AO57" s="29"/>
      <c r="AP57" s="29"/>
      <c r="AQ57" s="22"/>
      <c r="AR57" s="14"/>
      <c r="AS57" s="38"/>
      <c r="AT57" s="22"/>
      <c r="AU57" s="29"/>
      <c r="AV57" s="29"/>
      <c r="AW57" s="27"/>
      <c r="AX57" s="29"/>
      <c r="AY57" s="29"/>
      <c r="AZ57" s="48"/>
      <c r="BA57" s="29"/>
      <c r="BB57" s="29"/>
      <c r="BC57" s="27"/>
      <c r="BD57" s="29"/>
      <c r="BE57" s="29"/>
      <c r="BF57" s="49"/>
      <c r="BG57" s="50"/>
      <c r="BH57" s="29"/>
      <c r="BI57" s="15"/>
      <c r="BJ57" s="40"/>
      <c r="BK57" s="8">
        <v>2</v>
      </c>
      <c r="BL57" s="290"/>
      <c r="BN57" s="320"/>
      <c r="BO57" s="320"/>
      <c r="BP57" s="329"/>
      <c r="BQ57" s="329"/>
      <c r="BR57" s="329"/>
      <c r="BS57" s="329"/>
    </row>
    <row r="58" spans="1:71" ht="19.5" customHeight="1" x14ac:dyDescent="0.25">
      <c r="A58" s="41"/>
      <c r="C58" s="8">
        <v>1</v>
      </c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9"/>
      <c r="V58" s="14"/>
      <c r="W58" s="14"/>
      <c r="X58" s="14"/>
      <c r="Y58" s="14"/>
      <c r="Z58" s="14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51"/>
      <c r="AR58" s="45"/>
      <c r="AS58" s="351"/>
      <c r="AT58" s="352"/>
      <c r="AU58" s="45"/>
      <c r="AV58" s="45"/>
      <c r="AW58" s="51"/>
      <c r="AX58" s="45"/>
      <c r="AY58" s="45"/>
      <c r="AZ58" s="51"/>
      <c r="BA58" s="45"/>
      <c r="BB58" s="45"/>
      <c r="BC58" s="51"/>
      <c r="BD58" s="45"/>
      <c r="BE58" s="45"/>
      <c r="BF58" s="51"/>
      <c r="BG58" s="45"/>
      <c r="BH58" s="45"/>
      <c r="BI58" s="15"/>
      <c r="BJ58" s="40"/>
      <c r="BK58" s="8">
        <v>1</v>
      </c>
      <c r="BL58" s="290"/>
    </row>
    <row r="59" spans="1:71" ht="19.5" customHeight="1" x14ac:dyDescent="0.4">
      <c r="A59" s="41"/>
      <c r="B59" s="290"/>
      <c r="C59" s="52"/>
      <c r="D59" s="53">
        <v>58</v>
      </c>
      <c r="E59" s="53">
        <v>57</v>
      </c>
      <c r="F59" s="53">
        <v>56</v>
      </c>
      <c r="G59" s="53">
        <v>55</v>
      </c>
      <c r="H59" s="53">
        <v>54</v>
      </c>
      <c r="I59" s="53">
        <v>53</v>
      </c>
      <c r="J59" s="53">
        <v>52</v>
      </c>
      <c r="K59" s="53">
        <v>51</v>
      </c>
      <c r="L59" s="53">
        <v>50</v>
      </c>
      <c r="M59" s="53">
        <v>49</v>
      </c>
      <c r="N59" s="53">
        <v>48</v>
      </c>
      <c r="O59" s="53">
        <v>47</v>
      </c>
      <c r="P59" s="53">
        <v>46</v>
      </c>
      <c r="Q59" s="53">
        <v>45</v>
      </c>
      <c r="R59" s="53">
        <v>44</v>
      </c>
      <c r="S59" s="53">
        <v>43</v>
      </c>
      <c r="T59" s="53">
        <v>42</v>
      </c>
      <c r="U59" s="53">
        <v>41</v>
      </c>
      <c r="V59" s="53">
        <v>40</v>
      </c>
      <c r="W59" s="53">
        <v>39</v>
      </c>
      <c r="X59" s="53">
        <v>38</v>
      </c>
      <c r="Y59" s="53">
        <v>37</v>
      </c>
      <c r="Z59" s="53">
        <v>36</v>
      </c>
      <c r="AA59" s="53">
        <v>35</v>
      </c>
      <c r="AB59" s="53">
        <v>34</v>
      </c>
      <c r="AC59" s="53">
        <v>33</v>
      </c>
      <c r="AD59" s="53">
        <v>32</v>
      </c>
      <c r="AE59" s="53">
        <v>31</v>
      </c>
      <c r="AF59" s="53">
        <v>30</v>
      </c>
      <c r="AG59" s="53">
        <v>29</v>
      </c>
      <c r="AH59" s="53">
        <v>28</v>
      </c>
      <c r="AI59" s="53">
        <v>27</v>
      </c>
      <c r="AJ59" s="54">
        <v>26</v>
      </c>
      <c r="AK59" s="53">
        <v>25</v>
      </c>
      <c r="AL59" s="53">
        <v>24</v>
      </c>
      <c r="AM59" s="53">
        <v>23</v>
      </c>
      <c r="AN59" s="53">
        <v>22</v>
      </c>
      <c r="AO59" s="53">
        <v>21</v>
      </c>
      <c r="AP59" s="53">
        <v>20</v>
      </c>
      <c r="AQ59" s="54">
        <v>19</v>
      </c>
      <c r="AR59" s="53">
        <v>18</v>
      </c>
      <c r="AS59" s="53">
        <v>17</v>
      </c>
      <c r="AT59" s="53">
        <v>16</v>
      </c>
      <c r="AU59" s="53">
        <v>15</v>
      </c>
      <c r="AV59" s="53">
        <v>14</v>
      </c>
      <c r="AW59" s="53">
        <v>13</v>
      </c>
      <c r="AX59" s="54">
        <v>12</v>
      </c>
      <c r="AY59" s="53">
        <v>11</v>
      </c>
      <c r="AZ59" s="53">
        <v>10</v>
      </c>
      <c r="BA59" s="53">
        <v>9</v>
      </c>
      <c r="BB59" s="53">
        <v>8</v>
      </c>
      <c r="BC59" s="53">
        <v>7</v>
      </c>
      <c r="BD59" s="53">
        <v>6</v>
      </c>
      <c r="BE59" s="54">
        <v>5</v>
      </c>
      <c r="BF59" s="53">
        <v>4</v>
      </c>
      <c r="BG59" s="53">
        <v>3</v>
      </c>
      <c r="BH59" s="53">
        <v>2</v>
      </c>
      <c r="BI59" s="53">
        <v>1</v>
      </c>
      <c r="BK59" s="290"/>
      <c r="BL59" s="290"/>
    </row>
    <row r="60" spans="1:71" ht="19.5" customHeight="1" x14ac:dyDescent="0.25">
      <c r="A60" s="41"/>
      <c r="B60" s="290"/>
      <c r="C60" s="290"/>
      <c r="BJ60" s="290"/>
      <c r="BL60" s="290"/>
    </row>
    <row r="61" spans="1:71" ht="19.5" customHeight="1" x14ac:dyDescent="0.25">
      <c r="G61" s="5">
        <v>10</v>
      </c>
      <c r="K61" s="5">
        <v>10</v>
      </c>
      <c r="O61" s="5">
        <v>10</v>
      </c>
      <c r="S61" s="5">
        <v>10</v>
      </c>
      <c r="W61" s="5">
        <v>10</v>
      </c>
      <c r="AA61" s="5">
        <v>10</v>
      </c>
      <c r="AE61" s="5">
        <v>10</v>
      </c>
      <c r="AI61" s="5">
        <v>10</v>
      </c>
      <c r="AM61" s="5">
        <v>10</v>
      </c>
      <c r="AR61" s="5">
        <v>10</v>
      </c>
      <c r="AW61" s="5">
        <v>10</v>
      </c>
      <c r="BA61" s="5">
        <v>10</v>
      </c>
      <c r="BF61" s="5">
        <v>10</v>
      </c>
    </row>
    <row r="64" spans="1:71" ht="19.5" customHeight="1" x14ac:dyDescent="0.25">
      <c r="S64" s="516"/>
    </row>
  </sheetData>
  <mergeCells count="7">
    <mergeCell ref="BT8:BT9"/>
    <mergeCell ref="BU8:BY8"/>
    <mergeCell ref="K38:L38"/>
    <mergeCell ref="D4:O5"/>
    <mergeCell ref="H16:I16"/>
    <mergeCell ref="D31:E31"/>
    <mergeCell ref="K31:L31"/>
  </mergeCells>
  <phoneticPr fontId="39" type="noConversion"/>
  <conditionalFormatting sqref="G12:H15">
    <cfRule type="colorScale" priority="283">
      <colorScale>
        <cfvo type="min"/>
        <cfvo type="max"/>
        <color rgb="FFFCFCFF"/>
        <color rgb="FFF8696B"/>
      </colorScale>
    </cfRule>
  </conditionalFormatting>
  <conditionalFormatting sqref="H47:H56">
    <cfRule type="colorScale" priority="8">
      <colorScale>
        <cfvo type="min"/>
        <cfvo type="max"/>
        <color theme="0"/>
        <color rgb="FFFFEF9C"/>
      </colorScale>
    </cfRule>
  </conditionalFormatting>
  <conditionalFormatting sqref="I47:I56">
    <cfRule type="colorScale" priority="7">
      <colorScale>
        <cfvo type="min"/>
        <cfvo type="max"/>
        <color rgb="FFFCFCFF"/>
        <color rgb="FFF8696B"/>
      </colorScale>
    </cfRule>
  </conditionalFormatting>
  <conditionalFormatting sqref="J47:J56">
    <cfRule type="colorScale" priority="2">
      <colorScale>
        <cfvo type="min"/>
        <cfvo type="max"/>
        <color rgb="FFFCFCFF"/>
        <color rgb="FFF8696B"/>
      </colorScale>
    </cfRule>
  </conditionalFormatting>
  <conditionalFormatting sqref="L47:L56">
    <cfRule type="colorScale" priority="16">
      <colorScale>
        <cfvo type="min"/>
        <cfvo type="max"/>
        <color theme="0"/>
        <color rgb="FFFFEF9C"/>
      </colorScale>
    </cfRule>
  </conditionalFormatting>
  <conditionalFormatting sqref="M47:M56">
    <cfRule type="colorScale" priority="10">
      <colorScale>
        <cfvo type="min"/>
        <cfvo type="max"/>
        <color rgb="FFFCFCFF"/>
        <color rgb="FFF8696B"/>
      </colorScale>
    </cfRule>
  </conditionalFormatting>
  <conditionalFormatting sqref="N47:N56">
    <cfRule type="colorScale" priority="3">
      <colorScale>
        <cfvo type="min"/>
        <cfvo type="max"/>
        <color rgb="FFFCFCFF"/>
        <color rgb="FFF8696B"/>
      </colorScale>
    </cfRule>
  </conditionalFormatting>
  <conditionalFormatting sqref="P47:P56">
    <cfRule type="colorScale" priority="18">
      <colorScale>
        <cfvo type="min"/>
        <cfvo type="max"/>
        <color theme="0"/>
        <color rgb="FFFFEF9C"/>
      </colorScale>
    </cfRule>
  </conditionalFormatting>
  <conditionalFormatting sqref="Q47:Q56">
    <cfRule type="colorScale" priority="11">
      <colorScale>
        <cfvo type="min"/>
        <cfvo type="max"/>
        <color rgb="FFFCFCFF"/>
        <color rgb="FFF8696B"/>
      </colorScale>
    </cfRule>
  </conditionalFormatting>
  <conditionalFormatting sqref="R47:R56">
    <cfRule type="colorScale" priority="4">
      <colorScale>
        <cfvo type="min"/>
        <cfvo type="max"/>
        <color rgb="FFFCFCFF"/>
        <color rgb="FFF8696B"/>
      </colorScale>
    </cfRule>
  </conditionalFormatting>
  <conditionalFormatting sqref="T47:T56">
    <cfRule type="colorScale" priority="20">
      <colorScale>
        <cfvo type="min"/>
        <cfvo type="max"/>
        <color theme="0"/>
        <color rgb="FFFFEF9C"/>
      </colorScale>
    </cfRule>
  </conditionalFormatting>
  <conditionalFormatting sqref="U47:U56">
    <cfRule type="colorScale" priority="12">
      <colorScale>
        <cfvo type="min"/>
        <cfvo type="max"/>
        <color rgb="FFFCFCFF"/>
        <color rgb="FFF8696B"/>
      </colorScale>
    </cfRule>
  </conditionalFormatting>
  <conditionalFormatting sqref="V47:V56">
    <cfRule type="colorScale" priority="5">
      <colorScale>
        <cfvo type="min"/>
        <cfvo type="max"/>
        <color rgb="FFFCFCFF"/>
        <color rgb="FFF8696B"/>
      </colorScale>
    </cfRule>
  </conditionalFormatting>
  <conditionalFormatting sqref="X47:X56">
    <cfRule type="colorScale" priority="22">
      <colorScale>
        <cfvo type="min"/>
        <cfvo type="max"/>
        <color theme="0"/>
        <color rgb="FFFFEF9C"/>
      </colorScale>
    </cfRule>
  </conditionalFormatting>
  <conditionalFormatting sqref="Y47:Y56">
    <cfRule type="colorScale" priority="13">
      <colorScale>
        <cfvo type="min"/>
        <cfvo type="max"/>
        <color rgb="FFFCFCFF"/>
        <color rgb="FFF8696B"/>
      </colorScale>
    </cfRule>
  </conditionalFormatting>
  <conditionalFormatting sqref="Y9:Z9">
    <cfRule type="colorScale" priority="151">
      <colorScale>
        <cfvo type="min"/>
        <cfvo type="max"/>
        <color rgb="FFFCFCFF"/>
        <color rgb="FFF8696B"/>
      </colorScale>
    </cfRule>
  </conditionalFormatting>
  <conditionalFormatting sqref="Z48">
    <cfRule type="colorScale" priority="509">
      <colorScale>
        <cfvo type="min"/>
        <cfvo type="max"/>
        <color rgb="FFFCFCFF"/>
        <color rgb="FFF8696B"/>
      </colorScale>
    </cfRule>
  </conditionalFormatting>
  <conditionalFormatting sqref="Z49">
    <cfRule type="colorScale" priority="510">
      <colorScale>
        <cfvo type="min"/>
        <cfvo type="max"/>
        <color rgb="FFFCFCFF"/>
        <color rgb="FFF8696B"/>
      </colorScale>
    </cfRule>
  </conditionalFormatting>
  <conditionalFormatting sqref="Z50:Z56">
    <cfRule type="colorScale" priority="511">
      <colorScale>
        <cfvo type="min"/>
        <cfvo type="max"/>
        <color rgb="FFFCFCFF"/>
        <color rgb="FFF8696B"/>
      </colorScale>
    </cfRule>
  </conditionalFormatting>
  <conditionalFormatting sqref="AA11:AA15">
    <cfRule type="expression" dxfId="62" priority="166">
      <formula>$AA11=" "</formula>
    </cfRule>
  </conditionalFormatting>
  <conditionalFormatting sqref="AB11">
    <cfRule type="colorScale" priority="101">
      <colorScale>
        <cfvo type="min"/>
        <cfvo type="max"/>
        <color rgb="FFFCFCFF"/>
        <color rgb="FFF8696B"/>
      </colorScale>
    </cfRule>
  </conditionalFormatting>
  <conditionalFormatting sqref="AB47:AB56">
    <cfRule type="colorScale" priority="24">
      <colorScale>
        <cfvo type="min"/>
        <cfvo type="max"/>
        <color theme="0"/>
        <color rgb="FFFFEF9C"/>
      </colorScale>
    </cfRule>
  </conditionalFormatting>
  <conditionalFormatting sqref="AB31:AC31 AF31:AG31">
    <cfRule type="colorScale" priority="285">
      <colorScale>
        <cfvo type="min"/>
        <cfvo type="max"/>
        <color rgb="FFFCFCFF"/>
        <color rgb="FFF8696B"/>
      </colorScale>
    </cfRule>
  </conditionalFormatting>
  <conditionalFormatting sqref="AB30:AG30">
    <cfRule type="colorScale" priority="120">
      <colorScale>
        <cfvo type="min"/>
        <cfvo type="max"/>
        <color rgb="FFFCFCFF"/>
        <color rgb="FFF8696B"/>
      </colorScale>
    </cfRule>
  </conditionalFormatting>
  <conditionalFormatting sqref="AC47:AC56">
    <cfRule type="colorScale" priority="14">
      <colorScale>
        <cfvo type="min"/>
        <cfvo type="max"/>
        <color rgb="FFFCFCFF"/>
        <color rgb="FFF8696B"/>
      </colorScale>
    </cfRule>
  </conditionalFormatting>
  <conditionalFormatting sqref="AD11:AD15">
    <cfRule type="colorScale" priority="191">
      <colorScale>
        <cfvo type="min"/>
        <cfvo type="max"/>
        <color rgb="FFFCFCFF"/>
        <color rgb="FFF8696B"/>
      </colorScale>
    </cfRule>
  </conditionalFormatting>
  <conditionalFormatting sqref="AD47:AD56 AH47">
    <cfRule type="colorScale" priority="609">
      <colorScale>
        <cfvo type="min"/>
        <cfvo type="max"/>
        <color rgb="FFFCFCFF"/>
        <color rgb="FFF8696B"/>
      </colorScale>
    </cfRule>
  </conditionalFormatting>
  <conditionalFormatting sqref="AE11:AE15">
    <cfRule type="expression" dxfId="61" priority="167">
      <formula>$AE11=" "</formula>
    </cfRule>
  </conditionalFormatting>
  <conditionalFormatting sqref="AF47:AF56">
    <cfRule type="colorScale" priority="26">
      <colorScale>
        <cfvo type="min"/>
        <cfvo type="max"/>
        <color theme="0"/>
        <color rgb="FFFFEF9C"/>
      </colorScale>
    </cfRule>
  </conditionalFormatting>
  <conditionalFormatting sqref="AG47:AG56">
    <cfRule type="colorScale" priority="15">
      <colorScale>
        <cfvo type="min"/>
        <cfvo type="max"/>
        <color rgb="FFFCFCFF"/>
        <color rgb="FFF8696B"/>
      </colorScale>
    </cfRule>
  </conditionalFormatting>
  <conditionalFormatting sqref="AH7:AH16">
    <cfRule type="colorScale" priority="1">
      <colorScale>
        <cfvo type="min"/>
        <cfvo type="max"/>
        <color rgb="FFFCFCFF"/>
        <color rgb="FFF8696B"/>
      </colorScale>
    </cfRule>
  </conditionalFormatting>
  <conditionalFormatting sqref="AH48">
    <cfRule type="colorScale" priority="550">
      <colorScale>
        <cfvo type="min"/>
        <cfvo type="max"/>
        <color rgb="FFFCFCFF"/>
        <color rgb="FFF8696B"/>
      </colorScale>
    </cfRule>
  </conditionalFormatting>
  <conditionalFormatting sqref="AH49">
    <cfRule type="colorScale" priority="551">
      <colorScale>
        <cfvo type="min"/>
        <cfvo type="max"/>
        <color rgb="FFFCFCFF"/>
        <color rgb="FFF8696B"/>
      </colorScale>
    </cfRule>
  </conditionalFormatting>
  <conditionalFormatting sqref="AH50:AH56">
    <cfRule type="colorScale" priority="552">
      <colorScale>
        <cfvo type="min"/>
        <cfvo type="max"/>
        <color rgb="FFFCFCFF"/>
        <color rgb="FFF8696B"/>
      </colorScale>
    </cfRule>
  </conditionalFormatting>
  <conditionalFormatting sqref="AI8:AI15">
    <cfRule type="expression" dxfId="60" priority="168">
      <formula>$AI8=" "</formula>
    </cfRule>
  </conditionalFormatting>
  <conditionalFormatting sqref="AJ47:AJ56">
    <cfRule type="colorScale" priority="28">
      <colorScale>
        <cfvo type="min"/>
        <cfvo type="max"/>
        <color theme="0"/>
        <color rgb="FFFFEF9C"/>
      </colorScale>
    </cfRule>
  </conditionalFormatting>
  <conditionalFormatting sqref="AK47:AK56 AT33:AT43 Y10:Z15 Y30:AA31 Y16:AC16 Y29:AC29 Y33:AQ43 Y17:BG17 Y32:BG32 Y44:BG46 AC11:AC15 AE16:AG16 AF29:AQ29 AG11:AG15 AH30:BG31 AI16:AK16 AK8:AK15 AM16:BG16 AO8:AO15 AP15:AQ15 AT19 AT20:AU29 AQ47 AO47:AO56 AT34:AV43 AX19 AT47:AT56 AX20:AZ29 AY33:AY43 AY47:AY56 BC33 BC19:BE29 BC34:BE43 BD8:BE14 BG19:BG27 BG33:BG38 BC47:BE56 Y18:AQ28 AR18:BG18">
    <cfRule type="colorScale" priority="319">
      <colorScale>
        <cfvo type="min"/>
        <cfvo type="max"/>
        <color rgb="FFFCFCFF"/>
        <color rgb="FFF8696B"/>
      </colorScale>
    </cfRule>
  </conditionalFormatting>
  <conditionalFormatting sqref="AL8:AL15">
    <cfRule type="colorScale" priority="141">
      <colorScale>
        <cfvo type="min"/>
        <cfvo type="max"/>
        <color rgb="FFFCFCFF"/>
        <color rgb="FFF8696B"/>
      </colorScale>
    </cfRule>
  </conditionalFormatting>
  <conditionalFormatting sqref="AM8:AM15 AR47 AW47 BA47 BF47 G47:G56 K47:K56 O47:O56 S47:S56 W47:W56 AA47:AA56 AE47:AE56 AI47:AI56 AM47:AM56">
    <cfRule type="expression" dxfId="59" priority="169">
      <formula>$AM8=" "</formula>
    </cfRule>
  </conditionalFormatting>
  <conditionalFormatting sqref="AN47:AN56 AS47:AS56 AX47:AX56 BB47:BB56 BG47:BG56">
    <cfRule type="colorScale" priority="105">
      <colorScale>
        <cfvo type="min"/>
        <cfvo type="max"/>
        <color theme="0"/>
        <color rgb="FFFFEF9C"/>
      </colorScale>
    </cfRule>
  </conditionalFormatting>
  <conditionalFormatting sqref="AP47:AP56">
    <cfRule type="colorScale" priority="6">
      <colorScale>
        <cfvo type="min"/>
        <cfvo type="max"/>
        <color rgb="FFFCFCFF"/>
        <color rgb="FFF8696B"/>
      </colorScale>
    </cfRule>
  </conditionalFormatting>
  <conditionalFormatting sqref="AP8:AQ14 AS8:AS14">
    <cfRule type="colorScale" priority="314">
      <colorScale>
        <cfvo type="min"/>
        <cfvo type="max"/>
        <color rgb="FFFCFCFF"/>
        <color rgb="FFF8696B"/>
      </colorScale>
    </cfRule>
  </conditionalFormatting>
  <conditionalFormatting sqref="AQ48:AQ56">
    <cfRule type="colorScale" priority="99">
      <colorScale>
        <cfvo type="min"/>
        <cfvo type="max"/>
        <color rgb="FFFCFCFF"/>
        <color rgb="FFF8696B"/>
      </colorScale>
    </cfRule>
  </conditionalFormatting>
  <conditionalFormatting sqref="AR8:AR15">
    <cfRule type="expression" dxfId="58" priority="170">
      <formula>$BF8=" "</formula>
    </cfRule>
  </conditionalFormatting>
  <conditionalFormatting sqref="AR33:AR43 AR48:AR56 AR19:AR29">
    <cfRule type="expression" dxfId="57" priority="163">
      <formula>$AR19=" "</formula>
    </cfRule>
  </conditionalFormatting>
  <conditionalFormatting sqref="AS15">
    <cfRule type="colorScale" priority="226">
      <colorScale>
        <cfvo type="min"/>
        <cfvo type="max"/>
        <color rgb="FFFCFCFF"/>
        <color rgb="FFF8696B"/>
      </colorScale>
    </cfRule>
  </conditionalFormatting>
  <conditionalFormatting sqref="AS33">
    <cfRule type="colorScale" priority="130">
      <colorScale>
        <cfvo type="min"/>
        <cfvo type="max"/>
        <color rgb="FFFCFCFF"/>
        <color rgb="FFF8696B"/>
      </colorScale>
    </cfRule>
  </conditionalFormatting>
  <conditionalFormatting sqref="AS34">
    <cfRule type="colorScale" priority="267">
      <colorScale>
        <cfvo type="min"/>
        <cfvo type="max"/>
        <color rgb="FFFCFCFF"/>
        <color rgb="FFF8696B"/>
      </colorScale>
    </cfRule>
  </conditionalFormatting>
  <conditionalFormatting sqref="AS35">
    <cfRule type="colorScale" priority="266">
      <colorScale>
        <cfvo type="min"/>
        <cfvo type="max"/>
        <color rgb="FFFCFCFF"/>
        <color rgb="FFF8696B"/>
      </colorScale>
    </cfRule>
  </conditionalFormatting>
  <conditionalFormatting sqref="AS36:AS42">
    <cfRule type="colorScale" priority="265">
      <colorScale>
        <cfvo type="min"/>
        <cfvo type="max"/>
        <color rgb="FFFCFCFF"/>
        <color rgb="FFF8696B"/>
      </colorScale>
    </cfRule>
  </conditionalFormatting>
  <conditionalFormatting sqref="AS43">
    <cfRule type="colorScale" priority="227">
      <colorScale>
        <cfvo type="min"/>
        <cfvo type="max"/>
        <color rgb="FFFCFCFF"/>
        <color rgb="FFF8696B"/>
      </colorScale>
    </cfRule>
  </conditionalFormatting>
  <conditionalFormatting sqref="AU33:AV33 BD33:BE33">
    <cfRule type="colorScale" priority="142">
      <colorScale>
        <cfvo type="min"/>
        <cfvo type="max"/>
        <color rgb="FFFCFCFF"/>
        <color rgb="FFF8696B"/>
      </colorScale>
    </cfRule>
  </conditionalFormatting>
  <conditionalFormatting sqref="AU47:AV56">
    <cfRule type="colorScale" priority="100">
      <colorScale>
        <cfvo type="min"/>
        <cfvo type="max"/>
        <color rgb="FFFCFCFF"/>
        <color rgb="FFF8696B"/>
      </colorScale>
    </cfRule>
  </conditionalFormatting>
  <conditionalFormatting sqref="AU5:AW5">
    <cfRule type="colorScale" priority="144">
      <colorScale>
        <cfvo type="min"/>
        <cfvo type="max"/>
        <color rgb="FFFCFCFF"/>
        <color rgb="FFF8696B"/>
      </colorScale>
    </cfRule>
  </conditionalFormatting>
  <conditionalFormatting sqref="AU6:AW6">
    <cfRule type="colorScale" priority="143">
      <colorScale>
        <cfvo type="min"/>
        <cfvo type="max"/>
        <color rgb="FFFCFCFF"/>
        <color rgb="FFF8696B"/>
      </colorScale>
    </cfRule>
  </conditionalFormatting>
  <conditionalFormatting sqref="AV7:AV14">
    <cfRule type="colorScale" priority="251">
      <colorScale>
        <cfvo type="min"/>
        <cfvo type="max"/>
        <color rgb="FFFCFCFF"/>
        <color rgb="FFF8696B"/>
      </colorScale>
    </cfRule>
  </conditionalFormatting>
  <conditionalFormatting sqref="AV15">
    <cfRule type="colorScale" priority="224">
      <colorScale>
        <cfvo type="min"/>
        <cfvo type="max"/>
        <color rgb="FFFCFCFF"/>
        <color rgb="FFF8696B"/>
      </colorScale>
    </cfRule>
  </conditionalFormatting>
  <conditionalFormatting sqref="AV19:AV29">
    <cfRule type="expression" dxfId="56" priority="164">
      <formula>$AV19=" "</formula>
    </cfRule>
  </conditionalFormatting>
  <conditionalFormatting sqref="AW8:AW15">
    <cfRule type="expression" dxfId="55" priority="171">
      <formula>$BF8=" "</formula>
    </cfRule>
  </conditionalFormatting>
  <conditionalFormatting sqref="AW33:AW43 BA48:BA56">
    <cfRule type="expression" dxfId="54" priority="121">
      <formula>$BA33=" "</formula>
    </cfRule>
  </conditionalFormatting>
  <conditionalFormatting sqref="AW48:AW56">
    <cfRule type="expression" dxfId="53" priority="506">
      <formula>$AW48=" "</formula>
    </cfRule>
  </conditionalFormatting>
  <conditionalFormatting sqref="AX8:AX14 AZ8:AZ14 BB8:BB14">
    <cfRule type="colorScale" priority="239">
      <colorScale>
        <cfvo type="min"/>
        <cfvo type="max"/>
        <color rgb="FFFCFCFF"/>
        <color rgb="FFF8696B"/>
      </colorScale>
    </cfRule>
  </conditionalFormatting>
  <conditionalFormatting sqref="AX15 AZ15 BB15">
    <cfRule type="colorScale" priority="222">
      <colorScale>
        <cfvo type="min"/>
        <cfvo type="max"/>
        <color rgb="FFFCFCFF"/>
        <color rgb="FFF8696B"/>
      </colorScale>
    </cfRule>
  </conditionalFormatting>
  <conditionalFormatting sqref="AX33:AX43 AB12:AB15 AF11:AF15 AJ8:AJ15 AN8:AN15 AW19:AW29 BB33:BB43 BB19:BB29 AS19:AS29">
    <cfRule type="colorScale" priority="104">
      <colorScale>
        <cfvo type="min"/>
        <cfvo type="max"/>
        <color theme="0"/>
        <color rgb="FFFFEF9C"/>
      </colorScale>
    </cfRule>
  </conditionalFormatting>
  <conditionalFormatting sqref="AY7:AY15 AZ6 BB6">
    <cfRule type="colorScale" priority="241">
      <colorScale>
        <cfvo type="min"/>
        <cfvo type="max"/>
        <color rgb="FFFCFCFF"/>
        <color rgb="FFF8696B"/>
      </colorScale>
    </cfRule>
  </conditionalFormatting>
  <conditionalFormatting sqref="AY19:AZ19 AU19">
    <cfRule type="colorScale" priority="206">
      <colorScale>
        <cfvo type="min"/>
        <cfvo type="max"/>
        <color rgb="FFFCFCFF"/>
        <color rgb="FFF8696B"/>
      </colorScale>
    </cfRule>
  </conditionalFormatting>
  <conditionalFormatting sqref="AZ7 BB7">
    <cfRule type="colorScale" priority="240">
      <colorScale>
        <cfvo type="min"/>
        <cfvo type="max"/>
        <color rgb="FFFCFCFF"/>
        <color rgb="FFF8696B"/>
      </colorScale>
    </cfRule>
  </conditionalFormatting>
  <conditionalFormatting sqref="AZ33:AZ43">
    <cfRule type="colorScale" priority="34">
      <colorScale>
        <cfvo type="min"/>
        <cfvo type="max"/>
        <color rgb="FFFCFCFF"/>
        <color rgb="FFF8696B"/>
      </colorScale>
    </cfRule>
  </conditionalFormatting>
  <conditionalFormatting sqref="AZ47:AZ56">
    <cfRule type="colorScale" priority="35">
      <colorScale>
        <cfvo type="min"/>
        <cfvo type="max"/>
        <color rgb="FFFCFCFF"/>
        <color rgb="FFF8696B"/>
      </colorScale>
    </cfRule>
  </conditionalFormatting>
  <conditionalFormatting sqref="BA6:BA15">
    <cfRule type="expression" dxfId="52" priority="172">
      <formula>$BF6=" "</formula>
    </cfRule>
  </conditionalFormatting>
  <conditionalFormatting sqref="BA19:BA29">
    <cfRule type="expression" dxfId="51" priority="165">
      <formula>$BA19=" "</formula>
    </cfRule>
  </conditionalFormatting>
  <conditionalFormatting sqref="BA33:BA43">
    <cfRule type="expression" dxfId="50" priority="160">
      <formula>$BA33=" "</formula>
    </cfRule>
  </conditionalFormatting>
  <conditionalFormatting sqref="BD15:BE15">
    <cfRule type="colorScale" priority="225">
      <colorScale>
        <cfvo type="min"/>
        <cfvo type="max"/>
        <color rgb="FFFCFCFF"/>
        <color rgb="FFF8696B"/>
      </colorScale>
    </cfRule>
  </conditionalFormatting>
  <conditionalFormatting sqref="BF6:BF15">
    <cfRule type="expression" dxfId="49" priority="176">
      <formula>$BF6=" "</formula>
    </cfRule>
  </conditionalFormatting>
  <conditionalFormatting sqref="BF19:BF29">
    <cfRule type="expression" dxfId="48" priority="102">
      <formula>$BF19=" "</formula>
    </cfRule>
  </conditionalFormatting>
  <conditionalFormatting sqref="BF33:BF43">
    <cfRule type="expression" dxfId="47" priority="161">
      <formula>$BF32=" "</formula>
    </cfRule>
  </conditionalFormatting>
  <conditionalFormatting sqref="BF48:BF56">
    <cfRule type="expression" dxfId="46" priority="157">
      <formula>$BF48=" "</formula>
    </cfRule>
  </conditionalFormatting>
  <conditionalFormatting sqref="BG6">
    <cfRule type="colorScale" priority="244">
      <colorScale>
        <cfvo type="min"/>
        <cfvo type="max"/>
        <color rgb="FFFCFCFF"/>
        <color rgb="FFF8696B"/>
      </colorScale>
    </cfRule>
  </conditionalFormatting>
  <conditionalFormatting sqref="BG7">
    <cfRule type="colorScale" priority="243">
      <colorScale>
        <cfvo type="min"/>
        <cfvo type="max"/>
        <color rgb="FFFCFCFF"/>
        <color rgb="FFF8696B"/>
      </colorScale>
    </cfRule>
  </conditionalFormatting>
  <conditionalFormatting sqref="BG8:BG14">
    <cfRule type="colorScale" priority="242">
      <colorScale>
        <cfvo type="min"/>
        <cfvo type="max"/>
        <color rgb="FFFCFCFF"/>
        <color rgb="FFF8696B"/>
      </colorScale>
    </cfRule>
  </conditionalFormatting>
  <conditionalFormatting sqref="BG15">
    <cfRule type="colorScale" priority="223">
      <colorScale>
        <cfvo type="min"/>
        <cfvo type="max"/>
        <color rgb="FFFCFCFF"/>
        <color rgb="FFF8696B"/>
      </colorScale>
    </cfRule>
  </conditionalFormatting>
  <conditionalFormatting sqref="BG28">
    <cfRule type="colorScale" priority="210">
      <colorScale>
        <cfvo type="min"/>
        <cfvo type="max"/>
        <color rgb="FFFCFCFF"/>
        <color rgb="FFF8696B"/>
      </colorScale>
    </cfRule>
  </conditionalFormatting>
  <conditionalFormatting sqref="BG29">
    <cfRule type="colorScale" priority="103">
      <colorScale>
        <cfvo type="min"/>
        <cfvo type="max"/>
        <color rgb="FFFCFCFF"/>
        <color rgb="FFF8696B"/>
      </colorScale>
    </cfRule>
  </conditionalFormatting>
  <conditionalFormatting sqref="BG39">
    <cfRule type="colorScale" priority="270">
      <colorScale>
        <cfvo type="min"/>
        <cfvo type="max"/>
        <color rgb="FFFCFCFF"/>
        <color rgb="FFF8696B"/>
      </colorScale>
    </cfRule>
  </conditionalFormatting>
  <conditionalFormatting sqref="BG40">
    <cfRule type="colorScale" priority="269">
      <colorScale>
        <cfvo type="min"/>
        <cfvo type="max"/>
        <color rgb="FFFCFCFF"/>
        <color rgb="FFF8696B"/>
      </colorScale>
    </cfRule>
  </conditionalFormatting>
  <conditionalFormatting sqref="BG41:BG42">
    <cfRule type="colorScale" priority="268">
      <colorScale>
        <cfvo type="min"/>
        <cfvo type="max"/>
        <color rgb="FFFCFCFF"/>
        <color rgb="FFF8696B"/>
      </colorScale>
    </cfRule>
  </conditionalFormatting>
  <conditionalFormatting sqref="BG43">
    <cfRule type="colorScale" priority="221">
      <colorScale>
        <cfvo type="min"/>
        <cfvo type="max"/>
        <color rgb="FFFCFCFF"/>
        <color rgb="FFF8696B"/>
      </colorScale>
    </cfRule>
  </conditionalFormatting>
  <printOptions verticalCentered="1"/>
  <pageMargins left="0.25" right="0.25" top="0.75" bottom="0.75" header="0.3" footer="0.3"/>
  <pageSetup paperSize="9" scale="43" orientation="portrait" r:id="rId1"/>
  <headerFooter alignWithMargins="0">
    <oddFooter>&amp;LFile : &amp;F&amp;RSheet : 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B100B-8FAD-4DCA-B36D-906D418824BB}">
  <sheetPr codeName="Sheet16">
    <tabColor rgb="FFFFFF00"/>
    <pageSetUpPr fitToPage="1"/>
  </sheetPr>
  <dimension ref="C1:DL65"/>
  <sheetViews>
    <sheetView showGridLines="0" tabSelected="1" topLeftCell="T7" zoomScaleNormal="100" workbookViewId="0">
      <selection activeCell="BV30" sqref="BV30"/>
    </sheetView>
  </sheetViews>
  <sheetFormatPr defaultColWidth="3.08203125" defaultRowHeight="19.5" customHeight="1" x14ac:dyDescent="0.25"/>
  <cols>
    <col min="1" max="2" width="3.08203125" style="57"/>
    <col min="3" max="33" width="3.08203125" style="57" customWidth="1"/>
    <col min="34" max="34" width="3.4140625" style="57" customWidth="1"/>
    <col min="35" max="65" width="3.08203125" style="57" customWidth="1"/>
    <col min="66" max="66" width="17.08203125" style="279" customWidth="1"/>
    <col min="67" max="67" width="8.4140625" style="279" customWidth="1"/>
    <col min="68" max="68" width="1.6640625" style="279" bestFit="1" customWidth="1"/>
    <col min="69" max="69" width="7.6640625" style="57" bestFit="1" customWidth="1"/>
    <col min="70" max="70" width="4.6640625" style="57" customWidth="1"/>
    <col min="71" max="71" width="8.08203125" style="57" bestFit="1" customWidth="1"/>
    <col min="72" max="77" width="17" style="57" customWidth="1"/>
    <col min="78" max="16384" width="3.08203125" style="57"/>
  </cols>
  <sheetData>
    <row r="1" spans="3:77" ht="19.5" customHeight="1" x14ac:dyDescent="0.25">
      <c r="AT1" s="57">
        <v>11</v>
      </c>
      <c r="AW1" s="57">
        <v>10</v>
      </c>
      <c r="AZ1" s="57">
        <v>10</v>
      </c>
      <c r="BC1" s="57">
        <v>5</v>
      </c>
      <c r="BF1" s="57">
        <v>5</v>
      </c>
    </row>
    <row r="3" spans="3:77" ht="19.5" customHeight="1" x14ac:dyDescent="0.25"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>
        <v>44</v>
      </c>
      <c r="T3" s="59">
        <v>43</v>
      </c>
      <c r="U3" s="59">
        <v>42</v>
      </c>
      <c r="V3" s="59">
        <v>41</v>
      </c>
      <c r="W3" s="59">
        <v>40</v>
      </c>
      <c r="X3" s="59">
        <v>39</v>
      </c>
      <c r="Y3" s="59">
        <v>38</v>
      </c>
      <c r="Z3" s="59">
        <v>37</v>
      </c>
      <c r="AA3" s="59">
        <v>36</v>
      </c>
      <c r="AB3" s="59">
        <v>35</v>
      </c>
      <c r="AC3" s="59">
        <v>34</v>
      </c>
      <c r="AD3" s="59">
        <v>33</v>
      </c>
      <c r="AE3" s="59">
        <v>32</v>
      </c>
      <c r="AF3" s="59">
        <v>31</v>
      </c>
      <c r="AG3" s="59">
        <v>30</v>
      </c>
      <c r="AH3" s="59">
        <v>29</v>
      </c>
      <c r="AI3" s="59">
        <v>28</v>
      </c>
      <c r="AJ3" s="59">
        <v>27</v>
      </c>
      <c r="AK3" s="59">
        <v>26</v>
      </c>
      <c r="AL3" s="59">
        <v>25</v>
      </c>
      <c r="AM3" s="59">
        <v>24</v>
      </c>
      <c r="AN3" s="59">
        <v>23</v>
      </c>
      <c r="AO3" s="59">
        <v>22</v>
      </c>
      <c r="AP3" s="59">
        <v>21</v>
      </c>
      <c r="AQ3" s="59">
        <v>20</v>
      </c>
      <c r="AR3" s="59">
        <v>19</v>
      </c>
      <c r="AS3" s="59">
        <v>18</v>
      </c>
      <c r="AT3" s="59">
        <v>17</v>
      </c>
      <c r="AU3" s="59">
        <v>16</v>
      </c>
      <c r="AV3" s="59">
        <v>15</v>
      </c>
      <c r="AW3" s="59">
        <v>14</v>
      </c>
      <c r="AX3" s="59">
        <v>13</v>
      </c>
      <c r="AY3" s="59">
        <v>12</v>
      </c>
      <c r="AZ3" s="59">
        <v>11</v>
      </c>
      <c r="BA3" s="59">
        <v>10</v>
      </c>
      <c r="BB3" s="59">
        <v>9</v>
      </c>
      <c r="BC3" s="59">
        <v>8</v>
      </c>
      <c r="BD3" s="59">
        <v>7</v>
      </c>
      <c r="BE3" s="59">
        <v>6</v>
      </c>
      <c r="BF3" s="59">
        <v>5</v>
      </c>
      <c r="BG3" s="59">
        <v>4</v>
      </c>
      <c r="BH3" s="59">
        <v>3</v>
      </c>
      <c r="BI3" s="59">
        <v>2</v>
      </c>
      <c r="BJ3" s="59">
        <v>1</v>
      </c>
    </row>
    <row r="4" spans="3:77" ht="19.5" customHeight="1" x14ac:dyDescent="0.25">
      <c r="C4" s="60"/>
      <c r="D4" s="696" t="s">
        <v>536</v>
      </c>
      <c r="E4" s="696"/>
      <c r="F4" s="696"/>
      <c r="G4" s="696"/>
      <c r="H4" s="696"/>
      <c r="I4" s="696"/>
      <c r="J4" s="696"/>
      <c r="K4" s="696"/>
      <c r="L4" s="696"/>
      <c r="M4" s="696"/>
      <c r="N4" s="696"/>
      <c r="O4" s="696"/>
      <c r="Q4" s="212"/>
      <c r="R4" s="61"/>
      <c r="S4" s="330"/>
      <c r="T4" s="331"/>
      <c r="U4" s="331"/>
      <c r="V4" s="331"/>
      <c r="W4" s="331"/>
      <c r="X4" s="331"/>
      <c r="Y4" s="331"/>
      <c r="Z4" s="331"/>
      <c r="AA4" s="331"/>
      <c r="AB4" s="331"/>
      <c r="AC4" s="331"/>
      <c r="AD4" s="331"/>
      <c r="AE4" s="331"/>
      <c r="AF4" s="331"/>
      <c r="AG4" s="331"/>
      <c r="AH4" s="331"/>
      <c r="AI4" s="331"/>
      <c r="AJ4" s="331"/>
      <c r="AK4" s="331"/>
      <c r="AL4" s="331"/>
      <c r="AM4" s="331"/>
      <c r="AN4" s="332"/>
      <c r="AO4" s="228"/>
      <c r="AP4" s="141"/>
      <c r="AQ4" s="141"/>
      <c r="AR4" s="141"/>
      <c r="AS4" s="141"/>
      <c r="AT4" s="445"/>
      <c r="AU4" s="230"/>
      <c r="AV4" s="230"/>
      <c r="AW4" s="229"/>
      <c r="AX4" s="230"/>
      <c r="AY4" s="230"/>
      <c r="AZ4" s="229"/>
      <c r="BA4" s="230"/>
      <c r="BB4" s="230"/>
      <c r="BC4" s="229"/>
      <c r="BD4" s="231"/>
      <c r="BE4" s="518"/>
      <c r="BF4" s="141"/>
      <c r="BG4" s="141"/>
      <c r="BH4" s="141"/>
      <c r="BI4" s="141"/>
      <c r="BJ4" s="142"/>
      <c r="BK4" s="66">
        <v>55</v>
      </c>
      <c r="BL4" s="212"/>
    </row>
    <row r="5" spans="3:77" ht="19.5" customHeight="1" x14ac:dyDescent="0.25">
      <c r="C5" s="60"/>
      <c r="D5" s="696"/>
      <c r="E5" s="696"/>
      <c r="F5" s="696"/>
      <c r="G5" s="696"/>
      <c r="H5" s="696"/>
      <c r="I5" s="696"/>
      <c r="J5" s="696"/>
      <c r="K5" s="696"/>
      <c r="L5" s="696"/>
      <c r="M5" s="696"/>
      <c r="N5" s="696"/>
      <c r="O5" s="696"/>
      <c r="Q5" s="212"/>
      <c r="R5" s="61"/>
      <c r="S5" s="333"/>
      <c r="T5" s="334"/>
      <c r="U5" s="334"/>
      <c r="V5" s="334"/>
      <c r="W5" s="334"/>
      <c r="X5" s="334"/>
      <c r="Y5" s="334"/>
      <c r="Z5" s="334"/>
      <c r="AA5" s="334"/>
      <c r="AB5" s="334"/>
      <c r="AC5" s="334"/>
      <c r="AD5" s="334"/>
      <c r="AE5" s="334"/>
      <c r="AF5" s="334"/>
      <c r="AG5" s="334"/>
      <c r="AH5" s="334"/>
      <c r="AI5" s="334"/>
      <c r="AJ5" s="334"/>
      <c r="AK5" s="334"/>
      <c r="AL5" s="334"/>
      <c r="AM5" s="334"/>
      <c r="AN5" s="335"/>
      <c r="AO5" s="232"/>
      <c r="AP5" s="139"/>
      <c r="AQ5" s="156"/>
      <c r="AR5" s="139"/>
      <c r="AS5" s="139"/>
      <c r="AT5" s="174"/>
      <c r="AU5" s="157"/>
      <c r="AV5" s="157"/>
      <c r="AW5" s="156"/>
      <c r="AX5" s="157"/>
      <c r="AY5" s="157"/>
      <c r="AZ5" s="156"/>
      <c r="BA5" s="157"/>
      <c r="BB5" s="157"/>
      <c r="BC5" s="156"/>
      <c r="BD5" s="172"/>
      <c r="BE5" s="457"/>
      <c r="BF5" s="139"/>
      <c r="BG5" s="139"/>
      <c r="BH5" s="139"/>
      <c r="BI5" s="139"/>
      <c r="BJ5" s="143"/>
      <c r="BK5" s="66">
        <v>54</v>
      </c>
      <c r="BL5" s="212"/>
    </row>
    <row r="6" spans="3:77" ht="19.5" customHeight="1" thickBot="1" x14ac:dyDescent="0.3">
      <c r="C6" s="60"/>
      <c r="Q6" s="212"/>
      <c r="R6" s="61"/>
      <c r="S6" s="333"/>
      <c r="T6" s="334"/>
      <c r="U6" s="334"/>
      <c r="V6" s="334"/>
      <c r="W6" s="334"/>
      <c r="X6" s="334"/>
      <c r="Y6" s="334"/>
      <c r="Z6" s="334"/>
      <c r="AA6" s="334"/>
      <c r="AB6" s="334"/>
      <c r="AC6" s="334"/>
      <c r="AD6" s="334"/>
      <c r="AE6" s="334"/>
      <c r="AF6" s="334"/>
      <c r="AG6" s="334"/>
      <c r="AH6" s="334"/>
      <c r="AI6" s="334"/>
      <c r="AJ6" s="334"/>
      <c r="AK6" s="334"/>
      <c r="AL6" s="334"/>
      <c r="AM6" s="334"/>
      <c r="AN6" s="335"/>
      <c r="AO6" s="232"/>
      <c r="AP6" s="139"/>
      <c r="AQ6" s="156"/>
      <c r="AR6" s="139"/>
      <c r="AS6" s="139"/>
      <c r="AT6" s="267"/>
      <c r="AU6" s="157"/>
      <c r="AV6" s="157"/>
      <c r="AW6" s="156"/>
      <c r="AX6" s="157"/>
      <c r="AY6" s="157"/>
      <c r="AZ6" s="156"/>
      <c r="BA6" s="157"/>
      <c r="BB6" s="157"/>
      <c r="BC6" s="156"/>
      <c r="BD6" s="172"/>
      <c r="BE6" s="457"/>
      <c r="BF6" s="139"/>
      <c r="BG6" s="139"/>
      <c r="BH6" s="139"/>
      <c r="BI6" s="139"/>
      <c r="BJ6" s="143"/>
      <c r="BK6" s="66">
        <v>53</v>
      </c>
      <c r="BL6" s="212"/>
    </row>
    <row r="7" spans="3:77" ht="19.5" customHeight="1" thickBot="1" x14ac:dyDescent="0.3">
      <c r="C7" s="60"/>
      <c r="Q7" s="212"/>
      <c r="R7" s="61"/>
      <c r="S7" s="333"/>
      <c r="T7" s="334"/>
      <c r="U7" s="334"/>
      <c r="V7" s="336"/>
      <c r="W7" s="334"/>
      <c r="X7" s="334"/>
      <c r="Y7" s="336"/>
      <c r="Z7" s="334"/>
      <c r="AA7" s="334"/>
      <c r="AB7" s="334"/>
      <c r="AC7" s="336"/>
      <c r="AD7" s="334"/>
      <c r="AE7" s="334"/>
      <c r="AF7" s="336"/>
      <c r="AG7" s="334"/>
      <c r="AH7" s="334"/>
      <c r="AI7" s="334"/>
      <c r="AJ7" s="336"/>
      <c r="AK7" s="334"/>
      <c r="AL7" s="334"/>
      <c r="AM7" s="336"/>
      <c r="AN7" s="335"/>
      <c r="AO7" s="232"/>
      <c r="AP7" s="139"/>
      <c r="AQ7" s="156"/>
      <c r="AR7" s="145"/>
      <c r="AS7" s="148"/>
      <c r="AT7" s="495" t="s">
        <v>227</v>
      </c>
      <c r="AU7" s="423" t="s">
        <v>36</v>
      </c>
      <c r="AV7" s="157"/>
      <c r="AW7" s="448" t="s">
        <v>227</v>
      </c>
      <c r="AX7" s="150"/>
      <c r="AY7" s="414" t="s">
        <v>37</v>
      </c>
      <c r="AZ7" s="448" t="s">
        <v>227</v>
      </c>
      <c r="BA7" s="150"/>
      <c r="BB7" s="414" t="s">
        <v>38</v>
      </c>
      <c r="BC7" s="156"/>
      <c r="BD7" s="172"/>
      <c r="BE7" s="457"/>
      <c r="BF7" s="139"/>
      <c r="BG7" s="139"/>
      <c r="BH7" s="139"/>
      <c r="BI7" s="139"/>
      <c r="BJ7" s="143"/>
      <c r="BK7" s="66">
        <v>52</v>
      </c>
      <c r="BL7" s="212"/>
    </row>
    <row r="8" spans="3:77" ht="19.5" customHeight="1" thickBot="1" x14ac:dyDescent="0.3">
      <c r="C8" s="60"/>
      <c r="Q8" s="212"/>
      <c r="R8" s="61"/>
      <c r="S8" s="333"/>
      <c r="T8" s="334"/>
      <c r="U8" s="334"/>
      <c r="V8" s="336"/>
      <c r="W8" s="334"/>
      <c r="X8" s="334"/>
      <c r="Y8" s="336"/>
      <c r="Z8" s="334"/>
      <c r="AA8" s="334"/>
      <c r="AB8" s="334"/>
      <c r="AC8" s="336"/>
      <c r="AD8" s="334"/>
      <c r="AE8" s="334"/>
      <c r="AF8" s="336"/>
      <c r="AG8" s="334"/>
      <c r="AH8" s="334"/>
      <c r="AI8" s="334"/>
      <c r="AJ8" s="336"/>
      <c r="AK8" s="334"/>
      <c r="AL8" s="334"/>
      <c r="AM8" s="336"/>
      <c r="AN8" s="335"/>
      <c r="AO8" s="232"/>
      <c r="AP8" s="139"/>
      <c r="AQ8" s="156"/>
      <c r="AR8" s="145"/>
      <c r="AS8" s="148"/>
      <c r="AT8" s="496" t="s">
        <v>227</v>
      </c>
      <c r="AU8" s="423" t="s">
        <v>45</v>
      </c>
      <c r="AV8" s="157"/>
      <c r="AW8" s="448" t="s">
        <v>227</v>
      </c>
      <c r="AX8" s="150"/>
      <c r="AY8" s="414" t="s">
        <v>46</v>
      </c>
      <c r="AZ8" s="448" t="s">
        <v>227</v>
      </c>
      <c r="BA8" s="150"/>
      <c r="BB8" s="414" t="s">
        <v>47</v>
      </c>
      <c r="BC8" s="156"/>
      <c r="BD8" s="172"/>
      <c r="BE8" s="457"/>
      <c r="BF8" s="139"/>
      <c r="BG8" s="139"/>
      <c r="BH8" s="139" t="s">
        <v>537</v>
      </c>
      <c r="BI8" s="139"/>
      <c r="BJ8" s="143"/>
      <c r="BK8" s="66">
        <v>51</v>
      </c>
      <c r="BL8" s="212"/>
    </row>
    <row r="9" spans="3:77" ht="19.5" customHeight="1" thickBot="1" x14ac:dyDescent="0.3">
      <c r="C9" s="60"/>
      <c r="Q9" s="212"/>
      <c r="R9" s="61"/>
      <c r="S9" s="333"/>
      <c r="T9" s="334"/>
      <c r="U9" s="334"/>
      <c r="V9" s="334"/>
      <c r="W9" s="334"/>
      <c r="X9" s="334"/>
      <c r="Y9" s="334"/>
      <c r="Z9" s="334"/>
      <c r="AA9" s="334"/>
      <c r="AB9" s="334"/>
      <c r="AC9" s="334"/>
      <c r="AD9" s="334"/>
      <c r="AE9" s="334"/>
      <c r="AF9" s="334"/>
      <c r="AG9" s="334"/>
      <c r="AH9" s="334"/>
      <c r="AI9" s="334"/>
      <c r="AJ9" s="334"/>
      <c r="AK9" s="334"/>
      <c r="AL9" s="334"/>
      <c r="AM9" s="334"/>
      <c r="AN9" s="335"/>
      <c r="AO9" s="232"/>
      <c r="AP9" s="139"/>
      <c r="AQ9" s="156"/>
      <c r="AR9" s="139"/>
      <c r="AS9" s="148"/>
      <c r="AT9" s="496" t="s">
        <v>227</v>
      </c>
      <c r="AU9" s="423" t="s">
        <v>54</v>
      </c>
      <c r="AV9" s="157"/>
      <c r="AW9" s="448" t="s">
        <v>227</v>
      </c>
      <c r="AX9" s="150"/>
      <c r="AY9" s="414" t="s">
        <v>55</v>
      </c>
      <c r="AZ9" s="448" t="s">
        <v>227</v>
      </c>
      <c r="BA9" s="150"/>
      <c r="BB9" s="414" t="s">
        <v>56</v>
      </c>
      <c r="BC9" s="156"/>
      <c r="BD9" s="172"/>
      <c r="BE9" s="457"/>
      <c r="BF9" s="139"/>
      <c r="BG9" s="139"/>
      <c r="BH9" s="139"/>
      <c r="BI9" s="139"/>
      <c r="BJ9" s="143"/>
      <c r="BK9" s="66">
        <v>50</v>
      </c>
      <c r="BL9" s="212"/>
    </row>
    <row r="10" spans="3:77" ht="19.5" customHeight="1" thickBot="1" x14ac:dyDescent="0.3">
      <c r="C10" s="60"/>
      <c r="Q10" s="212"/>
      <c r="R10" s="61"/>
      <c r="S10" s="333"/>
      <c r="T10" s="334"/>
      <c r="U10" s="334"/>
      <c r="V10" s="334"/>
      <c r="W10" s="334"/>
      <c r="X10" s="334"/>
      <c r="Y10" s="334"/>
      <c r="Z10" s="334"/>
      <c r="AA10" s="334"/>
      <c r="AB10" s="334"/>
      <c r="AC10" s="337" t="s">
        <v>538</v>
      </c>
      <c r="AD10" s="334"/>
      <c r="AE10" s="334"/>
      <c r="AF10" s="334"/>
      <c r="AG10" s="334"/>
      <c r="AH10" s="334"/>
      <c r="AI10" s="334"/>
      <c r="AJ10" s="334"/>
      <c r="AK10" s="334"/>
      <c r="AL10" s="338"/>
      <c r="AM10" s="338"/>
      <c r="AN10" s="339"/>
      <c r="AO10" s="234"/>
      <c r="AP10" s="156"/>
      <c r="AQ10" s="156"/>
      <c r="AR10" s="139"/>
      <c r="AS10" s="148"/>
      <c r="AT10" s="399" t="s">
        <v>5112</v>
      </c>
      <c r="AU10" s="423" t="s">
        <v>65</v>
      </c>
      <c r="AV10" s="156"/>
      <c r="AW10" s="448" t="s">
        <v>227</v>
      </c>
      <c r="AX10" s="150"/>
      <c r="AY10" s="414" t="s">
        <v>66</v>
      </c>
      <c r="AZ10" s="448" t="s">
        <v>227</v>
      </c>
      <c r="BA10" s="150"/>
      <c r="BB10" s="414" t="s">
        <v>67</v>
      </c>
      <c r="BC10" s="156"/>
      <c r="BD10" s="208"/>
      <c r="BE10" s="461"/>
      <c r="BF10" s="519"/>
      <c r="BG10" s="519"/>
      <c r="BH10" s="139"/>
      <c r="BI10" s="139"/>
      <c r="BJ10" s="143"/>
      <c r="BK10" s="66">
        <v>49</v>
      </c>
      <c r="BL10" s="212"/>
      <c r="BN10" s="314" t="s">
        <v>60</v>
      </c>
      <c r="BO10" s="315" t="s">
        <v>61</v>
      </c>
      <c r="BT10" s="725" t="s">
        <v>5025</v>
      </c>
      <c r="BU10" s="726" t="s">
        <v>5030</v>
      </c>
      <c r="BV10" s="726"/>
      <c r="BW10" s="726"/>
      <c r="BX10" s="726"/>
      <c r="BY10" s="726"/>
    </row>
    <row r="11" spans="3:77" ht="19.5" customHeight="1" thickBot="1" x14ac:dyDescent="0.3">
      <c r="C11" s="60"/>
      <c r="Q11" s="212"/>
      <c r="R11" s="61"/>
      <c r="S11" s="333"/>
      <c r="T11" s="334"/>
      <c r="U11" s="334"/>
      <c r="V11" s="334"/>
      <c r="W11" s="334"/>
      <c r="X11" s="334"/>
      <c r="Y11" s="334"/>
      <c r="Z11" s="334"/>
      <c r="AA11" s="334"/>
      <c r="AB11" s="334"/>
      <c r="AC11" s="334"/>
      <c r="AD11" s="334"/>
      <c r="AE11" s="334"/>
      <c r="AF11" s="334"/>
      <c r="AG11" s="334"/>
      <c r="AH11" s="334"/>
      <c r="AI11" s="334"/>
      <c r="AJ11" s="334"/>
      <c r="AK11" s="334"/>
      <c r="AL11" s="334"/>
      <c r="AM11" s="334"/>
      <c r="AN11" s="335"/>
      <c r="AO11" s="232"/>
      <c r="AP11" s="139"/>
      <c r="AQ11" s="156"/>
      <c r="AR11" s="139"/>
      <c r="AS11" s="148"/>
      <c r="AT11" s="496" t="s">
        <v>227</v>
      </c>
      <c r="AU11" s="423" t="s">
        <v>75</v>
      </c>
      <c r="AV11" s="157"/>
      <c r="AW11" s="448" t="s">
        <v>227</v>
      </c>
      <c r="AX11" s="150"/>
      <c r="AY11" s="414" t="s">
        <v>76</v>
      </c>
      <c r="AZ11" s="448" t="s">
        <v>227</v>
      </c>
      <c r="BA11" s="150"/>
      <c r="BB11" s="414" t="s">
        <v>77</v>
      </c>
      <c r="BC11" s="448" t="s">
        <v>227</v>
      </c>
      <c r="BD11" s="150"/>
      <c r="BE11" s="597" t="s">
        <v>78</v>
      </c>
      <c r="BF11" s="156"/>
      <c r="BG11" s="157"/>
      <c r="BH11" s="557"/>
      <c r="BI11" s="139"/>
      <c r="BJ11" s="143"/>
      <c r="BK11" s="66">
        <v>48</v>
      </c>
      <c r="BL11" s="212"/>
      <c r="BN11" s="310" t="s">
        <v>424</v>
      </c>
      <c r="BO11" s="317">
        <v>48</v>
      </c>
      <c r="BT11" s="727"/>
      <c r="BU11" s="728" t="s">
        <v>5028</v>
      </c>
      <c r="BV11" s="728" t="s">
        <v>5102</v>
      </c>
      <c r="BW11" s="728" t="s">
        <v>5096</v>
      </c>
      <c r="BX11" s="728" t="s">
        <v>5026</v>
      </c>
      <c r="BY11" s="728" t="s">
        <v>5027</v>
      </c>
    </row>
    <row r="12" spans="3:77" ht="19.5" customHeight="1" thickBot="1" x14ac:dyDescent="0.3">
      <c r="C12" s="60"/>
      <c r="E12" s="5"/>
      <c r="F12" s="5"/>
      <c r="G12" s="5" t="s">
        <v>80</v>
      </c>
      <c r="H12" s="213"/>
      <c r="J12" s="5" t="s">
        <v>81</v>
      </c>
      <c r="K12" s="5"/>
      <c r="L12" s="5">
        <v>13</v>
      </c>
      <c r="M12" s="5"/>
      <c r="N12" s="5"/>
      <c r="Q12" s="212"/>
      <c r="R12" s="61"/>
      <c r="S12" s="333"/>
      <c r="T12" s="334"/>
      <c r="U12" s="334"/>
      <c r="V12" s="334"/>
      <c r="W12" s="334"/>
      <c r="X12" s="334"/>
      <c r="Y12" s="334"/>
      <c r="Z12" s="334"/>
      <c r="AA12" s="334"/>
      <c r="AB12" s="334"/>
      <c r="AC12" s="334"/>
      <c r="AD12" s="334"/>
      <c r="AE12" s="334"/>
      <c r="AF12" s="334"/>
      <c r="AG12" s="334"/>
      <c r="AH12" s="334"/>
      <c r="AI12" s="334"/>
      <c r="AJ12" s="334"/>
      <c r="AK12" s="334"/>
      <c r="AL12" s="334"/>
      <c r="AM12" s="334"/>
      <c r="AN12" s="335"/>
      <c r="AO12" s="232"/>
      <c r="AP12" s="139"/>
      <c r="AQ12" s="156"/>
      <c r="AR12" s="139"/>
      <c r="AS12" s="148"/>
      <c r="AT12" s="496" t="s">
        <v>227</v>
      </c>
      <c r="AU12" s="423" t="s">
        <v>85</v>
      </c>
      <c r="AV12" s="157"/>
      <c r="AW12" s="448" t="s">
        <v>227</v>
      </c>
      <c r="AX12" s="150"/>
      <c r="AY12" s="414" t="s">
        <v>86</v>
      </c>
      <c r="AZ12" s="448" t="s">
        <v>227</v>
      </c>
      <c r="BA12" s="150"/>
      <c r="BB12" s="414" t="s">
        <v>87</v>
      </c>
      <c r="BC12" s="448" t="s">
        <v>227</v>
      </c>
      <c r="BD12" s="150"/>
      <c r="BE12" s="504" t="s">
        <v>88</v>
      </c>
      <c r="BF12" s="501" t="s">
        <v>227</v>
      </c>
      <c r="BG12" s="150"/>
      <c r="BH12" s="413" t="s">
        <v>462</v>
      </c>
      <c r="BI12" s="139"/>
      <c r="BJ12" s="143"/>
      <c r="BK12" s="66">
        <v>47</v>
      </c>
      <c r="BL12" s="212"/>
      <c r="BN12" s="318" t="s">
        <v>79</v>
      </c>
      <c r="BO12" s="324">
        <v>166</v>
      </c>
      <c r="BT12" s="661" t="s">
        <v>5029</v>
      </c>
      <c r="BU12" s="718">
        <v>41</v>
      </c>
      <c r="BV12" s="661">
        <f>10+10+10+5+5</f>
        <v>40</v>
      </c>
      <c r="BW12" s="661"/>
      <c r="BX12" s="661">
        <v>1</v>
      </c>
      <c r="BY12" s="661">
        <f>BU12-BV12-BX12-BW12</f>
        <v>0</v>
      </c>
    </row>
    <row r="13" spans="3:77" ht="19.5" customHeight="1" thickBot="1" x14ac:dyDescent="0.3">
      <c r="C13" s="60"/>
      <c r="E13" s="5"/>
      <c r="F13" s="5"/>
      <c r="G13" s="5" t="s">
        <v>80</v>
      </c>
      <c r="J13" s="5" t="s">
        <v>89</v>
      </c>
      <c r="K13" s="5"/>
      <c r="L13" s="5">
        <v>0</v>
      </c>
      <c r="M13" s="5"/>
      <c r="N13" s="5"/>
      <c r="Q13" s="212"/>
      <c r="R13" s="61"/>
      <c r="S13" s="333"/>
      <c r="T13" s="334"/>
      <c r="U13" s="334"/>
      <c r="V13" s="334"/>
      <c r="W13" s="334"/>
      <c r="X13" s="334"/>
      <c r="Y13" s="334"/>
      <c r="Z13" s="334"/>
      <c r="AA13" s="334"/>
      <c r="AB13" s="334"/>
      <c r="AC13" s="334"/>
      <c r="AD13" s="334"/>
      <c r="AE13" s="334"/>
      <c r="AF13" s="334"/>
      <c r="AG13" s="334"/>
      <c r="AH13" s="334"/>
      <c r="AI13" s="334"/>
      <c r="AJ13" s="334"/>
      <c r="AK13" s="334"/>
      <c r="AL13" s="334"/>
      <c r="AM13" s="334"/>
      <c r="AN13" s="335"/>
      <c r="AO13" s="232"/>
      <c r="AP13" s="139"/>
      <c r="AQ13" s="156"/>
      <c r="AR13" s="139"/>
      <c r="AS13" s="148"/>
      <c r="AT13" s="496" t="s">
        <v>227</v>
      </c>
      <c r="AU13" s="423" t="s">
        <v>93</v>
      </c>
      <c r="AV13" s="157"/>
      <c r="AW13" s="448" t="s">
        <v>227</v>
      </c>
      <c r="AX13" s="150"/>
      <c r="AY13" s="414" t="s">
        <v>94</v>
      </c>
      <c r="AZ13" s="448" t="s">
        <v>227</v>
      </c>
      <c r="BA13" s="150"/>
      <c r="BB13" s="414" t="s">
        <v>95</v>
      </c>
      <c r="BE13" s="504"/>
      <c r="BF13" s="448" t="s">
        <v>227</v>
      </c>
      <c r="BG13" s="150"/>
      <c r="BH13" s="413" t="s">
        <v>464</v>
      </c>
      <c r="BI13" s="139"/>
      <c r="BJ13" s="143"/>
      <c r="BK13" s="66">
        <v>46</v>
      </c>
      <c r="BL13" s="212"/>
      <c r="BN13" s="319" t="s">
        <v>16</v>
      </c>
      <c r="BO13" s="317">
        <v>53</v>
      </c>
      <c r="BT13" s="661" t="s">
        <v>5103</v>
      </c>
      <c r="BU13" s="718">
        <v>123</v>
      </c>
      <c r="BV13" s="661">
        <f>11+10+10+6+10+11+1+7+9+21</f>
        <v>96</v>
      </c>
      <c r="BW13" s="661">
        <v>1</v>
      </c>
      <c r="BX13" s="661">
        <v>14</v>
      </c>
      <c r="BY13" s="661">
        <f t="shared" ref="BY13:BY26" si="0">BU13-BV13-BX13-BW13</f>
        <v>12</v>
      </c>
    </row>
    <row r="14" spans="3:77" ht="19.5" customHeight="1" thickBot="1" x14ac:dyDescent="0.3">
      <c r="C14" s="60"/>
      <c r="E14" s="5"/>
      <c r="F14" s="5"/>
      <c r="I14" s="5"/>
      <c r="J14" s="5"/>
      <c r="K14" s="5"/>
      <c r="L14" s="5"/>
      <c r="M14" s="5"/>
      <c r="N14" s="5"/>
      <c r="Q14" s="212"/>
      <c r="R14" s="61"/>
      <c r="S14" s="333"/>
      <c r="T14" s="334"/>
      <c r="U14" s="334"/>
      <c r="V14" s="334"/>
      <c r="W14" s="334"/>
      <c r="X14" s="334"/>
      <c r="Y14" s="334"/>
      <c r="Z14" s="334"/>
      <c r="AA14" s="334"/>
      <c r="AB14" s="334"/>
      <c r="AC14" s="334"/>
      <c r="AD14" s="334"/>
      <c r="AE14" s="334"/>
      <c r="AF14" s="334"/>
      <c r="AG14" s="334"/>
      <c r="AH14" s="334"/>
      <c r="AI14" s="334"/>
      <c r="AJ14" s="334"/>
      <c r="AK14" s="334"/>
      <c r="AL14" s="334"/>
      <c r="AM14" s="334"/>
      <c r="AN14" s="335"/>
      <c r="AO14" s="232"/>
      <c r="AP14" s="139"/>
      <c r="AQ14" s="156"/>
      <c r="AR14" s="139"/>
      <c r="AS14" s="148"/>
      <c r="AT14" s="496" t="s">
        <v>227</v>
      </c>
      <c r="AU14" s="423" t="s">
        <v>103</v>
      </c>
      <c r="AV14" s="157"/>
      <c r="AW14" s="448" t="s">
        <v>227</v>
      </c>
      <c r="AX14" s="150"/>
      <c r="AY14" s="414" t="s">
        <v>104</v>
      </c>
      <c r="AZ14" s="448" t="s">
        <v>227</v>
      </c>
      <c r="BA14" s="150"/>
      <c r="BB14" s="414" t="s">
        <v>105</v>
      </c>
      <c r="BC14" s="448" t="s">
        <v>227</v>
      </c>
      <c r="BD14" s="150"/>
      <c r="BE14" s="504" t="s">
        <v>106</v>
      </c>
      <c r="BF14" s="498" t="s">
        <v>227</v>
      </c>
      <c r="BG14" s="150"/>
      <c r="BH14" s="413" t="s">
        <v>466</v>
      </c>
      <c r="BI14" s="139"/>
      <c r="BJ14" s="143"/>
      <c r="BK14" s="66">
        <v>45</v>
      </c>
      <c r="BL14" s="212"/>
      <c r="BN14" s="316" t="s">
        <v>17</v>
      </c>
      <c r="BO14" s="316">
        <f>SUM(BO11:BO13)</f>
        <v>267</v>
      </c>
      <c r="BT14" s="661" t="s">
        <v>5031</v>
      </c>
      <c r="BU14" s="718">
        <v>103</v>
      </c>
      <c r="BV14" s="661">
        <f>8+4+6+4+3+4+3+10+7+10+7</f>
        <v>66</v>
      </c>
      <c r="BW14" s="661"/>
      <c r="BX14" s="661"/>
      <c r="BY14" s="661">
        <f t="shared" si="0"/>
        <v>37</v>
      </c>
    </row>
    <row r="15" spans="3:77" ht="19.5" customHeight="1" thickBot="1" x14ac:dyDescent="0.3">
      <c r="C15" s="60"/>
      <c r="E15" s="5"/>
      <c r="F15" s="5"/>
      <c r="I15" s="5"/>
      <c r="J15" s="5"/>
      <c r="K15" s="5"/>
      <c r="L15" s="5"/>
      <c r="M15" s="5"/>
      <c r="N15" s="5"/>
      <c r="Q15" s="212"/>
      <c r="R15" s="61"/>
      <c r="S15" s="333"/>
      <c r="T15" s="334"/>
      <c r="U15" s="334"/>
      <c r="V15" s="334"/>
      <c r="W15" s="334"/>
      <c r="X15" s="334"/>
      <c r="Y15" s="334"/>
      <c r="Z15" s="334"/>
      <c r="AA15" s="334"/>
      <c r="AB15" s="334"/>
      <c r="AC15" s="334"/>
      <c r="AD15" s="334"/>
      <c r="AE15" s="334"/>
      <c r="AF15" s="334"/>
      <c r="AG15" s="334"/>
      <c r="AH15" s="334"/>
      <c r="AI15" s="334"/>
      <c r="AJ15" s="334"/>
      <c r="AK15" s="334"/>
      <c r="AL15" s="334"/>
      <c r="AM15" s="334"/>
      <c r="AN15" s="335"/>
      <c r="AO15" s="232"/>
      <c r="AP15" s="139"/>
      <c r="AQ15" s="156"/>
      <c r="AR15" s="139"/>
      <c r="AS15" s="148"/>
      <c r="AT15" s="496" t="s">
        <v>227</v>
      </c>
      <c r="AU15" s="423" t="s">
        <v>113</v>
      </c>
      <c r="AV15" s="157"/>
      <c r="AW15" s="448" t="s">
        <v>227</v>
      </c>
      <c r="AX15" s="150"/>
      <c r="AY15" s="414" t="s">
        <v>114</v>
      </c>
      <c r="AZ15" s="448" t="s">
        <v>227</v>
      </c>
      <c r="BA15" s="150"/>
      <c r="BB15" s="414" t="s">
        <v>115</v>
      </c>
      <c r="BC15" s="448" t="s">
        <v>227</v>
      </c>
      <c r="BD15" s="150"/>
      <c r="BE15" s="504" t="s">
        <v>116</v>
      </c>
      <c r="BF15" s="448" t="s">
        <v>227</v>
      </c>
      <c r="BG15" s="150"/>
      <c r="BH15" s="413" t="s">
        <v>468</v>
      </c>
      <c r="BI15" s="147"/>
      <c r="BJ15" s="143"/>
      <c r="BK15" s="66">
        <v>44</v>
      </c>
      <c r="BL15" s="212"/>
      <c r="BT15" s="661" t="s">
        <v>5110</v>
      </c>
      <c r="BU15" s="718">
        <v>2</v>
      </c>
      <c r="BV15" s="661"/>
      <c r="BW15" s="661"/>
      <c r="BX15" s="661">
        <v>2</v>
      </c>
      <c r="BY15" s="661">
        <f t="shared" si="0"/>
        <v>0</v>
      </c>
    </row>
    <row r="16" spans="3:77" ht="19.5" customHeight="1" thickBot="1" x14ac:dyDescent="0.35">
      <c r="C16" s="60"/>
      <c r="E16" s="5"/>
      <c r="F16" s="5"/>
      <c r="G16" s="5"/>
      <c r="H16" s="697" t="s">
        <v>120</v>
      </c>
      <c r="I16" s="697"/>
      <c r="J16" s="5"/>
      <c r="K16" s="5"/>
      <c r="L16" s="5"/>
      <c r="M16" s="5"/>
      <c r="N16" s="5"/>
      <c r="Q16" s="212"/>
      <c r="R16" s="61"/>
      <c r="S16" s="333"/>
      <c r="T16" s="334"/>
      <c r="U16" s="334"/>
      <c r="V16" s="334"/>
      <c r="W16" s="334"/>
      <c r="X16" s="334"/>
      <c r="Y16" s="334"/>
      <c r="Z16" s="334"/>
      <c r="AA16" s="334"/>
      <c r="AB16" s="334"/>
      <c r="AC16" s="334"/>
      <c r="AD16" s="334"/>
      <c r="AE16" s="334"/>
      <c r="AF16" s="334"/>
      <c r="AG16" s="334"/>
      <c r="AH16" s="334"/>
      <c r="AI16" s="334"/>
      <c r="AJ16" s="334"/>
      <c r="AK16" s="334"/>
      <c r="AL16" s="334"/>
      <c r="AM16" s="334"/>
      <c r="AN16" s="335"/>
      <c r="AO16" s="232"/>
      <c r="AP16" s="139"/>
      <c r="AQ16" s="156"/>
      <c r="AR16" s="139"/>
      <c r="AS16" s="148"/>
      <c r="AT16" s="496" t="s">
        <v>227</v>
      </c>
      <c r="AU16" s="423" t="s">
        <v>539</v>
      </c>
      <c r="AV16" s="157"/>
      <c r="AW16" s="446" t="s">
        <v>227</v>
      </c>
      <c r="AX16" s="157"/>
      <c r="AY16" s="414" t="s">
        <v>540</v>
      </c>
      <c r="AZ16" s="448" t="s">
        <v>227</v>
      </c>
      <c r="BA16" s="150"/>
      <c r="BB16" s="414" t="s">
        <v>541</v>
      </c>
      <c r="BC16" s="233" t="s">
        <v>227</v>
      </c>
      <c r="BD16" s="157" t="s">
        <v>542</v>
      </c>
      <c r="BE16" s="504" t="s">
        <v>543</v>
      </c>
      <c r="BF16" s="448" t="s">
        <v>227</v>
      </c>
      <c r="BG16" s="150"/>
      <c r="BH16" s="598" t="s">
        <v>544</v>
      </c>
      <c r="BI16" s="519"/>
      <c r="BJ16" s="599"/>
      <c r="BK16" s="66">
        <v>43</v>
      </c>
      <c r="BL16" s="212"/>
      <c r="BN16" s="92"/>
      <c r="BO16" s="92"/>
      <c r="BT16" s="661" t="s">
        <v>5111</v>
      </c>
      <c r="BU16" s="718">
        <v>2</v>
      </c>
      <c r="BV16" s="661"/>
      <c r="BW16" s="661"/>
      <c r="BX16" s="661">
        <v>2</v>
      </c>
      <c r="BY16" s="661">
        <f t="shared" si="0"/>
        <v>0</v>
      </c>
    </row>
    <row r="17" spans="3:77" ht="19.5" customHeight="1" thickBot="1" x14ac:dyDescent="0.3">
      <c r="C17" s="60"/>
      <c r="E17" s="5"/>
      <c r="F17" s="5"/>
      <c r="G17" s="5"/>
      <c r="H17" s="214"/>
      <c r="I17" s="215"/>
      <c r="J17" s="5"/>
      <c r="K17" s="5"/>
      <c r="L17" s="5"/>
      <c r="M17" s="5"/>
      <c r="N17" s="5"/>
      <c r="Q17" s="212"/>
      <c r="R17" s="61"/>
      <c r="S17" s="340"/>
      <c r="T17" s="341"/>
      <c r="U17" s="341"/>
      <c r="V17" s="341"/>
      <c r="W17" s="341"/>
      <c r="X17" s="341"/>
      <c r="Y17" s="341"/>
      <c r="Z17" s="334"/>
      <c r="AA17" s="334"/>
      <c r="AB17" s="334"/>
      <c r="AC17" s="334"/>
      <c r="AD17" s="334"/>
      <c r="AE17" s="334"/>
      <c r="AF17" s="334"/>
      <c r="AG17" s="334"/>
      <c r="AH17" s="334"/>
      <c r="AI17" s="334"/>
      <c r="AJ17" s="334"/>
      <c r="AK17" s="334"/>
      <c r="AL17" s="334"/>
      <c r="AM17" s="334"/>
      <c r="AN17" s="335"/>
      <c r="AO17" s="232"/>
      <c r="AP17" s="139"/>
      <c r="AQ17" s="156"/>
      <c r="AR17" s="139"/>
      <c r="AS17" s="148"/>
      <c r="AT17" s="496" t="s">
        <v>227</v>
      </c>
      <c r="AU17" s="423" t="s">
        <v>545</v>
      </c>
      <c r="AV17" s="157"/>
      <c r="AW17" s="174"/>
      <c r="AX17" s="157"/>
      <c r="AY17" s="157"/>
      <c r="AZ17" s="156"/>
      <c r="BA17" s="157"/>
      <c r="BB17" s="157"/>
      <c r="BC17" s="156"/>
      <c r="BD17" s="157"/>
      <c r="BE17" s="157"/>
      <c r="BF17" s="502"/>
      <c r="BG17" s="172"/>
      <c r="BH17" s="451"/>
      <c r="BI17" s="158"/>
      <c r="BJ17" s="600"/>
      <c r="BK17" s="66">
        <v>42</v>
      </c>
      <c r="BL17" s="212"/>
      <c r="BN17" s="509" t="s">
        <v>124</v>
      </c>
      <c r="BO17" s="322" t="s">
        <v>61</v>
      </c>
      <c r="BP17" s="212"/>
      <c r="BQ17" s="308"/>
      <c r="BR17" s="308"/>
      <c r="BS17" s="308"/>
      <c r="BT17" s="661"/>
      <c r="BU17" s="718"/>
      <c r="BV17" s="661"/>
      <c r="BW17" s="661"/>
      <c r="BX17" s="661"/>
      <c r="BY17" s="661">
        <f t="shared" si="0"/>
        <v>0</v>
      </c>
    </row>
    <row r="18" spans="3:77" ht="19.5" customHeight="1" thickBot="1" x14ac:dyDescent="0.3">
      <c r="C18" s="60"/>
      <c r="E18" s="216"/>
      <c r="F18" s="216"/>
      <c r="G18" s="217" t="s">
        <v>129</v>
      </c>
      <c r="H18" s="218" t="s">
        <v>130</v>
      </c>
      <c r="I18" s="219" t="s">
        <v>130</v>
      </c>
      <c r="J18" s="216" t="s">
        <v>131</v>
      </c>
      <c r="K18" s="216"/>
      <c r="L18" s="216"/>
      <c r="M18" s="5"/>
      <c r="N18" s="5"/>
      <c r="Q18" s="212"/>
      <c r="R18" s="61"/>
      <c r="S18" s="342"/>
      <c r="T18" s="343"/>
      <c r="U18" s="343"/>
      <c r="V18" s="343"/>
      <c r="W18" s="343"/>
      <c r="X18" s="343"/>
      <c r="Y18" s="343"/>
      <c r="Z18" s="344"/>
      <c r="AA18" s="344"/>
      <c r="AB18" s="344"/>
      <c r="AC18" s="344"/>
      <c r="AD18" s="344"/>
      <c r="AE18" s="344"/>
      <c r="AF18" s="344"/>
      <c r="AG18" s="344"/>
      <c r="AH18" s="344"/>
      <c r="AI18" s="344"/>
      <c r="AJ18" s="344"/>
      <c r="AK18" s="344"/>
      <c r="AL18" s="344"/>
      <c r="AM18" s="344"/>
      <c r="AN18" s="345"/>
      <c r="AO18" s="232"/>
      <c r="AP18" s="139"/>
      <c r="AQ18" s="235"/>
      <c r="AR18" s="139"/>
      <c r="AS18" s="139"/>
      <c r="AT18" s="497"/>
      <c r="AU18" s="414"/>
      <c r="AV18" s="157"/>
      <c r="AW18" s="174"/>
      <c r="AX18" s="157"/>
      <c r="AY18" s="157"/>
      <c r="AZ18" s="156"/>
      <c r="BA18" s="157"/>
      <c r="BB18" s="157"/>
      <c r="BC18" s="156"/>
      <c r="BD18" s="157"/>
      <c r="BE18" s="157"/>
      <c r="BF18" s="156"/>
      <c r="BG18" s="172"/>
      <c r="BH18" s="139"/>
      <c r="BI18" s="153"/>
      <c r="BJ18" s="143"/>
      <c r="BK18" s="66">
        <v>41</v>
      </c>
      <c r="BL18" s="212"/>
      <c r="BN18" s="508" t="s">
        <v>128</v>
      </c>
      <c r="BO18" s="324">
        <v>214</v>
      </c>
      <c r="BT18" s="661"/>
      <c r="BU18" s="718"/>
      <c r="BV18" s="661"/>
      <c r="BW18" s="661"/>
      <c r="BX18" s="661"/>
      <c r="BY18" s="661">
        <f t="shared" si="0"/>
        <v>0</v>
      </c>
    </row>
    <row r="19" spans="3:77" ht="19.5" customHeight="1" thickBot="1" x14ac:dyDescent="0.3">
      <c r="C19" s="60"/>
      <c r="Q19" s="212"/>
      <c r="R19" s="212"/>
      <c r="S19" s="212"/>
      <c r="T19" s="212"/>
      <c r="U19" s="212"/>
      <c r="V19" s="212"/>
      <c r="W19" s="212"/>
      <c r="X19" s="212"/>
      <c r="Y19" s="212"/>
      <c r="Z19" s="212"/>
      <c r="AA19" s="212"/>
      <c r="AB19" s="212"/>
      <c r="AC19" s="212"/>
      <c r="AD19" s="212"/>
      <c r="AE19" s="212"/>
      <c r="AF19" s="212"/>
      <c r="AG19" s="212"/>
      <c r="AH19" s="212"/>
      <c r="AI19" s="212"/>
      <c r="AJ19" s="212"/>
      <c r="AK19" s="212"/>
      <c r="AL19" s="212"/>
      <c r="AM19" s="212"/>
      <c r="AN19" s="212"/>
      <c r="AO19" s="152"/>
      <c r="AP19" s="139"/>
      <c r="AQ19" s="156"/>
      <c r="AR19" s="139"/>
      <c r="AS19" s="148"/>
      <c r="AT19" s="496" t="s">
        <v>227</v>
      </c>
      <c r="AU19" s="423" t="s">
        <v>546</v>
      </c>
      <c r="AV19" s="157"/>
      <c r="AW19" s="174"/>
      <c r="AX19" s="157"/>
      <c r="AY19" s="157"/>
      <c r="AZ19" s="507"/>
      <c r="BA19" s="534"/>
      <c r="BB19" s="157"/>
      <c r="BC19" s="156"/>
      <c r="BD19" s="157"/>
      <c r="BE19" s="157"/>
      <c r="BF19" s="448" t="s">
        <v>227</v>
      </c>
      <c r="BG19" s="150"/>
      <c r="BH19" s="601" t="s">
        <v>470</v>
      </c>
      <c r="BI19" s="173"/>
      <c r="BJ19" s="236"/>
      <c r="BK19" s="66">
        <v>40</v>
      </c>
      <c r="BL19" s="212"/>
      <c r="BN19" s="327" t="s">
        <v>16</v>
      </c>
      <c r="BO19" s="324">
        <v>53</v>
      </c>
      <c r="BQ19" s="308"/>
      <c r="BR19" s="308"/>
      <c r="BS19" s="308"/>
      <c r="BT19" s="661"/>
      <c r="BU19" s="718"/>
      <c r="BV19" s="661"/>
      <c r="BW19" s="661"/>
      <c r="BX19" s="661"/>
      <c r="BY19" s="661">
        <f t="shared" si="0"/>
        <v>0</v>
      </c>
    </row>
    <row r="20" spans="3:77" ht="19.5" customHeight="1" thickBot="1" x14ac:dyDescent="0.3">
      <c r="C20" s="60">
        <v>39</v>
      </c>
      <c r="Q20" s="212"/>
      <c r="R20" s="212"/>
      <c r="S20" s="212"/>
      <c r="T20" s="212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2"/>
      <c r="AI20" s="212"/>
      <c r="AJ20" s="212"/>
      <c r="AK20" s="212"/>
      <c r="AL20" s="212"/>
      <c r="AM20" s="212"/>
      <c r="AN20" s="212"/>
      <c r="AO20" s="151"/>
      <c r="AP20" s="151"/>
      <c r="AQ20" s="156"/>
      <c r="AR20" s="139"/>
      <c r="AS20" s="148"/>
      <c r="AT20" s="496" t="s">
        <v>227</v>
      </c>
      <c r="AU20" s="423" t="s">
        <v>547</v>
      </c>
      <c r="AV20" s="237"/>
      <c r="AW20" s="448" t="s">
        <v>227</v>
      </c>
      <c r="AX20" s="150"/>
      <c r="AY20" s="505" t="s">
        <v>548</v>
      </c>
      <c r="AZ20" s="532" t="s">
        <v>227</v>
      </c>
      <c r="BA20" s="533"/>
      <c r="BB20" s="423" t="s">
        <v>139</v>
      </c>
      <c r="BC20" s="156"/>
      <c r="BD20" s="157"/>
      <c r="BE20" s="414"/>
      <c r="BF20" s="448" t="s">
        <v>227</v>
      </c>
      <c r="BG20" s="150"/>
      <c r="BH20" s="415" t="s">
        <v>471</v>
      </c>
      <c r="BI20" s="157"/>
      <c r="BJ20" s="238"/>
      <c r="BK20" s="66">
        <v>39</v>
      </c>
      <c r="BL20" s="212"/>
      <c r="BN20" s="328" t="s">
        <v>17</v>
      </c>
      <c r="BO20" s="328">
        <f>BO18+BO19</f>
        <v>267</v>
      </c>
      <c r="BP20" s="520"/>
      <c r="BQ20" s="308"/>
      <c r="BR20" s="521"/>
      <c r="BS20" s="308"/>
      <c r="BT20" s="661"/>
      <c r="BU20" s="718"/>
      <c r="BV20" s="661"/>
      <c r="BW20" s="661"/>
      <c r="BX20" s="661"/>
      <c r="BY20" s="661">
        <f t="shared" si="0"/>
        <v>0</v>
      </c>
    </row>
    <row r="21" spans="3:77" ht="19.5" customHeight="1" thickBot="1" x14ac:dyDescent="0.3">
      <c r="C21" s="60">
        <v>38</v>
      </c>
      <c r="H21" s="32"/>
      <c r="Q21" s="212"/>
      <c r="R21" s="212"/>
      <c r="S21" s="212"/>
      <c r="T21" s="212"/>
      <c r="U21" s="212"/>
      <c r="V21" s="212"/>
      <c r="W21" s="212"/>
      <c r="X21" s="212"/>
      <c r="Y21" s="212"/>
      <c r="Z21" s="212"/>
      <c r="AA21" s="212"/>
      <c r="AB21" s="212"/>
      <c r="AC21" s="212"/>
      <c r="AD21" s="212"/>
      <c r="AE21" s="212"/>
      <c r="AF21" s="212"/>
      <c r="AG21" s="212"/>
      <c r="AH21" s="212"/>
      <c r="AI21" s="212"/>
      <c r="AJ21" s="212"/>
      <c r="AK21" s="212"/>
      <c r="AL21" s="212"/>
      <c r="AM21" s="212"/>
      <c r="AN21" s="212"/>
      <c r="AO21" s="151"/>
      <c r="AP21" s="151"/>
      <c r="AQ21" s="156"/>
      <c r="AR21" s="139"/>
      <c r="AS21" s="148"/>
      <c r="AT21" s="496" t="s">
        <v>227</v>
      </c>
      <c r="AU21" s="423" t="s">
        <v>549</v>
      </c>
      <c r="AV21" s="157"/>
      <c r="AW21" s="448" t="s">
        <v>227</v>
      </c>
      <c r="AX21" s="150"/>
      <c r="AY21" s="505" t="s">
        <v>550</v>
      </c>
      <c r="AZ21" s="501" t="s">
        <v>227</v>
      </c>
      <c r="BA21" s="535"/>
      <c r="BB21" s="423" t="s">
        <v>141</v>
      </c>
      <c r="BC21" s="399" t="str">
        <f>IF(INDEX(Cab_list[],MATCH(7&amp;"-"&amp;BE21,Cab_list[hidden cabname],0),2)=0," ",INDEX(Cab_list[],MATCH(7&amp;"-"&amp;BE21,Cab_list[hidden cabname],0),2))</f>
        <v xml:space="preserve"> </v>
      </c>
      <c r="BD21" s="371"/>
      <c r="BE21" s="414" t="s">
        <v>142</v>
      </c>
      <c r="BF21" s="498" t="s">
        <v>227</v>
      </c>
      <c r="BG21" s="150"/>
      <c r="BH21" s="415" t="s">
        <v>472</v>
      </c>
      <c r="BI21" s="157"/>
      <c r="BJ21" s="238"/>
      <c r="BK21" s="66">
        <v>38</v>
      </c>
      <c r="BL21" s="212"/>
      <c r="BT21" s="661"/>
      <c r="BU21" s="718"/>
      <c r="BV21" s="661"/>
      <c r="BW21" s="661"/>
      <c r="BX21" s="661"/>
      <c r="BY21" s="661">
        <f t="shared" si="0"/>
        <v>0</v>
      </c>
    </row>
    <row r="22" spans="3:77" ht="19.5" customHeight="1" thickBot="1" x14ac:dyDescent="0.3">
      <c r="C22" s="60">
        <v>37</v>
      </c>
      <c r="H22" s="32"/>
      <c r="Q22" s="212"/>
      <c r="R22" s="212"/>
      <c r="S22" s="212"/>
      <c r="T22" s="212"/>
      <c r="U22" s="212"/>
      <c r="V22" s="212"/>
      <c r="W22" s="212"/>
      <c r="X22" s="212"/>
      <c r="Y22" s="212"/>
      <c r="Z22" s="212"/>
      <c r="AA22" s="212"/>
      <c r="AB22" s="212"/>
      <c r="AC22" s="212"/>
      <c r="AD22" s="212"/>
      <c r="AE22" s="212"/>
      <c r="AF22" s="212"/>
      <c r="AG22" s="212"/>
      <c r="AH22" s="212"/>
      <c r="AI22" s="212"/>
      <c r="AJ22" s="212"/>
      <c r="AK22" s="212"/>
      <c r="AL22" s="212"/>
      <c r="AM22" s="212"/>
      <c r="AN22" s="212"/>
      <c r="AO22" s="151"/>
      <c r="AP22" s="151"/>
      <c r="AQ22" s="156"/>
      <c r="AR22" s="139"/>
      <c r="AS22" s="148"/>
      <c r="AT22" s="496" t="s">
        <v>227</v>
      </c>
      <c r="AU22" s="423" t="s">
        <v>551</v>
      </c>
      <c r="AV22" s="157"/>
      <c r="AW22" s="448" t="s">
        <v>227</v>
      </c>
      <c r="AX22" s="150"/>
      <c r="AY22" s="505" t="s">
        <v>552</v>
      </c>
      <c r="AZ22" s="448" t="s">
        <v>227</v>
      </c>
      <c r="BA22" s="150"/>
      <c r="BB22" s="423" t="s">
        <v>143</v>
      </c>
      <c r="BC22" s="399" t="str">
        <f>IF(INDEX(Cab_list[],MATCH(7&amp;"-"&amp;BE22,Cab_list[hidden cabname],0),2)=0," ",INDEX(Cab_list[],MATCH(7&amp;"-"&amp;BE22,Cab_list[hidden cabname],0),2))</f>
        <v xml:space="preserve"> </v>
      </c>
      <c r="BD22" s="371"/>
      <c r="BE22" s="414" t="s">
        <v>144</v>
      </c>
      <c r="BH22" s="415"/>
      <c r="BI22" s="157"/>
      <c r="BJ22" s="238"/>
      <c r="BK22" s="66">
        <v>37</v>
      </c>
      <c r="BL22" s="212"/>
      <c r="BT22" s="661"/>
      <c r="BU22" s="718"/>
      <c r="BV22" s="661"/>
      <c r="BW22" s="661"/>
      <c r="BX22" s="661"/>
      <c r="BY22" s="661">
        <f t="shared" si="0"/>
        <v>0</v>
      </c>
    </row>
    <row r="23" spans="3:77" ht="19.5" customHeight="1" x14ac:dyDescent="0.25">
      <c r="C23" s="60">
        <v>36</v>
      </c>
      <c r="H23" s="32"/>
      <c r="Q23" s="212"/>
      <c r="R23" s="212"/>
      <c r="S23" s="212"/>
      <c r="T23" s="212"/>
      <c r="U23" s="212"/>
      <c r="V23" s="212"/>
      <c r="W23" s="212"/>
      <c r="X23" s="212"/>
      <c r="Y23" s="212"/>
      <c r="Z23" s="212"/>
      <c r="AA23" s="212"/>
      <c r="AB23" s="212"/>
      <c r="AC23" s="212"/>
      <c r="AD23" s="212"/>
      <c r="AE23" s="212"/>
      <c r="AF23" s="212"/>
      <c r="AG23" s="212"/>
      <c r="AH23" s="212"/>
      <c r="AI23" s="212"/>
      <c r="AJ23" s="212"/>
      <c r="AK23" s="212"/>
      <c r="AL23" s="212"/>
      <c r="AM23" s="212"/>
      <c r="AN23" s="212"/>
      <c r="AO23" s="151"/>
      <c r="AP23" s="151"/>
      <c r="AQ23" s="156"/>
      <c r="AR23" s="139"/>
      <c r="AS23" s="148"/>
      <c r="AT23" s="496" t="s">
        <v>227</v>
      </c>
      <c r="AU23" s="423" t="s">
        <v>553</v>
      </c>
      <c r="AV23" s="157"/>
      <c r="AW23" s="448" t="s">
        <v>227</v>
      </c>
      <c r="AX23" s="150"/>
      <c r="AY23" s="505" t="s">
        <v>554</v>
      </c>
      <c r="AZ23" s="448" t="s">
        <v>227</v>
      </c>
      <c r="BA23" s="150"/>
      <c r="BB23" s="423" t="s">
        <v>146</v>
      </c>
      <c r="BC23" s="399" t="str">
        <f>IF(INDEX(Cab_list[],MATCH(7&amp;"-"&amp;BE23,Cab_list[hidden cabname],0),2)=0," ",INDEX(Cab_list[],MATCH(7&amp;"-"&amp;BE23,Cab_list[hidden cabname],0),2))</f>
        <v xml:space="preserve"> </v>
      </c>
      <c r="BD23" s="371"/>
      <c r="BE23" s="414" t="s">
        <v>147</v>
      </c>
      <c r="BF23" s="499"/>
      <c r="BG23" s="506" t="s">
        <v>555</v>
      </c>
      <c r="BH23" s="415" t="s">
        <v>474</v>
      </c>
      <c r="BI23" s="157"/>
      <c r="BJ23" s="238"/>
      <c r="BK23" s="66">
        <v>36</v>
      </c>
      <c r="BL23" s="212"/>
      <c r="BN23" s="314" t="s">
        <v>145</v>
      </c>
      <c r="BO23" s="315" t="s">
        <v>61</v>
      </c>
      <c r="BT23" s="661"/>
      <c r="BU23" s="718"/>
      <c r="BV23" s="661"/>
      <c r="BW23" s="661"/>
      <c r="BX23" s="661"/>
      <c r="BY23" s="661">
        <f t="shared" si="0"/>
        <v>0</v>
      </c>
    </row>
    <row r="24" spans="3:77" ht="19.5" customHeight="1" x14ac:dyDescent="0.25">
      <c r="C24" s="60">
        <v>35</v>
      </c>
      <c r="Q24" s="212"/>
      <c r="R24" s="212"/>
      <c r="S24" s="212"/>
      <c r="T24" s="212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2"/>
      <c r="AI24" s="212"/>
      <c r="AJ24" s="212"/>
      <c r="AK24" s="212"/>
      <c r="AL24" s="212"/>
      <c r="AM24" s="212"/>
      <c r="AN24" s="212"/>
      <c r="AO24" s="151"/>
      <c r="AP24" s="151"/>
      <c r="AQ24" s="156"/>
      <c r="AR24" s="139"/>
      <c r="AS24" s="148"/>
      <c r="AT24" s="496" t="s">
        <v>227</v>
      </c>
      <c r="AU24" s="423" t="s">
        <v>556</v>
      </c>
      <c r="AV24" s="157"/>
      <c r="AW24" s="448" t="s">
        <v>227</v>
      </c>
      <c r="AX24" s="150"/>
      <c r="AY24" s="505" t="s">
        <v>557</v>
      </c>
      <c r="AZ24" s="448" t="s">
        <v>227</v>
      </c>
      <c r="BA24" s="150"/>
      <c r="BB24" s="423" t="s">
        <v>475</v>
      </c>
      <c r="BC24" s="448" t="s">
        <v>227</v>
      </c>
      <c r="BD24" s="150"/>
      <c r="BE24" s="414" t="s">
        <v>476</v>
      </c>
      <c r="BF24" s="501" t="s">
        <v>227</v>
      </c>
      <c r="BG24" s="150"/>
      <c r="BH24" s="415" t="s">
        <v>477</v>
      </c>
      <c r="BI24" s="156"/>
      <c r="BJ24" s="238"/>
      <c r="BK24" s="66">
        <v>35</v>
      </c>
      <c r="BL24" s="212"/>
      <c r="BN24" s="310" t="s">
        <v>424</v>
      </c>
      <c r="BO24" s="317">
        <v>48</v>
      </c>
      <c r="BT24" s="661"/>
      <c r="BU24" s="718"/>
      <c r="BV24" s="661"/>
      <c r="BW24" s="661"/>
      <c r="BX24" s="661"/>
      <c r="BY24" s="661">
        <f t="shared" si="0"/>
        <v>0</v>
      </c>
    </row>
    <row r="25" spans="3:77" ht="19.5" customHeight="1" x14ac:dyDescent="0.25">
      <c r="C25" s="60">
        <v>34</v>
      </c>
      <c r="Q25" s="212"/>
      <c r="R25" s="212"/>
      <c r="S25" s="212"/>
      <c r="T25" s="212"/>
      <c r="U25" s="212"/>
      <c r="V25" s="212"/>
      <c r="W25" s="212"/>
      <c r="X25" s="212"/>
      <c r="Y25" s="212"/>
      <c r="Z25" s="212"/>
      <c r="AA25" s="212"/>
      <c r="AB25" s="212"/>
      <c r="AC25" s="212"/>
      <c r="AD25" s="212"/>
      <c r="AE25" s="212"/>
      <c r="AF25" s="212"/>
      <c r="AG25" s="212"/>
      <c r="AH25" s="212"/>
      <c r="AI25" s="212"/>
      <c r="AJ25" s="212"/>
      <c r="AK25" s="212"/>
      <c r="AL25" s="212"/>
      <c r="AM25" s="212"/>
      <c r="AN25" s="212"/>
      <c r="AO25" s="151"/>
      <c r="AP25" s="151"/>
      <c r="AQ25" s="156"/>
      <c r="AR25" s="139"/>
      <c r="AS25" s="148"/>
      <c r="AT25" s="496" t="s">
        <v>227</v>
      </c>
      <c r="AU25" s="423" t="s">
        <v>558</v>
      </c>
      <c r="AV25" s="239"/>
      <c r="AW25" s="448" t="s">
        <v>227</v>
      </c>
      <c r="AX25" s="150"/>
      <c r="AY25" s="505" t="s">
        <v>559</v>
      </c>
      <c r="AZ25" s="448" t="s">
        <v>227</v>
      </c>
      <c r="BA25" s="150"/>
      <c r="BB25" s="423" t="s">
        <v>478</v>
      </c>
      <c r="BC25" s="448" t="s">
        <v>227</v>
      </c>
      <c r="BD25" s="150"/>
      <c r="BE25" s="414" t="s">
        <v>479</v>
      </c>
      <c r="BF25" s="501" t="s">
        <v>227</v>
      </c>
      <c r="BG25" s="150"/>
      <c r="BH25" s="415" t="s">
        <v>480</v>
      </c>
      <c r="BI25" s="157"/>
      <c r="BJ25" s="238"/>
      <c r="BK25" s="66">
        <v>34</v>
      </c>
      <c r="BL25" s="212"/>
      <c r="BN25" s="318" t="s">
        <v>79</v>
      </c>
      <c r="BO25" s="324">
        <f>170-4</f>
        <v>166</v>
      </c>
      <c r="BT25" s="661"/>
      <c r="BU25" s="718"/>
      <c r="BV25" s="661"/>
      <c r="BW25" s="661"/>
      <c r="BX25" s="661"/>
      <c r="BY25" s="661">
        <f t="shared" si="0"/>
        <v>0</v>
      </c>
    </row>
    <row r="26" spans="3:77" ht="19.5" customHeight="1" thickBot="1" x14ac:dyDescent="0.3">
      <c r="C26" s="60">
        <v>33</v>
      </c>
      <c r="Q26" s="212"/>
      <c r="R26" s="212"/>
      <c r="S26" s="212"/>
      <c r="T26" s="212"/>
      <c r="U26" s="212"/>
      <c r="V26" s="212"/>
      <c r="W26" s="212"/>
      <c r="X26" s="212"/>
      <c r="Y26" s="212"/>
      <c r="Z26" s="212"/>
      <c r="AA26" s="212"/>
      <c r="AB26" s="212"/>
      <c r="AC26" s="212"/>
      <c r="AD26" s="212"/>
      <c r="AE26" s="212"/>
      <c r="AF26" s="212"/>
      <c r="AG26" s="212"/>
      <c r="AH26" s="212"/>
      <c r="AI26" s="212"/>
      <c r="AJ26" s="212"/>
      <c r="AK26" s="212"/>
      <c r="AL26" s="212"/>
      <c r="AM26" s="212"/>
      <c r="AN26" s="212"/>
      <c r="AO26" s="151"/>
      <c r="AP26" s="151"/>
      <c r="AQ26" s="156"/>
      <c r="AR26" s="139"/>
      <c r="AS26" s="148"/>
      <c r="AT26" s="495" t="s">
        <v>227</v>
      </c>
      <c r="AU26" s="423" t="s">
        <v>560</v>
      </c>
      <c r="AV26" s="157"/>
      <c r="AW26" s="448" t="s">
        <v>227</v>
      </c>
      <c r="AX26" s="150"/>
      <c r="AY26" s="505" t="s">
        <v>561</v>
      </c>
      <c r="AZ26" s="498" t="s">
        <v>227</v>
      </c>
      <c r="BA26" s="150"/>
      <c r="BB26" s="423" t="s">
        <v>481</v>
      </c>
      <c r="BC26" s="448" t="s">
        <v>227</v>
      </c>
      <c r="BD26" s="150"/>
      <c r="BE26" s="414" t="s">
        <v>482</v>
      </c>
      <c r="BF26" s="448" t="s">
        <v>227</v>
      </c>
      <c r="BG26" s="150"/>
      <c r="BH26" s="415" t="s">
        <v>483</v>
      </c>
      <c r="BI26" s="157"/>
      <c r="BJ26" s="238"/>
      <c r="BK26" s="66">
        <v>33</v>
      </c>
      <c r="BL26" s="212"/>
      <c r="BN26" s="319" t="s">
        <v>16</v>
      </c>
      <c r="BO26" s="317">
        <v>53</v>
      </c>
      <c r="BT26" s="661"/>
      <c r="BU26" s="718"/>
      <c r="BV26" s="661"/>
      <c r="BW26" s="661"/>
      <c r="BX26" s="661"/>
      <c r="BY26" s="661">
        <f t="shared" si="0"/>
        <v>0</v>
      </c>
    </row>
    <row r="27" spans="3:77" ht="19.5" customHeight="1" x14ac:dyDescent="0.25">
      <c r="C27" s="60">
        <v>32</v>
      </c>
      <c r="Q27" s="212"/>
      <c r="R27" s="212"/>
      <c r="S27" s="212"/>
      <c r="T27" s="212"/>
      <c r="U27" s="212"/>
      <c r="V27" s="212"/>
      <c r="W27" s="212"/>
      <c r="X27" s="212"/>
      <c r="Y27" s="212"/>
      <c r="Z27" s="212"/>
      <c r="AA27" s="212"/>
      <c r="AB27" s="212"/>
      <c r="AC27" s="212"/>
      <c r="AD27" s="212"/>
      <c r="AE27" s="212"/>
      <c r="AF27" s="212"/>
      <c r="AG27" s="212"/>
      <c r="AH27" s="212"/>
      <c r="AI27" s="212"/>
      <c r="AJ27" s="212"/>
      <c r="AK27" s="212"/>
      <c r="AL27" s="212"/>
      <c r="AM27" s="212"/>
      <c r="AN27" s="212"/>
      <c r="AO27" s="241"/>
      <c r="AP27" s="151"/>
      <c r="AQ27" s="156"/>
      <c r="AR27" s="139"/>
      <c r="AS27" s="148"/>
      <c r="AT27" s="496" t="s">
        <v>227</v>
      </c>
      <c r="AU27" s="423" t="s">
        <v>562</v>
      </c>
      <c r="AV27" s="157"/>
      <c r="AW27" s="448" t="s">
        <v>227</v>
      </c>
      <c r="AX27" s="150"/>
      <c r="AY27" s="505" t="s">
        <v>563</v>
      </c>
      <c r="AZ27" s="499"/>
      <c r="BA27" s="506" t="s">
        <v>555</v>
      </c>
      <c r="BB27" s="423" t="s">
        <v>484</v>
      </c>
      <c r="BC27" s="448" t="s">
        <v>227</v>
      </c>
      <c r="BD27" s="150"/>
      <c r="BE27" s="414" t="s">
        <v>485</v>
      </c>
      <c r="BF27" s="448" t="s">
        <v>227</v>
      </c>
      <c r="BG27" s="150"/>
      <c r="BH27" s="415" t="s">
        <v>486</v>
      </c>
      <c r="BI27" s="157"/>
      <c r="BJ27" s="238"/>
      <c r="BK27" s="66">
        <v>32</v>
      </c>
      <c r="BL27" s="212"/>
      <c r="BN27" s="316" t="s">
        <v>17</v>
      </c>
      <c r="BO27" s="316">
        <f>SUM(BO24:BO26)</f>
        <v>267</v>
      </c>
      <c r="BT27" s="729" t="s">
        <v>5032</v>
      </c>
      <c r="BU27" s="729">
        <f>SUM(BU12:BU26)</f>
        <v>271</v>
      </c>
      <c r="BV27" s="729">
        <f t="shared" ref="BV27:BY27" si="1">SUM(BV12:BV26)</f>
        <v>202</v>
      </c>
      <c r="BW27" s="729">
        <f t="shared" si="1"/>
        <v>1</v>
      </c>
      <c r="BX27" s="729">
        <f t="shared" si="1"/>
        <v>19</v>
      </c>
      <c r="BY27" s="729">
        <f t="shared" si="1"/>
        <v>49</v>
      </c>
    </row>
    <row r="28" spans="3:77" ht="19.5" customHeight="1" x14ac:dyDescent="0.25">
      <c r="C28" s="60">
        <v>31</v>
      </c>
      <c r="E28" s="5" t="s">
        <v>20</v>
      </c>
      <c r="Q28" s="212"/>
      <c r="R28" s="212"/>
      <c r="S28" s="212"/>
      <c r="T28" s="212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2"/>
      <c r="AI28" s="212"/>
      <c r="AJ28" s="212"/>
      <c r="AK28" s="212"/>
      <c r="AL28" s="212"/>
      <c r="AM28" s="212"/>
      <c r="AN28" s="212"/>
      <c r="AO28" s="151"/>
      <c r="AP28" s="151"/>
      <c r="AQ28" s="156"/>
      <c r="AR28" s="139"/>
      <c r="AS28" s="148"/>
      <c r="AT28" s="496" t="s">
        <v>227</v>
      </c>
      <c r="AU28" s="423" t="s">
        <v>564</v>
      </c>
      <c r="AV28" s="240"/>
      <c r="AW28" s="448" t="s">
        <v>227</v>
      </c>
      <c r="AX28" s="150"/>
      <c r="AY28" s="505" t="s">
        <v>565</v>
      </c>
      <c r="AZ28" s="618" t="s">
        <v>227</v>
      </c>
      <c r="BA28" s="150"/>
      <c r="BB28" s="423" t="s">
        <v>487</v>
      </c>
      <c r="BC28" s="448" t="s">
        <v>227</v>
      </c>
      <c r="BD28" s="150"/>
      <c r="BE28" s="414" t="s">
        <v>488</v>
      </c>
      <c r="BF28" s="448" t="s">
        <v>227</v>
      </c>
      <c r="BG28" s="150"/>
      <c r="BH28" s="415" t="s">
        <v>489</v>
      </c>
      <c r="BI28" s="157"/>
      <c r="BJ28" s="238"/>
      <c r="BK28" s="66">
        <v>31</v>
      </c>
      <c r="BL28" s="212"/>
    </row>
    <row r="29" spans="3:77" ht="19.5" customHeight="1" x14ac:dyDescent="0.25">
      <c r="C29" s="60">
        <v>30</v>
      </c>
      <c r="Q29" s="212"/>
      <c r="R29" s="212"/>
      <c r="S29" s="212"/>
      <c r="T29" s="212"/>
      <c r="U29" s="212"/>
      <c r="V29" s="212"/>
      <c r="W29" s="212"/>
      <c r="X29" s="212"/>
      <c r="Y29" s="212"/>
      <c r="Z29" s="212"/>
      <c r="AA29" s="212"/>
      <c r="AB29" s="212"/>
      <c r="AC29" s="212"/>
      <c r="AD29" s="212"/>
      <c r="AE29" s="212"/>
      <c r="AF29" s="212"/>
      <c r="AG29" s="212"/>
      <c r="AH29" s="212"/>
      <c r="AI29" s="212"/>
      <c r="AJ29" s="212"/>
      <c r="AK29" s="212"/>
      <c r="AL29" s="212"/>
      <c r="AM29" s="212"/>
      <c r="AN29" s="212"/>
      <c r="AO29" s="241"/>
      <c r="AP29" s="151"/>
      <c r="AQ29" s="156"/>
      <c r="AR29" s="139"/>
      <c r="AS29" s="148"/>
      <c r="AT29" s="496" t="s">
        <v>227</v>
      </c>
      <c r="AU29" s="423" t="s">
        <v>566</v>
      </c>
      <c r="AV29" s="157"/>
      <c r="AW29" s="446" t="s">
        <v>227</v>
      </c>
      <c r="AX29" s="157" t="s">
        <v>542</v>
      </c>
      <c r="AY29" s="505" t="s">
        <v>567</v>
      </c>
      <c r="AZ29" s="501" t="s">
        <v>227</v>
      </c>
      <c r="BA29" s="150"/>
      <c r="BB29" s="423" t="s">
        <v>491</v>
      </c>
      <c r="BC29" s="233" t="s">
        <v>227</v>
      </c>
      <c r="BD29" s="157" t="s">
        <v>542</v>
      </c>
      <c r="BE29" s="414" t="s">
        <v>492</v>
      </c>
      <c r="BF29" s="448" t="s">
        <v>227</v>
      </c>
      <c r="BG29" s="150"/>
      <c r="BH29" s="415" t="s">
        <v>493</v>
      </c>
      <c r="BI29" s="157"/>
      <c r="BJ29" s="415" t="s">
        <v>568</v>
      </c>
      <c r="BK29" s="66">
        <v>30</v>
      </c>
      <c r="BL29" s="212"/>
      <c r="BN29" s="279">
        <v>11</v>
      </c>
    </row>
    <row r="30" spans="3:77" ht="19.5" customHeight="1" x14ac:dyDescent="0.25">
      <c r="C30" s="60">
        <v>29</v>
      </c>
      <c r="Q30" s="212"/>
      <c r="R30" s="212"/>
      <c r="S30" s="212"/>
      <c r="T30" s="93"/>
      <c r="U30" s="212"/>
      <c r="V30" s="212"/>
      <c r="W30" s="212"/>
      <c r="X30" s="212"/>
      <c r="Y30" s="212"/>
      <c r="Z30" s="212"/>
      <c r="AA30" s="212"/>
      <c r="AB30" s="212"/>
      <c r="AC30" s="212"/>
      <c r="AD30" s="212"/>
      <c r="AE30" s="212"/>
      <c r="AF30" s="212"/>
      <c r="AG30" s="212"/>
      <c r="AH30" s="212"/>
      <c r="AI30" s="212"/>
      <c r="AJ30" s="212"/>
      <c r="AK30" s="212"/>
      <c r="AL30" s="212"/>
      <c r="AM30" s="212"/>
      <c r="AN30" s="212"/>
      <c r="AO30" s="212"/>
      <c r="AP30" s="151"/>
      <c r="AQ30" s="156"/>
      <c r="AR30" s="139"/>
      <c r="AS30" s="148"/>
      <c r="AT30" s="175"/>
      <c r="AU30" s="423"/>
      <c r="AV30" s="157"/>
      <c r="AW30" s="174"/>
      <c r="AX30" s="157"/>
      <c r="AY30" s="157"/>
      <c r="AZ30" s="156"/>
      <c r="BA30" s="157"/>
      <c r="BB30" s="157"/>
      <c r="BC30" s="156"/>
      <c r="BD30" s="157"/>
      <c r="BE30" s="157"/>
      <c r="BF30" s="156"/>
      <c r="BG30" s="157"/>
      <c r="BH30" s="157"/>
      <c r="BI30" s="157"/>
      <c r="BJ30" s="238"/>
      <c r="BK30" s="66">
        <v>29</v>
      </c>
      <c r="BL30" s="212"/>
      <c r="BN30" s="279">
        <v>10</v>
      </c>
    </row>
    <row r="31" spans="3:77" ht="19.5" customHeight="1" x14ac:dyDescent="0.25">
      <c r="C31" s="60">
        <v>28</v>
      </c>
      <c r="D31" s="212"/>
      <c r="E31" s="212"/>
      <c r="K31" s="688"/>
      <c r="L31" s="688"/>
      <c r="Q31" s="212"/>
      <c r="R31" s="212"/>
      <c r="S31" s="212"/>
      <c r="T31" s="212"/>
      <c r="U31" s="212"/>
      <c r="V31" s="212"/>
      <c r="W31" s="212"/>
      <c r="X31" s="212"/>
      <c r="Y31" s="212"/>
      <c r="Z31" s="212"/>
      <c r="AA31" s="212"/>
      <c r="AB31" s="212"/>
      <c r="AC31" s="212"/>
      <c r="AD31" s="212"/>
      <c r="AE31" s="212"/>
      <c r="AF31" s="212"/>
      <c r="AG31" s="212"/>
      <c r="AH31" s="212"/>
      <c r="AI31" s="212"/>
      <c r="AJ31" s="212"/>
      <c r="AK31" s="212"/>
      <c r="AL31" s="212"/>
      <c r="AM31" s="212"/>
      <c r="AN31" s="212"/>
      <c r="AO31" s="212"/>
      <c r="AP31" s="151"/>
      <c r="AQ31" s="156"/>
      <c r="AR31" s="139"/>
      <c r="AS31" s="139"/>
      <c r="AT31" s="447"/>
      <c r="AU31" s="157"/>
      <c r="AV31" s="157"/>
      <c r="AW31" s="174"/>
      <c r="AX31" s="157"/>
      <c r="AY31" s="157"/>
      <c r="AZ31" s="156"/>
      <c r="BA31" s="157"/>
      <c r="BB31" s="157"/>
      <c r="BC31" s="156"/>
      <c r="BD31" s="157"/>
      <c r="BE31" s="157"/>
      <c r="BF31" s="156"/>
      <c r="BG31" s="157"/>
      <c r="BH31" s="157"/>
      <c r="BI31" s="157"/>
      <c r="BJ31" s="238"/>
      <c r="BK31" s="66">
        <v>28</v>
      </c>
      <c r="BL31" s="212"/>
      <c r="BN31" s="279">
        <v>10</v>
      </c>
    </row>
    <row r="32" spans="3:77" ht="19.5" customHeight="1" thickBot="1" x14ac:dyDescent="0.3">
      <c r="C32" s="60">
        <v>27</v>
      </c>
      <c r="Q32" s="212"/>
      <c r="R32" s="212"/>
      <c r="S32" s="212"/>
      <c r="T32" s="212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H32" s="212"/>
      <c r="AI32" s="212"/>
      <c r="AJ32" s="212"/>
      <c r="AK32" s="212"/>
      <c r="AL32" s="212"/>
      <c r="AM32" s="212"/>
      <c r="AN32" s="212"/>
      <c r="AO32" s="212"/>
      <c r="AP32" s="151"/>
      <c r="AQ32" s="156"/>
      <c r="AR32" s="139"/>
      <c r="AS32" s="139"/>
      <c r="AT32" s="174"/>
      <c r="AU32" s="157"/>
      <c r="AV32" s="157"/>
      <c r="AW32" s="174"/>
      <c r="AX32" s="157"/>
      <c r="AY32" s="157"/>
      <c r="AZ32" s="156"/>
      <c r="BA32" s="157"/>
      <c r="BB32" s="157"/>
      <c r="BC32" s="156"/>
      <c r="BD32" s="157"/>
      <c r="BE32" s="157"/>
      <c r="BF32" s="156"/>
      <c r="BG32" s="157"/>
      <c r="BH32" s="157"/>
      <c r="BI32" s="157"/>
      <c r="BJ32" s="415" t="s">
        <v>569</v>
      </c>
      <c r="BK32" s="66">
        <v>27</v>
      </c>
      <c r="BL32" s="212"/>
      <c r="BN32" s="279">
        <v>9</v>
      </c>
    </row>
    <row r="33" spans="3:116" ht="19.5" customHeight="1" x14ac:dyDescent="0.25">
      <c r="C33" s="60">
        <v>26</v>
      </c>
      <c r="Q33" s="212"/>
      <c r="R33" s="212"/>
      <c r="S33" s="212"/>
      <c r="T33" s="212"/>
      <c r="U33" s="212"/>
      <c r="V33" s="212"/>
      <c r="W33" s="212"/>
      <c r="X33" s="212"/>
      <c r="Y33" s="212"/>
      <c r="Z33" s="212"/>
      <c r="AA33" s="212"/>
      <c r="AB33" s="212"/>
      <c r="AC33" s="212"/>
      <c r="AD33" s="212"/>
      <c r="AE33" s="212"/>
      <c r="AF33" s="212"/>
      <c r="AG33" s="212"/>
      <c r="AH33" s="212"/>
      <c r="AI33" s="212"/>
      <c r="AJ33" s="212"/>
      <c r="AK33" s="212"/>
      <c r="AL33" s="212"/>
      <c r="AM33" s="212"/>
      <c r="AN33" s="212"/>
      <c r="AO33" s="212"/>
      <c r="AP33" s="151"/>
      <c r="AQ33" s="156"/>
      <c r="AR33" s="139"/>
      <c r="AS33" s="139"/>
      <c r="AT33" s="448" t="s">
        <v>227</v>
      </c>
      <c r="AU33" s="150"/>
      <c r="AV33" s="414" t="s">
        <v>570</v>
      </c>
      <c r="AW33" s="399" t="str">
        <f>IF(INDEX(Cab_list[],MATCH(7&amp;"-"&amp;AY33,Cab_list[hidden cabname],0),2)=0," ",INDEX(Cab_list[],MATCH(7&amp;"-"&amp;AY33,Cab_list[hidden cabname],0),2))</f>
        <v>DEK</v>
      </c>
      <c r="AX33" s="616"/>
      <c r="AY33" s="414" t="s">
        <v>171</v>
      </c>
      <c r="AZ33" s="619"/>
      <c r="BA33" s="150"/>
      <c r="BB33" s="414" t="s">
        <v>172</v>
      </c>
      <c r="BC33" s="448" t="s">
        <v>227</v>
      </c>
      <c r="BD33" s="150"/>
      <c r="BE33" s="414" t="s">
        <v>173</v>
      </c>
      <c r="BF33" s="156"/>
      <c r="BG33" s="242"/>
      <c r="BH33" s="157"/>
      <c r="BI33" s="157"/>
      <c r="BJ33" s="238"/>
      <c r="BK33" s="66">
        <v>26</v>
      </c>
      <c r="BL33" s="212"/>
      <c r="BN33" s="279">
        <v>10</v>
      </c>
      <c r="DL33" s="212"/>
    </row>
    <row r="34" spans="3:116" ht="19.5" customHeight="1" x14ac:dyDescent="0.25">
      <c r="C34" s="60">
        <v>25</v>
      </c>
      <c r="Q34" s="212"/>
      <c r="R34" s="212"/>
      <c r="S34" s="212"/>
      <c r="T34" s="212"/>
      <c r="U34" s="212"/>
      <c r="V34" s="212"/>
      <c r="W34" s="212"/>
      <c r="X34" s="212"/>
      <c r="Y34" s="212"/>
      <c r="Z34" s="212"/>
      <c r="AA34" s="212"/>
      <c r="AB34" s="212"/>
      <c r="AC34" s="212"/>
      <c r="AD34" s="212"/>
      <c r="AE34" s="212"/>
      <c r="AF34" s="212"/>
      <c r="AG34" s="212"/>
      <c r="AH34" s="212"/>
      <c r="AI34" s="212"/>
      <c r="AJ34" s="212"/>
      <c r="AK34" s="212"/>
      <c r="AL34" s="212"/>
      <c r="AM34" s="212"/>
      <c r="AN34" s="212"/>
      <c r="AO34" s="212"/>
      <c r="AP34" s="151"/>
      <c r="AQ34" s="156"/>
      <c r="AR34" s="139"/>
      <c r="AS34" s="139"/>
      <c r="AT34" s="448" t="s">
        <v>227</v>
      </c>
      <c r="AU34" s="150"/>
      <c r="AV34" s="414" t="s">
        <v>571</v>
      </c>
      <c r="AW34" s="399" t="str">
        <f>IF(INDEX(Cab_list[],MATCH(7&amp;"-"&amp;AY34,Cab_list[hidden cabname],0),2)=0," ",INDEX(Cab_list[],MATCH(7&amp;"-"&amp;AY34,Cab_list[hidden cabname],0),2))</f>
        <v>DEK</v>
      </c>
      <c r="AX34" s="616"/>
      <c r="AY34" s="414" t="s">
        <v>175</v>
      </c>
      <c r="AZ34" s="615" t="str">
        <f>IF(INDEX(Cab_list[],MATCH(7&amp;"-"&amp;BB34,Cab_list[hidden cabname],0),2)=0," ",INDEX(Cab_list[],MATCH(7&amp;"-"&amp;BB34,Cab_list[hidden cabname],0),2))</f>
        <v>prod-net#1</v>
      </c>
      <c r="BA34" s="616"/>
      <c r="BB34" s="414" t="s">
        <v>176</v>
      </c>
      <c r="BC34" s="448" t="s">
        <v>227</v>
      </c>
      <c r="BD34" s="150"/>
      <c r="BE34" s="414" t="s">
        <v>177</v>
      </c>
      <c r="BF34" s="448" t="s">
        <v>227</v>
      </c>
      <c r="BG34" s="150"/>
      <c r="BH34" s="414" t="s">
        <v>429</v>
      </c>
      <c r="BI34" s="157"/>
      <c r="BJ34" s="238"/>
      <c r="BK34" s="66">
        <v>25</v>
      </c>
      <c r="BL34" s="212"/>
    </row>
    <row r="35" spans="3:116" ht="19.5" customHeight="1" x14ac:dyDescent="0.25">
      <c r="C35" s="60">
        <v>24</v>
      </c>
      <c r="Q35" s="212"/>
      <c r="R35" s="212"/>
      <c r="S35" s="212"/>
      <c r="T35" s="212"/>
      <c r="U35" s="212"/>
      <c r="V35" s="212"/>
      <c r="W35" s="212"/>
      <c r="X35" s="212"/>
      <c r="Y35" s="212"/>
      <c r="Z35" s="212"/>
      <c r="AA35" s="212"/>
      <c r="AB35" s="212"/>
      <c r="AC35" s="212"/>
      <c r="AD35" s="212"/>
      <c r="AE35" s="212"/>
      <c r="AF35" s="212"/>
      <c r="AG35" s="212"/>
      <c r="AH35" s="212"/>
      <c r="AI35" s="212"/>
      <c r="AJ35" s="212"/>
      <c r="AK35" s="212"/>
      <c r="AL35" s="212"/>
      <c r="AM35" s="212"/>
      <c r="AN35" s="212"/>
      <c r="AO35" s="212"/>
      <c r="AP35" s="151"/>
      <c r="AQ35" s="156"/>
      <c r="AR35" s="139"/>
      <c r="AS35" s="139"/>
      <c r="AT35" s="448" t="s">
        <v>227</v>
      </c>
      <c r="AU35" s="150"/>
      <c r="AV35" s="414" t="s">
        <v>572</v>
      </c>
      <c r="AW35" s="399" t="str">
        <f>IF(INDEX(Cab_list[],MATCH(7&amp;"-"&amp;AY35,Cab_list[hidden cabname],0),2)=0," ",INDEX(Cab_list[],MATCH(7&amp;"-"&amp;AY35,Cab_list[hidden cabname],0),2))</f>
        <v>DEK</v>
      </c>
      <c r="AX35" s="616"/>
      <c r="AY35" s="414" t="s">
        <v>179</v>
      </c>
      <c r="AZ35" s="615" t="str">
        <f>IF(INDEX(Cab_list[],MATCH(7&amp;"-"&amp;BB35,Cab_list[hidden cabname],0),2)=0," ",INDEX(Cab_list[],MATCH(7&amp;"-"&amp;BB35,Cab_list[hidden cabname],0),2))</f>
        <v>prod-net#2</v>
      </c>
      <c r="BA35" s="617"/>
      <c r="BB35" s="414" t="s">
        <v>180</v>
      </c>
      <c r="BC35" s="498" t="s">
        <v>227</v>
      </c>
      <c r="BD35" s="150"/>
      <c r="BE35" s="414" t="s">
        <v>181</v>
      </c>
      <c r="BF35" s="498" t="s">
        <v>227</v>
      </c>
      <c r="BG35" s="150"/>
      <c r="BH35" s="414" t="s">
        <v>430</v>
      </c>
      <c r="BI35" s="139"/>
      <c r="BJ35" s="143"/>
      <c r="BK35" s="66">
        <v>24</v>
      </c>
      <c r="BL35" s="212"/>
      <c r="BN35" s="279">
        <v>11</v>
      </c>
    </row>
    <row r="36" spans="3:116" ht="19.5" customHeight="1" x14ac:dyDescent="0.25">
      <c r="C36" s="60">
        <v>23</v>
      </c>
      <c r="Q36" s="212"/>
      <c r="R36" s="212"/>
      <c r="S36" s="212"/>
      <c r="T36" s="212"/>
      <c r="U36" s="212"/>
      <c r="V36" s="212"/>
      <c r="W36" s="212"/>
      <c r="X36" s="212"/>
      <c r="Y36" s="212"/>
      <c r="Z36" s="212"/>
      <c r="AA36" s="212"/>
      <c r="AB36" s="212"/>
      <c r="AC36" s="212"/>
      <c r="AD36" s="212"/>
      <c r="AE36" s="212"/>
      <c r="AF36" s="212"/>
      <c r="AG36" s="212"/>
      <c r="AH36" s="212"/>
      <c r="AI36" s="212"/>
      <c r="AJ36" s="212"/>
      <c r="AK36" s="212"/>
      <c r="AL36" s="212"/>
      <c r="AM36" s="212"/>
      <c r="AN36" s="212"/>
      <c r="AO36" s="243"/>
      <c r="AP36" s="151"/>
      <c r="AQ36" s="156"/>
      <c r="AR36" s="139"/>
      <c r="AS36" s="139"/>
      <c r="AT36" s="448" t="s">
        <v>227</v>
      </c>
      <c r="AU36" s="150"/>
      <c r="AV36" s="414" t="s">
        <v>573</v>
      </c>
      <c r="AW36" s="399" t="str">
        <f>IF(INDEX(Cab_list[],MATCH(7&amp;"-"&amp;AY36,Cab_list[hidden cabname],0),2)=0," ",INDEX(Cab_list[],MATCH(7&amp;"-"&amp;AY36,Cab_list[hidden cabname],0),2))</f>
        <v xml:space="preserve"> </v>
      </c>
      <c r="AX36" s="371"/>
      <c r="AY36" s="414" t="s">
        <v>183</v>
      </c>
      <c r="AZ36" s="615" t="str">
        <f>IF(INDEX(Cab_list[],MATCH(7&amp;"-"&amp;BB36,Cab_list[hidden cabname],0),2)=0," ",INDEX(Cab_list[],MATCH(7&amp;"-"&amp;BB36,Cab_list[hidden cabname],0),2))</f>
        <v>prod-net#3</v>
      </c>
      <c r="BA36" s="617"/>
      <c r="BB36" s="414" t="s">
        <v>184</v>
      </c>
      <c r="BC36" s="499"/>
      <c r="BD36" s="151" t="s">
        <v>555</v>
      </c>
      <c r="BE36" s="414" t="s">
        <v>185</v>
      </c>
      <c r="BF36" s="448" t="s">
        <v>227</v>
      </c>
      <c r="BG36" s="150"/>
      <c r="BH36" s="414" t="s">
        <v>431</v>
      </c>
      <c r="BI36" s="139"/>
      <c r="BJ36" s="143"/>
      <c r="BK36" s="66">
        <v>23</v>
      </c>
      <c r="BL36" s="212"/>
      <c r="BN36" s="279">
        <v>11</v>
      </c>
    </row>
    <row r="37" spans="3:116" ht="19.5" customHeight="1" thickBot="1" x14ac:dyDescent="0.3">
      <c r="C37" s="60">
        <v>22</v>
      </c>
      <c r="Q37" s="212"/>
      <c r="R37" s="212"/>
      <c r="S37" s="212"/>
      <c r="T37" s="212"/>
      <c r="U37" s="212"/>
      <c r="V37" s="212"/>
      <c r="W37" s="212"/>
      <c r="X37" s="212"/>
      <c r="Y37" s="212"/>
      <c r="Z37" s="212"/>
      <c r="AA37" s="212"/>
      <c r="AB37" s="212"/>
      <c r="AC37" s="212"/>
      <c r="AD37" s="212"/>
      <c r="AE37" s="212"/>
      <c r="AF37" s="212"/>
      <c r="AG37" s="212"/>
      <c r="AH37" s="212"/>
      <c r="AI37" s="212"/>
      <c r="AJ37" s="212"/>
      <c r="AK37" s="212"/>
      <c r="AL37" s="212"/>
      <c r="AM37" s="212"/>
      <c r="AN37" s="212"/>
      <c r="AO37" s="243"/>
      <c r="AP37" s="151"/>
      <c r="AQ37" s="174"/>
      <c r="AR37" s="175"/>
      <c r="AS37" s="174"/>
      <c r="AT37" s="448" t="s">
        <v>227</v>
      </c>
      <c r="AU37" s="150"/>
      <c r="AV37" s="414" t="s">
        <v>574</v>
      </c>
      <c r="AW37" s="399" t="str">
        <f>IF(INDEX(Cab_list[],MATCH(7&amp;"-"&amp;AY37,Cab_list[hidden cabname],0),2)=0," ",INDEX(Cab_list[],MATCH(7&amp;"-"&amp;AY37,Cab_list[hidden cabname],0),2))</f>
        <v xml:space="preserve"> </v>
      </c>
      <c r="AX37" s="371"/>
      <c r="AY37" s="414" t="s">
        <v>187</v>
      </c>
      <c r="AZ37" s="615" t="str">
        <f>IF(INDEX(Cab_list[],MATCH(7&amp;"-"&amp;BB37,Cab_list[hidden cabname],0),2)=0," ",INDEX(Cab_list[],MATCH(7&amp;"-"&amp;BB37,Cab_list[hidden cabname],0),2))</f>
        <v>prod-net#4</v>
      </c>
      <c r="BA37" s="617"/>
      <c r="BB37" s="414" t="s">
        <v>188</v>
      </c>
      <c r="BC37" s="399" t="str">
        <f>IF(INDEX(Cab_list[],MATCH(7&amp;"-"&amp;BE37,Cab_list[hidden cabname],0),2)=0," ",INDEX(Cab_list[],MATCH(7&amp;"-"&amp;BE37,Cab_list[hidden cabname],0),2))</f>
        <v>DEK</v>
      </c>
      <c r="BD37" s="150"/>
      <c r="BE37" s="414" t="s">
        <v>189</v>
      </c>
      <c r="BF37" s="498" t="s">
        <v>227</v>
      </c>
      <c r="BG37" s="150"/>
      <c r="BH37" s="414" t="s">
        <v>432</v>
      </c>
      <c r="BI37" s="267"/>
      <c r="BJ37" s="244">
        <v>21</v>
      </c>
      <c r="BK37" s="66">
        <v>22</v>
      </c>
      <c r="BL37" s="212"/>
      <c r="BN37" s="279">
        <v>10</v>
      </c>
    </row>
    <row r="38" spans="3:116" ht="19.5" customHeight="1" thickBot="1" x14ac:dyDescent="0.3">
      <c r="C38" s="60">
        <v>21</v>
      </c>
      <c r="K38" s="688"/>
      <c r="L38" s="688"/>
      <c r="Q38" s="212"/>
      <c r="R38" s="212"/>
      <c r="S38" s="212"/>
      <c r="T38" s="212"/>
      <c r="U38" s="212"/>
      <c r="V38" s="212"/>
      <c r="W38" s="212"/>
      <c r="X38" s="212"/>
      <c r="Y38" s="212"/>
      <c r="Z38" s="212"/>
      <c r="AA38" s="212"/>
      <c r="AB38" s="212"/>
      <c r="AC38" s="212"/>
      <c r="AD38" s="212"/>
      <c r="AE38" s="212"/>
      <c r="AF38" s="212"/>
      <c r="AG38" s="212"/>
      <c r="AH38" s="212"/>
      <c r="AI38" s="212"/>
      <c r="AJ38" s="212"/>
      <c r="AK38" s="212"/>
      <c r="AL38" s="212"/>
      <c r="AM38" s="212"/>
      <c r="AN38" s="212"/>
      <c r="AO38" s="212"/>
      <c r="AP38" s="151"/>
      <c r="AQ38" s="156"/>
      <c r="AR38" s="139"/>
      <c r="AS38" s="139"/>
      <c r="AT38" s="448" t="s">
        <v>227</v>
      </c>
      <c r="AU38" s="150"/>
      <c r="AV38" s="414" t="s">
        <v>575</v>
      </c>
      <c r="AW38" s="399" t="str">
        <f>IF(INDEX(Cab_list[],MATCH(7&amp;"-"&amp;AY38,Cab_list[hidden cabname],0),2)=0," ",INDEX(Cab_list[],MATCH(7&amp;"-"&amp;AY38,Cab_list[hidden cabname],0),2))</f>
        <v xml:space="preserve"> </v>
      </c>
      <c r="AX38" s="371"/>
      <c r="AY38" s="414" t="s">
        <v>191</v>
      </c>
      <c r="AZ38" s="615" t="str">
        <f>IF(INDEX(Cab_list[],MATCH(7&amp;"-"&amp;BB38,Cab_list[hidden cabname],0),2)=0," ",INDEX(Cab_list[],MATCH(7&amp;"-"&amp;BB38,Cab_list[hidden cabname],0),2))</f>
        <v>prod-net#5</v>
      </c>
      <c r="BA38" s="617"/>
      <c r="BB38" s="414" t="s">
        <v>192</v>
      </c>
      <c r="BC38" s="399" t="str">
        <f>IF(INDEX(Cab_list[],MATCH(7&amp;"-"&amp;BE38,Cab_list[hidden cabname],0),2)=0," ",INDEX(Cab_list[],MATCH(7&amp;"-"&amp;BE38,Cab_list[hidden cabname],0),2))</f>
        <v>DEK</v>
      </c>
      <c r="BD38" s="150"/>
      <c r="BE38" s="414" t="s">
        <v>193</v>
      </c>
      <c r="BF38" s="500"/>
      <c r="BG38" s="151" t="s">
        <v>555</v>
      </c>
      <c r="BH38" s="414" t="s">
        <v>433</v>
      </c>
      <c r="BI38" s="496" t="s">
        <v>227</v>
      </c>
      <c r="BJ38" s="421" t="s">
        <v>194</v>
      </c>
      <c r="BK38" s="66">
        <v>21</v>
      </c>
      <c r="BL38" s="212"/>
      <c r="BN38" s="279">
        <v>10</v>
      </c>
    </row>
    <row r="39" spans="3:116" ht="19.5" customHeight="1" thickBot="1" x14ac:dyDescent="0.3">
      <c r="C39" s="60">
        <v>20</v>
      </c>
      <c r="Q39" s="212"/>
      <c r="R39" s="212"/>
      <c r="S39" s="212"/>
      <c r="T39" s="212"/>
      <c r="U39" s="212"/>
      <c r="V39" s="212"/>
      <c r="W39" s="212"/>
      <c r="X39" s="212"/>
      <c r="Y39" s="212"/>
      <c r="Z39" s="212"/>
      <c r="AA39" s="212"/>
      <c r="AB39" s="212"/>
      <c r="AC39" s="212"/>
      <c r="AD39" s="212"/>
      <c r="AE39" s="212"/>
      <c r="AF39" s="212"/>
      <c r="AG39" s="212"/>
      <c r="AH39" s="212"/>
      <c r="AI39" s="212"/>
      <c r="AJ39" s="212"/>
      <c r="AK39" s="212"/>
      <c r="AL39" s="212"/>
      <c r="AM39" s="212"/>
      <c r="AN39" s="212"/>
      <c r="AO39" s="243"/>
      <c r="AP39" s="151"/>
      <c r="AQ39" s="156"/>
      <c r="AR39" s="139"/>
      <c r="AS39" s="139"/>
      <c r="AT39" s="448" t="s">
        <v>227</v>
      </c>
      <c r="AU39" s="150"/>
      <c r="AV39" s="414" t="s">
        <v>576</v>
      </c>
      <c r="AW39" s="399" t="str">
        <f>IF(INDEX(Cab_list[],MATCH(7&amp;"-"&amp;AY39,Cab_list[hidden cabname],0),2)=0," ",INDEX(Cab_list[],MATCH(7&amp;"-"&amp;AY39,Cab_list[hidden cabname],0),2))</f>
        <v xml:space="preserve"> </v>
      </c>
      <c r="AX39" s="371"/>
      <c r="AY39" s="414" t="s">
        <v>195</v>
      </c>
      <c r="AZ39" s="615" t="str">
        <f>IF(INDEX(Cab_list[],MATCH(7&amp;"-"&amp;BB39,Cab_list[hidden cabname],0),2)=0," ",INDEX(Cab_list[],MATCH(7&amp;"-"&amp;BB39,Cab_list[hidden cabname],0),2))</f>
        <v>prod-net#6</v>
      </c>
      <c r="BA39" s="617"/>
      <c r="BB39" s="414" t="s">
        <v>196</v>
      </c>
      <c r="BC39" s="637" t="s">
        <v>227</v>
      </c>
      <c r="BD39" s="150"/>
      <c r="BE39" s="414" t="s">
        <v>197</v>
      </c>
      <c r="BF39" s="499"/>
      <c r="BG39" s="151" t="s">
        <v>555</v>
      </c>
      <c r="BH39" s="414" t="s">
        <v>434</v>
      </c>
      <c r="BI39" s="496" t="s">
        <v>227</v>
      </c>
      <c r="BJ39" s="421" t="s">
        <v>198</v>
      </c>
      <c r="BK39" s="66">
        <v>20</v>
      </c>
      <c r="BL39" s="212"/>
      <c r="BN39" s="279">
        <v>10</v>
      </c>
    </row>
    <row r="40" spans="3:116" ht="19.5" customHeight="1" thickBot="1" x14ac:dyDescent="0.35">
      <c r="C40" s="60">
        <v>19</v>
      </c>
      <c r="Q40" s="212"/>
      <c r="R40" s="212"/>
      <c r="S40" s="212"/>
      <c r="T40" s="212"/>
      <c r="U40" s="212"/>
      <c r="V40" s="212"/>
      <c r="W40" s="212"/>
      <c r="X40" s="212"/>
      <c r="Y40" s="212"/>
      <c r="Z40" s="212"/>
      <c r="AA40" s="212"/>
      <c r="AB40" s="212"/>
      <c r="AC40" s="212"/>
      <c r="AD40" s="212"/>
      <c r="AE40" s="212"/>
      <c r="AF40" s="212"/>
      <c r="AG40" s="212"/>
      <c r="AH40" s="212"/>
      <c r="AI40" s="212"/>
      <c r="AJ40" s="212"/>
      <c r="AK40" s="212"/>
      <c r="AL40" s="212"/>
      <c r="AM40" s="212"/>
      <c r="AN40" s="212"/>
      <c r="AO40" s="245"/>
      <c r="AP40" s="151"/>
      <c r="AQ40" s="156"/>
      <c r="AR40" s="139"/>
      <c r="AS40" s="139"/>
      <c r="AT40" s="448" t="s">
        <v>227</v>
      </c>
      <c r="AU40" s="150"/>
      <c r="AV40" s="414" t="s">
        <v>577</v>
      </c>
      <c r="AW40" s="399" t="str">
        <f>IF(INDEX(Cab_list[],MATCH(7&amp;"-"&amp;AY40,Cab_list[hidden cabname],0),2)=0," ",INDEX(Cab_list[],MATCH(7&amp;"-"&amp;AY40,Cab_list[hidden cabname],0),2))</f>
        <v xml:space="preserve"> </v>
      </c>
      <c r="AX40" s="371"/>
      <c r="AY40" s="414" t="s">
        <v>199</v>
      </c>
      <c r="AZ40" s="615" t="str">
        <f>IF(INDEX(Cab_list[],MATCH(7&amp;"-"&amp;BB40,Cab_list[hidden cabname],0),2)=0," ",INDEX(Cab_list[],MATCH(7&amp;"-"&amp;BB40,Cab_list[hidden cabname],0),2))</f>
        <v>corp-net#1</v>
      </c>
      <c r="BA40" s="617"/>
      <c r="BB40" s="414" t="s">
        <v>200</v>
      </c>
      <c r="BC40" s="399" t="s">
        <v>166</v>
      </c>
      <c r="BD40" s="150" t="s">
        <v>578</v>
      </c>
      <c r="BE40" s="414" t="s">
        <v>201</v>
      </c>
      <c r="BF40" s="501" t="s">
        <v>227</v>
      </c>
      <c r="BG40" s="150"/>
      <c r="BH40" s="414" t="s">
        <v>435</v>
      </c>
      <c r="BI40" s="496" t="s">
        <v>227</v>
      </c>
      <c r="BJ40" s="421" t="s">
        <v>202</v>
      </c>
      <c r="BK40" s="66">
        <v>19</v>
      </c>
      <c r="BL40" s="212"/>
      <c r="BN40" s="279">
        <v>21</v>
      </c>
    </row>
    <row r="41" spans="3:116" ht="19.5" customHeight="1" thickBot="1" x14ac:dyDescent="0.3">
      <c r="C41" s="60">
        <v>18</v>
      </c>
      <c r="Q41" s="212"/>
      <c r="R41" s="212"/>
      <c r="S41" s="212"/>
      <c r="T41" s="212"/>
      <c r="U41" s="212"/>
      <c r="V41" s="212"/>
      <c r="W41" s="212"/>
      <c r="X41" s="212"/>
      <c r="Y41" s="212"/>
      <c r="Z41" s="212"/>
      <c r="AA41" s="212"/>
      <c r="AB41" s="212"/>
      <c r="AC41" s="212"/>
      <c r="AD41" s="212"/>
      <c r="AE41" s="212"/>
      <c r="AF41" s="212"/>
      <c r="AG41" s="212"/>
      <c r="AH41" s="212"/>
      <c r="AI41" s="212"/>
      <c r="AJ41" s="212"/>
      <c r="AK41" s="212"/>
      <c r="AL41" s="212"/>
      <c r="AM41" s="212"/>
      <c r="AN41" s="212"/>
      <c r="AO41" s="212"/>
      <c r="AP41" s="151"/>
      <c r="AQ41" s="156"/>
      <c r="AR41" s="139"/>
      <c r="AS41" s="139"/>
      <c r="AT41" s="448" t="s">
        <v>227</v>
      </c>
      <c r="AU41" s="150"/>
      <c r="AV41" s="414" t="s">
        <v>579</v>
      </c>
      <c r="AW41" s="642" t="str">
        <f>IF(INDEX(Cab_list[],MATCH(7&amp;"-"&amp;AY41,Cab_list[hidden cabname],0),2)=0," ",INDEX(Cab_list[],MATCH(7&amp;"-"&amp;AY41,Cab_list[hidden cabname],0),2))</f>
        <v xml:space="preserve"> </v>
      </c>
      <c r="AX41" s="643"/>
      <c r="AY41" s="414" t="s">
        <v>203</v>
      </c>
      <c r="AZ41" s="615" t="str">
        <f>IF(INDEX(Cab_list[],MATCH(7&amp;"-"&amp;BB41,Cab_list[hidden cabname],0),2)=0," ",INDEX(Cab_list[],MATCH(7&amp;"-"&amp;BB41,Cab_list[hidden cabname],0),2))</f>
        <v>corp-net#2</v>
      </c>
      <c r="BA41" s="617"/>
      <c r="BB41" s="414" t="s">
        <v>204</v>
      </c>
      <c r="BC41" s="499"/>
      <c r="BD41" s="151" t="s">
        <v>555</v>
      </c>
      <c r="BE41" s="414" t="s">
        <v>205</v>
      </c>
      <c r="BF41" s="448" t="s">
        <v>227</v>
      </c>
      <c r="BG41" s="150"/>
      <c r="BH41" s="414" t="s">
        <v>496</v>
      </c>
      <c r="BI41" s="496" t="s">
        <v>227</v>
      </c>
      <c r="BJ41" s="421" t="s">
        <v>206</v>
      </c>
      <c r="BK41" s="66">
        <v>18</v>
      </c>
      <c r="BL41" s="212"/>
    </row>
    <row r="42" spans="3:116" ht="19.5" customHeight="1" thickBot="1" x14ac:dyDescent="0.3">
      <c r="C42" s="60">
        <v>17</v>
      </c>
      <c r="Q42" s="212"/>
      <c r="R42" s="212"/>
      <c r="S42" s="212"/>
      <c r="T42" s="212"/>
      <c r="U42" s="212"/>
      <c r="V42" s="212"/>
      <c r="W42" s="212"/>
      <c r="X42" s="212"/>
      <c r="Y42" s="212"/>
      <c r="Z42" s="212"/>
      <c r="AA42" s="212"/>
      <c r="AB42" s="212"/>
      <c r="AC42" s="212"/>
      <c r="AD42" s="212"/>
      <c r="AE42" s="212"/>
      <c r="AF42" s="212"/>
      <c r="AG42" s="212"/>
      <c r="AH42" s="212"/>
      <c r="AI42" s="212"/>
      <c r="AJ42" s="212"/>
      <c r="AK42" s="212"/>
      <c r="AL42" s="212"/>
      <c r="AM42" s="212"/>
      <c r="AN42" s="212"/>
      <c r="AO42" s="212"/>
      <c r="AP42" s="151"/>
      <c r="AQ42" s="156"/>
      <c r="AR42" s="139"/>
      <c r="AS42" s="139"/>
      <c r="AT42" s="448" t="s">
        <v>227</v>
      </c>
      <c r="AU42" s="150"/>
      <c r="AV42" s="414" t="s">
        <v>580</v>
      </c>
      <c r="AW42" s="642" t="str">
        <f>IF(INDEX(Cab_list[],MATCH(7&amp;"-"&amp;AY42,Cab_list[hidden cabname],0),2)=0," ",INDEX(Cab_list[],MATCH(7&amp;"-"&amp;AY42,Cab_list[hidden cabname],0),2))</f>
        <v xml:space="preserve"> </v>
      </c>
      <c r="AX42" s="641"/>
      <c r="AY42" s="414" t="s">
        <v>207</v>
      </c>
      <c r="AZ42" s="615" t="str">
        <f>IF(INDEX(Cab_list[],MATCH(7&amp;"-"&amp;BB42,Cab_list[hidden cabname],0),2)=0," ",INDEX(Cab_list[],MATCH(7&amp;"-"&amp;BB42,Cab_list[hidden cabname],0),2))</f>
        <v xml:space="preserve"> </v>
      </c>
      <c r="BA42" s="617"/>
      <c r="BB42" s="414" t="s">
        <v>208</v>
      </c>
      <c r="BC42" s="502"/>
      <c r="BD42" s="139"/>
      <c r="BE42" s="414"/>
      <c r="BF42" s="399" t="str">
        <f>IF(INDEX(Cab_list[],MATCH(7&amp;"-"&amp;BH42,Cab_list[hidden cabname],0),2)=0," ",INDEX(Cab_list[],MATCH(7&amp;"-"&amp;BH42,Cab_list[hidden cabname],0),2))</f>
        <v>DEK</v>
      </c>
      <c r="BG42" s="399"/>
      <c r="BH42" s="414" t="s">
        <v>497</v>
      </c>
      <c r="BI42" s="496" t="s">
        <v>227</v>
      </c>
      <c r="BJ42" s="421" t="s">
        <v>210</v>
      </c>
      <c r="BK42" s="66">
        <v>17</v>
      </c>
      <c r="BL42" s="212"/>
      <c r="BO42" s="596"/>
    </row>
    <row r="43" spans="3:116" ht="19.5" customHeight="1" thickBot="1" x14ac:dyDescent="0.3">
      <c r="C43" s="60">
        <v>16</v>
      </c>
      <c r="D43" s="212"/>
      <c r="E43" s="212"/>
      <c r="F43" s="212"/>
      <c r="G43" s="212"/>
      <c r="H43" s="212"/>
      <c r="I43" s="212"/>
      <c r="J43" s="212"/>
      <c r="K43" s="212"/>
      <c r="L43" s="212"/>
      <c r="M43" s="212"/>
      <c r="N43" s="212"/>
      <c r="O43" s="212"/>
      <c r="P43" s="212"/>
      <c r="Q43" s="212"/>
      <c r="R43" s="212"/>
      <c r="S43" s="212"/>
      <c r="T43" s="212"/>
      <c r="U43" s="212"/>
      <c r="V43" s="212"/>
      <c r="W43" s="212"/>
      <c r="X43" s="212"/>
      <c r="Y43" s="212"/>
      <c r="Z43" s="212"/>
      <c r="AA43" s="212"/>
      <c r="AB43" s="212"/>
      <c r="AC43" s="212"/>
      <c r="AD43" s="212"/>
      <c r="AE43" s="212"/>
      <c r="AF43" s="212"/>
      <c r="AG43" s="212"/>
      <c r="AH43" s="212"/>
      <c r="AI43" s="212"/>
      <c r="AJ43" s="212"/>
      <c r="AK43" s="212"/>
      <c r="AL43" s="212"/>
      <c r="AM43" s="212"/>
      <c r="AN43" s="212"/>
      <c r="AO43" s="212"/>
      <c r="AP43" s="151"/>
      <c r="AQ43" s="156"/>
      <c r="AR43" s="139"/>
      <c r="AS43" s="139"/>
      <c r="AT43" s="448" t="s">
        <v>227</v>
      </c>
      <c r="AU43" s="150"/>
      <c r="AV43" s="414" t="s">
        <v>581</v>
      </c>
      <c r="AW43" s="446" t="s">
        <v>227</v>
      </c>
      <c r="AX43" s="139" t="s">
        <v>542</v>
      </c>
      <c r="AY43" s="414" t="s">
        <v>436</v>
      </c>
      <c r="AZ43" s="156"/>
      <c r="BA43" s="156"/>
      <c r="BB43" s="370"/>
      <c r="BC43" s="233" t="s">
        <v>227</v>
      </c>
      <c r="BD43" s="139" t="s">
        <v>542</v>
      </c>
      <c r="BE43" s="414" t="s">
        <v>209</v>
      </c>
      <c r="BF43" s="448" t="s">
        <v>227</v>
      </c>
      <c r="BG43" s="150"/>
      <c r="BH43" s="414" t="s">
        <v>499</v>
      </c>
      <c r="BI43" s="496" t="s">
        <v>227</v>
      </c>
      <c r="BJ43" s="421" t="s">
        <v>500</v>
      </c>
      <c r="BK43" s="66">
        <v>16</v>
      </c>
      <c r="BL43" s="212"/>
    </row>
    <row r="44" spans="3:116" ht="19.5" customHeight="1" x14ac:dyDescent="0.25">
      <c r="C44" s="60">
        <v>15</v>
      </c>
      <c r="D44" s="246"/>
      <c r="E44" s="173"/>
      <c r="F44" s="173"/>
      <c r="G44" s="173"/>
      <c r="H44" s="173"/>
      <c r="I44" s="173"/>
      <c r="J44" s="173"/>
      <c r="K44" s="173"/>
      <c r="L44" s="173"/>
      <c r="M44" s="173"/>
      <c r="N44" s="173"/>
      <c r="O44" s="153"/>
      <c r="P44" s="153"/>
      <c r="Q44" s="153"/>
      <c r="R44" s="153"/>
      <c r="S44" s="153"/>
      <c r="T44" s="153"/>
      <c r="U44" s="153"/>
      <c r="V44" s="153"/>
      <c r="W44" s="153"/>
      <c r="X44" s="153"/>
      <c r="Y44" s="153"/>
      <c r="Z44" s="153"/>
      <c r="AA44" s="153"/>
      <c r="AB44" s="153"/>
      <c r="AC44" s="153"/>
      <c r="AD44" s="153"/>
      <c r="AE44" s="153"/>
      <c r="AF44" s="153"/>
      <c r="AG44" s="153"/>
      <c r="AH44" s="153"/>
      <c r="AI44" s="153"/>
      <c r="AJ44" s="153"/>
      <c r="AK44" s="153"/>
      <c r="AL44" s="153"/>
      <c r="AM44" s="153"/>
      <c r="AN44" s="153"/>
      <c r="AO44" s="153"/>
      <c r="AP44" s="139"/>
      <c r="AQ44" s="247"/>
      <c r="AR44" s="139"/>
      <c r="AS44" s="139"/>
      <c r="AT44" s="174"/>
      <c r="AU44" s="139"/>
      <c r="AV44" s="139"/>
      <c r="AW44" s="174"/>
      <c r="AX44" s="139"/>
      <c r="AY44" s="139"/>
      <c r="AZ44" s="156"/>
      <c r="BA44" s="156"/>
      <c r="BB44" s="139"/>
      <c r="BC44" s="156"/>
      <c r="BD44" s="139"/>
      <c r="BE44" s="139"/>
      <c r="BF44" s="156"/>
      <c r="BG44" s="139"/>
      <c r="BH44" s="148"/>
      <c r="BI44" s="496" t="s">
        <v>227</v>
      </c>
      <c r="BJ44" s="421" t="s">
        <v>582</v>
      </c>
      <c r="BK44" s="66">
        <v>15</v>
      </c>
      <c r="BL44" s="212"/>
    </row>
    <row r="45" spans="3:116" ht="19.5" customHeight="1" x14ac:dyDescent="0.25">
      <c r="C45" s="60">
        <v>14</v>
      </c>
      <c r="D45" s="248"/>
      <c r="E45" s="157"/>
      <c r="F45" s="157"/>
      <c r="G45" s="157"/>
      <c r="H45" s="157"/>
      <c r="I45" s="157"/>
      <c r="J45" s="157"/>
      <c r="K45" s="157"/>
      <c r="L45" s="157"/>
      <c r="M45" s="157"/>
      <c r="N45" s="157"/>
      <c r="O45" s="139"/>
      <c r="P45" s="139"/>
      <c r="Q45" s="139"/>
      <c r="R45" s="139"/>
      <c r="S45" s="139"/>
      <c r="T45" s="139"/>
      <c r="U45" s="139"/>
      <c r="V45" s="139"/>
      <c r="W45" s="139"/>
      <c r="X45" s="139"/>
      <c r="Y45" s="139"/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249"/>
      <c r="AR45" s="139"/>
      <c r="AS45" s="139"/>
      <c r="AT45" s="174"/>
      <c r="AU45" s="226"/>
      <c r="AV45" s="226"/>
      <c r="AW45" s="174"/>
      <c r="AX45" s="226"/>
      <c r="AY45" s="226"/>
      <c r="AZ45" s="250"/>
      <c r="BA45" s="226"/>
      <c r="BB45" s="226"/>
      <c r="BC45" s="250"/>
      <c r="BD45" s="226"/>
      <c r="BE45" s="139"/>
      <c r="BF45" s="139"/>
      <c r="BG45" s="139"/>
      <c r="BH45" s="148"/>
      <c r="BI45" s="496" t="s">
        <v>227</v>
      </c>
      <c r="BJ45" s="421" t="s">
        <v>583</v>
      </c>
      <c r="BK45" s="66">
        <v>14</v>
      </c>
      <c r="BL45" s="212"/>
    </row>
    <row r="46" spans="3:116" ht="19.5" customHeight="1" thickBot="1" x14ac:dyDescent="0.3">
      <c r="C46" s="60">
        <v>13</v>
      </c>
      <c r="D46" s="248"/>
      <c r="E46" s="157"/>
      <c r="F46" s="157"/>
      <c r="G46" s="157"/>
      <c r="H46" s="157"/>
      <c r="I46" s="157"/>
      <c r="J46" s="157"/>
      <c r="K46" s="157"/>
      <c r="L46" s="157"/>
      <c r="M46" s="157"/>
      <c r="N46" s="157"/>
      <c r="O46" s="139"/>
      <c r="P46" s="139"/>
      <c r="Q46" s="139"/>
      <c r="R46" s="139"/>
      <c r="S46" s="139"/>
      <c r="T46" s="139"/>
      <c r="U46" s="139"/>
      <c r="V46" s="139"/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249"/>
      <c r="AR46" s="139"/>
      <c r="AS46" s="139"/>
      <c r="AT46" s="174"/>
      <c r="AU46" s="139"/>
      <c r="AV46" s="226"/>
      <c r="AW46" s="175"/>
      <c r="AX46" s="226"/>
      <c r="AY46" s="226"/>
      <c r="AZ46" s="226"/>
      <c r="BA46" s="226"/>
      <c r="BB46" s="226"/>
      <c r="BC46" s="226"/>
      <c r="BD46" s="226"/>
      <c r="BE46" s="226"/>
      <c r="BF46" s="226"/>
      <c r="BG46" s="226"/>
      <c r="BH46" s="265"/>
      <c r="BI46" s="496" t="s">
        <v>227</v>
      </c>
      <c r="BJ46" s="421" t="s">
        <v>584</v>
      </c>
      <c r="BK46" s="66">
        <v>13</v>
      </c>
      <c r="BL46" s="212"/>
    </row>
    <row r="47" spans="3:116" ht="19.5" customHeight="1" x14ac:dyDescent="0.25">
      <c r="C47" s="60">
        <v>12</v>
      </c>
      <c r="D47" s="248"/>
      <c r="E47" s="157"/>
      <c r="F47" s="157"/>
      <c r="G47" s="157"/>
      <c r="H47" s="157"/>
      <c r="I47" s="157"/>
      <c r="J47" s="157"/>
      <c r="K47" s="157"/>
      <c r="L47" s="157"/>
      <c r="M47" s="157"/>
      <c r="N47" s="157"/>
      <c r="O47" s="139"/>
      <c r="P47" s="139"/>
      <c r="Q47" s="139"/>
      <c r="R47" s="139"/>
      <c r="S47" s="139"/>
      <c r="T47" s="139"/>
      <c r="U47" s="139"/>
      <c r="V47" s="139"/>
      <c r="W47" s="139"/>
      <c r="X47" s="399" t="str">
        <f>IF(INDEX(Cab_list[],MATCH(7&amp;"-"&amp;Z47,Cab_list[hidden cabname],0),2)=0," ",INDEX(Cab_list[],MATCH(7&amp;"-"&amp;Z47,Cab_list[hidden cabname],0),2))</f>
        <v xml:space="preserve"> </v>
      </c>
      <c r="Y47" s="371"/>
      <c r="Z47" s="175" t="s">
        <v>585</v>
      </c>
      <c r="AA47" s="399" t="str">
        <f>IF(INDEX(Cab_list[],MATCH(7&amp;"-"&amp;AC47,Cab_list[hidden cabname],0),2)=0," ",INDEX(Cab_list[],MATCH(7&amp;"-"&amp;AC47,Cab_list[hidden cabname],0),2))</f>
        <v xml:space="preserve"> </v>
      </c>
      <c r="AB47" s="371"/>
      <c r="AC47" s="175" t="s">
        <v>217</v>
      </c>
      <c r="AD47" s="139"/>
      <c r="AE47" s="399" t="str">
        <f>IF(INDEX(Cab_list[],MATCH(7&amp;"-"&amp;AG47,Cab_list[hidden cabname],0),2)=0," ",INDEX(Cab_list[],MATCH(7&amp;"-"&amp;AG47,Cab_list[hidden cabname],0),2))</f>
        <v xml:space="preserve"> </v>
      </c>
      <c r="AF47" s="371"/>
      <c r="AG47" s="175" t="s">
        <v>218</v>
      </c>
      <c r="AH47" s="399" t="str">
        <f>IF(INDEX(Cab_list[],MATCH(7&amp;"-"&amp;AJ47,Cab_list[hidden cabname],0),2)=0," ",INDEX(Cab_list[],MATCH(7&amp;"-"&amp;AJ47,Cab_list[hidden cabname],0),2))</f>
        <v xml:space="preserve"> </v>
      </c>
      <c r="AI47" s="371"/>
      <c r="AJ47" s="175" t="s">
        <v>219</v>
      </c>
      <c r="AK47" s="399" t="str">
        <f>IF(INDEX(Cab_list[],MATCH(7&amp;"-"&amp;AM47,Cab_list[hidden cabname],0),2)=0," ",INDEX(Cab_list[],MATCH(7&amp;"-"&amp;AM47,Cab_list[hidden cabname],0),2))</f>
        <v xml:space="preserve"> </v>
      </c>
      <c r="AL47" s="371"/>
      <c r="AM47" s="175" t="s">
        <v>220</v>
      </c>
      <c r="AN47" s="399" t="str">
        <f>IF(INDEX(Cab_list[],MATCH(7&amp;"-"&amp;AP47,Cab_list[hidden cabname],0),2)=0," ",INDEX(Cab_list[],MATCH(7&amp;"-"&amp;AP47,Cab_list[hidden cabname],0),2))</f>
        <v xml:space="preserve"> </v>
      </c>
      <c r="AO47" s="371"/>
      <c r="AP47" s="175" t="s">
        <v>221</v>
      </c>
      <c r="AQ47" s="399" t="str">
        <f>IF(INDEX(Cab_list[],MATCH(7&amp;"-"&amp;AS47,Cab_list[hidden cabname],0),2)=0," ",INDEX(Cab_list[],MATCH(7&amp;"-"&amp;AS47,Cab_list[hidden cabname],0),2))</f>
        <v>신한금융투자(주)</v>
      </c>
      <c r="AR47" s="371"/>
      <c r="AS47" s="175" t="s">
        <v>222</v>
      </c>
      <c r="AT47" s="174"/>
      <c r="AU47" s="139"/>
      <c r="AV47" s="252"/>
      <c r="AW47" s="448" t="s">
        <v>227</v>
      </c>
      <c r="AX47" s="150"/>
      <c r="AY47" s="370" t="s">
        <v>223</v>
      </c>
      <c r="AZ47" s="399" t="str">
        <f>IF(INDEX(Cab_list[],MATCH(7&amp;"-"&amp;BB47,Cab_list[hidden cabname],0),2)=0," ",INDEX(Cab_list[],MATCH(7&amp;"-"&amp;BB47,Cab_list[hidden cabname],0),2))</f>
        <v xml:space="preserve"> </v>
      </c>
      <c r="BA47" s="371"/>
      <c r="BB47" s="370" t="s">
        <v>224</v>
      </c>
      <c r="BC47" s="448" t="s">
        <v>227</v>
      </c>
      <c r="BD47" s="150"/>
      <c r="BE47" s="370" t="s">
        <v>225</v>
      </c>
      <c r="BF47" s="156"/>
      <c r="BG47" s="139"/>
      <c r="BH47" s="416"/>
      <c r="BI47" s="496" t="s">
        <v>227</v>
      </c>
      <c r="BJ47" s="421" t="s">
        <v>586</v>
      </c>
      <c r="BK47" s="66">
        <v>12</v>
      </c>
      <c r="BL47" s="212"/>
    </row>
    <row r="48" spans="3:116" ht="19.5" customHeight="1" x14ac:dyDescent="0.2">
      <c r="C48" s="60">
        <v>11</v>
      </c>
      <c r="D48" s="248"/>
      <c r="E48" s="157"/>
      <c r="F48" s="157"/>
      <c r="G48" s="157"/>
      <c r="H48" s="157"/>
      <c r="I48" s="157"/>
      <c r="J48" s="222" t="s">
        <v>587</v>
      </c>
      <c r="K48" s="157"/>
      <c r="L48" s="157"/>
      <c r="M48" s="157"/>
      <c r="N48" s="157"/>
      <c r="O48" s="139"/>
      <c r="P48" s="139"/>
      <c r="Q48" s="139"/>
      <c r="R48" s="139"/>
      <c r="S48" s="139"/>
      <c r="T48" s="139"/>
      <c r="U48" s="139"/>
      <c r="V48" s="139"/>
      <c r="W48" s="263"/>
      <c r="X48" s="399" t="str">
        <f>IF(INDEX(Cab_list[],MATCH(7&amp;"-"&amp;Z48,Cab_list[hidden cabname],0),2)=0," ",INDEX(Cab_list[],MATCH(7&amp;"-"&amp;Z48,Cab_list[hidden cabname],0),2))</f>
        <v>주식회사 엘지헬로비전</v>
      </c>
      <c r="Y48" s="371"/>
      <c r="Z48" s="175" t="s">
        <v>511</v>
      </c>
      <c r="AA48" s="399" t="str">
        <f>IF(INDEX(Cab_list[],MATCH(7&amp;"-"&amp;AC48,Cab_list[hidden cabname],0),2)=0," ",INDEX(Cab_list[],MATCH(7&amp;"-"&amp;AC48,Cab_list[hidden cabname],0),2))</f>
        <v>세종텔레콤</v>
      </c>
      <c r="AB48" s="372"/>
      <c r="AC48" s="446" t="s">
        <v>234</v>
      </c>
      <c r="AD48" s="251"/>
      <c r="AE48" s="399" t="str">
        <f>IF(INDEX(Cab_list[],MATCH(7&amp;"-"&amp;AG48,Cab_list[hidden cabname],0),2)=0," ",INDEX(Cab_list[],MATCH(7&amp;"-"&amp;AG48,Cab_list[hidden cabname],0),2))</f>
        <v>IT Train</v>
      </c>
      <c r="AF48" s="371"/>
      <c r="AG48" s="175" t="s">
        <v>235</v>
      </c>
      <c r="AH48" s="399" t="str">
        <f>IF(INDEX(Cab_list[],MATCH(7&amp;"-"&amp;AJ48,Cab_list[hidden cabname],0),2)=0," ",INDEX(Cab_list[],MATCH(7&amp;"-"&amp;AJ48,Cab_list[hidden cabname],0),2))</f>
        <v>(주)니즈텔레콤</v>
      </c>
      <c r="AI48" s="371"/>
      <c r="AJ48" s="175" t="s">
        <v>236</v>
      </c>
      <c r="AK48" s="399" t="str">
        <f>IF(INDEX(Cab_list[],MATCH(7&amp;"-"&amp;AM48,Cab_list[hidden cabname],0),2)=0," ",INDEX(Cab_list[],MATCH(7&amp;"-"&amp;AM48,Cab_list[hidden cabname],0),2))</f>
        <v>전자조달연구원</v>
      </c>
      <c r="AL48" s="371"/>
      <c r="AM48" s="175" t="s">
        <v>237</v>
      </c>
      <c r="AN48" s="399" t="str">
        <f>IF(INDEX(Cab_list[],MATCH(7&amp;"-"&amp;AP48,Cab_list[hidden cabname],0),2)=0," ",INDEX(Cab_list[],MATCH(7&amp;"-"&amp;AP48,Cab_list[hidden cabname],0),2))</f>
        <v xml:space="preserve"> </v>
      </c>
      <c r="AO48" s="371"/>
      <c r="AP48" s="175" t="s">
        <v>238</v>
      </c>
      <c r="AQ48" s="399" t="str">
        <f>IF(INDEX(Cab_list[],MATCH(7&amp;"-"&amp;AS48,Cab_list[hidden cabname],0),2)=0," ",INDEX(Cab_list[],MATCH(7&amp;"-"&amp;AS48,Cab_list[hidden cabname],0),2))</f>
        <v>쿼드마이너</v>
      </c>
      <c r="AR48" s="371"/>
      <c r="AS48" s="175" t="s">
        <v>239</v>
      </c>
      <c r="AT48" s="174"/>
      <c r="AU48" s="139"/>
      <c r="AV48" s="252"/>
      <c r="AW48" s="448" t="s">
        <v>227</v>
      </c>
      <c r="AX48" s="150"/>
      <c r="AY48" s="370" t="s">
        <v>240</v>
      </c>
      <c r="AZ48" s="399" t="str">
        <f>IF(INDEX(Cab_list[],MATCH(7&amp;"-"&amp;BB48,Cab_list[hidden cabname],0),2)=0," ",INDEX(Cab_list[],MATCH(7&amp;"-"&amp;BB48,Cab_list[hidden cabname],0),2))</f>
        <v xml:space="preserve"> </v>
      </c>
      <c r="BA48" s="371"/>
      <c r="BB48" s="370" t="s">
        <v>241</v>
      </c>
      <c r="BC48" s="448" t="s">
        <v>227</v>
      </c>
      <c r="BD48" s="150"/>
      <c r="BE48" s="370" t="s">
        <v>242</v>
      </c>
      <c r="BF48" s="156"/>
      <c r="BG48" s="139"/>
      <c r="BH48" s="416"/>
      <c r="BI48" s="496" t="s">
        <v>227</v>
      </c>
      <c r="BJ48" s="421" t="s">
        <v>588</v>
      </c>
      <c r="BK48" s="66">
        <v>11</v>
      </c>
      <c r="BL48" s="212"/>
    </row>
    <row r="49" spans="3:68" ht="19.5" customHeight="1" thickBot="1" x14ac:dyDescent="0.25">
      <c r="C49" s="60">
        <v>10</v>
      </c>
      <c r="D49" s="248"/>
      <c r="E49" s="157"/>
      <c r="F49" s="157"/>
      <c r="G49" s="157"/>
      <c r="H49" s="157"/>
      <c r="I49" s="157"/>
      <c r="J49" s="157"/>
      <c r="K49" s="157"/>
      <c r="L49" s="157"/>
      <c r="M49" s="157"/>
      <c r="N49" s="157"/>
      <c r="O49" s="139"/>
      <c r="P49" s="139"/>
      <c r="Q49" s="139"/>
      <c r="R49" s="139"/>
      <c r="S49" s="139"/>
      <c r="T49" s="139"/>
      <c r="U49" s="139"/>
      <c r="V49" s="139"/>
      <c r="W49" s="263"/>
      <c r="X49" s="399" t="str">
        <f>IF(INDEX(Cab_list[],MATCH(7&amp;"-"&amp;Z49,Cab_list[hidden cabname],0),2)=0," ",INDEX(Cab_list[],MATCH(7&amp;"-"&amp;Z49,Cab_list[hidden cabname],0),2))</f>
        <v>주식회사 엘지헬로비전</v>
      </c>
      <c r="Y49" s="371"/>
      <c r="Z49" s="175" t="s">
        <v>514</v>
      </c>
      <c r="AA49" s="399" t="str">
        <f>IF(INDEX(Cab_list[],MATCH(7&amp;"-"&amp;AC49,Cab_list[hidden cabname],0),2)=0," ",INDEX(Cab_list[],MATCH(7&amp;"-"&amp;AC49,Cab_list[hidden cabname],0),2))</f>
        <v>세종텔레콤</v>
      </c>
      <c r="AB49" s="372"/>
      <c r="AC49" s="446" t="s">
        <v>250</v>
      </c>
      <c r="AD49" s="251"/>
      <c r="AE49" s="399" t="str">
        <f>IF(INDEX(Cab_list[],MATCH(7&amp;"-"&amp;AG49,Cab_list[hidden cabname],0),2)=0," ",INDEX(Cab_list[],MATCH(7&amp;"-"&amp;AG49,Cab_list[hidden cabname],0),2))</f>
        <v>IT train</v>
      </c>
      <c r="AF49" s="371"/>
      <c r="AG49" s="175" t="s">
        <v>251</v>
      </c>
      <c r="AH49" s="399" t="str">
        <f>IF(INDEX(Cab_list[],MATCH(7&amp;"-"&amp;AJ49,Cab_list[hidden cabname],0),2)=0," ",INDEX(Cab_list[],MATCH(7&amp;"-"&amp;AJ49,Cab_list[hidden cabname],0),2))</f>
        <v xml:space="preserve"> </v>
      </c>
      <c r="AI49" s="371"/>
      <c r="AJ49" s="175" t="s">
        <v>252</v>
      </c>
      <c r="AK49" s="399" t="str">
        <f>IF(INDEX(Cab_list[],MATCH(7&amp;"-"&amp;AM49,Cab_list[hidden cabname],0),2)=0," ",INDEX(Cab_list[],MATCH(7&amp;"-"&amp;AM49,Cab_list[hidden cabname],0),2))</f>
        <v>㈜ 엑사넷코리아</v>
      </c>
      <c r="AL49" s="371"/>
      <c r="AM49" s="175" t="s">
        <v>253</v>
      </c>
      <c r="AN49" s="399" t="str">
        <f>IF(INDEX(Cab_list[],MATCH(7&amp;"-"&amp;AP49,Cab_list[hidden cabname],0),2)=0," ",INDEX(Cab_list[],MATCH(7&amp;"-"&amp;AP49,Cab_list[hidden cabname],0),2))</f>
        <v xml:space="preserve"> </v>
      </c>
      <c r="AO49" s="371"/>
      <c r="AP49" s="175" t="s">
        <v>254</v>
      </c>
      <c r="AQ49" s="399" t="str">
        <f>IF(INDEX(Cab_list[],MATCH(7&amp;"-"&amp;AP49,Cab_list[hidden cabname],0),2)=0," ",INDEX(Cab_list[],MATCH(7&amp;"-"&amp;AP49,Cab_list[hidden cabname],0),2))</f>
        <v xml:space="preserve"> </v>
      </c>
      <c r="AR49" s="371"/>
      <c r="AS49" s="175" t="s">
        <v>255</v>
      </c>
      <c r="AT49" s="174"/>
      <c r="AU49" s="139"/>
      <c r="AV49" s="139"/>
      <c r="AW49" s="448" t="s">
        <v>227</v>
      </c>
      <c r="AX49" s="150"/>
      <c r="AY49" s="370" t="s">
        <v>256</v>
      </c>
      <c r="AZ49" s="399" t="str">
        <f>IF(INDEX(Cab_list[],MATCH(7&amp;"-"&amp;BB49,Cab_list[hidden cabname],0),2)=0," ",INDEX(Cab_list[],MATCH(7&amp;"-"&amp;BB49,Cab_list[hidden cabname],0),2))</f>
        <v xml:space="preserve"> </v>
      </c>
      <c r="BA49" s="371"/>
      <c r="BB49" s="370" t="s">
        <v>257</v>
      </c>
      <c r="BC49" s="448" t="s">
        <v>227</v>
      </c>
      <c r="BD49" s="150"/>
      <c r="BE49" s="370" t="s">
        <v>258</v>
      </c>
      <c r="BF49" s="156"/>
      <c r="BG49" s="139"/>
      <c r="BH49" s="416"/>
      <c r="BI49" s="496" t="s">
        <v>227</v>
      </c>
      <c r="BJ49" s="421" t="s">
        <v>589</v>
      </c>
      <c r="BK49" s="66">
        <v>10</v>
      </c>
      <c r="BL49" s="212"/>
    </row>
    <row r="50" spans="3:68" ht="19.5" customHeight="1" thickBot="1" x14ac:dyDescent="0.25">
      <c r="C50" s="60">
        <v>9</v>
      </c>
      <c r="D50" s="248"/>
      <c r="E50" s="157"/>
      <c r="F50" s="157"/>
      <c r="G50" s="157"/>
      <c r="H50" s="157"/>
      <c r="I50" s="157"/>
      <c r="J50" s="157"/>
      <c r="K50" s="157"/>
      <c r="L50" s="157"/>
      <c r="M50" s="157"/>
      <c r="N50" s="157"/>
      <c r="O50" s="139"/>
      <c r="P50" s="139"/>
      <c r="Q50" s="139"/>
      <c r="R50" s="139"/>
      <c r="S50" s="139"/>
      <c r="T50" s="139"/>
      <c r="U50" s="139"/>
      <c r="V50" s="139"/>
      <c r="W50" s="263"/>
      <c r="X50" s="399" t="str">
        <f>IF(INDEX(Cab_list[],MATCH(7&amp;"-"&amp;Z50,Cab_list[hidden cabname],0),2)=0," ",INDEX(Cab_list[],MATCH(7&amp;"-"&amp;Z50,Cab_list[hidden cabname],0),2))</f>
        <v>주식회사 엘지헬로비전</v>
      </c>
      <c r="Y50" s="371"/>
      <c r="Z50" s="175" t="s">
        <v>517</v>
      </c>
      <c r="AA50" s="399" t="str">
        <f>IF(INDEX(Cab_list[],MATCH(7&amp;"-"&amp;AC50,Cab_list[hidden cabname],0),2)=0," ",INDEX(Cab_list[],MATCH(7&amp;"-"&amp;AC50,Cab_list[hidden cabname],0),2))</f>
        <v>세종텔레콤</v>
      </c>
      <c r="AB50" s="372"/>
      <c r="AC50" s="446" t="s">
        <v>266</v>
      </c>
      <c r="AD50" s="251"/>
      <c r="AE50" s="399" t="str">
        <f>IF(INDEX(Cab_list[],MATCH(7&amp;"-"&amp;AG50,Cab_list[hidden cabname],0),2)=0," ",INDEX(Cab_list[],MATCH(7&amp;"-"&amp;AG50,Cab_list[hidden cabname],0),2))</f>
        <v>IT train</v>
      </c>
      <c r="AF50" s="371"/>
      <c r="AG50" s="175" t="s">
        <v>267</v>
      </c>
      <c r="AH50" s="399" t="str">
        <f>IF(INDEX(Cab_list[],MATCH(7&amp;"-"&amp;AJ50,Cab_list[hidden cabname],0),2)=0," ",INDEX(Cab_list[],MATCH(7&amp;"-"&amp;AJ50,Cab_list[hidden cabname],0),2))</f>
        <v>엔티티코리아주식회사</v>
      </c>
      <c r="AI50" s="371"/>
      <c r="AJ50" s="175" t="s">
        <v>268</v>
      </c>
      <c r="AK50" s="399" t="str">
        <f>IF(INDEX(Cab_list[],MATCH(7&amp;"-"&amp;AM50,Cab_list[hidden cabname],0),2)=0," ",INDEX(Cab_list[],MATCH(7&amp;"-"&amp;AM50,Cab_list[hidden cabname],0),2))</f>
        <v xml:space="preserve"> </v>
      </c>
      <c r="AL50" s="371"/>
      <c r="AM50" s="175" t="s">
        <v>269</v>
      </c>
      <c r="AN50" s="399" t="str">
        <f>IF(INDEX(Cab_list[],MATCH(7&amp;"-"&amp;AP50,Cab_list[hidden cabname],0),2)=0," ",INDEX(Cab_list[],MATCH(7&amp;"-"&amp;AP50,Cab_list[hidden cabname],0),2))</f>
        <v>CARANG</v>
      </c>
      <c r="AO50" s="371"/>
      <c r="AP50" s="175" t="s">
        <v>270</v>
      </c>
      <c r="AQ50" s="399" t="str">
        <f>IF(INDEX(Cab_list[],MATCH(7&amp;"-"&amp;AP49,Cab_list[hidden cabname],0),2)=0," ",INDEX(Cab_list[],MATCH(7&amp;"-"&amp;AP49,Cab_list[hidden cabname],0),2))</f>
        <v xml:space="preserve"> </v>
      </c>
      <c r="AR50" s="371"/>
      <c r="AS50" s="175" t="s">
        <v>271</v>
      </c>
      <c r="AT50" s="174"/>
      <c r="AU50" s="139"/>
      <c r="AV50" s="139"/>
      <c r="AW50" s="448" t="s">
        <v>227</v>
      </c>
      <c r="AX50" s="150"/>
      <c r="AY50" s="370" t="s">
        <v>272</v>
      </c>
      <c r="AZ50" s="399" t="str">
        <f>IF(INDEX(Cab_list[],MATCH(7&amp;"-"&amp;BB50,Cab_list[hidden cabname],0),2)=0," ",INDEX(Cab_list[],MATCH(7&amp;"-"&amp;BB50,Cab_list[hidden cabname],0),2))</f>
        <v>LGU+ 전송장비</v>
      </c>
      <c r="BA50" s="150"/>
      <c r="BB50" s="370" t="s">
        <v>273</v>
      </c>
      <c r="BC50" s="448" t="s">
        <v>227</v>
      </c>
      <c r="BD50" s="150"/>
      <c r="BE50" s="370" t="s">
        <v>274</v>
      </c>
      <c r="BF50" s="448" t="s">
        <v>227</v>
      </c>
      <c r="BG50" s="150"/>
      <c r="BH50" s="416" t="s">
        <v>275</v>
      </c>
      <c r="BI50" s="496" t="s">
        <v>227</v>
      </c>
      <c r="BJ50" s="421" t="s">
        <v>590</v>
      </c>
      <c r="BK50" s="66">
        <v>9</v>
      </c>
      <c r="BL50" s="212"/>
    </row>
    <row r="51" spans="3:68" ht="19.5" customHeight="1" thickBot="1" x14ac:dyDescent="0.3">
      <c r="C51" s="60">
        <v>8</v>
      </c>
      <c r="D51" s="248"/>
      <c r="E51" s="157"/>
      <c r="F51" s="157"/>
      <c r="G51" s="157"/>
      <c r="H51" s="157"/>
      <c r="I51" s="157"/>
      <c r="J51" s="157"/>
      <c r="K51" s="157"/>
      <c r="L51" s="157"/>
      <c r="M51" s="157"/>
      <c r="N51" s="157"/>
      <c r="O51" s="139"/>
      <c r="P51" s="139"/>
      <c r="Q51" s="139"/>
      <c r="R51" s="139"/>
      <c r="S51" s="139"/>
      <c r="T51" s="139"/>
      <c r="U51" s="139"/>
      <c r="V51" s="139"/>
      <c r="W51" s="263"/>
      <c r="X51" s="399" t="str">
        <f>IF(INDEX(Cab_list[],MATCH(7&amp;"-"&amp;Z51,Cab_list[hidden cabname],0),2)=0," ",INDEX(Cab_list[],MATCH(7&amp;"-"&amp;Z51,Cab_list[hidden cabname],0),2))</f>
        <v>주식회사 엘지헬로비전</v>
      </c>
      <c r="Y51" s="371"/>
      <c r="Z51" s="175" t="s">
        <v>520</v>
      </c>
      <c r="AA51" s="399" t="str">
        <f>IF(INDEX(Cab_list[],MATCH(7&amp;"-"&amp;AC51,Cab_list[hidden cabname],0),2)=0," ",INDEX(Cab_list[],MATCH(7&amp;"-"&amp;AC51,Cab_list[hidden cabname],0),2))</f>
        <v>세종텔레콤</v>
      </c>
      <c r="AB51" s="150"/>
      <c r="AC51" s="446" t="s">
        <v>282</v>
      </c>
      <c r="AD51" s="253"/>
      <c r="AE51" s="399" t="str">
        <f>IF(INDEX(Cab_list[],MATCH(7&amp;"-"&amp;AG51,Cab_list[hidden cabname],0),2)=0," ",INDEX(Cab_list[],MATCH(7&amp;"-"&amp;AG51,Cab_list[hidden cabname],0),2))</f>
        <v>IT train</v>
      </c>
      <c r="AF51" s="371"/>
      <c r="AG51" s="175" t="s">
        <v>283</v>
      </c>
      <c r="AH51" s="399" t="str">
        <f>IF(INDEX(Cab_list[],MATCH(7&amp;"-"&amp;AJ51,Cab_list[hidden cabname],0),2)=0," ",INDEX(Cab_list[],MATCH(7&amp;"-"&amp;AJ51,Cab_list[hidden cabname],0),2))</f>
        <v>엔티티코리아주식회사</v>
      </c>
      <c r="AI51" s="371"/>
      <c r="AJ51" s="175" t="s">
        <v>284</v>
      </c>
      <c r="AK51" s="399" t="str">
        <f>IF(INDEX(Cab_list[],MATCH(7&amp;"-"&amp;AM51,Cab_list[hidden cabname],0),2)=0," ",INDEX(Cab_list[],MATCH(7&amp;"-"&amp;AM51,Cab_list[hidden cabname],0),2))</f>
        <v xml:space="preserve"> </v>
      </c>
      <c r="AL51" s="371"/>
      <c r="AM51" s="175" t="s">
        <v>285</v>
      </c>
      <c r="AN51" s="399" t="str">
        <f>IF(INDEX(Cab_list[],MATCH(7&amp;"-"&amp;AP51,Cab_list[hidden cabname],0),2)=0," ",INDEX(Cab_list[],MATCH(7&amp;"-"&amp;AP51,Cab_list[hidden cabname],0),2))</f>
        <v>델피콤주식회사</v>
      </c>
      <c r="AO51" s="371"/>
      <c r="AP51" s="175" t="s">
        <v>286</v>
      </c>
      <c r="AQ51" s="399" t="str">
        <f>IF(INDEX(Cab_list[],MATCH(7&amp;"-"&amp;AP49,Cab_list[hidden cabname],0),2)=0," ",INDEX(Cab_list[],MATCH(7&amp;"-"&amp;AP49,Cab_list[hidden cabname],0),2))</f>
        <v xml:space="preserve"> </v>
      </c>
      <c r="AR51" s="371"/>
      <c r="AS51" s="175" t="s">
        <v>287</v>
      </c>
      <c r="AT51" s="174"/>
      <c r="AU51" s="139"/>
      <c r="AV51" s="139"/>
      <c r="AW51" s="448" t="s">
        <v>227</v>
      </c>
      <c r="AX51" s="150"/>
      <c r="AY51" s="370" t="s">
        <v>288</v>
      </c>
      <c r="AZ51" s="399" t="str">
        <f>IF(INDEX(Cab_list[],MATCH(7&amp;"-"&amp;BB51,Cab_list[hidden cabname],0),2)=0," ",INDEX(Cab_list[],MATCH(7&amp;"-"&amp;BB51,Cab_list[hidden cabname],0),2))</f>
        <v>SKB 전송장비</v>
      </c>
      <c r="BA51" s="150"/>
      <c r="BB51" s="370" t="s">
        <v>289</v>
      </c>
      <c r="BC51" s="448" t="s">
        <v>227</v>
      </c>
      <c r="BD51" s="150"/>
      <c r="BE51" s="370" t="s">
        <v>290</v>
      </c>
      <c r="BF51" s="498" t="s">
        <v>227</v>
      </c>
      <c r="BG51" s="150"/>
      <c r="BH51" s="416" t="s">
        <v>291</v>
      </c>
      <c r="BI51" s="496" t="s">
        <v>227</v>
      </c>
      <c r="BJ51" s="421" t="s">
        <v>591</v>
      </c>
      <c r="BK51" s="66">
        <v>8</v>
      </c>
      <c r="BL51" s="212"/>
    </row>
    <row r="52" spans="3:68" ht="19.5" customHeight="1" thickBot="1" x14ac:dyDescent="0.3">
      <c r="C52" s="60">
        <v>7</v>
      </c>
      <c r="D52" s="248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39"/>
      <c r="P52" s="139"/>
      <c r="Q52" s="139"/>
      <c r="R52" s="139"/>
      <c r="S52" s="139"/>
      <c r="T52" s="139"/>
      <c r="U52" s="156"/>
      <c r="V52" s="156"/>
      <c r="W52" s="263"/>
      <c r="X52" s="399" t="str">
        <f>IF(INDEX(Cab_list[],MATCH(7&amp;"-"&amp;Z52,Cab_list[hidden cabname],0),2)=0," ",INDEX(Cab_list[],MATCH(7&amp;"-"&amp;Z52,Cab_list[hidden cabname],0),2))</f>
        <v>주식회사 엘지헬로비전</v>
      </c>
      <c r="Y52" s="371"/>
      <c r="Z52" s="175" t="s">
        <v>523</v>
      </c>
      <c r="AA52" s="399" t="str">
        <f>IF(INDEX(Cab_list[],MATCH(7&amp;"-"&amp;AC52,Cab_list[hidden cabname],0),2)=0," ",INDEX(Cab_list[],MATCH(7&amp;"-"&amp;AC52,Cab_list[hidden cabname],0),2))</f>
        <v xml:space="preserve"> </v>
      </c>
      <c r="AB52" s="150"/>
      <c r="AC52" s="175" t="s">
        <v>298</v>
      </c>
      <c r="AD52" s="252"/>
      <c r="AE52" s="399" t="str">
        <f>IF(INDEX(Cab_list[],MATCH(7&amp;"-"&amp;AG52,Cab_list[hidden cabname],0),2)=0," ",INDEX(Cab_list[],MATCH(7&amp;"-"&amp;AG52,Cab_list[hidden cabname],0),2))</f>
        <v xml:space="preserve"> </v>
      </c>
      <c r="AF52" s="371"/>
      <c r="AG52" s="175" t="s">
        <v>299</v>
      </c>
      <c r="AH52" s="399" t="str">
        <f>IF(INDEX(Cab_list[],MATCH(7&amp;"-"&amp;AJ52,Cab_list[hidden cabname],0),2)=0," ",INDEX(Cab_list[],MATCH(7&amp;"-"&amp;AJ52,Cab_list[hidden cabname],0),2))</f>
        <v>(주)유엔시스</v>
      </c>
      <c r="AI52" s="371"/>
      <c r="AJ52" s="175" t="s">
        <v>300</v>
      </c>
      <c r="AK52" s="399" t="str">
        <f>IF(INDEX(Cab_list[],MATCH(7&amp;"-"&amp;AM52,Cab_list[hidden cabname],0),2)=0," ",INDEX(Cab_list[],MATCH(7&amp;"-"&amp;AM52,Cab_list[hidden cabname],0),2))</f>
        <v xml:space="preserve"> </v>
      </c>
      <c r="AL52" s="371"/>
      <c r="AM52" s="175" t="s">
        <v>301</v>
      </c>
      <c r="AN52" s="399" t="str">
        <f>IF(INDEX(Cab_list[],MATCH(7&amp;"-"&amp;AP52,Cab_list[hidden cabname],0),2)=0," ",INDEX(Cab_list[],MATCH(7&amp;"-"&amp;AP52,Cab_list[hidden cabname],0),2))</f>
        <v>델피콤주식회사</v>
      </c>
      <c r="AO52" s="371"/>
      <c r="AP52" s="175" t="s">
        <v>302</v>
      </c>
      <c r="AQ52" s="399" t="str">
        <f>IF(INDEX(Cab_list[],MATCH(7&amp;"-"&amp;AP49,Cab_list[hidden cabname],0),2)=0," ",INDEX(Cab_list[],MATCH(7&amp;"-"&amp;AP49,Cab_list[hidden cabname],0),2))</f>
        <v xml:space="preserve"> </v>
      </c>
      <c r="AR52" s="371"/>
      <c r="AS52" s="175" t="s">
        <v>303</v>
      </c>
      <c r="AT52" s="174"/>
      <c r="AU52" s="156"/>
      <c r="AV52" s="156"/>
      <c r="AW52" s="448" t="s">
        <v>227</v>
      </c>
      <c r="AX52" s="150"/>
      <c r="AY52" s="370" t="s">
        <v>304</v>
      </c>
      <c r="AZ52" s="399" t="str">
        <f>IF(INDEX(Cab_list[],MATCH(7&amp;"-"&amp;BB52,Cab_list[hidden cabname],0),2)=0," ",INDEX(Cab_list[],MATCH(7&amp;"-"&amp;BB52,Cab_list[hidden cabname],0),2))</f>
        <v>LGU+ 전송장비</v>
      </c>
      <c r="BA52" s="150"/>
      <c r="BB52" s="370" t="s">
        <v>305</v>
      </c>
      <c r="BC52" s="448" t="s">
        <v>227</v>
      </c>
      <c r="BD52" s="150"/>
      <c r="BE52" s="370" t="s">
        <v>306</v>
      </c>
      <c r="BF52" s="499"/>
      <c r="BG52" s="151" t="s">
        <v>555</v>
      </c>
      <c r="BH52" s="416" t="s">
        <v>307</v>
      </c>
      <c r="BI52" s="496" t="s">
        <v>227</v>
      </c>
      <c r="BJ52" s="421" t="s">
        <v>592</v>
      </c>
      <c r="BK52" s="66">
        <v>7</v>
      </c>
      <c r="BL52" s="212"/>
    </row>
    <row r="53" spans="3:68" ht="19.5" customHeight="1" thickBot="1" x14ac:dyDescent="0.25">
      <c r="C53" s="60">
        <v>6</v>
      </c>
      <c r="D53" s="248"/>
      <c r="E53" s="157"/>
      <c r="F53" s="157"/>
      <c r="G53" s="157"/>
      <c r="H53" s="157"/>
      <c r="I53" s="157"/>
      <c r="J53" s="157"/>
      <c r="K53" s="157"/>
      <c r="L53" s="157"/>
      <c r="M53" s="157"/>
      <c r="N53" s="157"/>
      <c r="O53" s="139"/>
      <c r="P53" s="139"/>
      <c r="Q53" s="139"/>
      <c r="R53" s="139"/>
      <c r="S53" s="139"/>
      <c r="T53" s="139"/>
      <c r="U53" s="156"/>
      <c r="V53" s="156"/>
      <c r="W53" s="263"/>
      <c r="X53" s="399" t="str">
        <f>IF(INDEX(Cab_list[],MATCH(7&amp;"-"&amp;Z53,Cab_list[hidden cabname],0),2)=0," ",INDEX(Cab_list[],MATCH(7&amp;"-"&amp;Z53,Cab_list[hidden cabname],0),2))</f>
        <v>주식회사 엘지헬로비전</v>
      </c>
      <c r="Y53" s="371"/>
      <c r="Z53" s="175" t="s">
        <v>526</v>
      </c>
      <c r="AA53" s="399" t="str">
        <f>IF(INDEX(Cab_list[],MATCH(7&amp;"-"&amp;AC53,Cab_list[hidden cabname],0),2)=0," ",INDEX(Cab_list[],MATCH(7&amp;"-"&amp;AC53,Cab_list[hidden cabname],0),2))</f>
        <v xml:space="preserve"> </v>
      </c>
      <c r="AB53" s="150"/>
      <c r="AC53" s="175" t="s">
        <v>314</v>
      </c>
      <c r="AD53" s="251"/>
      <c r="AE53" s="399" t="str">
        <f>IF(INDEX(Cab_list[],MATCH(7&amp;"-"&amp;AG53,Cab_list[hidden cabname],0),2)=0," ",INDEX(Cab_list[],MATCH(7&amp;"-"&amp;AG53,Cab_list[hidden cabname],0),2))</f>
        <v xml:space="preserve"> </v>
      </c>
      <c r="AF53" s="371"/>
      <c r="AG53" s="175" t="s">
        <v>315</v>
      </c>
      <c r="AH53" s="399" t="str">
        <f>IF(INDEX(Cab_list[],MATCH(7&amp;"-"&amp;AJ53,Cab_list[hidden cabname],0),2)=0," ",INDEX(Cab_list[],MATCH(7&amp;"-"&amp;AJ53,Cab_list[hidden cabname],0),2))</f>
        <v xml:space="preserve"> </v>
      </c>
      <c r="AI53" s="371"/>
      <c r="AJ53" s="175" t="s">
        <v>316</v>
      </c>
      <c r="AK53" s="399" t="str">
        <f>IF(INDEX(Cab_list[],MATCH(7&amp;"-"&amp;AM53,Cab_list[hidden cabname],0),2)=0," ",INDEX(Cab_list[],MATCH(7&amp;"-"&amp;AM53,Cab_list[hidden cabname],0),2))</f>
        <v>Net People Co., Ltd.</v>
      </c>
      <c r="AL53" s="371"/>
      <c r="AM53" s="175" t="s">
        <v>317</v>
      </c>
      <c r="AN53" s="399" t="str">
        <f>IF(INDEX(Cab_list[],MATCH(7&amp;"-"&amp;AP53,Cab_list[hidden cabname],0),2)=0," ",INDEX(Cab_list[],MATCH(7&amp;"-"&amp;AP53,Cab_list[hidden cabname],0),2))</f>
        <v>페더아이티</v>
      </c>
      <c r="AO53" s="371"/>
      <c r="AP53" s="175" t="s">
        <v>318</v>
      </c>
      <c r="AQ53" s="399" t="str">
        <f>IF(INDEX(Cab_list[],MATCH(7&amp;"-"&amp;AP49,Cab_list[hidden cabname],0),2)=0," ",INDEX(Cab_list[],MATCH(7&amp;"-"&amp;AP49,Cab_list[hidden cabname],0),2))</f>
        <v xml:space="preserve"> </v>
      </c>
      <c r="AR53" s="371"/>
      <c r="AS53" s="175" t="s">
        <v>319</v>
      </c>
      <c r="AT53" s="174"/>
      <c r="AU53" s="156"/>
      <c r="AV53" s="156"/>
      <c r="AW53" s="448" t="s">
        <v>227</v>
      </c>
      <c r="AX53" s="150"/>
      <c r="AY53" s="370" t="s">
        <v>320</v>
      </c>
      <c r="AZ53" s="399" t="str">
        <f>IF(INDEX(Cab_list[],MATCH(7&amp;"-"&amp;BB53,Cab_list[hidden cabname],0),2)=0," ",INDEX(Cab_list[],MATCH(7&amp;"-"&amp;BB53,Cab_list[hidden cabname],0),2))</f>
        <v>KT 전송장비</v>
      </c>
      <c r="BA53" s="150"/>
      <c r="BB53" s="370" t="s">
        <v>321</v>
      </c>
      <c r="BC53" s="448" t="s">
        <v>227</v>
      </c>
      <c r="BD53" s="150"/>
      <c r="BE53" s="370" t="s">
        <v>322</v>
      </c>
      <c r="BF53" s="501" t="s">
        <v>227</v>
      </c>
      <c r="BG53" s="150"/>
      <c r="BH53" s="416" t="s">
        <v>323</v>
      </c>
      <c r="BI53" s="496" t="s">
        <v>227</v>
      </c>
      <c r="BJ53" s="421" t="s">
        <v>593</v>
      </c>
      <c r="BK53" s="66">
        <v>6</v>
      </c>
      <c r="BL53" s="212"/>
    </row>
    <row r="54" spans="3:68" ht="19.5" customHeight="1" thickBot="1" x14ac:dyDescent="0.25">
      <c r="C54" s="60">
        <v>5</v>
      </c>
      <c r="D54" s="248"/>
      <c r="E54" s="157"/>
      <c r="F54" s="157"/>
      <c r="G54" s="157"/>
      <c r="H54" s="157"/>
      <c r="I54" s="157"/>
      <c r="J54" s="157"/>
      <c r="K54" s="157"/>
      <c r="L54" s="157"/>
      <c r="M54" s="157"/>
      <c r="N54" s="157"/>
      <c r="O54" s="139"/>
      <c r="P54" s="139"/>
      <c r="Q54" s="139"/>
      <c r="R54" s="139"/>
      <c r="S54" s="139"/>
      <c r="T54" s="139"/>
      <c r="U54" s="139"/>
      <c r="V54" s="139"/>
      <c r="W54" s="263"/>
      <c r="X54" s="399" t="str">
        <f>IF(INDEX(Cab_list[],MATCH(7&amp;"-"&amp;Z54,Cab_list[hidden cabname],0),2)=0," ",INDEX(Cab_list[],MATCH(7&amp;"-"&amp;Z54,Cab_list[hidden cabname],0),2))</f>
        <v>주식회사 엘지헬로비전</v>
      </c>
      <c r="Y54" s="371"/>
      <c r="Z54" s="175" t="s">
        <v>529</v>
      </c>
      <c r="AA54" s="399" t="str">
        <f>IF(INDEX(Cab_list[],MATCH(7&amp;"-"&amp;AC54,Cab_list[hidden cabname],0),2)=0," ",INDEX(Cab_list[],MATCH(7&amp;"-"&amp;AC54,Cab_list[hidden cabname],0),2))</f>
        <v xml:space="preserve"> </v>
      </c>
      <c r="AB54" s="150"/>
      <c r="AC54" s="175" t="s">
        <v>331</v>
      </c>
      <c r="AD54" s="251"/>
      <c r="AE54" s="399" t="str">
        <f>IF(INDEX(Cab_list[],MATCH(7&amp;"-"&amp;AG54,Cab_list[hidden cabname],0),2)=0," ",INDEX(Cab_list[],MATCH(7&amp;"-"&amp;AG54,Cab_list[hidden cabname],0),2))</f>
        <v xml:space="preserve"> </v>
      </c>
      <c r="AF54" s="371"/>
      <c r="AG54" s="175" t="s">
        <v>332</v>
      </c>
      <c r="AH54" s="399" t="str">
        <f>IF(INDEX(Cab_list[],MATCH(7&amp;"-"&amp;AJ54,Cab_list[hidden cabname],0),2)=0," ",INDEX(Cab_list[],MATCH(7&amp;"-"&amp;AJ54,Cab_list[hidden cabname],0),2))</f>
        <v xml:space="preserve"> </v>
      </c>
      <c r="AI54" s="371"/>
      <c r="AJ54" s="175" t="s">
        <v>333</v>
      </c>
      <c r="AK54" s="399" t="str">
        <f>IF(INDEX(Cab_list[],MATCH(7&amp;"-"&amp;AM54,Cab_list[hidden cabname],0),2)=0," ",INDEX(Cab_list[],MATCH(7&amp;"-"&amp;AM54,Cab_list[hidden cabname],0),2))</f>
        <v xml:space="preserve"> </v>
      </c>
      <c r="AL54" s="371"/>
      <c r="AM54" s="175" t="s">
        <v>334</v>
      </c>
      <c r="AN54" s="399" t="str">
        <f>IF(INDEX(Cab_list[],MATCH(7&amp;"-"&amp;AP54,Cab_list[hidden cabname],0),2)=0," ",INDEX(Cab_list[],MATCH(7&amp;"-"&amp;AP54,Cab_list[hidden cabname],0),2))</f>
        <v xml:space="preserve"> </v>
      </c>
      <c r="AO54" s="371"/>
      <c r="AP54" s="175" t="s">
        <v>335</v>
      </c>
      <c r="AQ54" s="399" t="str">
        <f>IF(INDEX(Cab_list[],MATCH(7&amp;"-"&amp;AP49,Cab_list[hidden cabname],0),2)=0," ",INDEX(Cab_list[],MATCH(7&amp;"-"&amp;AP49,Cab_list[hidden cabname],0),2))</f>
        <v xml:space="preserve"> </v>
      </c>
      <c r="AR54" s="371"/>
      <c r="AS54" s="175" t="s">
        <v>336</v>
      </c>
      <c r="AT54" s="174"/>
      <c r="AU54" s="139"/>
      <c r="AV54" s="139"/>
      <c r="AW54" s="448" t="s">
        <v>227</v>
      </c>
      <c r="AX54" s="150"/>
      <c r="AY54" s="370" t="s">
        <v>337</v>
      </c>
      <c r="AZ54" s="417" t="s">
        <v>227</v>
      </c>
      <c r="BA54" s="150"/>
      <c r="BB54" s="370" t="s">
        <v>338</v>
      </c>
      <c r="BC54" s="498" t="s">
        <v>227</v>
      </c>
      <c r="BD54" s="150"/>
      <c r="BE54" s="370" t="s">
        <v>339</v>
      </c>
      <c r="BF54" s="448" t="s">
        <v>227</v>
      </c>
      <c r="BG54" s="150"/>
      <c r="BH54" s="416" t="s">
        <v>340</v>
      </c>
      <c r="BI54" s="496" t="s">
        <v>227</v>
      </c>
      <c r="BJ54" s="421" t="s">
        <v>594</v>
      </c>
      <c r="BK54" s="66">
        <v>5</v>
      </c>
      <c r="BL54" s="212"/>
    </row>
    <row r="55" spans="3:68" ht="19.5" customHeight="1" thickBot="1" x14ac:dyDescent="0.25">
      <c r="C55" s="60">
        <v>4</v>
      </c>
      <c r="D55" s="248"/>
      <c r="E55" s="157"/>
      <c r="F55" s="157"/>
      <c r="G55" s="157"/>
      <c r="H55" s="157"/>
      <c r="I55" s="157"/>
      <c r="J55" s="262" t="s">
        <v>595</v>
      </c>
      <c r="K55" s="157"/>
      <c r="L55" s="157"/>
      <c r="M55" s="157"/>
      <c r="N55" s="157"/>
      <c r="O55" s="139"/>
      <c r="P55" s="139"/>
      <c r="Q55" s="139"/>
      <c r="R55" s="139"/>
      <c r="S55" s="139"/>
      <c r="T55" s="139"/>
      <c r="U55" s="139"/>
      <c r="V55" s="139"/>
      <c r="W55" s="263"/>
      <c r="X55" s="399" t="str">
        <f>IF(INDEX(Cab_list[],MATCH(7&amp;"-"&amp;Z55,Cab_list[hidden cabname],0),2)=0," ",INDEX(Cab_list[],MATCH(7&amp;"-"&amp;Z55,Cab_list[hidden cabname],0),2))</f>
        <v>주식회사 엘지헬로비전</v>
      </c>
      <c r="Y55" s="371"/>
      <c r="Z55" s="175" t="s">
        <v>532</v>
      </c>
      <c r="AA55" s="399" t="str">
        <f>IF(INDEX(Cab_list[],MATCH(7&amp;"-"&amp;AC55,Cab_list[hidden cabname],0),2)=0," ",INDEX(Cab_list[],MATCH(7&amp;"-"&amp;AC55,Cab_list[hidden cabname],0),2))</f>
        <v xml:space="preserve"> </v>
      </c>
      <c r="AB55" s="150"/>
      <c r="AC55" s="175" t="s">
        <v>348</v>
      </c>
      <c r="AD55" s="251"/>
      <c r="AE55" s="399" t="str">
        <f>IF(INDEX(Cab_list[],MATCH(7&amp;"-"&amp;AG55,Cab_list[hidden cabname],0),2)=0," ",INDEX(Cab_list[],MATCH(7&amp;"-"&amp;AG55,Cab_list[hidden cabname],0),2))</f>
        <v>세종텔레콤</v>
      </c>
      <c r="AF55" s="371"/>
      <c r="AG55" s="175" t="s">
        <v>349</v>
      </c>
      <c r="AH55" s="139"/>
      <c r="AI55" s="139"/>
      <c r="AJ55" s="175"/>
      <c r="AK55" s="399" t="str">
        <f>IF(INDEX(Cab_list[],MATCH(7&amp;"-"&amp;AM55,Cab_list[hidden cabname],0),2)=0," ",INDEX(Cab_list[],MATCH(7&amp;"-"&amp;AM55,Cab_list[hidden cabname],0),2))</f>
        <v xml:space="preserve"> </v>
      </c>
      <c r="AL55" s="150"/>
      <c r="AM55" s="175" t="s">
        <v>351</v>
      </c>
      <c r="AN55" s="399" t="str">
        <f>IF(INDEX(Cab_list[],MATCH(7&amp;"-"&amp;AP55,Cab_list[hidden cabname],0),2)=0," ",INDEX(Cab_list[],MATCH(7&amp;"-"&amp;AP55,Cab_list[hidden cabname],0),2))</f>
        <v xml:space="preserve"> </v>
      </c>
      <c r="AO55" s="371"/>
      <c r="AP55" s="175" t="s">
        <v>352</v>
      </c>
      <c r="AQ55" s="399" t="str">
        <f>IF(INDEX(Cab_list[],MATCH(7&amp;"-"&amp;AS55,Cab_list[hidden cabname],0),2)=0," ",INDEX(Cab_list[],MATCH(7&amp;"-"&amp;AS55,Cab_list[hidden cabname],0),2))</f>
        <v xml:space="preserve"> </v>
      </c>
      <c r="AR55" s="371"/>
      <c r="AS55" s="175" t="s">
        <v>353</v>
      </c>
      <c r="AT55" s="174"/>
      <c r="AU55" s="139"/>
      <c r="AV55" s="148"/>
      <c r="AW55" s="503"/>
      <c r="AX55" s="151" t="s">
        <v>555</v>
      </c>
      <c r="AY55" s="370" t="s">
        <v>354</v>
      </c>
      <c r="AZ55" s="399" t="str">
        <f>IF(INDEX(Cab_list[],MATCH(7&amp;"-"&amp;BB55,Cab_list[hidden cabname],0),2)=0," ",INDEX(Cab_list[],MATCH(7&amp;"-"&amp;BB55,Cab_list[hidden cabname],0),2))</f>
        <v>SKB 전송장비</v>
      </c>
      <c r="BA55" s="150"/>
      <c r="BB55" s="370" t="s">
        <v>355</v>
      </c>
      <c r="BC55" s="499"/>
      <c r="BD55" s="151" t="s">
        <v>555</v>
      </c>
      <c r="BE55" s="370" t="s">
        <v>356</v>
      </c>
      <c r="BF55" s="448" t="s">
        <v>227</v>
      </c>
      <c r="BG55" s="150"/>
      <c r="BH55" s="416" t="s">
        <v>357</v>
      </c>
      <c r="BI55" s="496" t="s">
        <v>227</v>
      </c>
      <c r="BJ55" s="421" t="s">
        <v>596</v>
      </c>
      <c r="BK55" s="66">
        <v>4</v>
      </c>
      <c r="BL55" s="212"/>
    </row>
    <row r="56" spans="3:68" ht="19.5" customHeight="1" thickBot="1" x14ac:dyDescent="0.25">
      <c r="C56" s="60">
        <v>3</v>
      </c>
      <c r="D56" s="248"/>
      <c r="E56" s="157"/>
      <c r="F56" s="157"/>
      <c r="G56" s="157"/>
      <c r="H56" s="157"/>
      <c r="I56" s="157"/>
      <c r="J56" s="157"/>
      <c r="K56" s="157"/>
      <c r="L56" s="157"/>
      <c r="M56" s="157"/>
      <c r="N56" s="157"/>
      <c r="O56" s="139"/>
      <c r="P56" s="139"/>
      <c r="Q56" s="139"/>
      <c r="R56" s="139"/>
      <c r="S56" s="139"/>
      <c r="T56" s="399" t="e">
        <f>IF(INDEX(Cab_list[],MATCH(7&amp;"-"&amp;S56,Cab_list[hidden cabname],0),2)=0," ",INDEX(Cab_list[],MATCH(7&amp;"-"&amp;S56,Cab_list[hidden cabname],0),2))</f>
        <v>#N/A</v>
      </c>
      <c r="U56" s="371"/>
      <c r="V56" s="175" t="s">
        <v>534</v>
      </c>
      <c r="W56" s="139"/>
      <c r="X56" s="153"/>
      <c r="Y56" s="153"/>
      <c r="Z56" s="264"/>
      <c r="AA56" s="139"/>
      <c r="AB56" s="139"/>
      <c r="AC56" s="175"/>
      <c r="AD56" s="251"/>
      <c r="AE56" s="399" t="str">
        <f>IF(INDEX(Cab_list[],MATCH(7&amp;"-"&amp;AG56,Cab_list[hidden cabname],0),2)=0," ",INDEX(Cab_list[],MATCH(7&amp;"-"&amp;AG56,Cab_list[hidden cabname],0),2))</f>
        <v>세종텔레콤</v>
      </c>
      <c r="AF56" s="371"/>
      <c r="AG56" s="175" t="s">
        <v>366</v>
      </c>
      <c r="AH56" s="139"/>
      <c r="AI56" s="139"/>
      <c r="AJ56" s="175"/>
      <c r="AK56" s="399" t="str">
        <f>IF(INDEX(Cab_list[],MATCH(7&amp;"-"&amp;AM56,Cab_list[hidden cabname],0),2)=0," ",INDEX(Cab_list[],MATCH(7&amp;"-"&amp;AM56,Cab_list[hidden cabname],0),2))</f>
        <v xml:space="preserve"> </v>
      </c>
      <c r="AL56" s="150"/>
      <c r="AM56" s="175" t="s">
        <v>368</v>
      </c>
      <c r="AN56" s="626" t="str">
        <f>IF(INDEX(Cab_list[],MATCH(7&amp;"-"&amp;AP56,Cab_list[hidden cabname],0),2)=0," ",INDEX(Cab_list[],MATCH(7&amp;"-"&amp;AP56,Cab_list[hidden cabname],0),2))</f>
        <v xml:space="preserve"> </v>
      </c>
      <c r="AO56" s="371"/>
      <c r="AP56" s="175" t="s">
        <v>369</v>
      </c>
      <c r="AQ56" s="399" t="str">
        <f>IF(INDEX(Cab_list[],MATCH(7&amp;"-"&amp;AS56,Cab_list[hidden cabname],0),2)=0," ",INDEX(Cab_list[],MATCH(7&amp;"-"&amp;AS56,Cab_list[hidden cabname],0),2))</f>
        <v xml:space="preserve"> </v>
      </c>
      <c r="AR56" s="371"/>
      <c r="AS56" s="175" t="s">
        <v>370</v>
      </c>
      <c r="AT56" s="156"/>
      <c r="AU56" s="139"/>
      <c r="AV56" s="139"/>
      <c r="AW56" s="346" t="s">
        <v>227</v>
      </c>
      <c r="AX56" s="139" t="s">
        <v>542</v>
      </c>
      <c r="AY56" s="370" t="s">
        <v>371</v>
      </c>
      <c r="AZ56" s="399" t="str">
        <f>IF(INDEX(Cab_list[],MATCH(7&amp;"-"&amp;BB56,Cab_list[hidden cabname],0),2)=0," ",INDEX(Cab_list[],MATCH(7&amp;"-"&amp;BB56,Cab_list[hidden cabname],0),2))</f>
        <v>세종텔레콤</v>
      </c>
      <c r="BA56" s="150"/>
      <c r="BB56" s="175" t="s">
        <v>372</v>
      </c>
      <c r="BC56" s="346" t="s">
        <v>227</v>
      </c>
      <c r="BD56" s="139" t="s">
        <v>542</v>
      </c>
      <c r="BE56" s="370" t="s">
        <v>373</v>
      </c>
      <c r="BF56" s="448" t="s">
        <v>227</v>
      </c>
      <c r="BG56" s="150"/>
      <c r="BH56" s="416" t="s">
        <v>374</v>
      </c>
      <c r="BI56" s="496" t="s">
        <v>227</v>
      </c>
      <c r="BJ56" s="421" t="s">
        <v>597</v>
      </c>
      <c r="BK56" s="66">
        <v>3</v>
      </c>
      <c r="BL56" s="212"/>
      <c r="BN56" s="313"/>
      <c r="BO56" s="313"/>
    </row>
    <row r="57" spans="3:68" s="89" customFormat="1" ht="19.5" customHeight="1" thickBot="1" x14ac:dyDescent="0.3">
      <c r="C57" s="60">
        <v>2</v>
      </c>
      <c r="D57" s="254"/>
      <c r="E57" s="255"/>
      <c r="F57" s="255"/>
      <c r="G57" s="157"/>
      <c r="H57" s="157"/>
      <c r="I57" s="157"/>
      <c r="J57" s="255"/>
      <c r="K57" s="255"/>
      <c r="L57" s="255"/>
      <c r="M57" s="255"/>
      <c r="N57" s="255"/>
      <c r="O57" s="146"/>
      <c r="P57" s="146"/>
      <c r="Q57" s="146"/>
      <c r="R57" s="146"/>
      <c r="S57" s="146"/>
      <c r="T57" s="399" t="e">
        <f>IF(INDEX(Cab_list[],MATCH(7&amp;"-"&amp;S57,Cab_list[hidden cabname],0),2)=0," ",INDEX(Cab_list[],MATCH(7&amp;"-"&amp;S57,Cab_list[hidden cabname],0),2))</f>
        <v>#N/A</v>
      </c>
      <c r="U57" s="371"/>
      <c r="V57" s="175" t="s">
        <v>598</v>
      </c>
      <c r="W57" s="146"/>
      <c r="X57" s="146"/>
      <c r="Y57" s="146"/>
      <c r="Z57" s="146"/>
      <c r="AA57" s="146"/>
      <c r="AB57" s="146"/>
      <c r="AC57" s="146"/>
      <c r="AD57" s="256"/>
      <c r="AE57" s="146"/>
      <c r="AF57" s="146"/>
      <c r="AG57" s="256"/>
      <c r="AH57" s="146"/>
      <c r="AI57" s="146"/>
      <c r="AJ57" s="256"/>
      <c r="AK57" s="146"/>
      <c r="AL57" s="146"/>
      <c r="AM57" s="139"/>
      <c r="AN57" s="146"/>
      <c r="AO57" s="146"/>
      <c r="AP57" s="146"/>
      <c r="AQ57" s="249"/>
      <c r="AR57" s="139"/>
      <c r="AS57" s="139"/>
      <c r="AU57" s="146"/>
      <c r="AV57" s="146"/>
      <c r="AW57" s="235"/>
      <c r="AX57" s="146"/>
      <c r="AY57" s="146"/>
      <c r="AZ57" s="235"/>
      <c r="BA57" s="146"/>
      <c r="BB57" s="146"/>
      <c r="BC57" s="235"/>
      <c r="BD57" s="146"/>
      <c r="BE57" s="146"/>
      <c r="BF57" s="235"/>
      <c r="BG57" s="146"/>
      <c r="BH57" s="220"/>
      <c r="BI57" s="496" t="s">
        <v>227</v>
      </c>
      <c r="BJ57" s="421" t="s">
        <v>599</v>
      </c>
      <c r="BK57" s="66">
        <v>2</v>
      </c>
      <c r="BL57" s="212"/>
      <c r="BN57" s="279"/>
      <c r="BO57" s="279"/>
      <c r="BP57" s="313"/>
    </row>
    <row r="58" spans="3:68" ht="19.5" customHeight="1" x14ac:dyDescent="0.25">
      <c r="C58" s="60">
        <v>1</v>
      </c>
      <c r="D58" s="257"/>
      <c r="E58" s="258"/>
      <c r="F58" s="258"/>
      <c r="G58" s="258"/>
      <c r="H58" s="258"/>
      <c r="I58" s="258"/>
      <c r="J58" s="258"/>
      <c r="K58" s="258"/>
      <c r="L58" s="258"/>
      <c r="M58" s="258"/>
      <c r="N58" s="258"/>
      <c r="O58" s="176"/>
      <c r="P58" s="176"/>
      <c r="Q58" s="176"/>
      <c r="R58" s="176"/>
      <c r="S58" s="176"/>
      <c r="T58" s="176"/>
      <c r="U58" s="176"/>
      <c r="V58" s="176"/>
      <c r="W58" s="176"/>
      <c r="X58" s="176"/>
      <c r="Y58" s="176"/>
      <c r="Z58" s="176"/>
      <c r="AA58" s="259"/>
      <c r="AB58" s="259"/>
      <c r="AC58" s="259"/>
      <c r="AD58" s="259"/>
      <c r="AE58" s="259"/>
      <c r="AF58" s="259"/>
      <c r="AG58" s="259"/>
      <c r="AH58" s="259"/>
      <c r="AI58" s="259"/>
      <c r="AJ58" s="259"/>
      <c r="AK58" s="259"/>
      <c r="AL58" s="259"/>
      <c r="AM58" s="259"/>
      <c r="AN58" s="259"/>
      <c r="AO58" s="259"/>
      <c r="AP58" s="259"/>
      <c r="AQ58" s="249"/>
      <c r="AR58" s="259"/>
      <c r="AS58" s="260"/>
      <c r="AT58" s="261"/>
      <c r="AU58" s="259"/>
      <c r="AV58" s="259"/>
      <c r="AW58" s="261"/>
      <c r="AX58" s="259"/>
      <c r="AY58" s="259"/>
      <c r="AZ58" s="261"/>
      <c r="BA58" s="259"/>
      <c r="BB58" s="259"/>
      <c r="BC58" s="261"/>
      <c r="BD58" s="259"/>
      <c r="BE58" s="259"/>
      <c r="BF58" s="261"/>
      <c r="BG58" s="259"/>
      <c r="BH58" s="266"/>
      <c r="BI58" s="496" t="s">
        <v>227</v>
      </c>
      <c r="BJ58" s="421" t="s">
        <v>600</v>
      </c>
      <c r="BK58" s="66">
        <v>1</v>
      </c>
      <c r="BL58" s="212"/>
    </row>
    <row r="59" spans="3:68" ht="19.5" customHeight="1" x14ac:dyDescent="0.4">
      <c r="C59" s="212"/>
      <c r="D59" s="133">
        <v>59</v>
      </c>
      <c r="E59" s="133">
        <v>58</v>
      </c>
      <c r="F59" s="133">
        <v>57</v>
      </c>
      <c r="G59" s="133">
        <v>56</v>
      </c>
      <c r="H59" s="133">
        <v>55</v>
      </c>
      <c r="I59" s="133">
        <v>54</v>
      </c>
      <c r="J59" s="133">
        <v>53</v>
      </c>
      <c r="K59" s="133">
        <v>52</v>
      </c>
      <c r="L59" s="133">
        <v>51</v>
      </c>
      <c r="M59" s="133">
        <v>50</v>
      </c>
      <c r="N59" s="133">
        <v>49</v>
      </c>
      <c r="O59" s="133">
        <v>48</v>
      </c>
      <c r="P59" s="133">
        <v>47</v>
      </c>
      <c r="Q59" s="133">
        <v>46</v>
      </c>
      <c r="R59" s="133">
        <v>45</v>
      </c>
      <c r="S59" s="133">
        <v>44</v>
      </c>
      <c r="T59" s="133">
        <v>43</v>
      </c>
      <c r="U59" s="133">
        <v>42</v>
      </c>
      <c r="V59" s="133">
        <v>41</v>
      </c>
      <c r="W59" s="133">
        <v>40</v>
      </c>
      <c r="X59" s="133">
        <v>39</v>
      </c>
      <c r="Y59" s="133">
        <v>38</v>
      </c>
      <c r="Z59" s="133">
        <v>37</v>
      </c>
      <c r="AA59" s="133">
        <v>36</v>
      </c>
      <c r="AB59" s="133">
        <v>35</v>
      </c>
      <c r="AC59" s="133">
        <v>34</v>
      </c>
      <c r="AD59" s="133">
        <v>33</v>
      </c>
      <c r="AE59" s="133">
        <v>32</v>
      </c>
      <c r="AF59" s="133">
        <v>31</v>
      </c>
      <c r="AG59" s="133">
        <v>30</v>
      </c>
      <c r="AH59" s="133">
        <v>29</v>
      </c>
      <c r="AI59" s="133">
        <v>28</v>
      </c>
      <c r="AJ59" s="133">
        <v>27</v>
      </c>
      <c r="AK59" s="133">
        <v>26</v>
      </c>
      <c r="AL59" s="133">
        <v>25</v>
      </c>
      <c r="AM59" s="133">
        <v>24</v>
      </c>
      <c r="AN59" s="133">
        <v>23</v>
      </c>
      <c r="AO59" s="133">
        <v>22</v>
      </c>
      <c r="AP59" s="133">
        <v>21</v>
      </c>
      <c r="AQ59" s="133">
        <v>20</v>
      </c>
      <c r="AR59" s="133">
        <v>19</v>
      </c>
      <c r="AS59" s="133">
        <v>18</v>
      </c>
      <c r="AT59" s="133">
        <v>17</v>
      </c>
      <c r="AU59" s="133">
        <v>16</v>
      </c>
      <c r="AV59" s="133">
        <v>15</v>
      </c>
      <c r="AW59" s="133">
        <v>14</v>
      </c>
      <c r="AX59" s="133">
        <v>13</v>
      </c>
      <c r="AY59" s="133">
        <v>12</v>
      </c>
      <c r="AZ59" s="133">
        <v>11</v>
      </c>
      <c r="BA59" s="133">
        <v>10</v>
      </c>
      <c r="BB59" s="133">
        <v>9</v>
      </c>
      <c r="BC59" s="133">
        <v>8</v>
      </c>
      <c r="BD59" s="133">
        <v>7</v>
      </c>
      <c r="BE59" s="133">
        <v>6</v>
      </c>
      <c r="BF59" s="133">
        <v>5</v>
      </c>
      <c r="BG59" s="133">
        <v>4</v>
      </c>
      <c r="BH59" s="133">
        <v>3</v>
      </c>
      <c r="BI59" s="133">
        <v>2</v>
      </c>
      <c r="BJ59" s="133">
        <v>1</v>
      </c>
      <c r="BK59" s="212"/>
      <c r="BL59" s="212"/>
    </row>
    <row r="60" spans="3:68" ht="19.5" customHeight="1" x14ac:dyDescent="0.25">
      <c r="AS60" s="156"/>
    </row>
    <row r="61" spans="3:68" ht="19.5" customHeight="1" x14ac:dyDescent="0.25">
      <c r="X61" s="57">
        <v>9</v>
      </c>
      <c r="AA61" s="57">
        <v>9</v>
      </c>
      <c r="AE61" s="57">
        <v>10</v>
      </c>
      <c r="AH61" s="57">
        <v>8</v>
      </c>
      <c r="AK61" s="57">
        <v>10</v>
      </c>
      <c r="AN61" s="57">
        <v>10</v>
      </c>
      <c r="AQ61" s="57">
        <v>10</v>
      </c>
      <c r="AW61" s="57">
        <v>10</v>
      </c>
      <c r="AZ61" s="57">
        <v>10</v>
      </c>
      <c r="BC61" s="57">
        <v>10</v>
      </c>
      <c r="BF61" s="57">
        <v>7</v>
      </c>
    </row>
    <row r="65" spans="52:52" ht="19.5" customHeight="1" x14ac:dyDescent="0.25">
      <c r="AZ65" s="57" t="str">
        <f>IF(INDEX(Cab_list[],MATCH(7&amp;"-"&amp;AP49,Cab_list[hidden cabname],0),2)=0," ",INDEX(Cab_list[],MATCH(7&amp;"-"&amp;AP49,Cab_list[hidden cabname],0),2))</f>
        <v xml:space="preserve"> </v>
      </c>
    </row>
  </sheetData>
  <mergeCells count="6">
    <mergeCell ref="BU10:BY10"/>
    <mergeCell ref="D4:O5"/>
    <mergeCell ref="H16:I16"/>
    <mergeCell ref="K31:L31"/>
    <mergeCell ref="K38:L38"/>
    <mergeCell ref="BT10:BT11"/>
  </mergeCells>
  <phoneticPr fontId="39" type="noConversion"/>
  <conditionalFormatting sqref="H12:I13">
    <cfRule type="colorScale" priority="26">
      <colorScale>
        <cfvo type="min"/>
        <cfvo type="max"/>
        <color rgb="FFFCFCFF"/>
        <color rgb="FFF8696B"/>
      </colorScale>
    </cfRule>
  </conditionalFormatting>
  <conditionalFormatting sqref="T56:T57">
    <cfRule type="expression" dxfId="45" priority="1">
      <formula>$AQ56=" "</formula>
    </cfRule>
  </conditionalFormatting>
  <conditionalFormatting sqref="X47">
    <cfRule type="expression" dxfId="44" priority="33">
      <formula>$AN47=" "</formula>
    </cfRule>
  </conditionalFormatting>
  <conditionalFormatting sqref="X48:X55">
    <cfRule type="expression" dxfId="43" priority="46">
      <formula>$X48=" "</formula>
    </cfRule>
  </conditionalFormatting>
  <conditionalFormatting sqref="AA47">
    <cfRule type="expression" dxfId="42" priority="32">
      <formula>$AN47=" "</formula>
    </cfRule>
  </conditionalFormatting>
  <conditionalFormatting sqref="AA48:AA55">
    <cfRule type="expression" dxfId="41" priority="47">
      <formula>$AA48=" "</formula>
    </cfRule>
  </conditionalFormatting>
  <conditionalFormatting sqref="AE47">
    <cfRule type="expression" dxfId="40" priority="31">
      <formula>$AN47=" "</formula>
    </cfRule>
  </conditionalFormatting>
  <conditionalFormatting sqref="AE48:AE51">
    <cfRule type="expression" dxfId="39" priority="11">
      <formula>$AH48=" "</formula>
    </cfRule>
  </conditionalFormatting>
  <conditionalFormatting sqref="AE52:AE56">
    <cfRule type="expression" dxfId="38" priority="48">
      <formula>$AE52=" "</formula>
    </cfRule>
  </conditionalFormatting>
  <conditionalFormatting sqref="AH47">
    <cfRule type="expression" dxfId="37" priority="30">
      <formula>$AN47=" "</formula>
    </cfRule>
  </conditionalFormatting>
  <conditionalFormatting sqref="AH48:AH54">
    <cfRule type="expression" dxfId="36" priority="49">
      <formula>$AH48=" "</formula>
    </cfRule>
  </conditionalFormatting>
  <conditionalFormatting sqref="AK47">
    <cfRule type="expression" dxfId="35" priority="29">
      <formula>$AN47=" "</formula>
    </cfRule>
  </conditionalFormatting>
  <conditionalFormatting sqref="AK48:AK56">
    <cfRule type="expression" dxfId="34" priority="50">
      <formula>$AK48=" "</formula>
    </cfRule>
  </conditionalFormatting>
  <conditionalFormatting sqref="AN47:AN56">
    <cfRule type="expression" dxfId="33" priority="28">
      <formula>$AN47=" "</formula>
    </cfRule>
  </conditionalFormatting>
  <conditionalFormatting sqref="AQ47:AQ56">
    <cfRule type="expression" dxfId="32" priority="58">
      <formula>$AQ47=" "</formula>
    </cfRule>
  </conditionalFormatting>
  <conditionalFormatting sqref="AT10">
    <cfRule type="expression" dxfId="31" priority="6">
      <formula>$AN10=" "</formula>
    </cfRule>
  </conditionalFormatting>
  <conditionalFormatting sqref="AW33:AW42">
    <cfRule type="expression" dxfId="30" priority="3">
      <formula>$AN33=" "</formula>
    </cfRule>
  </conditionalFormatting>
  <conditionalFormatting sqref="AZ34:AZ42">
    <cfRule type="expression" dxfId="29" priority="25">
      <formula>$AN34=" "</formula>
    </cfRule>
  </conditionalFormatting>
  <conditionalFormatting sqref="AZ47:AZ53">
    <cfRule type="expression" dxfId="28" priority="17">
      <formula>$AN47=" "</formula>
    </cfRule>
  </conditionalFormatting>
  <conditionalFormatting sqref="AZ55:AZ56">
    <cfRule type="expression" dxfId="27" priority="15">
      <formula>$AN55=" "</formula>
    </cfRule>
  </conditionalFormatting>
  <conditionalFormatting sqref="BC21:BC23">
    <cfRule type="expression" dxfId="26" priority="5">
      <formula>$AN21=" "</formula>
    </cfRule>
  </conditionalFormatting>
  <conditionalFormatting sqref="BC37:BC38">
    <cfRule type="expression" dxfId="25" priority="19">
      <formula>$AN37=" "</formula>
    </cfRule>
  </conditionalFormatting>
  <conditionalFormatting sqref="BC40">
    <cfRule type="expression" dxfId="24" priority="18">
      <formula>$AN40=" "</formula>
    </cfRule>
  </conditionalFormatting>
  <conditionalFormatting sqref="BF42:BG42">
    <cfRule type="expression" dxfId="23" priority="10">
      <formula>$AN42=" "</formula>
    </cfRule>
  </conditionalFormatting>
  <pageMargins left="0.25" right="0.25" top="0.75" bottom="0.75" header="0.3" footer="0.3"/>
  <pageSetup paperSize="8" scale="65" orientation="landscape" r:id="rId1"/>
  <headerFooter>
    <oddFooter>&amp;LFile : &amp;F&amp;RSheet : 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E67CB-6086-442D-9391-4E8AA4EA5284}">
  <sheetPr codeName="Sheet4">
    <tabColor rgb="FFFF0000"/>
  </sheetPr>
  <dimension ref="A1:BC2129"/>
  <sheetViews>
    <sheetView showGridLines="0" zoomScaleNormal="100" workbookViewId="0">
      <pane ySplit="2" topLeftCell="A1021" activePane="bottomLeft" state="frozen"/>
      <selection pane="bottomLeft" activeCell="AV1050" sqref="AV1050"/>
    </sheetView>
  </sheetViews>
  <sheetFormatPr defaultColWidth="8.6640625" defaultRowHeight="16" outlineLevelCol="1" x14ac:dyDescent="0.45"/>
  <cols>
    <col min="1" max="1" width="6.58203125" style="379" bestFit="1" customWidth="1"/>
    <col min="2" max="2" width="24.08203125" style="379" bestFit="1" customWidth="1"/>
    <col min="3" max="3" width="25.75" style="379" bestFit="1" customWidth="1"/>
    <col min="4" max="4" width="8.25" style="379" hidden="1" customWidth="1"/>
    <col min="5" max="5" width="17.25" style="379" hidden="1" customWidth="1" outlineLevel="1"/>
    <col min="6" max="6" width="12.75" style="379" hidden="1" customWidth="1" outlineLevel="1"/>
    <col min="7" max="7" width="13" style="379" hidden="1" customWidth="1" outlineLevel="1"/>
    <col min="8" max="8" width="86" style="379" hidden="1" customWidth="1" outlineLevel="1"/>
    <col min="9" max="9" width="9.9140625" style="379" hidden="1" customWidth="1" collapsed="1"/>
    <col min="10" max="10" width="9.9140625" style="379" customWidth="1"/>
    <col min="11" max="11" width="22.9140625" style="381" customWidth="1"/>
    <col min="12" max="13" width="7.58203125" style="381" hidden="1" customWidth="1"/>
    <col min="14" max="14" width="21.58203125" style="381" hidden="1" customWidth="1"/>
    <col min="15" max="17" width="9.6640625" style="381" hidden="1" customWidth="1"/>
    <col min="18" max="19" width="9.6640625" style="381" hidden="1" customWidth="1" outlineLevel="1"/>
    <col min="20" max="22" width="7.9140625" style="381" hidden="1" customWidth="1" outlineLevel="1"/>
    <col min="23" max="25" width="8.58203125" style="381" hidden="1" customWidth="1" outlineLevel="1"/>
    <col min="26" max="26" width="8.6640625" style="381" hidden="1" customWidth="1" outlineLevel="1"/>
    <col min="27" max="27" width="11.4140625" style="381" hidden="1" customWidth="1" collapsed="1"/>
    <col min="28" max="28" width="8.25" style="381" customWidth="1"/>
    <col min="29" max="29" width="8" style="526" customWidth="1"/>
    <col min="30" max="30" width="13" style="381" hidden="1" customWidth="1"/>
    <col min="31" max="31" width="7.6640625" style="638" hidden="1" customWidth="1"/>
    <col min="32" max="32" width="8.33203125" style="638" customWidth="1"/>
    <col min="33" max="33" width="11.33203125" style="379" hidden="1" customWidth="1"/>
    <col min="34" max="34" width="13.58203125" style="379" hidden="1" customWidth="1"/>
    <col min="35" max="35" width="13.4140625" style="379" hidden="1" customWidth="1"/>
    <col min="36" max="36" width="7.08203125" style="587" hidden="1" customWidth="1"/>
    <col min="37" max="37" width="10.33203125" style="587" hidden="1" customWidth="1"/>
    <col min="38" max="38" width="5.4140625" style="587" hidden="1" customWidth="1"/>
    <col min="39" max="39" width="12.4140625" style="587" hidden="1" customWidth="1"/>
    <col min="40" max="40" width="9.08203125" style="587" hidden="1" customWidth="1"/>
    <col min="41" max="41" width="14.9140625" style="587" hidden="1" customWidth="1"/>
    <col min="42" max="42" width="21.08203125" style="379" hidden="1" customWidth="1"/>
    <col min="43" max="43" width="17.9140625" style="379" hidden="1" customWidth="1"/>
    <col min="44" max="44" width="20.75" style="379" hidden="1" customWidth="1"/>
    <col min="45" max="45" width="11.75" style="379" hidden="1" customWidth="1"/>
    <col min="46" max="46" width="15.33203125" style="379" hidden="1" customWidth="1"/>
    <col min="47" max="47" width="15.08203125" style="650" hidden="1" customWidth="1"/>
    <col min="48" max="48" width="11.75" style="379" bestFit="1" customWidth="1"/>
    <col min="49" max="49" width="11.9140625" style="379" bestFit="1" customWidth="1"/>
    <col min="50" max="50" width="26.9140625" style="379" bestFit="1" customWidth="1"/>
    <col min="51" max="51" width="15.08203125" style="650" bestFit="1" customWidth="1"/>
    <col min="52" max="52" width="8.75" style="379" bestFit="1" customWidth="1"/>
    <col min="53" max="53" width="8.6640625" style="379"/>
    <col min="54" max="54" width="1.75" style="379" bestFit="1" customWidth="1"/>
    <col min="55" max="55" width="3.08203125" style="379" bestFit="1" customWidth="1"/>
    <col min="56" max="16384" width="8.6640625" style="379"/>
  </cols>
  <sheetData>
    <row r="1" spans="1:52" x14ac:dyDescent="0.45">
      <c r="K1" s="381">
        <f>SUBTOTAL(103,K3:K1126)</f>
        <v>1095</v>
      </c>
      <c r="N1" s="381" t="s">
        <v>601</v>
      </c>
      <c r="AV1" s="379">
        <f>SUBTOTAL(109,AV3:AV714)</f>
        <v>1033.8000000000027</v>
      </c>
      <c r="AW1" s="379">
        <f>SUBTOTAL(109,AW3:AW714)</f>
        <v>553.67199999999991</v>
      </c>
    </row>
    <row r="2" spans="1:52" s="660" customFormat="1" ht="29.5" customHeight="1" x14ac:dyDescent="0.45">
      <c r="A2" s="652" t="s">
        <v>602</v>
      </c>
      <c r="B2" s="652" t="s">
        <v>603</v>
      </c>
      <c r="C2" s="652" t="s">
        <v>604</v>
      </c>
      <c r="D2" s="653" t="s">
        <v>605</v>
      </c>
      <c r="E2" s="653" t="s">
        <v>606</v>
      </c>
      <c r="F2" s="653" t="s">
        <v>607</v>
      </c>
      <c r="G2" s="653" t="s">
        <v>608</v>
      </c>
      <c r="H2" s="652" t="s">
        <v>609</v>
      </c>
      <c r="I2" s="652" t="s">
        <v>610</v>
      </c>
      <c r="J2" s="652" t="s">
        <v>611</v>
      </c>
      <c r="K2" s="654" t="s">
        <v>612</v>
      </c>
      <c r="L2" s="654" t="s">
        <v>613</v>
      </c>
      <c r="M2" s="654" t="s">
        <v>614</v>
      </c>
      <c r="N2" s="654" t="s">
        <v>615</v>
      </c>
      <c r="O2" s="654" t="s">
        <v>616</v>
      </c>
      <c r="P2" s="654" t="s">
        <v>617</v>
      </c>
      <c r="Q2" s="654" t="s">
        <v>618</v>
      </c>
      <c r="R2" s="654" t="s">
        <v>619</v>
      </c>
      <c r="S2" s="654" t="s">
        <v>620</v>
      </c>
      <c r="T2" s="654" t="s">
        <v>621</v>
      </c>
      <c r="U2" s="654" t="s">
        <v>622</v>
      </c>
      <c r="V2" s="654" t="s">
        <v>623</v>
      </c>
      <c r="W2" s="654" t="s">
        <v>624</v>
      </c>
      <c r="X2" s="654" t="s">
        <v>625</v>
      </c>
      <c r="Y2" s="654" t="s">
        <v>626</v>
      </c>
      <c r="Z2" s="655" t="s">
        <v>627</v>
      </c>
      <c r="AA2" s="656" t="s">
        <v>628</v>
      </c>
      <c r="AB2" s="654" t="s">
        <v>629</v>
      </c>
      <c r="AC2" s="657" t="s">
        <v>630</v>
      </c>
      <c r="AD2" s="656" t="s">
        <v>631</v>
      </c>
      <c r="AE2" s="658" t="s">
        <v>632</v>
      </c>
      <c r="AF2" s="658" t="s">
        <v>633</v>
      </c>
      <c r="AG2" s="652" t="s">
        <v>634</v>
      </c>
      <c r="AH2" s="652" t="s">
        <v>635</v>
      </c>
      <c r="AI2" s="652" t="s">
        <v>636</v>
      </c>
      <c r="AJ2" s="652" t="s">
        <v>637</v>
      </c>
      <c r="AK2" s="652" t="s">
        <v>638</v>
      </c>
      <c r="AL2" s="652" t="s">
        <v>639</v>
      </c>
      <c r="AM2" s="652" t="s">
        <v>640</v>
      </c>
      <c r="AN2" s="652" t="s">
        <v>641</v>
      </c>
      <c r="AO2" s="652" t="s">
        <v>642</v>
      </c>
      <c r="AP2" s="652" t="s">
        <v>643</v>
      </c>
      <c r="AQ2" s="652" t="s">
        <v>644</v>
      </c>
      <c r="AR2" s="652" t="s">
        <v>645</v>
      </c>
      <c r="AS2" s="652" t="s">
        <v>646</v>
      </c>
      <c r="AT2" s="652" t="s">
        <v>647</v>
      </c>
      <c r="AU2" s="659" t="s">
        <v>648</v>
      </c>
      <c r="AV2" s="652" t="s">
        <v>649</v>
      </c>
      <c r="AW2" s="652" t="s">
        <v>650</v>
      </c>
      <c r="AX2" s="652" t="s">
        <v>651</v>
      </c>
      <c r="AY2" s="652" t="s">
        <v>652</v>
      </c>
      <c r="AZ2" s="652" t="s">
        <v>653</v>
      </c>
    </row>
    <row r="3" spans="1:52" x14ac:dyDescent="0.45">
      <c r="A3" s="379" t="s">
        <v>602</v>
      </c>
      <c r="B3" s="379" t="s">
        <v>654</v>
      </c>
      <c r="C3" s="379" t="s">
        <v>655</v>
      </c>
      <c r="D3" s="379" t="s">
        <v>656</v>
      </c>
      <c r="J3" s="379" t="s">
        <v>120</v>
      </c>
      <c r="K3" s="594" t="s">
        <v>657</v>
      </c>
      <c r="L3" s="594" t="s">
        <v>658</v>
      </c>
      <c r="M3" s="594" t="s">
        <v>659</v>
      </c>
      <c r="N3" s="588" t="s">
        <v>660</v>
      </c>
      <c r="O3" s="588" t="s">
        <v>661</v>
      </c>
      <c r="P3" s="588"/>
      <c r="Q3" s="588"/>
      <c r="R3" s="588"/>
      <c r="S3" s="588"/>
      <c r="T3" s="588"/>
      <c r="U3" s="588"/>
      <c r="V3" s="588"/>
      <c r="W3" s="588"/>
      <c r="X3" s="588"/>
      <c r="Y3" s="588"/>
      <c r="Z3" s="588"/>
      <c r="AA3" s="588" t="s">
        <v>662</v>
      </c>
      <c r="AB3" s="588" t="s">
        <v>663</v>
      </c>
      <c r="AC3" s="680" t="s">
        <v>99</v>
      </c>
      <c r="AD3" s="588" t="s">
        <v>664</v>
      </c>
      <c r="AE3" s="613">
        <v>1</v>
      </c>
      <c r="AF3" s="613">
        <v>4</v>
      </c>
      <c r="AG3" s="379" t="s">
        <v>665</v>
      </c>
      <c r="AJ3" s="379">
        <v>15</v>
      </c>
      <c r="AK3" s="379">
        <v>2</v>
      </c>
      <c r="AL3" s="379"/>
      <c r="AM3" s="379">
        <v>13</v>
      </c>
      <c r="AN3" s="379"/>
      <c r="AO3" s="379"/>
      <c r="AQ3" s="379" t="s">
        <v>666</v>
      </c>
      <c r="AR3" s="379" t="s">
        <v>667</v>
      </c>
      <c r="AU3" s="379"/>
      <c r="AV3" s="681">
        <v>2.2000000000000002</v>
      </c>
      <c r="AW3" s="644">
        <v>2.387</v>
      </c>
      <c r="AY3" s="379"/>
    </row>
    <row r="4" spans="1:52" x14ac:dyDescent="0.45">
      <c r="A4" s="379" t="s">
        <v>602</v>
      </c>
      <c r="B4" s="379" t="s">
        <v>654</v>
      </c>
      <c r="C4" s="379" t="s">
        <v>655</v>
      </c>
      <c r="D4" s="379" t="s">
        <v>656</v>
      </c>
      <c r="J4" s="379" t="s">
        <v>120</v>
      </c>
      <c r="K4" s="594" t="s">
        <v>668</v>
      </c>
      <c r="L4" s="594"/>
      <c r="M4" s="594"/>
      <c r="N4" s="588" t="s">
        <v>660</v>
      </c>
      <c r="O4" s="588" t="s">
        <v>661</v>
      </c>
      <c r="P4" s="588"/>
      <c r="Q4" s="588"/>
      <c r="R4" s="588"/>
      <c r="S4" s="588"/>
      <c r="T4" s="588"/>
      <c r="U4" s="588"/>
      <c r="V4" s="588"/>
      <c r="W4" s="588"/>
      <c r="X4" s="588"/>
      <c r="Y4" s="588"/>
      <c r="Z4" s="588"/>
      <c r="AA4" s="588" t="s">
        <v>669</v>
      </c>
      <c r="AB4" s="588" t="s">
        <v>670</v>
      </c>
      <c r="AC4" s="680" t="s">
        <v>109</v>
      </c>
      <c r="AD4" s="588" t="s">
        <v>664</v>
      </c>
      <c r="AE4" s="613">
        <v>1</v>
      </c>
      <c r="AF4" s="613">
        <v>4</v>
      </c>
      <c r="AG4" s="379" t="s">
        <v>665</v>
      </c>
      <c r="AJ4" s="379">
        <v>11</v>
      </c>
      <c r="AK4" s="379"/>
      <c r="AL4" s="379"/>
      <c r="AM4" s="379">
        <v>11</v>
      </c>
      <c r="AN4" s="379"/>
      <c r="AO4" s="379"/>
      <c r="AQ4" s="379" t="s">
        <v>666</v>
      </c>
      <c r="AR4" s="379" t="s">
        <v>671</v>
      </c>
      <c r="AU4" s="379"/>
      <c r="AV4" s="681">
        <v>2.2000000000000002</v>
      </c>
      <c r="AW4" s="644">
        <v>2.387</v>
      </c>
      <c r="AY4" s="379"/>
    </row>
    <row r="5" spans="1:52" x14ac:dyDescent="0.45">
      <c r="A5" s="379" t="s">
        <v>602</v>
      </c>
      <c r="B5" s="379" t="s">
        <v>654</v>
      </c>
      <c r="C5" s="379" t="s">
        <v>655</v>
      </c>
      <c r="D5" s="379" t="s">
        <v>656</v>
      </c>
      <c r="J5" s="379" t="s">
        <v>120</v>
      </c>
      <c r="K5" s="594" t="s">
        <v>672</v>
      </c>
      <c r="L5" s="594"/>
      <c r="M5" s="594"/>
      <c r="N5" s="588" t="s">
        <v>660</v>
      </c>
      <c r="O5" s="588" t="s">
        <v>661</v>
      </c>
      <c r="P5" s="588"/>
      <c r="Q5" s="588"/>
      <c r="R5" s="588"/>
      <c r="S5" s="588"/>
      <c r="T5" s="588"/>
      <c r="U5" s="588"/>
      <c r="V5" s="588"/>
      <c r="W5" s="588"/>
      <c r="X5" s="588"/>
      <c r="Y5" s="588"/>
      <c r="Z5" s="588"/>
      <c r="AA5" s="588" t="s">
        <v>673</v>
      </c>
      <c r="AB5" s="588" t="s">
        <v>674</v>
      </c>
      <c r="AC5" s="680" t="s">
        <v>119</v>
      </c>
      <c r="AD5" s="588" t="s">
        <v>664</v>
      </c>
      <c r="AE5" s="613">
        <v>1</v>
      </c>
      <c r="AF5" s="613">
        <v>4</v>
      </c>
      <c r="AG5" s="379" t="s">
        <v>665</v>
      </c>
      <c r="AJ5" s="379">
        <v>8</v>
      </c>
      <c r="AK5" s="379"/>
      <c r="AL5" s="379"/>
      <c r="AM5" s="379">
        <v>8</v>
      </c>
      <c r="AN5" s="379"/>
      <c r="AO5" s="379"/>
      <c r="AQ5" s="379" t="s">
        <v>666</v>
      </c>
      <c r="AR5" s="379" t="s">
        <v>675</v>
      </c>
      <c r="AU5" s="379"/>
      <c r="AV5" s="681">
        <v>2.2000000000000002</v>
      </c>
      <c r="AW5" s="644">
        <v>2.387</v>
      </c>
      <c r="AY5" s="379"/>
    </row>
    <row r="6" spans="1:52" x14ac:dyDescent="0.45">
      <c r="A6" s="379" t="s">
        <v>602</v>
      </c>
      <c r="B6" s="379" t="s">
        <v>654</v>
      </c>
      <c r="C6" s="379" t="s">
        <v>655</v>
      </c>
      <c r="D6" s="379" t="s">
        <v>656</v>
      </c>
      <c r="J6" s="379" t="s">
        <v>120</v>
      </c>
      <c r="K6" s="594" t="s">
        <v>676</v>
      </c>
      <c r="L6" s="594"/>
      <c r="M6" s="594"/>
      <c r="N6" s="588" t="s">
        <v>660</v>
      </c>
      <c r="O6" s="588" t="s">
        <v>661</v>
      </c>
      <c r="P6" s="588"/>
      <c r="Q6" s="588"/>
      <c r="R6" s="588"/>
      <c r="S6" s="588"/>
      <c r="T6" s="588"/>
      <c r="U6" s="588"/>
      <c r="V6" s="588"/>
      <c r="W6" s="588"/>
      <c r="X6" s="588"/>
      <c r="Y6" s="588"/>
      <c r="Z6" s="588"/>
      <c r="AA6" s="588" t="s">
        <v>677</v>
      </c>
      <c r="AB6" s="588" t="s">
        <v>678</v>
      </c>
      <c r="AC6" s="680" t="s">
        <v>123</v>
      </c>
      <c r="AD6" s="588" t="s">
        <v>664</v>
      </c>
      <c r="AE6" s="613">
        <v>1</v>
      </c>
      <c r="AF6" s="613">
        <v>4</v>
      </c>
      <c r="AG6" s="379" t="s">
        <v>665</v>
      </c>
      <c r="AJ6" s="379">
        <v>12</v>
      </c>
      <c r="AK6" s="379">
        <v>2</v>
      </c>
      <c r="AL6" s="379"/>
      <c r="AM6" s="379">
        <v>10</v>
      </c>
      <c r="AN6" s="379"/>
      <c r="AO6" s="379"/>
      <c r="AQ6" s="379" t="s">
        <v>666</v>
      </c>
      <c r="AR6" s="379" t="s">
        <v>679</v>
      </c>
      <c r="AU6" s="379"/>
      <c r="AV6" s="681">
        <v>2.2000000000000002</v>
      </c>
      <c r="AW6" s="644">
        <v>2.387</v>
      </c>
      <c r="AY6" s="379"/>
    </row>
    <row r="7" spans="1:52" x14ac:dyDescent="0.45">
      <c r="A7" s="379" t="s">
        <v>602</v>
      </c>
      <c r="B7" s="379" t="s">
        <v>654</v>
      </c>
      <c r="C7" s="379" t="s">
        <v>655</v>
      </c>
      <c r="D7" s="379" t="s">
        <v>656</v>
      </c>
      <c r="J7" s="379" t="s">
        <v>120</v>
      </c>
      <c r="K7" s="594" t="s">
        <v>680</v>
      </c>
      <c r="L7" s="594"/>
      <c r="M7" s="594"/>
      <c r="N7" s="588" t="s">
        <v>660</v>
      </c>
      <c r="O7" s="588" t="s">
        <v>661</v>
      </c>
      <c r="P7" s="588"/>
      <c r="Q7" s="588"/>
      <c r="R7" s="588"/>
      <c r="S7" s="588"/>
      <c r="T7" s="588"/>
      <c r="U7" s="588"/>
      <c r="V7" s="588"/>
      <c r="W7" s="588"/>
      <c r="X7" s="588"/>
      <c r="Y7" s="588"/>
      <c r="Z7" s="588"/>
      <c r="AA7" s="588" t="s">
        <v>681</v>
      </c>
      <c r="AB7" s="588" t="s">
        <v>682</v>
      </c>
      <c r="AC7" s="680" t="s">
        <v>127</v>
      </c>
      <c r="AD7" s="588" t="s">
        <v>664</v>
      </c>
      <c r="AE7" s="613">
        <v>1</v>
      </c>
      <c r="AF7" s="613">
        <v>4</v>
      </c>
      <c r="AG7" s="379" t="s">
        <v>665</v>
      </c>
      <c r="AJ7" s="379">
        <v>9</v>
      </c>
      <c r="AK7" s="379"/>
      <c r="AL7" s="379"/>
      <c r="AM7" s="379">
        <v>9</v>
      </c>
      <c r="AN7" s="379"/>
      <c r="AO7" s="379"/>
      <c r="AQ7" s="379" t="s">
        <v>666</v>
      </c>
      <c r="AR7" s="379" t="s">
        <v>683</v>
      </c>
      <c r="AU7" s="379"/>
      <c r="AV7" s="681">
        <v>2.2000000000000002</v>
      </c>
      <c r="AW7" s="644">
        <v>2.387</v>
      </c>
      <c r="AY7" s="379"/>
    </row>
    <row r="8" spans="1:52" x14ac:dyDescent="0.45">
      <c r="A8" s="379" t="s">
        <v>602</v>
      </c>
      <c r="B8" s="379" t="s">
        <v>654</v>
      </c>
      <c r="C8" s="379" t="s">
        <v>655</v>
      </c>
      <c r="D8" s="379" t="s">
        <v>656</v>
      </c>
      <c r="J8" s="379" t="s">
        <v>120</v>
      </c>
      <c r="K8" s="594" t="s">
        <v>684</v>
      </c>
      <c r="L8" s="594"/>
      <c r="M8" s="594"/>
      <c r="N8" s="588" t="s">
        <v>660</v>
      </c>
      <c r="O8" s="588" t="s">
        <v>661</v>
      </c>
      <c r="P8" s="588"/>
      <c r="Q8" s="588"/>
      <c r="R8" s="588"/>
      <c r="S8" s="588"/>
      <c r="T8" s="588"/>
      <c r="U8" s="588"/>
      <c r="V8" s="588"/>
      <c r="W8" s="588"/>
      <c r="X8" s="588"/>
      <c r="Y8" s="588"/>
      <c r="Z8" s="588"/>
      <c r="AA8" s="588" t="s">
        <v>685</v>
      </c>
      <c r="AB8" s="588" t="s">
        <v>686</v>
      </c>
      <c r="AC8" s="680" t="s">
        <v>134</v>
      </c>
      <c r="AD8" s="588" t="s">
        <v>664</v>
      </c>
      <c r="AE8" s="613">
        <v>1</v>
      </c>
      <c r="AF8" s="613">
        <v>4</v>
      </c>
      <c r="AG8" s="379" t="s">
        <v>665</v>
      </c>
      <c r="AJ8" s="379">
        <v>8</v>
      </c>
      <c r="AK8" s="379"/>
      <c r="AL8" s="379"/>
      <c r="AM8" s="379">
        <v>8</v>
      </c>
      <c r="AN8" s="379"/>
      <c r="AO8" s="379"/>
      <c r="AQ8" s="379" t="s">
        <v>666</v>
      </c>
      <c r="AR8" s="379" t="s">
        <v>687</v>
      </c>
      <c r="AU8" s="379"/>
      <c r="AV8" s="681">
        <v>2.2000000000000002</v>
      </c>
      <c r="AW8" s="644">
        <v>2.387</v>
      </c>
      <c r="AY8" s="379"/>
    </row>
    <row r="9" spans="1:52" x14ac:dyDescent="0.45">
      <c r="A9" s="379" t="s">
        <v>602</v>
      </c>
      <c r="B9" s="379" t="s">
        <v>654</v>
      </c>
      <c r="C9" s="379" t="s">
        <v>655</v>
      </c>
      <c r="D9" s="379" t="s">
        <v>656</v>
      </c>
      <c r="J9" s="379" t="s">
        <v>120</v>
      </c>
      <c r="K9" s="594" t="s">
        <v>688</v>
      </c>
      <c r="L9" s="594" t="s">
        <v>658</v>
      </c>
      <c r="M9" s="594" t="s">
        <v>659</v>
      </c>
      <c r="N9" s="588" t="s">
        <v>689</v>
      </c>
      <c r="O9" s="588" t="s">
        <v>690</v>
      </c>
      <c r="P9" s="588"/>
      <c r="Q9" s="588"/>
      <c r="R9" s="588"/>
      <c r="S9" s="588"/>
      <c r="T9" s="588"/>
      <c r="U9" s="588"/>
      <c r="V9" s="588"/>
      <c r="W9" s="588"/>
      <c r="X9" s="588"/>
      <c r="Y9" s="588"/>
      <c r="Z9" s="629"/>
      <c r="AA9" s="588" t="s">
        <v>691</v>
      </c>
      <c r="AB9" s="588" t="s">
        <v>692</v>
      </c>
      <c r="AC9" s="680" t="s">
        <v>98</v>
      </c>
      <c r="AD9" s="588" t="s">
        <v>664</v>
      </c>
      <c r="AE9" s="613">
        <v>1</v>
      </c>
      <c r="AF9" s="613">
        <v>4</v>
      </c>
      <c r="AG9" s="379" t="s">
        <v>665</v>
      </c>
      <c r="AJ9" s="379">
        <v>8</v>
      </c>
      <c r="AK9" s="379"/>
      <c r="AL9" s="379"/>
      <c r="AM9" s="379">
        <v>8</v>
      </c>
      <c r="AN9" s="379"/>
      <c r="AO9" s="379"/>
      <c r="AQ9" s="379" t="s">
        <v>666</v>
      </c>
      <c r="AR9" s="379" t="s">
        <v>693</v>
      </c>
      <c r="AU9" s="379"/>
      <c r="AV9" s="681">
        <v>2.2000000000000002</v>
      </c>
      <c r="AW9" s="644">
        <v>1.972</v>
      </c>
      <c r="AY9" s="379"/>
    </row>
    <row r="10" spans="1:52" x14ac:dyDescent="0.45">
      <c r="A10" s="379" t="s">
        <v>602</v>
      </c>
      <c r="B10" s="379" t="s">
        <v>654</v>
      </c>
      <c r="C10" s="379" t="s">
        <v>655</v>
      </c>
      <c r="D10" s="379" t="s">
        <v>656</v>
      </c>
      <c r="J10" s="379" t="s">
        <v>120</v>
      </c>
      <c r="K10" s="594" t="s">
        <v>694</v>
      </c>
      <c r="L10" s="594"/>
      <c r="M10" s="594"/>
      <c r="N10" s="588"/>
      <c r="O10" s="588"/>
      <c r="P10" s="588"/>
      <c r="Q10" s="588"/>
      <c r="R10" s="588"/>
      <c r="S10" s="588"/>
      <c r="T10" s="588"/>
      <c r="U10" s="588"/>
      <c r="V10" s="588"/>
      <c r="W10" s="588"/>
      <c r="X10" s="588"/>
      <c r="Y10" s="588"/>
      <c r="Z10" s="588"/>
      <c r="AA10" s="588" t="s">
        <v>695</v>
      </c>
      <c r="AB10" s="588" t="s">
        <v>696</v>
      </c>
      <c r="AC10" s="680" t="s">
        <v>108</v>
      </c>
      <c r="AD10" s="588" t="s">
        <v>664</v>
      </c>
      <c r="AE10" s="613">
        <v>1</v>
      </c>
      <c r="AF10" s="613">
        <v>4</v>
      </c>
      <c r="AG10" s="379" t="s">
        <v>665</v>
      </c>
      <c r="AJ10" s="379">
        <v>2</v>
      </c>
      <c r="AK10" s="379">
        <v>1</v>
      </c>
      <c r="AL10" s="379"/>
      <c r="AM10" s="379"/>
      <c r="AN10" s="379"/>
      <c r="AO10" s="379">
        <v>1</v>
      </c>
      <c r="AQ10" s="379" t="s">
        <v>666</v>
      </c>
      <c r="AR10" s="379" t="s">
        <v>697</v>
      </c>
      <c r="AU10" s="379"/>
      <c r="AV10" s="681">
        <v>2.2000000000000002</v>
      </c>
      <c r="AW10" s="644">
        <v>1.972</v>
      </c>
      <c r="AY10" s="379"/>
    </row>
    <row r="11" spans="1:52" x14ac:dyDescent="0.45">
      <c r="A11" s="379" t="s">
        <v>602</v>
      </c>
      <c r="B11" s="379" t="s">
        <v>654</v>
      </c>
      <c r="C11" s="379" t="s">
        <v>655</v>
      </c>
      <c r="D11" s="379" t="s">
        <v>656</v>
      </c>
      <c r="J11" s="379" t="s">
        <v>120</v>
      </c>
      <c r="K11" s="594" t="s">
        <v>698</v>
      </c>
      <c r="L11" s="594" t="s">
        <v>658</v>
      </c>
      <c r="M11" s="594" t="s">
        <v>659</v>
      </c>
      <c r="N11" s="588" t="s">
        <v>699</v>
      </c>
      <c r="O11" s="588" t="s">
        <v>700</v>
      </c>
      <c r="P11" s="588"/>
      <c r="Q11" s="588"/>
      <c r="R11" s="588"/>
      <c r="S11" s="588"/>
      <c r="T11" s="588"/>
      <c r="U11" s="588"/>
      <c r="V11" s="588"/>
      <c r="W11" s="588"/>
      <c r="X11" s="588"/>
      <c r="Y11" s="588"/>
      <c r="Z11" s="588"/>
      <c r="AA11" s="588" t="s">
        <v>701</v>
      </c>
      <c r="AB11" s="588" t="s">
        <v>702</v>
      </c>
      <c r="AC11" s="680" t="s">
        <v>118</v>
      </c>
      <c r="AD11" s="588" t="s">
        <v>664</v>
      </c>
      <c r="AE11" s="613">
        <v>1</v>
      </c>
      <c r="AF11" s="613">
        <v>4</v>
      </c>
      <c r="AG11" s="379" t="s">
        <v>665</v>
      </c>
      <c r="AJ11" s="379">
        <v>10</v>
      </c>
      <c r="AK11" s="379">
        <v>7</v>
      </c>
      <c r="AL11" s="379"/>
      <c r="AM11" s="379">
        <v>2</v>
      </c>
      <c r="AN11" s="379"/>
      <c r="AO11" s="379">
        <v>1</v>
      </c>
      <c r="AQ11" s="379" t="s">
        <v>666</v>
      </c>
      <c r="AR11" s="379" t="s">
        <v>703</v>
      </c>
      <c r="AU11" s="379"/>
      <c r="AV11" s="681">
        <v>2.2000000000000002</v>
      </c>
      <c r="AW11" s="644">
        <v>0.81799999999999995</v>
      </c>
      <c r="AY11" s="379"/>
    </row>
    <row r="12" spans="1:52" x14ac:dyDescent="0.45">
      <c r="A12" s="379" t="s">
        <v>602</v>
      </c>
      <c r="B12" s="379" t="s">
        <v>654</v>
      </c>
      <c r="C12" s="379" t="s">
        <v>655</v>
      </c>
      <c r="D12" s="379" t="s">
        <v>656</v>
      </c>
      <c r="J12" s="379" t="s">
        <v>120</v>
      </c>
      <c r="K12" s="594" t="s">
        <v>704</v>
      </c>
      <c r="L12" s="594"/>
      <c r="M12" s="594"/>
      <c r="N12" s="588"/>
      <c r="O12" s="588"/>
      <c r="P12" s="588"/>
      <c r="Q12" s="588"/>
      <c r="R12" s="588"/>
      <c r="S12" s="588"/>
      <c r="T12" s="588"/>
      <c r="U12" s="588"/>
      <c r="V12" s="588"/>
      <c r="W12" s="588"/>
      <c r="X12" s="588"/>
      <c r="Y12" s="588"/>
      <c r="Z12" s="588"/>
      <c r="AA12" s="588" t="s">
        <v>705</v>
      </c>
      <c r="AB12" s="588" t="s">
        <v>706</v>
      </c>
      <c r="AC12" s="680" t="s">
        <v>122</v>
      </c>
      <c r="AD12" s="588" t="s">
        <v>664</v>
      </c>
      <c r="AE12" s="613">
        <v>1</v>
      </c>
      <c r="AF12" s="613">
        <v>4</v>
      </c>
      <c r="AG12" s="379" t="s">
        <v>665</v>
      </c>
      <c r="AJ12" s="379">
        <v>11</v>
      </c>
      <c r="AK12" s="379">
        <v>8</v>
      </c>
      <c r="AL12" s="379"/>
      <c r="AM12" s="379">
        <v>1</v>
      </c>
      <c r="AN12" s="379"/>
      <c r="AO12" s="379">
        <v>2</v>
      </c>
      <c r="AQ12" s="379" t="s">
        <v>666</v>
      </c>
      <c r="AR12" s="379" t="s">
        <v>707</v>
      </c>
      <c r="AU12" s="379"/>
      <c r="AV12" s="681">
        <v>2.2000000000000002</v>
      </c>
      <c r="AW12" s="644">
        <v>0.81799999999999995</v>
      </c>
      <c r="AY12" s="379"/>
    </row>
    <row r="13" spans="1:52" x14ac:dyDescent="0.45">
      <c r="A13" s="379" t="s">
        <v>602</v>
      </c>
      <c r="B13" s="379" t="s">
        <v>654</v>
      </c>
      <c r="C13" s="379" t="s">
        <v>655</v>
      </c>
      <c r="D13" s="379" t="s">
        <v>656</v>
      </c>
      <c r="J13" s="379" t="s">
        <v>120</v>
      </c>
      <c r="K13" s="594" t="s">
        <v>708</v>
      </c>
      <c r="L13" s="594"/>
      <c r="M13" s="594"/>
      <c r="N13" s="588"/>
      <c r="O13" s="588"/>
      <c r="P13" s="588"/>
      <c r="Q13" s="588"/>
      <c r="R13" s="588"/>
      <c r="S13" s="588"/>
      <c r="T13" s="588"/>
      <c r="U13" s="588"/>
      <c r="V13" s="588"/>
      <c r="W13" s="588"/>
      <c r="X13" s="588"/>
      <c r="Y13" s="588"/>
      <c r="Z13" s="588"/>
      <c r="AA13" s="588" t="s">
        <v>709</v>
      </c>
      <c r="AB13" s="588" t="s">
        <v>710</v>
      </c>
      <c r="AC13" s="680" t="s">
        <v>126</v>
      </c>
      <c r="AD13" s="588" t="s">
        <v>664</v>
      </c>
      <c r="AE13" s="613">
        <v>1</v>
      </c>
      <c r="AF13" s="613">
        <v>4</v>
      </c>
      <c r="AG13" s="379" t="s">
        <v>665</v>
      </c>
      <c r="AJ13" s="379">
        <v>13</v>
      </c>
      <c r="AK13" s="379"/>
      <c r="AL13" s="379"/>
      <c r="AM13" s="379">
        <v>12</v>
      </c>
      <c r="AN13" s="379">
        <v>1</v>
      </c>
      <c r="AO13" s="379"/>
      <c r="AQ13" s="379" t="s">
        <v>666</v>
      </c>
      <c r="AR13" s="379" t="s">
        <v>711</v>
      </c>
      <c r="AU13" s="379"/>
      <c r="AV13" s="681">
        <v>2.2000000000000002</v>
      </c>
      <c r="AW13" s="644">
        <v>0.81799999999999995</v>
      </c>
      <c r="AY13" s="379"/>
    </row>
    <row r="14" spans="1:52" x14ac:dyDescent="0.45">
      <c r="A14" s="379" t="s">
        <v>602</v>
      </c>
      <c r="B14" s="379" t="s">
        <v>654</v>
      </c>
      <c r="C14" s="379" t="s">
        <v>655</v>
      </c>
      <c r="D14" s="379" t="s">
        <v>656</v>
      </c>
      <c r="J14" s="379" t="s">
        <v>120</v>
      </c>
      <c r="K14" s="594" t="s">
        <v>712</v>
      </c>
      <c r="L14" s="594"/>
      <c r="M14" s="594"/>
      <c r="N14" s="588"/>
      <c r="O14" s="588"/>
      <c r="P14" s="588"/>
      <c r="Q14" s="588"/>
      <c r="R14" s="588"/>
      <c r="S14" s="588"/>
      <c r="T14" s="588"/>
      <c r="U14" s="588"/>
      <c r="V14" s="588"/>
      <c r="W14" s="588"/>
      <c r="X14" s="588"/>
      <c r="Y14" s="588"/>
      <c r="Z14" s="588"/>
      <c r="AA14" s="588" t="s">
        <v>713</v>
      </c>
      <c r="AB14" s="588" t="s">
        <v>714</v>
      </c>
      <c r="AC14" s="680" t="s">
        <v>133</v>
      </c>
      <c r="AD14" s="588" t="s">
        <v>664</v>
      </c>
      <c r="AE14" s="613">
        <v>1</v>
      </c>
      <c r="AF14" s="613">
        <v>4</v>
      </c>
      <c r="AG14" s="379" t="s">
        <v>665</v>
      </c>
      <c r="AJ14" s="379">
        <v>14</v>
      </c>
      <c r="AK14" s="379">
        <v>3</v>
      </c>
      <c r="AL14" s="379"/>
      <c r="AM14" s="379">
        <v>10</v>
      </c>
      <c r="AN14" s="379">
        <v>1</v>
      </c>
      <c r="AO14" s="379"/>
      <c r="AQ14" s="379" t="s">
        <v>666</v>
      </c>
      <c r="AR14" s="379" t="s">
        <v>715</v>
      </c>
      <c r="AU14" s="379"/>
      <c r="AV14" s="681">
        <v>2.2000000000000002</v>
      </c>
      <c r="AW14" s="644">
        <v>0.81799999999999995</v>
      </c>
      <c r="AY14" s="379"/>
    </row>
    <row r="15" spans="1:52" x14ac:dyDescent="0.45">
      <c r="A15" s="379" t="s">
        <v>602</v>
      </c>
      <c r="B15" s="379" t="s">
        <v>654</v>
      </c>
      <c r="C15" s="379" t="s">
        <v>655</v>
      </c>
      <c r="D15" s="379" t="s">
        <v>656</v>
      </c>
      <c r="J15" s="379" t="s">
        <v>120</v>
      </c>
      <c r="K15" s="594" t="s">
        <v>716</v>
      </c>
      <c r="L15" s="594"/>
      <c r="M15" s="594"/>
      <c r="N15" s="588"/>
      <c r="O15" s="588"/>
      <c r="P15" s="588"/>
      <c r="Q15" s="588"/>
      <c r="R15" s="588"/>
      <c r="S15" s="588"/>
      <c r="T15" s="588"/>
      <c r="U15" s="588"/>
      <c r="V15" s="588"/>
      <c r="W15" s="588"/>
      <c r="X15" s="588"/>
      <c r="Y15" s="588"/>
      <c r="Z15" s="588"/>
      <c r="AA15" s="588" t="s">
        <v>717</v>
      </c>
      <c r="AB15" s="588" t="s">
        <v>718</v>
      </c>
      <c r="AC15" s="680" t="s">
        <v>138</v>
      </c>
      <c r="AD15" s="588" t="s">
        <v>664</v>
      </c>
      <c r="AE15" s="613">
        <v>1</v>
      </c>
      <c r="AF15" s="613">
        <v>4</v>
      </c>
      <c r="AG15" s="379" t="s">
        <v>665</v>
      </c>
      <c r="AJ15" s="379">
        <v>0</v>
      </c>
      <c r="AK15" s="379"/>
      <c r="AL15" s="379"/>
      <c r="AM15" s="379"/>
      <c r="AN15" s="379"/>
      <c r="AO15" s="379"/>
      <c r="AQ15" s="379" t="s">
        <v>666</v>
      </c>
      <c r="AR15" s="379" t="s">
        <v>719</v>
      </c>
      <c r="AU15" s="379"/>
      <c r="AV15" s="681">
        <v>2.2000000000000002</v>
      </c>
      <c r="AW15" s="644">
        <v>0.81799999999999995</v>
      </c>
      <c r="AY15" s="379"/>
    </row>
    <row r="16" spans="1:52" x14ac:dyDescent="0.45">
      <c r="A16" s="379" t="s">
        <v>602</v>
      </c>
      <c r="B16" s="379" t="s">
        <v>654</v>
      </c>
      <c r="C16" s="379" t="s">
        <v>655</v>
      </c>
      <c r="D16" s="379" t="s">
        <v>656</v>
      </c>
      <c r="J16" s="379" t="s">
        <v>120</v>
      </c>
      <c r="K16" s="594" t="s">
        <v>720</v>
      </c>
      <c r="L16" s="594" t="s">
        <v>658</v>
      </c>
      <c r="M16" s="594" t="s">
        <v>659</v>
      </c>
      <c r="N16" s="588" t="s">
        <v>721</v>
      </c>
      <c r="O16" s="588" t="s">
        <v>722</v>
      </c>
      <c r="P16" s="588"/>
      <c r="Q16" s="588"/>
      <c r="R16" s="588"/>
      <c r="S16" s="588"/>
      <c r="T16" s="588"/>
      <c r="U16" s="588"/>
      <c r="V16" s="588"/>
      <c r="W16" s="588"/>
      <c r="X16" s="588"/>
      <c r="Y16" s="588"/>
      <c r="Z16" s="588"/>
      <c r="AA16" s="588" t="s">
        <v>723</v>
      </c>
      <c r="AB16" s="588" t="s">
        <v>724</v>
      </c>
      <c r="AC16" s="680" t="s">
        <v>97</v>
      </c>
      <c r="AD16" s="588" t="s">
        <v>664</v>
      </c>
      <c r="AE16" s="613">
        <v>1</v>
      </c>
      <c r="AF16" s="613">
        <v>4</v>
      </c>
      <c r="AG16" s="379" t="s">
        <v>665</v>
      </c>
      <c r="AJ16" s="379">
        <v>0</v>
      </c>
      <c r="AK16" s="379"/>
      <c r="AL16" s="379"/>
      <c r="AM16" s="379"/>
      <c r="AN16" s="379"/>
      <c r="AO16" s="379"/>
      <c r="AQ16" s="379" t="s">
        <v>666</v>
      </c>
      <c r="AR16" s="379" t="s">
        <v>725</v>
      </c>
      <c r="AU16" s="379"/>
      <c r="AV16" s="681">
        <v>2.2000000000000002</v>
      </c>
      <c r="AW16" s="644">
        <v>2.2000000000000002</v>
      </c>
      <c r="AY16" s="379"/>
    </row>
    <row r="17" spans="1:51" x14ac:dyDescent="0.45">
      <c r="A17" s="379" t="s">
        <v>602</v>
      </c>
      <c r="B17" s="379" t="s">
        <v>654</v>
      </c>
      <c r="C17" s="379" t="s">
        <v>655</v>
      </c>
      <c r="D17" s="379" t="s">
        <v>656</v>
      </c>
      <c r="J17" s="379" t="s">
        <v>120</v>
      </c>
      <c r="K17" s="594" t="s">
        <v>726</v>
      </c>
      <c r="L17" s="594"/>
      <c r="M17" s="594"/>
      <c r="N17" s="588"/>
      <c r="O17" s="588"/>
      <c r="P17" s="588"/>
      <c r="Q17" s="588"/>
      <c r="R17" s="588"/>
      <c r="S17" s="588"/>
      <c r="T17" s="588"/>
      <c r="U17" s="588"/>
      <c r="V17" s="588"/>
      <c r="W17" s="588"/>
      <c r="X17" s="588"/>
      <c r="Y17" s="588"/>
      <c r="Z17" s="588"/>
      <c r="AA17" s="588" t="s">
        <v>727</v>
      </c>
      <c r="AB17" s="588" t="s">
        <v>728</v>
      </c>
      <c r="AC17" s="680" t="s">
        <v>107</v>
      </c>
      <c r="AD17" s="588" t="s">
        <v>664</v>
      </c>
      <c r="AE17" s="613">
        <v>1</v>
      </c>
      <c r="AF17" s="613">
        <v>4</v>
      </c>
      <c r="AG17" s="379" t="s">
        <v>665</v>
      </c>
      <c r="AJ17" s="379">
        <v>14</v>
      </c>
      <c r="AK17" s="379">
        <v>8</v>
      </c>
      <c r="AL17" s="379"/>
      <c r="AM17" s="379">
        <v>6</v>
      </c>
      <c r="AN17" s="379"/>
      <c r="AO17" s="379"/>
      <c r="AQ17" s="379" t="s">
        <v>666</v>
      </c>
      <c r="AR17" s="379" t="s">
        <v>729</v>
      </c>
      <c r="AU17" s="379"/>
      <c r="AV17" s="681">
        <v>2.2000000000000002</v>
      </c>
      <c r="AW17" s="644">
        <v>1.972</v>
      </c>
      <c r="AY17" s="379"/>
    </row>
    <row r="18" spans="1:51" x14ac:dyDescent="0.45">
      <c r="A18" s="379" t="s">
        <v>602</v>
      </c>
      <c r="B18" s="379" t="s">
        <v>654</v>
      </c>
      <c r="C18" s="379" t="s">
        <v>655</v>
      </c>
      <c r="D18" s="379" t="s">
        <v>656</v>
      </c>
      <c r="J18" s="379" t="s">
        <v>120</v>
      </c>
      <c r="K18" s="594" t="s">
        <v>730</v>
      </c>
      <c r="L18" s="594"/>
      <c r="M18" s="594"/>
      <c r="N18" s="588"/>
      <c r="O18" s="588"/>
      <c r="P18" s="588"/>
      <c r="Q18" s="588"/>
      <c r="R18" s="588"/>
      <c r="S18" s="588"/>
      <c r="T18" s="588"/>
      <c r="U18" s="588"/>
      <c r="V18" s="588"/>
      <c r="W18" s="588"/>
      <c r="X18" s="588"/>
      <c r="Y18" s="588"/>
      <c r="Z18" s="588"/>
      <c r="AA18" s="588" t="s">
        <v>731</v>
      </c>
      <c r="AB18" s="588" t="s">
        <v>732</v>
      </c>
      <c r="AC18" s="680" t="s">
        <v>117</v>
      </c>
      <c r="AD18" s="588" t="s">
        <v>664</v>
      </c>
      <c r="AE18" s="613">
        <v>1</v>
      </c>
      <c r="AF18" s="613">
        <v>4</v>
      </c>
      <c r="AG18" s="379" t="s">
        <v>665</v>
      </c>
      <c r="AJ18" s="379">
        <v>14</v>
      </c>
      <c r="AK18" s="379">
        <v>3</v>
      </c>
      <c r="AL18" s="379"/>
      <c r="AM18" s="379">
        <v>10</v>
      </c>
      <c r="AN18" s="379">
        <v>1</v>
      </c>
      <c r="AO18" s="379"/>
      <c r="AQ18" s="379" t="s">
        <v>666</v>
      </c>
      <c r="AR18" s="379" t="s">
        <v>733</v>
      </c>
      <c r="AU18" s="379"/>
      <c r="AV18" s="681">
        <v>2.2000000000000002</v>
      </c>
      <c r="AW18" s="644">
        <v>2.2000000000000002</v>
      </c>
      <c r="AY18" s="379"/>
    </row>
    <row r="19" spans="1:51" x14ac:dyDescent="0.45">
      <c r="A19" s="379" t="s">
        <v>602</v>
      </c>
      <c r="B19" s="379" t="s">
        <v>654</v>
      </c>
      <c r="C19" s="379" t="s">
        <v>655</v>
      </c>
      <c r="D19" s="379" t="s">
        <v>656</v>
      </c>
      <c r="J19" s="379" t="s">
        <v>120</v>
      </c>
      <c r="K19" s="594" t="s">
        <v>734</v>
      </c>
      <c r="L19" s="594"/>
      <c r="M19" s="594"/>
      <c r="N19" s="588"/>
      <c r="O19" s="588"/>
      <c r="P19" s="588"/>
      <c r="Q19" s="588"/>
      <c r="R19" s="588"/>
      <c r="S19" s="588"/>
      <c r="T19" s="588"/>
      <c r="U19" s="588"/>
      <c r="V19" s="588"/>
      <c r="W19" s="588"/>
      <c r="X19" s="588"/>
      <c r="Y19" s="588"/>
      <c r="Z19" s="588"/>
      <c r="AA19" s="588" t="s">
        <v>735</v>
      </c>
      <c r="AB19" s="588" t="s">
        <v>736</v>
      </c>
      <c r="AC19" s="680" t="s">
        <v>121</v>
      </c>
      <c r="AD19" s="588" t="s">
        <v>664</v>
      </c>
      <c r="AE19" s="613">
        <v>1</v>
      </c>
      <c r="AF19" s="613">
        <v>4</v>
      </c>
      <c r="AG19" s="379" t="s">
        <v>665</v>
      </c>
      <c r="AJ19" s="379">
        <v>12</v>
      </c>
      <c r="AK19" s="379">
        <v>1</v>
      </c>
      <c r="AL19" s="379"/>
      <c r="AM19" s="379">
        <v>8</v>
      </c>
      <c r="AN19" s="379">
        <v>3</v>
      </c>
      <c r="AO19" s="379"/>
      <c r="AQ19" s="379" t="s">
        <v>666</v>
      </c>
      <c r="AR19" s="379" t="s">
        <v>737</v>
      </c>
      <c r="AU19" s="379"/>
      <c r="AV19" s="681">
        <v>2.2000000000000002</v>
      </c>
      <c r="AW19" s="644">
        <v>2.2000000000000002</v>
      </c>
      <c r="AY19" s="379"/>
    </row>
    <row r="20" spans="1:51" x14ac:dyDescent="0.45">
      <c r="A20" s="379" t="s">
        <v>602</v>
      </c>
      <c r="B20" s="379" t="s">
        <v>654</v>
      </c>
      <c r="C20" s="379" t="s">
        <v>655</v>
      </c>
      <c r="D20" s="379" t="s">
        <v>656</v>
      </c>
      <c r="J20" s="379" t="s">
        <v>120</v>
      </c>
      <c r="K20" s="594" t="s">
        <v>738</v>
      </c>
      <c r="L20" s="594"/>
      <c r="M20" s="594"/>
      <c r="N20" s="588"/>
      <c r="O20" s="588"/>
      <c r="P20" s="588"/>
      <c r="Q20" s="588"/>
      <c r="R20" s="588"/>
      <c r="S20" s="588"/>
      <c r="T20" s="588"/>
      <c r="U20" s="588"/>
      <c r="V20" s="588"/>
      <c r="W20" s="588"/>
      <c r="X20" s="588"/>
      <c r="Y20" s="588"/>
      <c r="Z20" s="588"/>
      <c r="AA20" s="588" t="s">
        <v>739</v>
      </c>
      <c r="AB20" s="588" t="s">
        <v>740</v>
      </c>
      <c r="AC20" s="680" t="s">
        <v>125</v>
      </c>
      <c r="AD20" s="588" t="s">
        <v>664</v>
      </c>
      <c r="AE20" s="613">
        <v>1</v>
      </c>
      <c r="AF20" s="613">
        <v>4</v>
      </c>
      <c r="AG20" s="379" t="s">
        <v>665</v>
      </c>
      <c r="AJ20" s="379">
        <v>12</v>
      </c>
      <c r="AK20" s="379">
        <v>1</v>
      </c>
      <c r="AL20" s="379"/>
      <c r="AM20" s="379">
        <v>11</v>
      </c>
      <c r="AN20" s="379"/>
      <c r="AO20" s="379"/>
      <c r="AQ20" s="379" t="s">
        <v>666</v>
      </c>
      <c r="AR20" s="379" t="s">
        <v>741</v>
      </c>
      <c r="AU20" s="379"/>
      <c r="AV20" s="681">
        <v>2.2000000000000002</v>
      </c>
      <c r="AW20" s="644">
        <v>2.2000000000000002</v>
      </c>
      <c r="AY20" s="379"/>
    </row>
    <row r="21" spans="1:51" x14ac:dyDescent="0.45">
      <c r="A21" s="379" t="s">
        <v>602</v>
      </c>
      <c r="B21" s="379" t="s">
        <v>654</v>
      </c>
      <c r="C21" s="379" t="s">
        <v>655</v>
      </c>
      <c r="D21" s="379" t="s">
        <v>656</v>
      </c>
      <c r="J21" s="379" t="s">
        <v>120</v>
      </c>
      <c r="K21" s="594" t="s">
        <v>742</v>
      </c>
      <c r="L21" s="594"/>
      <c r="M21" s="594"/>
      <c r="N21" s="588"/>
      <c r="O21" s="588"/>
      <c r="P21" s="588"/>
      <c r="Q21" s="588"/>
      <c r="R21" s="588"/>
      <c r="S21" s="588"/>
      <c r="T21" s="588"/>
      <c r="U21" s="588"/>
      <c r="V21" s="588"/>
      <c r="W21" s="588"/>
      <c r="X21" s="588"/>
      <c r="Y21" s="588"/>
      <c r="Z21" s="588"/>
      <c r="AA21" s="588" t="s">
        <v>743</v>
      </c>
      <c r="AB21" s="588" t="s">
        <v>744</v>
      </c>
      <c r="AC21" s="680" t="s">
        <v>132</v>
      </c>
      <c r="AD21" s="588" t="s">
        <v>664</v>
      </c>
      <c r="AE21" s="613">
        <v>1</v>
      </c>
      <c r="AF21" s="613">
        <v>4</v>
      </c>
      <c r="AG21" s="379" t="s">
        <v>665</v>
      </c>
      <c r="AJ21" s="379">
        <v>12</v>
      </c>
      <c r="AK21" s="379"/>
      <c r="AL21" s="379"/>
      <c r="AM21" s="379">
        <v>12</v>
      </c>
      <c r="AN21" s="379"/>
      <c r="AO21" s="379"/>
      <c r="AQ21" s="379" t="s">
        <v>666</v>
      </c>
      <c r="AR21" s="379" t="s">
        <v>745</v>
      </c>
      <c r="AU21" s="379"/>
      <c r="AV21" s="681">
        <v>2.2000000000000002</v>
      </c>
      <c r="AW21" s="644">
        <v>2.2000000000000002</v>
      </c>
      <c r="AY21" s="379"/>
    </row>
    <row r="22" spans="1:51" x14ac:dyDescent="0.45">
      <c r="A22" s="379" t="s">
        <v>602</v>
      </c>
      <c r="B22" s="379" t="s">
        <v>654</v>
      </c>
      <c r="C22" s="379" t="s">
        <v>655</v>
      </c>
      <c r="D22" s="379" t="s">
        <v>656</v>
      </c>
      <c r="J22" s="379" t="s">
        <v>120</v>
      </c>
      <c r="K22" s="594" t="s">
        <v>746</v>
      </c>
      <c r="L22" s="594"/>
      <c r="M22" s="594"/>
      <c r="N22" s="588"/>
      <c r="O22" s="588"/>
      <c r="P22" s="588"/>
      <c r="Q22" s="588"/>
      <c r="R22" s="588"/>
      <c r="S22" s="588"/>
      <c r="T22" s="588"/>
      <c r="U22" s="588"/>
      <c r="V22" s="588"/>
      <c r="W22" s="588"/>
      <c r="X22" s="588"/>
      <c r="Y22" s="588"/>
      <c r="Z22" s="588"/>
      <c r="AA22" s="588" t="s">
        <v>747</v>
      </c>
      <c r="AB22" s="588" t="s">
        <v>748</v>
      </c>
      <c r="AC22" s="680" t="s">
        <v>137</v>
      </c>
      <c r="AD22" s="588" t="s">
        <v>664</v>
      </c>
      <c r="AE22" s="613">
        <v>1</v>
      </c>
      <c r="AF22" s="613">
        <v>4</v>
      </c>
      <c r="AG22" s="379" t="s">
        <v>665</v>
      </c>
      <c r="AJ22" s="379">
        <v>10</v>
      </c>
      <c r="AK22" s="379"/>
      <c r="AL22" s="379"/>
      <c r="AM22" s="379">
        <v>10</v>
      </c>
      <c r="AN22" s="379"/>
      <c r="AO22" s="379"/>
      <c r="AQ22" s="379" t="s">
        <v>666</v>
      </c>
      <c r="AR22" s="379" t="s">
        <v>749</v>
      </c>
      <c r="AU22" s="379"/>
      <c r="AV22" s="681">
        <v>2.2000000000000002</v>
      </c>
      <c r="AW22" s="644">
        <v>2.2000000000000002</v>
      </c>
      <c r="AY22" s="379"/>
    </row>
    <row r="23" spans="1:51" x14ac:dyDescent="0.45">
      <c r="A23" s="379" t="s">
        <v>602</v>
      </c>
      <c r="B23" s="379" t="s">
        <v>750</v>
      </c>
      <c r="C23" s="379" t="s">
        <v>751</v>
      </c>
      <c r="D23" s="379" t="s">
        <v>752</v>
      </c>
      <c r="J23" s="379" t="s">
        <v>120</v>
      </c>
      <c r="K23" s="594" t="s">
        <v>753</v>
      </c>
      <c r="L23" s="594"/>
      <c r="M23" s="594"/>
      <c r="N23" s="588"/>
      <c r="O23" s="588"/>
      <c r="P23" s="588"/>
      <c r="Q23" s="588"/>
      <c r="R23" s="588"/>
      <c r="S23" s="588"/>
      <c r="T23" s="588"/>
      <c r="U23" s="588"/>
      <c r="V23" s="588"/>
      <c r="W23" s="588"/>
      <c r="X23" s="588"/>
      <c r="Y23" s="588"/>
      <c r="Z23" s="588"/>
      <c r="AA23" s="588" t="s">
        <v>754</v>
      </c>
      <c r="AB23" s="588" t="s">
        <v>755</v>
      </c>
      <c r="AC23" s="680" t="s">
        <v>154</v>
      </c>
      <c r="AD23" s="588" t="s">
        <v>756</v>
      </c>
      <c r="AE23" s="595">
        <v>1</v>
      </c>
      <c r="AF23" s="595">
        <v>4</v>
      </c>
      <c r="AG23" s="379" t="s">
        <v>665</v>
      </c>
      <c r="AJ23" s="379">
        <v>8</v>
      </c>
      <c r="AK23" s="379">
        <v>1</v>
      </c>
      <c r="AL23" s="379"/>
      <c r="AM23" s="379">
        <v>7</v>
      </c>
      <c r="AN23" s="379"/>
      <c r="AO23" s="379"/>
      <c r="AQ23" s="379" t="s">
        <v>757</v>
      </c>
      <c r="AR23" s="379" t="s">
        <v>758</v>
      </c>
      <c r="AU23" s="379"/>
      <c r="AV23" s="681">
        <v>2.2000000000000002</v>
      </c>
      <c r="AW23" s="644">
        <v>1.391</v>
      </c>
      <c r="AY23" s="379"/>
    </row>
    <row r="24" spans="1:51" x14ac:dyDescent="0.45">
      <c r="A24" s="379" t="s">
        <v>602</v>
      </c>
      <c r="B24" s="379" t="s">
        <v>750</v>
      </c>
      <c r="C24" s="379" t="s">
        <v>751</v>
      </c>
      <c r="D24" s="379" t="s">
        <v>752</v>
      </c>
      <c r="J24" s="379" t="s">
        <v>120</v>
      </c>
      <c r="K24" s="594" t="s">
        <v>759</v>
      </c>
      <c r="L24" s="594"/>
      <c r="M24" s="594"/>
      <c r="N24" s="588"/>
      <c r="O24" s="588"/>
      <c r="P24" s="588"/>
      <c r="Q24" s="588"/>
      <c r="R24" s="588"/>
      <c r="S24" s="588"/>
      <c r="T24" s="588"/>
      <c r="U24" s="588"/>
      <c r="V24" s="588"/>
      <c r="W24" s="588"/>
      <c r="X24" s="588"/>
      <c r="Y24" s="588"/>
      <c r="Z24" s="588"/>
      <c r="AA24" s="588" t="s">
        <v>760</v>
      </c>
      <c r="AB24" s="588" t="s">
        <v>761</v>
      </c>
      <c r="AC24" s="680" t="s">
        <v>159</v>
      </c>
      <c r="AD24" s="588" t="s">
        <v>756</v>
      </c>
      <c r="AE24" s="595">
        <v>1</v>
      </c>
      <c r="AF24" s="595">
        <v>4</v>
      </c>
      <c r="AG24" s="379" t="s">
        <v>665</v>
      </c>
      <c r="AJ24" s="379">
        <v>9</v>
      </c>
      <c r="AK24" s="379">
        <v>1</v>
      </c>
      <c r="AL24" s="379"/>
      <c r="AM24" s="379">
        <v>8</v>
      </c>
      <c r="AN24" s="379"/>
      <c r="AO24" s="379"/>
      <c r="AQ24" s="379" t="s">
        <v>757</v>
      </c>
      <c r="AR24" s="379" t="s">
        <v>762</v>
      </c>
      <c r="AU24" s="379"/>
      <c r="AV24" s="681">
        <v>2.2000000000000002</v>
      </c>
      <c r="AW24" s="644">
        <v>1.391</v>
      </c>
      <c r="AY24" s="379"/>
    </row>
    <row r="25" spans="1:51" x14ac:dyDescent="0.45">
      <c r="A25" s="379" t="s">
        <v>602</v>
      </c>
      <c r="B25" s="379" t="s">
        <v>750</v>
      </c>
      <c r="C25" s="379" t="s">
        <v>751</v>
      </c>
      <c r="D25" s="379" t="s">
        <v>752</v>
      </c>
      <c r="J25" s="379" t="s">
        <v>120</v>
      </c>
      <c r="K25" s="594" t="s">
        <v>763</v>
      </c>
      <c r="L25" s="594"/>
      <c r="M25" s="594"/>
      <c r="N25" s="588"/>
      <c r="O25" s="588"/>
      <c r="P25" s="588"/>
      <c r="Q25" s="588"/>
      <c r="R25" s="588"/>
      <c r="S25" s="588"/>
      <c r="T25" s="588"/>
      <c r="U25" s="588"/>
      <c r="V25" s="588"/>
      <c r="W25" s="588"/>
      <c r="X25" s="588"/>
      <c r="Y25" s="588"/>
      <c r="Z25" s="588"/>
      <c r="AA25" s="588" t="s">
        <v>764</v>
      </c>
      <c r="AB25" s="588" t="s">
        <v>765</v>
      </c>
      <c r="AC25" s="680" t="s">
        <v>164</v>
      </c>
      <c r="AD25" s="588" t="s">
        <v>756</v>
      </c>
      <c r="AE25" s="595">
        <v>1</v>
      </c>
      <c r="AF25" s="595">
        <v>4</v>
      </c>
      <c r="AG25" s="379" t="s">
        <v>665</v>
      </c>
      <c r="AJ25" s="379">
        <v>12</v>
      </c>
      <c r="AK25" s="379">
        <v>1</v>
      </c>
      <c r="AL25" s="379"/>
      <c r="AM25" s="379">
        <v>11</v>
      </c>
      <c r="AN25" s="379"/>
      <c r="AO25" s="379"/>
      <c r="AQ25" s="379" t="s">
        <v>757</v>
      </c>
      <c r="AR25" s="379" t="s">
        <v>766</v>
      </c>
      <c r="AU25" s="379"/>
      <c r="AV25" s="681">
        <v>2.2000000000000002</v>
      </c>
      <c r="AW25" s="644">
        <v>1.391</v>
      </c>
      <c r="AY25" s="379"/>
    </row>
    <row r="26" spans="1:51" x14ac:dyDescent="0.45">
      <c r="A26" s="379" t="s">
        <v>602</v>
      </c>
      <c r="B26" s="379" t="s">
        <v>750</v>
      </c>
      <c r="C26" s="379" t="s">
        <v>751</v>
      </c>
      <c r="D26" s="379" t="s">
        <v>752</v>
      </c>
      <c r="J26" s="379" t="s">
        <v>120</v>
      </c>
      <c r="K26" s="594" t="s">
        <v>767</v>
      </c>
      <c r="L26" s="594" t="s">
        <v>658</v>
      </c>
      <c r="M26" s="594" t="s">
        <v>659</v>
      </c>
      <c r="N26" s="588" t="s">
        <v>768</v>
      </c>
      <c r="O26" s="588" t="s">
        <v>769</v>
      </c>
      <c r="P26" s="588"/>
      <c r="Q26" s="588"/>
      <c r="R26" s="588"/>
      <c r="S26" s="588"/>
      <c r="T26" s="588"/>
      <c r="U26" s="588"/>
      <c r="V26" s="588"/>
      <c r="W26" s="588"/>
      <c r="X26" s="588"/>
      <c r="Y26" s="588"/>
      <c r="Z26" s="588"/>
      <c r="AA26" s="588" t="s">
        <v>770</v>
      </c>
      <c r="AB26" s="588" t="s">
        <v>771</v>
      </c>
      <c r="AC26" s="680" t="s">
        <v>170</v>
      </c>
      <c r="AD26" s="588" t="s">
        <v>756</v>
      </c>
      <c r="AE26" s="595">
        <v>1</v>
      </c>
      <c r="AF26" s="595">
        <v>4</v>
      </c>
      <c r="AG26" s="379" t="s">
        <v>665</v>
      </c>
      <c r="AJ26" s="379">
        <v>14</v>
      </c>
      <c r="AK26" s="379">
        <v>1</v>
      </c>
      <c r="AL26" s="379"/>
      <c r="AM26" s="379">
        <v>13</v>
      </c>
      <c r="AN26" s="379"/>
      <c r="AO26" s="379"/>
      <c r="AQ26" s="379" t="s">
        <v>757</v>
      </c>
      <c r="AR26" s="379" t="s">
        <v>772</v>
      </c>
      <c r="AU26" s="379"/>
      <c r="AV26" s="681">
        <v>2.2000000000000002</v>
      </c>
      <c r="AW26" s="644">
        <v>1.391</v>
      </c>
      <c r="AY26" s="379"/>
    </row>
    <row r="27" spans="1:51" x14ac:dyDescent="0.45">
      <c r="A27" s="379" t="s">
        <v>602</v>
      </c>
      <c r="B27" s="379" t="s">
        <v>750</v>
      </c>
      <c r="C27" s="379" t="s">
        <v>751</v>
      </c>
      <c r="D27" s="379" t="s">
        <v>752</v>
      </c>
      <c r="J27" s="379" t="s">
        <v>120</v>
      </c>
      <c r="K27" s="594" t="s">
        <v>773</v>
      </c>
      <c r="L27" s="594"/>
      <c r="M27" s="594"/>
      <c r="N27" s="588"/>
      <c r="O27" s="588"/>
      <c r="P27" s="588"/>
      <c r="Q27" s="588"/>
      <c r="R27" s="588"/>
      <c r="S27" s="588"/>
      <c r="T27" s="588"/>
      <c r="U27" s="588"/>
      <c r="V27" s="588"/>
      <c r="W27" s="588"/>
      <c r="X27" s="588"/>
      <c r="Y27" s="588"/>
      <c r="Z27" s="588"/>
      <c r="AA27" s="588" t="s">
        <v>774</v>
      </c>
      <c r="AB27" s="588" t="s">
        <v>775</v>
      </c>
      <c r="AC27" s="680" t="s">
        <v>149</v>
      </c>
      <c r="AD27" s="588" t="s">
        <v>756</v>
      </c>
      <c r="AE27" s="595">
        <v>1</v>
      </c>
      <c r="AF27" s="595">
        <v>4</v>
      </c>
      <c r="AG27" s="379" t="s">
        <v>665</v>
      </c>
      <c r="AJ27" s="379">
        <v>14</v>
      </c>
      <c r="AK27" s="379"/>
      <c r="AL27" s="379"/>
      <c r="AM27" s="379">
        <v>1</v>
      </c>
      <c r="AN27" s="379"/>
      <c r="AO27" s="379">
        <v>13</v>
      </c>
      <c r="AQ27" s="379" t="s">
        <v>757</v>
      </c>
      <c r="AR27" s="379" t="s">
        <v>776</v>
      </c>
      <c r="AU27" s="379"/>
      <c r="AV27" s="681">
        <v>2.2000000000000002</v>
      </c>
      <c r="AW27" s="644">
        <v>0.73299999999999998</v>
      </c>
      <c r="AY27" s="379"/>
    </row>
    <row r="28" spans="1:51" x14ac:dyDescent="0.45">
      <c r="A28" s="379" t="s">
        <v>602</v>
      </c>
      <c r="B28" s="379" t="s">
        <v>750</v>
      </c>
      <c r="C28" s="379" t="s">
        <v>751</v>
      </c>
      <c r="D28" s="379" t="s">
        <v>752</v>
      </c>
      <c r="J28" s="379" t="s">
        <v>120</v>
      </c>
      <c r="K28" s="594" t="s">
        <v>777</v>
      </c>
      <c r="L28" s="594"/>
      <c r="M28" s="594"/>
      <c r="N28" s="588"/>
      <c r="O28" s="588"/>
      <c r="P28" s="588"/>
      <c r="Q28" s="588"/>
      <c r="R28" s="588"/>
      <c r="S28" s="588"/>
      <c r="T28" s="588"/>
      <c r="U28" s="588"/>
      <c r="V28" s="588"/>
      <c r="W28" s="588"/>
      <c r="X28" s="588"/>
      <c r="Y28" s="588"/>
      <c r="Z28" s="588"/>
      <c r="AA28" s="588" t="s">
        <v>778</v>
      </c>
      <c r="AB28" s="588" t="s">
        <v>779</v>
      </c>
      <c r="AC28" s="680" t="s">
        <v>151</v>
      </c>
      <c r="AD28" s="588" t="s">
        <v>756</v>
      </c>
      <c r="AE28" s="595">
        <v>1</v>
      </c>
      <c r="AF28" s="595">
        <v>4</v>
      </c>
      <c r="AG28" s="379" t="s">
        <v>665</v>
      </c>
      <c r="AJ28" s="379">
        <v>9</v>
      </c>
      <c r="AK28" s="379"/>
      <c r="AL28" s="379"/>
      <c r="AM28" s="379">
        <v>9</v>
      </c>
      <c r="AN28" s="379"/>
      <c r="AO28" s="379"/>
      <c r="AQ28" s="379" t="s">
        <v>757</v>
      </c>
      <c r="AR28" s="379" t="s">
        <v>780</v>
      </c>
      <c r="AU28" s="379"/>
      <c r="AV28" s="681">
        <v>2.2000000000000002</v>
      </c>
      <c r="AW28" s="644">
        <v>0.83599999999999997</v>
      </c>
      <c r="AY28" s="379"/>
    </row>
    <row r="29" spans="1:51" x14ac:dyDescent="0.45">
      <c r="A29" s="379" t="s">
        <v>602</v>
      </c>
      <c r="B29" s="379" t="s">
        <v>750</v>
      </c>
      <c r="C29" s="379" t="s">
        <v>751</v>
      </c>
      <c r="D29" s="379" t="s">
        <v>752</v>
      </c>
      <c r="J29" s="379" t="s">
        <v>120</v>
      </c>
      <c r="K29" s="594" t="s">
        <v>781</v>
      </c>
      <c r="L29" s="594"/>
      <c r="M29" s="594"/>
      <c r="N29" s="588"/>
      <c r="O29" s="588"/>
      <c r="P29" s="588"/>
      <c r="Q29" s="588"/>
      <c r="R29" s="588"/>
      <c r="S29" s="588"/>
      <c r="T29" s="588"/>
      <c r="U29" s="588"/>
      <c r="V29" s="588"/>
      <c r="W29" s="588"/>
      <c r="X29" s="588"/>
      <c r="Y29" s="588"/>
      <c r="Z29" s="588"/>
      <c r="AA29" s="588" t="s">
        <v>782</v>
      </c>
      <c r="AB29" s="588" t="s">
        <v>783</v>
      </c>
      <c r="AC29" s="680" t="s">
        <v>153</v>
      </c>
      <c r="AD29" s="588" t="s">
        <v>756</v>
      </c>
      <c r="AE29" s="595">
        <v>1</v>
      </c>
      <c r="AF29" s="595">
        <v>4</v>
      </c>
      <c r="AG29" s="379" t="s">
        <v>665</v>
      </c>
      <c r="AJ29" s="379">
        <v>11</v>
      </c>
      <c r="AK29" s="379"/>
      <c r="AL29" s="379"/>
      <c r="AM29" s="379">
        <v>2</v>
      </c>
      <c r="AN29" s="379"/>
      <c r="AO29" s="379">
        <v>9</v>
      </c>
      <c r="AQ29" s="379" t="s">
        <v>757</v>
      </c>
      <c r="AR29" s="379" t="s">
        <v>784</v>
      </c>
      <c r="AU29" s="379"/>
      <c r="AV29" s="681">
        <v>2.2000000000000002</v>
      </c>
      <c r="AW29" s="644">
        <v>0.73299999999999998</v>
      </c>
      <c r="AY29" s="379"/>
    </row>
    <row r="30" spans="1:51" x14ac:dyDescent="0.45">
      <c r="A30" s="379" t="s">
        <v>602</v>
      </c>
      <c r="B30" s="379" t="s">
        <v>750</v>
      </c>
      <c r="C30" s="379" t="s">
        <v>751</v>
      </c>
      <c r="D30" s="379" t="s">
        <v>752</v>
      </c>
      <c r="J30" s="379" t="s">
        <v>120</v>
      </c>
      <c r="K30" s="594" t="s">
        <v>785</v>
      </c>
      <c r="L30" s="594"/>
      <c r="M30" s="594"/>
      <c r="N30" s="588"/>
      <c r="O30" s="588"/>
      <c r="P30" s="588"/>
      <c r="Q30" s="588"/>
      <c r="R30" s="588"/>
      <c r="S30" s="588"/>
      <c r="T30" s="588"/>
      <c r="U30" s="588"/>
      <c r="V30" s="588"/>
      <c r="W30" s="588"/>
      <c r="X30" s="588"/>
      <c r="Y30" s="588"/>
      <c r="Z30" s="588"/>
      <c r="AA30" s="588" t="s">
        <v>786</v>
      </c>
      <c r="AB30" s="588" t="s">
        <v>787</v>
      </c>
      <c r="AC30" s="680" t="s">
        <v>158</v>
      </c>
      <c r="AD30" s="588" t="s">
        <v>756</v>
      </c>
      <c r="AE30" s="595">
        <v>1</v>
      </c>
      <c r="AF30" s="595">
        <v>4</v>
      </c>
      <c r="AG30" s="379" t="s">
        <v>665</v>
      </c>
      <c r="AJ30" s="379">
        <v>4</v>
      </c>
      <c r="AK30" s="379"/>
      <c r="AL30" s="379"/>
      <c r="AM30" s="379">
        <v>4</v>
      </c>
      <c r="AN30" s="379"/>
      <c r="AO30" s="379"/>
      <c r="AQ30" s="379" t="s">
        <v>757</v>
      </c>
      <c r="AR30" s="379" t="s">
        <v>788</v>
      </c>
      <c r="AU30" s="379"/>
      <c r="AV30" s="681">
        <v>2.2000000000000002</v>
      </c>
      <c r="AW30" s="644">
        <v>0.83599999999999997</v>
      </c>
      <c r="AY30" s="379"/>
    </row>
    <row r="31" spans="1:51" x14ac:dyDescent="0.45">
      <c r="A31" s="379" t="s">
        <v>602</v>
      </c>
      <c r="B31" s="379" t="s">
        <v>750</v>
      </c>
      <c r="C31" s="379" t="s">
        <v>751</v>
      </c>
      <c r="D31" s="379" t="s">
        <v>752</v>
      </c>
      <c r="J31" s="379" t="s">
        <v>120</v>
      </c>
      <c r="K31" s="594" t="s">
        <v>789</v>
      </c>
      <c r="L31" s="594" t="s">
        <v>658</v>
      </c>
      <c r="M31" s="594" t="s">
        <v>659</v>
      </c>
      <c r="N31" s="588" t="s">
        <v>790</v>
      </c>
      <c r="O31" s="588" t="s">
        <v>791</v>
      </c>
      <c r="P31" s="588"/>
      <c r="Q31" s="588"/>
      <c r="R31" s="588"/>
      <c r="S31" s="588"/>
      <c r="T31" s="588"/>
      <c r="U31" s="588"/>
      <c r="V31" s="588"/>
      <c r="W31" s="588"/>
      <c r="X31" s="588"/>
      <c r="Y31" s="588"/>
      <c r="Z31" s="588"/>
      <c r="AA31" s="588" t="s">
        <v>792</v>
      </c>
      <c r="AB31" s="588" t="s">
        <v>793</v>
      </c>
      <c r="AC31" s="680" t="s">
        <v>163</v>
      </c>
      <c r="AD31" s="588" t="s">
        <v>756</v>
      </c>
      <c r="AE31" s="595">
        <v>1</v>
      </c>
      <c r="AF31" s="595">
        <v>4</v>
      </c>
      <c r="AG31" s="379" t="s">
        <v>665</v>
      </c>
      <c r="AJ31" s="379">
        <v>0</v>
      </c>
      <c r="AK31" s="379"/>
      <c r="AL31" s="379"/>
      <c r="AM31" s="379"/>
      <c r="AN31" s="379"/>
      <c r="AO31" s="379"/>
      <c r="AQ31" s="379" t="s">
        <v>757</v>
      </c>
      <c r="AR31" s="379" t="s">
        <v>794</v>
      </c>
      <c r="AU31" s="379"/>
      <c r="AV31" s="681">
        <v>2.2000000000000002</v>
      </c>
      <c r="AW31" s="644">
        <v>0.73299999999999998</v>
      </c>
      <c r="AY31" s="379"/>
    </row>
    <row r="32" spans="1:51" x14ac:dyDescent="0.45">
      <c r="A32" s="379" t="s">
        <v>602</v>
      </c>
      <c r="B32" s="379" t="s">
        <v>750</v>
      </c>
      <c r="C32" s="379" t="s">
        <v>751</v>
      </c>
      <c r="D32" s="379" t="s">
        <v>752</v>
      </c>
      <c r="J32" s="379" t="s">
        <v>120</v>
      </c>
      <c r="K32" s="594" t="s">
        <v>795</v>
      </c>
      <c r="L32" s="594" t="s">
        <v>658</v>
      </c>
      <c r="M32" s="594" t="s">
        <v>659</v>
      </c>
      <c r="N32" s="588" t="s">
        <v>796</v>
      </c>
      <c r="O32" s="588" t="s">
        <v>797</v>
      </c>
      <c r="P32" s="588"/>
      <c r="Q32" s="588"/>
      <c r="R32" s="588"/>
      <c r="S32" s="588"/>
      <c r="T32" s="588"/>
      <c r="U32" s="588"/>
      <c r="V32" s="588"/>
      <c r="W32" s="588"/>
      <c r="X32" s="588"/>
      <c r="Y32" s="588"/>
      <c r="Z32" s="588"/>
      <c r="AA32" s="588" t="s">
        <v>798</v>
      </c>
      <c r="AB32" s="588" t="s">
        <v>799</v>
      </c>
      <c r="AC32" s="680" t="s">
        <v>169</v>
      </c>
      <c r="AD32" s="588" t="s">
        <v>756</v>
      </c>
      <c r="AE32" s="595">
        <v>1</v>
      </c>
      <c r="AF32" s="595">
        <v>4</v>
      </c>
      <c r="AG32" s="379" t="s">
        <v>665</v>
      </c>
      <c r="AJ32" s="379">
        <v>6</v>
      </c>
      <c r="AK32" s="379">
        <v>2</v>
      </c>
      <c r="AL32" s="379"/>
      <c r="AM32" s="379">
        <v>4</v>
      </c>
      <c r="AN32" s="379"/>
      <c r="AO32" s="379"/>
      <c r="AQ32" s="379" t="s">
        <v>757</v>
      </c>
      <c r="AR32" s="379" t="s">
        <v>800</v>
      </c>
      <c r="AU32" s="379"/>
      <c r="AV32" s="681">
        <v>2.2000000000000002</v>
      </c>
      <c r="AW32" s="644">
        <v>0.83599999999999997</v>
      </c>
      <c r="AY32" s="379"/>
    </row>
    <row r="33" spans="1:55" x14ac:dyDescent="0.45">
      <c r="A33" s="379" t="s">
        <v>602</v>
      </c>
      <c r="B33" s="379" t="s">
        <v>750</v>
      </c>
      <c r="C33" s="379" t="s">
        <v>751</v>
      </c>
      <c r="D33" s="379" t="s">
        <v>752</v>
      </c>
      <c r="J33" s="379" t="s">
        <v>120</v>
      </c>
      <c r="K33" s="594" t="s">
        <v>801</v>
      </c>
      <c r="L33" s="594"/>
      <c r="M33" s="594"/>
      <c r="N33" s="588"/>
      <c r="O33" s="588"/>
      <c r="P33" s="588"/>
      <c r="Q33" s="588"/>
      <c r="R33" s="588"/>
      <c r="S33" s="588"/>
      <c r="T33" s="588"/>
      <c r="U33" s="588"/>
      <c r="V33" s="588"/>
      <c r="W33" s="588"/>
      <c r="X33" s="588"/>
      <c r="Y33" s="588"/>
      <c r="Z33" s="588"/>
      <c r="AA33" s="588" t="s">
        <v>802</v>
      </c>
      <c r="AB33" s="588" t="s">
        <v>803</v>
      </c>
      <c r="AC33" s="680" t="s">
        <v>148</v>
      </c>
      <c r="AD33" s="588" t="s">
        <v>756</v>
      </c>
      <c r="AE33" s="595">
        <v>1</v>
      </c>
      <c r="AF33" s="595">
        <v>4</v>
      </c>
      <c r="AG33" s="379" t="s">
        <v>665</v>
      </c>
      <c r="AJ33" s="379">
        <v>10</v>
      </c>
      <c r="AK33" s="379"/>
      <c r="AL33" s="379"/>
      <c r="AM33" s="379">
        <v>10</v>
      </c>
      <c r="AN33" s="379"/>
      <c r="AO33" s="379"/>
      <c r="AQ33" s="379" t="s">
        <v>757</v>
      </c>
      <c r="AR33" s="379" t="s">
        <v>804</v>
      </c>
      <c r="AU33" s="379"/>
      <c r="AV33" s="681">
        <v>2.2000000000000002</v>
      </c>
      <c r="AW33" s="644">
        <v>1.653</v>
      </c>
      <c r="AY33" s="379"/>
    </row>
    <row r="34" spans="1:55" x14ac:dyDescent="0.45">
      <c r="A34" s="379" t="s">
        <v>602</v>
      </c>
      <c r="B34" s="379" t="s">
        <v>750</v>
      </c>
      <c r="C34" s="379" t="s">
        <v>751</v>
      </c>
      <c r="D34" s="379" t="s">
        <v>752</v>
      </c>
      <c r="J34" s="379" t="s">
        <v>120</v>
      </c>
      <c r="K34" s="594" t="s">
        <v>805</v>
      </c>
      <c r="L34" s="594"/>
      <c r="M34" s="594"/>
      <c r="N34" s="588"/>
      <c r="O34" s="588"/>
      <c r="P34" s="588"/>
      <c r="Q34" s="588"/>
      <c r="R34" s="588"/>
      <c r="S34" s="588"/>
      <c r="T34" s="588"/>
      <c r="U34" s="588"/>
      <c r="V34" s="588"/>
      <c r="W34" s="588"/>
      <c r="X34" s="588"/>
      <c r="Y34" s="588"/>
      <c r="Z34" s="588"/>
      <c r="AA34" s="588" t="s">
        <v>806</v>
      </c>
      <c r="AB34" s="588" t="s">
        <v>807</v>
      </c>
      <c r="AC34" s="680" t="s">
        <v>150</v>
      </c>
      <c r="AD34" s="588" t="s">
        <v>756</v>
      </c>
      <c r="AE34" s="595">
        <v>1</v>
      </c>
      <c r="AF34" s="595">
        <v>4</v>
      </c>
      <c r="AG34" s="379" t="s">
        <v>665</v>
      </c>
      <c r="AJ34" s="379">
        <v>10</v>
      </c>
      <c r="AK34" s="379"/>
      <c r="AL34" s="379"/>
      <c r="AM34" s="379">
        <v>10</v>
      </c>
      <c r="AN34" s="379"/>
      <c r="AO34" s="379"/>
      <c r="AQ34" s="379" t="s">
        <v>757</v>
      </c>
      <c r="AR34" s="379" t="s">
        <v>808</v>
      </c>
      <c r="AU34" s="379"/>
      <c r="AV34" s="681">
        <v>2.2000000000000002</v>
      </c>
      <c r="AW34" s="644">
        <v>1.653</v>
      </c>
      <c r="AY34" s="379"/>
    </row>
    <row r="35" spans="1:55" x14ac:dyDescent="0.45">
      <c r="A35" s="379" t="s">
        <v>602</v>
      </c>
      <c r="B35" s="379" t="s">
        <v>750</v>
      </c>
      <c r="C35" s="379" t="s">
        <v>751</v>
      </c>
      <c r="D35" s="379" t="s">
        <v>752</v>
      </c>
      <c r="J35" s="379" t="s">
        <v>120</v>
      </c>
      <c r="K35" s="594" t="s">
        <v>809</v>
      </c>
      <c r="L35" s="594"/>
      <c r="M35" s="594"/>
      <c r="N35" s="588"/>
      <c r="O35" s="588"/>
      <c r="P35" s="588"/>
      <c r="Q35" s="588"/>
      <c r="R35" s="588"/>
      <c r="S35" s="588"/>
      <c r="T35" s="588"/>
      <c r="U35" s="588"/>
      <c r="V35" s="588"/>
      <c r="W35" s="588"/>
      <c r="X35" s="588"/>
      <c r="Y35" s="588"/>
      <c r="Z35" s="588"/>
      <c r="AA35" s="588" t="s">
        <v>810</v>
      </c>
      <c r="AB35" s="588" t="s">
        <v>811</v>
      </c>
      <c r="AC35" s="680" t="s">
        <v>152</v>
      </c>
      <c r="AD35" s="588" t="s">
        <v>756</v>
      </c>
      <c r="AE35" s="595">
        <v>1</v>
      </c>
      <c r="AF35" s="595">
        <v>4</v>
      </c>
      <c r="AG35" s="379" t="s">
        <v>665</v>
      </c>
      <c r="AJ35" s="379">
        <v>12</v>
      </c>
      <c r="AK35" s="379"/>
      <c r="AL35" s="379"/>
      <c r="AM35" s="379">
        <v>12</v>
      </c>
      <c r="AN35" s="379"/>
      <c r="AO35" s="379"/>
      <c r="AQ35" s="379" t="s">
        <v>757</v>
      </c>
      <c r="AR35" s="379" t="s">
        <v>812</v>
      </c>
      <c r="AU35" s="379"/>
      <c r="AV35" s="681">
        <v>2.2000000000000002</v>
      </c>
      <c r="AW35" s="644">
        <v>1.653</v>
      </c>
      <c r="AY35" s="379"/>
    </row>
    <row r="36" spans="1:55" x14ac:dyDescent="0.45">
      <c r="A36" s="379" t="s">
        <v>602</v>
      </c>
      <c r="B36" s="379" t="s">
        <v>750</v>
      </c>
      <c r="C36" s="379" t="s">
        <v>751</v>
      </c>
      <c r="D36" s="379" t="s">
        <v>752</v>
      </c>
      <c r="J36" s="379" t="s">
        <v>120</v>
      </c>
      <c r="K36" s="594" t="s">
        <v>813</v>
      </c>
      <c r="L36" s="594"/>
      <c r="M36" s="594"/>
      <c r="N36" s="588"/>
      <c r="O36" s="588"/>
      <c r="P36" s="588"/>
      <c r="Q36" s="588"/>
      <c r="R36" s="588"/>
      <c r="S36" s="588"/>
      <c r="T36" s="588"/>
      <c r="U36" s="588"/>
      <c r="V36" s="588"/>
      <c r="W36" s="588"/>
      <c r="X36" s="588"/>
      <c r="Y36" s="588"/>
      <c r="Z36" s="588"/>
      <c r="AA36" s="588" t="s">
        <v>814</v>
      </c>
      <c r="AB36" s="588" t="s">
        <v>815</v>
      </c>
      <c r="AC36" s="680" t="s">
        <v>157</v>
      </c>
      <c r="AD36" s="588" t="s">
        <v>756</v>
      </c>
      <c r="AE36" s="595">
        <v>1</v>
      </c>
      <c r="AF36" s="595">
        <v>4</v>
      </c>
      <c r="AG36" s="379" t="s">
        <v>665</v>
      </c>
      <c r="AJ36" s="379">
        <v>13</v>
      </c>
      <c r="AK36" s="379"/>
      <c r="AL36" s="379"/>
      <c r="AM36" s="379">
        <v>12</v>
      </c>
      <c r="AN36" s="379"/>
      <c r="AO36" s="379">
        <v>1</v>
      </c>
      <c r="AQ36" s="379" t="s">
        <v>816</v>
      </c>
      <c r="AR36" s="379" t="s">
        <v>817</v>
      </c>
      <c r="AU36" s="379"/>
      <c r="AV36" s="681">
        <v>2.2000000000000002</v>
      </c>
      <c r="AW36" s="644">
        <v>1.653</v>
      </c>
      <c r="AY36" s="379"/>
    </row>
    <row r="37" spans="1:55" x14ac:dyDescent="0.45">
      <c r="A37" s="379" t="s">
        <v>602</v>
      </c>
      <c r="B37" s="379" t="s">
        <v>750</v>
      </c>
      <c r="C37" s="379" t="s">
        <v>751</v>
      </c>
      <c r="D37" s="379" t="s">
        <v>752</v>
      </c>
      <c r="J37" s="379" t="s">
        <v>120</v>
      </c>
      <c r="K37" s="594" t="s">
        <v>818</v>
      </c>
      <c r="L37" s="594"/>
      <c r="M37" s="594"/>
      <c r="N37" s="588"/>
      <c r="O37" s="588"/>
      <c r="P37" s="588"/>
      <c r="Q37" s="588"/>
      <c r="R37" s="588"/>
      <c r="S37" s="588"/>
      <c r="T37" s="588"/>
      <c r="U37" s="588"/>
      <c r="V37" s="588"/>
      <c r="W37" s="588"/>
      <c r="X37" s="588"/>
      <c r="Y37" s="588"/>
      <c r="Z37" s="588"/>
      <c r="AA37" s="588" t="s">
        <v>819</v>
      </c>
      <c r="AB37" s="588" t="s">
        <v>820</v>
      </c>
      <c r="AC37" s="680" t="s">
        <v>162</v>
      </c>
      <c r="AD37" s="588" t="s">
        <v>756</v>
      </c>
      <c r="AE37" s="595">
        <v>1</v>
      </c>
      <c r="AF37" s="595">
        <v>4</v>
      </c>
      <c r="AG37" s="379" t="s">
        <v>665</v>
      </c>
      <c r="AJ37" s="379">
        <v>11</v>
      </c>
      <c r="AK37" s="379"/>
      <c r="AL37" s="379"/>
      <c r="AM37" s="379">
        <v>11</v>
      </c>
      <c r="AN37" s="379"/>
      <c r="AO37" s="379"/>
      <c r="AQ37" s="379" t="s">
        <v>821</v>
      </c>
      <c r="AR37" s="379" t="s">
        <v>822</v>
      </c>
      <c r="AU37" s="379"/>
      <c r="AV37" s="681">
        <v>2.2000000000000002</v>
      </c>
      <c r="AW37" s="644">
        <v>1.653</v>
      </c>
      <c r="AY37" s="379"/>
    </row>
    <row r="38" spans="1:55" x14ac:dyDescent="0.45">
      <c r="A38" s="379" t="s">
        <v>602</v>
      </c>
      <c r="B38" s="379" t="s">
        <v>750</v>
      </c>
      <c r="C38" s="379" t="s">
        <v>751</v>
      </c>
      <c r="D38" s="379" t="s">
        <v>752</v>
      </c>
      <c r="J38" s="379" t="s">
        <v>120</v>
      </c>
      <c r="K38" s="594" t="s">
        <v>823</v>
      </c>
      <c r="L38" s="594" t="s">
        <v>658</v>
      </c>
      <c r="M38" s="594" t="s">
        <v>659</v>
      </c>
      <c r="N38" s="588" t="s">
        <v>824</v>
      </c>
      <c r="O38" s="588" t="s">
        <v>825</v>
      </c>
      <c r="P38" s="588"/>
      <c r="Q38" s="588"/>
      <c r="R38" s="588"/>
      <c r="S38" s="588"/>
      <c r="T38" s="588"/>
      <c r="U38" s="588"/>
      <c r="V38" s="588"/>
      <c r="W38" s="588"/>
      <c r="X38" s="588"/>
      <c r="Y38" s="588"/>
      <c r="Z38" s="588"/>
      <c r="AA38" s="588" t="s">
        <v>826</v>
      </c>
      <c r="AB38" s="588" t="s">
        <v>827</v>
      </c>
      <c r="AC38" s="680" t="s">
        <v>168</v>
      </c>
      <c r="AD38" s="588" t="s">
        <v>756</v>
      </c>
      <c r="AE38" s="595">
        <v>1</v>
      </c>
      <c r="AF38" s="595">
        <v>4</v>
      </c>
      <c r="AG38" s="379" t="s">
        <v>665</v>
      </c>
      <c r="AJ38" s="379">
        <v>12</v>
      </c>
      <c r="AK38" s="379">
        <v>1</v>
      </c>
      <c r="AL38" s="379"/>
      <c r="AM38" s="379"/>
      <c r="AN38" s="379">
        <v>11</v>
      </c>
      <c r="AO38" s="379"/>
      <c r="AQ38" s="379" t="s">
        <v>821</v>
      </c>
      <c r="AR38" s="379" t="s">
        <v>828</v>
      </c>
      <c r="AU38" s="379"/>
      <c r="AV38" s="681">
        <v>2.2000000000000002</v>
      </c>
      <c r="AW38" s="644">
        <v>1.653</v>
      </c>
      <c r="AY38" s="379"/>
    </row>
    <row r="39" spans="1:55" x14ac:dyDescent="0.45">
      <c r="A39" s="379" t="s">
        <v>16</v>
      </c>
      <c r="J39" s="379" t="s">
        <v>120</v>
      </c>
      <c r="K39" s="594" t="s">
        <v>829</v>
      </c>
      <c r="L39" s="594"/>
      <c r="M39" s="594"/>
      <c r="N39" s="588"/>
      <c r="O39" s="588"/>
      <c r="P39" s="588"/>
      <c r="Q39" s="588"/>
      <c r="R39" s="588"/>
      <c r="S39" s="588"/>
      <c r="T39" s="588"/>
      <c r="U39" s="588"/>
      <c r="V39" s="588"/>
      <c r="W39" s="588"/>
      <c r="X39" s="588"/>
      <c r="Y39" s="588"/>
      <c r="Z39" s="588"/>
      <c r="AA39" s="588" t="s">
        <v>830</v>
      </c>
      <c r="AB39" s="588" t="s">
        <v>831</v>
      </c>
      <c r="AC39" s="528" t="s">
        <v>156</v>
      </c>
      <c r="AD39" s="588" t="s">
        <v>832</v>
      </c>
      <c r="AE39" s="595">
        <v>1</v>
      </c>
      <c r="AF39" s="595">
        <v>4</v>
      </c>
      <c r="AG39" s="379" t="s">
        <v>665</v>
      </c>
      <c r="AJ39" s="379"/>
      <c r="AK39" s="379"/>
      <c r="AL39" s="379"/>
      <c r="AM39" s="379"/>
      <c r="AN39" s="379"/>
      <c r="AO39" s="379"/>
      <c r="AU39" s="379"/>
      <c r="AW39" s="644"/>
      <c r="AY39" s="379"/>
    </row>
    <row r="40" spans="1:55" x14ac:dyDescent="0.45">
      <c r="A40" s="379" t="s">
        <v>16</v>
      </c>
      <c r="J40" s="379" t="s">
        <v>120</v>
      </c>
      <c r="K40" s="594" t="s">
        <v>833</v>
      </c>
      <c r="L40" s="594"/>
      <c r="M40" s="594"/>
      <c r="N40" s="588"/>
      <c r="O40" s="588"/>
      <c r="P40" s="588"/>
      <c r="Q40" s="588"/>
      <c r="R40" s="588"/>
      <c r="S40" s="588"/>
      <c r="T40" s="588"/>
      <c r="U40" s="588"/>
      <c r="V40" s="588"/>
      <c r="W40" s="588"/>
      <c r="X40" s="588"/>
      <c r="Y40" s="588"/>
      <c r="Z40" s="588"/>
      <c r="AA40" s="588" t="s">
        <v>834</v>
      </c>
      <c r="AB40" s="588" t="s">
        <v>835</v>
      </c>
      <c r="AC40" s="528" t="s">
        <v>161</v>
      </c>
      <c r="AD40" s="588" t="s">
        <v>832</v>
      </c>
      <c r="AE40" s="595">
        <v>1</v>
      </c>
      <c r="AF40" s="595">
        <v>4</v>
      </c>
      <c r="AG40" s="379" t="s">
        <v>665</v>
      </c>
      <c r="AJ40" s="379"/>
      <c r="AK40" s="379"/>
      <c r="AL40" s="379"/>
      <c r="AM40" s="379"/>
      <c r="AN40" s="379"/>
      <c r="AO40" s="379"/>
      <c r="AU40" s="379"/>
      <c r="AW40" s="644"/>
      <c r="AY40" s="379"/>
    </row>
    <row r="41" spans="1:55" x14ac:dyDescent="0.45">
      <c r="A41" s="379" t="s">
        <v>16</v>
      </c>
      <c r="J41" s="379" t="s">
        <v>120</v>
      </c>
      <c r="K41" s="594" t="s">
        <v>836</v>
      </c>
      <c r="L41" s="594" t="s">
        <v>658</v>
      </c>
      <c r="M41" s="594" t="s">
        <v>659</v>
      </c>
      <c r="N41" s="588" t="s">
        <v>837</v>
      </c>
      <c r="O41" s="588" t="s">
        <v>838</v>
      </c>
      <c r="P41" s="588"/>
      <c r="Q41" s="588"/>
      <c r="R41" s="588"/>
      <c r="S41" s="588"/>
      <c r="T41" s="588"/>
      <c r="U41" s="588"/>
      <c r="V41" s="588"/>
      <c r="W41" s="588"/>
      <c r="X41" s="588"/>
      <c r="Y41" s="588"/>
      <c r="Z41" s="588"/>
      <c r="AA41" s="588" t="s">
        <v>839</v>
      </c>
      <c r="AB41" s="588" t="s">
        <v>840</v>
      </c>
      <c r="AC41" s="528" t="s">
        <v>155</v>
      </c>
      <c r="AD41" s="588" t="s">
        <v>832</v>
      </c>
      <c r="AE41" s="595">
        <v>1</v>
      </c>
      <c r="AF41" s="595">
        <v>4</v>
      </c>
      <c r="AG41" s="379" t="s">
        <v>665</v>
      </c>
      <c r="AJ41" s="379"/>
      <c r="AK41" s="379"/>
      <c r="AL41" s="379"/>
      <c r="AM41" s="379"/>
      <c r="AN41" s="379"/>
      <c r="AO41" s="379"/>
      <c r="AU41" s="379"/>
      <c r="AW41" s="644"/>
      <c r="AY41" s="379"/>
    </row>
    <row r="42" spans="1:55" x14ac:dyDescent="0.45">
      <c r="A42" s="379" t="s">
        <v>16</v>
      </c>
      <c r="J42" s="379" t="s">
        <v>120</v>
      </c>
      <c r="K42" s="594" t="s">
        <v>841</v>
      </c>
      <c r="L42" s="594" t="s">
        <v>842</v>
      </c>
      <c r="M42" s="594" t="s">
        <v>843</v>
      </c>
      <c r="N42" s="588" t="s">
        <v>844</v>
      </c>
      <c r="O42" s="588" t="s">
        <v>845</v>
      </c>
      <c r="P42" s="588"/>
      <c r="Q42" s="588"/>
      <c r="R42" s="588"/>
      <c r="S42" s="588"/>
      <c r="T42" s="588"/>
      <c r="U42" s="588"/>
      <c r="V42" s="588"/>
      <c r="W42" s="588"/>
      <c r="X42" s="588"/>
      <c r="Y42" s="588"/>
      <c r="Z42" s="588"/>
      <c r="AA42" s="588" t="s">
        <v>846</v>
      </c>
      <c r="AB42" s="588" t="s">
        <v>847</v>
      </c>
      <c r="AC42" s="528" t="s">
        <v>160</v>
      </c>
      <c r="AD42" s="588" t="s">
        <v>832</v>
      </c>
      <c r="AE42" s="595">
        <v>1</v>
      </c>
      <c r="AF42" s="595">
        <v>4</v>
      </c>
      <c r="AG42" s="379" t="s">
        <v>665</v>
      </c>
      <c r="AJ42" s="379"/>
      <c r="AK42" s="379"/>
      <c r="AL42" s="379"/>
      <c r="AM42" s="379"/>
      <c r="AN42" s="379"/>
      <c r="AO42" s="379"/>
      <c r="AU42" s="379"/>
      <c r="AW42" s="644"/>
      <c r="AY42" s="379"/>
    </row>
    <row r="43" spans="1:55" x14ac:dyDescent="0.45">
      <c r="A43" s="379" t="s">
        <v>16</v>
      </c>
      <c r="J43" s="379" t="s">
        <v>120</v>
      </c>
      <c r="K43" s="594" t="s">
        <v>848</v>
      </c>
      <c r="L43" s="594"/>
      <c r="M43" s="594"/>
      <c r="N43" s="588"/>
      <c r="O43" s="588"/>
      <c r="P43" s="588"/>
      <c r="Q43" s="588"/>
      <c r="R43" s="588"/>
      <c r="S43" s="588"/>
      <c r="T43" s="588"/>
      <c r="U43" s="588"/>
      <c r="V43" s="588"/>
      <c r="W43" s="588"/>
      <c r="X43" s="588"/>
      <c r="Y43" s="588"/>
      <c r="Z43" s="588"/>
      <c r="AA43" s="588" t="s">
        <v>849</v>
      </c>
      <c r="AB43" s="588" t="s">
        <v>850</v>
      </c>
      <c r="AC43" s="528" t="s">
        <v>165</v>
      </c>
      <c r="AD43" s="588" t="s">
        <v>832</v>
      </c>
      <c r="AE43" s="595">
        <v>1</v>
      </c>
      <c r="AF43" s="595">
        <v>4</v>
      </c>
      <c r="AG43" s="379" t="s">
        <v>665</v>
      </c>
      <c r="AJ43" s="379"/>
      <c r="AK43" s="379"/>
      <c r="AL43" s="379"/>
      <c r="AM43" s="379"/>
      <c r="AN43" s="379"/>
      <c r="AO43" s="379"/>
      <c r="AU43" s="379"/>
      <c r="AW43" s="644"/>
      <c r="AY43" s="379"/>
    </row>
    <row r="44" spans="1:55" x14ac:dyDescent="0.45">
      <c r="A44" s="379" t="s">
        <v>602</v>
      </c>
      <c r="B44" s="379" t="s">
        <v>851</v>
      </c>
      <c r="C44" s="379" t="s">
        <v>852</v>
      </c>
      <c r="D44" s="379" t="s">
        <v>853</v>
      </c>
      <c r="J44" s="379" t="s">
        <v>120</v>
      </c>
      <c r="K44" s="594" t="s">
        <v>854</v>
      </c>
      <c r="L44" s="594" t="s">
        <v>855</v>
      </c>
      <c r="M44" s="594" t="s">
        <v>856</v>
      </c>
      <c r="N44" s="594" t="s">
        <v>857</v>
      </c>
      <c r="O44" s="594" t="s">
        <v>858</v>
      </c>
      <c r="P44" s="594"/>
      <c r="Q44" s="594"/>
      <c r="R44" s="594"/>
      <c r="S44" s="594"/>
      <c r="T44" s="594"/>
      <c r="U44" s="594"/>
      <c r="V44" s="594"/>
      <c r="W44" s="594"/>
      <c r="X44" s="594"/>
      <c r="Y44" s="594"/>
      <c r="Z44" s="594"/>
      <c r="AA44" s="588" t="s">
        <v>859</v>
      </c>
      <c r="AB44" s="588" t="s">
        <v>860</v>
      </c>
      <c r="AC44" s="680" t="s">
        <v>233</v>
      </c>
      <c r="AD44" s="588" t="s">
        <v>861</v>
      </c>
      <c r="AE44" s="595">
        <v>1</v>
      </c>
      <c r="AF44" s="595">
        <v>4</v>
      </c>
      <c r="AG44" s="379" t="s">
        <v>665</v>
      </c>
      <c r="AJ44" s="379"/>
      <c r="AK44" s="379"/>
      <c r="AL44" s="379"/>
      <c r="AM44" s="379"/>
      <c r="AN44" s="379"/>
      <c r="AO44" s="379"/>
      <c r="AQ44" s="379" t="s">
        <v>862</v>
      </c>
      <c r="AU44" s="650" t="s">
        <v>863</v>
      </c>
      <c r="AV44" s="681">
        <v>1.6</v>
      </c>
      <c r="AW44" s="644">
        <v>1.0680000000000001</v>
      </c>
      <c r="BB44" s="651" t="s">
        <v>864</v>
      </c>
      <c r="BC44" s="650">
        <f>COUNTIF($AY$1:$AY$1180,BB44)</f>
        <v>0</v>
      </c>
    </row>
    <row r="45" spans="1:55" x14ac:dyDescent="0.45">
      <c r="A45" s="379" t="s">
        <v>602</v>
      </c>
      <c r="B45" s="379" t="s">
        <v>851</v>
      </c>
      <c r="C45" s="379" t="s">
        <v>852</v>
      </c>
      <c r="D45" s="379" t="s">
        <v>853</v>
      </c>
      <c r="J45" s="379" t="s">
        <v>120</v>
      </c>
      <c r="K45" s="594" t="s">
        <v>865</v>
      </c>
      <c r="L45" s="594"/>
      <c r="M45" s="594"/>
      <c r="N45" s="594"/>
      <c r="O45" s="594"/>
      <c r="P45" s="594"/>
      <c r="Q45" s="594"/>
      <c r="R45" s="594"/>
      <c r="S45" s="594"/>
      <c r="T45" s="594"/>
      <c r="U45" s="594"/>
      <c r="V45" s="594"/>
      <c r="W45" s="594"/>
      <c r="X45" s="594"/>
      <c r="Y45" s="594"/>
      <c r="Z45" s="594"/>
      <c r="AA45" s="588" t="s">
        <v>866</v>
      </c>
      <c r="AB45" s="588" t="s">
        <v>867</v>
      </c>
      <c r="AC45" s="680" t="s">
        <v>249</v>
      </c>
      <c r="AD45" s="588" t="s">
        <v>861</v>
      </c>
      <c r="AE45" s="595">
        <v>1</v>
      </c>
      <c r="AF45" s="595">
        <v>4</v>
      </c>
      <c r="AG45" s="379" t="s">
        <v>665</v>
      </c>
      <c r="AJ45" s="379"/>
      <c r="AK45" s="379"/>
      <c r="AL45" s="379"/>
      <c r="AM45" s="379"/>
      <c r="AN45" s="379"/>
      <c r="AO45" s="379"/>
      <c r="AQ45" s="379" t="s">
        <v>862</v>
      </c>
      <c r="AU45" s="650" t="s">
        <v>863</v>
      </c>
      <c r="AV45" s="681">
        <v>1.6</v>
      </c>
      <c r="AW45" s="644">
        <v>1.0680000000000001</v>
      </c>
      <c r="BB45" s="651" t="s">
        <v>868</v>
      </c>
      <c r="BC45" s="650">
        <f>COUNTIF($AY$1:$AY$1180,BB45)</f>
        <v>0</v>
      </c>
    </row>
    <row r="46" spans="1:55" x14ac:dyDescent="0.45">
      <c r="A46" s="379" t="s">
        <v>602</v>
      </c>
      <c r="B46" s="379" t="s">
        <v>851</v>
      </c>
      <c r="C46" s="379" t="s">
        <v>852</v>
      </c>
      <c r="D46" s="379" t="s">
        <v>853</v>
      </c>
      <c r="J46" s="379" t="s">
        <v>120</v>
      </c>
      <c r="K46" s="594" t="s">
        <v>869</v>
      </c>
      <c r="L46" s="594"/>
      <c r="M46" s="594"/>
      <c r="N46" s="594"/>
      <c r="O46" s="594"/>
      <c r="P46" s="594"/>
      <c r="Q46" s="594"/>
      <c r="R46" s="594"/>
      <c r="S46" s="594"/>
      <c r="T46" s="594"/>
      <c r="U46" s="594"/>
      <c r="V46" s="594"/>
      <c r="W46" s="594"/>
      <c r="X46" s="594"/>
      <c r="Y46" s="594"/>
      <c r="Z46" s="594"/>
      <c r="AA46" s="588" t="s">
        <v>870</v>
      </c>
      <c r="AB46" s="588" t="s">
        <v>871</v>
      </c>
      <c r="AC46" s="680" t="s">
        <v>265</v>
      </c>
      <c r="AD46" s="588" t="s">
        <v>861</v>
      </c>
      <c r="AE46" s="595">
        <v>1</v>
      </c>
      <c r="AF46" s="595">
        <v>4</v>
      </c>
      <c r="AG46" s="379" t="s">
        <v>665</v>
      </c>
      <c r="AJ46" s="379"/>
      <c r="AK46" s="379"/>
      <c r="AL46" s="379"/>
      <c r="AM46" s="379"/>
      <c r="AN46" s="379"/>
      <c r="AO46" s="379"/>
      <c r="AQ46" s="379" t="s">
        <v>862</v>
      </c>
      <c r="AU46" s="650" t="s">
        <v>863</v>
      </c>
      <c r="AV46" s="681">
        <v>1.6</v>
      </c>
      <c r="AW46" s="644">
        <v>1.0680000000000001</v>
      </c>
      <c r="BB46" s="651" t="s">
        <v>872</v>
      </c>
      <c r="BC46" s="650">
        <f>COUNTIF($AY$1:$AY$1180,BB46)</f>
        <v>0</v>
      </c>
    </row>
    <row r="47" spans="1:55" x14ac:dyDescent="0.45">
      <c r="A47" s="379" t="s">
        <v>602</v>
      </c>
      <c r="B47" s="379" t="s">
        <v>851</v>
      </c>
      <c r="C47" s="379" t="s">
        <v>852</v>
      </c>
      <c r="D47" s="379" t="s">
        <v>853</v>
      </c>
      <c r="J47" s="379" t="s">
        <v>120</v>
      </c>
      <c r="K47" s="594" t="s">
        <v>873</v>
      </c>
      <c r="L47" s="594"/>
      <c r="M47" s="594"/>
      <c r="N47" s="594"/>
      <c r="O47" s="594"/>
      <c r="P47" s="594"/>
      <c r="Q47" s="594"/>
      <c r="R47" s="594"/>
      <c r="S47" s="594"/>
      <c r="T47" s="594"/>
      <c r="U47" s="594"/>
      <c r="V47" s="594"/>
      <c r="W47" s="594"/>
      <c r="X47" s="594"/>
      <c r="Y47" s="594"/>
      <c r="Z47" s="594"/>
      <c r="AA47" s="588" t="s">
        <v>874</v>
      </c>
      <c r="AB47" s="588" t="s">
        <v>875</v>
      </c>
      <c r="AC47" s="680" t="s">
        <v>281</v>
      </c>
      <c r="AD47" s="588" t="s">
        <v>861</v>
      </c>
      <c r="AE47" s="595">
        <v>1</v>
      </c>
      <c r="AF47" s="595">
        <v>4</v>
      </c>
      <c r="AG47" s="379" t="s">
        <v>665</v>
      </c>
      <c r="AJ47" s="379"/>
      <c r="AK47" s="379"/>
      <c r="AL47" s="379"/>
      <c r="AM47" s="379"/>
      <c r="AN47" s="379"/>
      <c r="AO47" s="379"/>
      <c r="AQ47" s="379" t="s">
        <v>862</v>
      </c>
      <c r="AU47" s="650" t="s">
        <v>863</v>
      </c>
      <c r="AV47" s="681">
        <v>1.6</v>
      </c>
      <c r="AW47" s="644">
        <v>1.0680000000000001</v>
      </c>
      <c r="BB47" s="651" t="s">
        <v>876</v>
      </c>
      <c r="BC47" s="650">
        <f>COUNTIF($AY$1:$AY$1180,BB47)</f>
        <v>0</v>
      </c>
    </row>
    <row r="48" spans="1:55" x14ac:dyDescent="0.45">
      <c r="A48" s="379" t="s">
        <v>602</v>
      </c>
      <c r="B48" s="379" t="s">
        <v>851</v>
      </c>
      <c r="C48" s="379" t="s">
        <v>852</v>
      </c>
      <c r="D48" s="379" t="s">
        <v>853</v>
      </c>
      <c r="J48" s="379" t="s">
        <v>120</v>
      </c>
      <c r="K48" s="594" t="s">
        <v>877</v>
      </c>
      <c r="L48" s="594"/>
      <c r="M48" s="594"/>
      <c r="N48" s="594"/>
      <c r="O48" s="594"/>
      <c r="P48" s="594"/>
      <c r="Q48" s="594"/>
      <c r="R48" s="594"/>
      <c r="S48" s="594"/>
      <c r="T48" s="594"/>
      <c r="U48" s="594"/>
      <c r="V48" s="594"/>
      <c r="W48" s="594"/>
      <c r="X48" s="594"/>
      <c r="Y48" s="594"/>
      <c r="Z48" s="594"/>
      <c r="AA48" s="588" t="s">
        <v>878</v>
      </c>
      <c r="AB48" s="588" t="s">
        <v>879</v>
      </c>
      <c r="AC48" s="680" t="s">
        <v>297</v>
      </c>
      <c r="AD48" s="588" t="s">
        <v>861</v>
      </c>
      <c r="AE48" s="595">
        <v>1</v>
      </c>
      <c r="AF48" s="595">
        <v>4</v>
      </c>
      <c r="AG48" s="379" t="s">
        <v>665</v>
      </c>
      <c r="AJ48" s="379"/>
      <c r="AK48" s="379"/>
      <c r="AL48" s="379"/>
      <c r="AM48" s="379"/>
      <c r="AN48" s="379"/>
      <c r="AO48" s="379"/>
      <c r="AQ48" s="379" t="s">
        <v>862</v>
      </c>
      <c r="AU48" s="650" t="s">
        <v>863</v>
      </c>
      <c r="AV48" s="681">
        <v>1.6</v>
      </c>
      <c r="AW48" s="644">
        <v>1.0680000000000001</v>
      </c>
    </row>
    <row r="49" spans="1:49" x14ac:dyDescent="0.45">
      <c r="A49" s="379" t="s">
        <v>602</v>
      </c>
      <c r="B49" s="379" t="s">
        <v>851</v>
      </c>
      <c r="C49" s="379" t="s">
        <v>852</v>
      </c>
      <c r="D49" s="379" t="s">
        <v>853</v>
      </c>
      <c r="J49" s="379" t="s">
        <v>120</v>
      </c>
      <c r="K49" s="594" t="s">
        <v>880</v>
      </c>
      <c r="L49" s="594"/>
      <c r="M49" s="594"/>
      <c r="N49" s="594"/>
      <c r="O49" s="594"/>
      <c r="P49" s="594"/>
      <c r="Q49" s="594"/>
      <c r="R49" s="594"/>
      <c r="S49" s="594"/>
      <c r="T49" s="594"/>
      <c r="U49" s="594"/>
      <c r="V49" s="594"/>
      <c r="W49" s="594"/>
      <c r="X49" s="594"/>
      <c r="Y49" s="594"/>
      <c r="Z49" s="594"/>
      <c r="AA49" s="588" t="s">
        <v>881</v>
      </c>
      <c r="AB49" s="588" t="s">
        <v>882</v>
      </c>
      <c r="AC49" s="680" t="s">
        <v>313</v>
      </c>
      <c r="AD49" s="588" t="s">
        <v>861</v>
      </c>
      <c r="AE49" s="595">
        <v>1</v>
      </c>
      <c r="AF49" s="595">
        <v>4</v>
      </c>
      <c r="AG49" s="379" t="s">
        <v>665</v>
      </c>
      <c r="AJ49" s="379"/>
      <c r="AK49" s="379"/>
      <c r="AL49" s="379"/>
      <c r="AM49" s="379"/>
      <c r="AN49" s="379"/>
      <c r="AO49" s="379"/>
      <c r="AQ49" s="379" t="s">
        <v>862</v>
      </c>
      <c r="AU49" s="650" t="s">
        <v>863</v>
      </c>
      <c r="AV49" s="681">
        <v>1.6</v>
      </c>
      <c r="AW49" s="644">
        <v>1.0680000000000001</v>
      </c>
    </row>
    <row r="50" spans="1:49" x14ac:dyDescent="0.45">
      <c r="A50" s="379" t="s">
        <v>602</v>
      </c>
      <c r="B50" s="379" t="s">
        <v>851</v>
      </c>
      <c r="C50" s="379" t="s">
        <v>852</v>
      </c>
      <c r="D50" s="379" t="s">
        <v>853</v>
      </c>
      <c r="J50" s="379" t="s">
        <v>120</v>
      </c>
      <c r="K50" s="594" t="s">
        <v>883</v>
      </c>
      <c r="L50" s="594"/>
      <c r="M50" s="594"/>
      <c r="N50" s="594"/>
      <c r="O50" s="594"/>
      <c r="P50" s="594"/>
      <c r="Q50" s="594"/>
      <c r="R50" s="594"/>
      <c r="S50" s="594"/>
      <c r="T50" s="594"/>
      <c r="U50" s="594"/>
      <c r="V50" s="594"/>
      <c r="W50" s="594"/>
      <c r="X50" s="594"/>
      <c r="Y50" s="594"/>
      <c r="Z50" s="594"/>
      <c r="AA50" s="588" t="s">
        <v>884</v>
      </c>
      <c r="AB50" s="588" t="s">
        <v>885</v>
      </c>
      <c r="AC50" s="680" t="s">
        <v>330</v>
      </c>
      <c r="AD50" s="588" t="s">
        <v>861</v>
      </c>
      <c r="AE50" s="595">
        <v>1</v>
      </c>
      <c r="AF50" s="595">
        <v>4</v>
      </c>
      <c r="AG50" s="379" t="s">
        <v>665</v>
      </c>
      <c r="AJ50" s="379"/>
      <c r="AK50" s="379"/>
      <c r="AL50" s="379"/>
      <c r="AM50" s="379"/>
      <c r="AN50" s="379"/>
      <c r="AO50" s="379"/>
      <c r="AQ50" s="379" t="s">
        <v>862</v>
      </c>
      <c r="AU50" s="650" t="s">
        <v>863</v>
      </c>
      <c r="AV50" s="681">
        <v>1.6</v>
      </c>
      <c r="AW50" s="644">
        <v>1.0680000000000001</v>
      </c>
    </row>
    <row r="51" spans="1:49" x14ac:dyDescent="0.45">
      <c r="A51" s="379" t="s">
        <v>602</v>
      </c>
      <c r="B51" s="379" t="s">
        <v>851</v>
      </c>
      <c r="C51" s="379" t="s">
        <v>852</v>
      </c>
      <c r="D51" s="379" t="s">
        <v>853</v>
      </c>
      <c r="J51" s="379" t="s">
        <v>120</v>
      </c>
      <c r="K51" s="594" t="s">
        <v>886</v>
      </c>
      <c r="L51" s="594"/>
      <c r="M51" s="594"/>
      <c r="N51" s="594"/>
      <c r="O51" s="594"/>
      <c r="P51" s="594"/>
      <c r="Q51" s="594"/>
      <c r="R51" s="594"/>
      <c r="S51" s="594"/>
      <c r="T51" s="594"/>
      <c r="U51" s="594"/>
      <c r="V51" s="594"/>
      <c r="W51" s="594"/>
      <c r="X51" s="594"/>
      <c r="Y51" s="594"/>
      <c r="Z51" s="594"/>
      <c r="AA51" s="588" t="s">
        <v>887</v>
      </c>
      <c r="AB51" s="588" t="s">
        <v>888</v>
      </c>
      <c r="AC51" s="680" t="s">
        <v>347</v>
      </c>
      <c r="AD51" s="588" t="s">
        <v>861</v>
      </c>
      <c r="AE51" s="595">
        <v>1</v>
      </c>
      <c r="AF51" s="595">
        <v>4</v>
      </c>
      <c r="AG51" s="379" t="s">
        <v>665</v>
      </c>
      <c r="AJ51" s="379"/>
      <c r="AK51" s="379"/>
      <c r="AL51" s="379"/>
      <c r="AM51" s="379"/>
      <c r="AN51" s="379"/>
      <c r="AO51" s="379"/>
      <c r="AQ51" s="379" t="s">
        <v>862</v>
      </c>
      <c r="AU51" s="650" t="s">
        <v>863</v>
      </c>
      <c r="AV51" s="681">
        <v>1.6</v>
      </c>
      <c r="AW51" s="644">
        <v>1.0680000000000001</v>
      </c>
    </row>
    <row r="52" spans="1:49" x14ac:dyDescent="0.45">
      <c r="A52" s="379" t="s">
        <v>602</v>
      </c>
      <c r="B52" s="379" t="s">
        <v>851</v>
      </c>
      <c r="C52" s="379" t="s">
        <v>852</v>
      </c>
      <c r="D52" s="379" t="s">
        <v>853</v>
      </c>
      <c r="J52" s="379" t="s">
        <v>120</v>
      </c>
      <c r="K52" s="594" t="s">
        <v>889</v>
      </c>
      <c r="L52" s="594"/>
      <c r="M52" s="594"/>
      <c r="N52" s="594"/>
      <c r="O52" s="594"/>
      <c r="P52" s="594"/>
      <c r="Q52" s="594"/>
      <c r="R52" s="594"/>
      <c r="S52" s="594"/>
      <c r="T52" s="594"/>
      <c r="U52" s="594"/>
      <c r="V52" s="594"/>
      <c r="W52" s="594"/>
      <c r="X52" s="594"/>
      <c r="Y52" s="594"/>
      <c r="Z52" s="594"/>
      <c r="AA52" s="588" t="s">
        <v>890</v>
      </c>
      <c r="AB52" s="588" t="s">
        <v>891</v>
      </c>
      <c r="AC52" s="680" t="s">
        <v>364</v>
      </c>
      <c r="AD52" s="588" t="s">
        <v>861</v>
      </c>
      <c r="AE52" s="595">
        <v>1</v>
      </c>
      <c r="AF52" s="595">
        <v>4</v>
      </c>
      <c r="AG52" s="379" t="s">
        <v>665</v>
      </c>
      <c r="AJ52" s="379"/>
      <c r="AK52" s="379"/>
      <c r="AL52" s="379"/>
      <c r="AM52" s="379"/>
      <c r="AN52" s="379"/>
      <c r="AO52" s="379"/>
      <c r="AQ52" s="379" t="s">
        <v>862</v>
      </c>
      <c r="AU52" s="650" t="s">
        <v>863</v>
      </c>
      <c r="AV52" s="681">
        <v>1.6</v>
      </c>
      <c r="AW52" s="644">
        <v>1.0680000000000001</v>
      </c>
    </row>
    <row r="53" spans="1:49" x14ac:dyDescent="0.45">
      <c r="A53" s="379" t="s">
        <v>602</v>
      </c>
      <c r="B53" s="379" t="s">
        <v>851</v>
      </c>
      <c r="C53" s="379" t="s">
        <v>852</v>
      </c>
      <c r="D53" s="379" t="s">
        <v>853</v>
      </c>
      <c r="J53" s="379" t="s">
        <v>120</v>
      </c>
      <c r="K53" s="594" t="s">
        <v>892</v>
      </c>
      <c r="L53" s="594"/>
      <c r="M53" s="594"/>
      <c r="N53" s="594"/>
      <c r="O53" s="594"/>
      <c r="P53" s="594"/>
      <c r="Q53" s="594"/>
      <c r="R53" s="594"/>
      <c r="S53" s="594"/>
      <c r="T53" s="594"/>
      <c r="U53" s="594"/>
      <c r="V53" s="594"/>
      <c r="W53" s="594"/>
      <c r="X53" s="594"/>
      <c r="Y53" s="594"/>
      <c r="Z53" s="594"/>
      <c r="AA53" s="588" t="s">
        <v>893</v>
      </c>
      <c r="AB53" s="588" t="s">
        <v>894</v>
      </c>
      <c r="AC53" s="680" t="s">
        <v>381</v>
      </c>
      <c r="AD53" s="588" t="s">
        <v>861</v>
      </c>
      <c r="AE53" s="595">
        <v>1</v>
      </c>
      <c r="AF53" s="595">
        <v>4</v>
      </c>
      <c r="AG53" s="379" t="s">
        <v>665</v>
      </c>
      <c r="AJ53" s="379"/>
      <c r="AK53" s="379"/>
      <c r="AL53" s="379"/>
      <c r="AM53" s="379"/>
      <c r="AN53" s="379"/>
      <c r="AO53" s="379"/>
      <c r="AQ53" s="379" t="s">
        <v>862</v>
      </c>
      <c r="AU53" s="650" t="s">
        <v>863</v>
      </c>
      <c r="AV53" s="681">
        <v>1.6</v>
      </c>
      <c r="AW53" s="644">
        <v>1.0680000000000001</v>
      </c>
    </row>
    <row r="54" spans="1:49" x14ac:dyDescent="0.45">
      <c r="A54" s="379" t="s">
        <v>602</v>
      </c>
      <c r="B54" s="379" t="s">
        <v>851</v>
      </c>
      <c r="C54" s="379" t="s">
        <v>852</v>
      </c>
      <c r="D54" s="379" t="s">
        <v>853</v>
      </c>
      <c r="J54" s="379" t="s">
        <v>120</v>
      </c>
      <c r="K54" s="594" t="s">
        <v>895</v>
      </c>
      <c r="L54" s="594"/>
      <c r="M54" s="594"/>
      <c r="N54" s="594"/>
      <c r="O54" s="594"/>
      <c r="P54" s="594"/>
      <c r="Q54" s="594"/>
      <c r="R54" s="594"/>
      <c r="S54" s="594"/>
      <c r="T54" s="594"/>
      <c r="U54" s="594"/>
      <c r="V54" s="594"/>
      <c r="W54" s="594"/>
      <c r="X54" s="594"/>
      <c r="Y54" s="594"/>
      <c r="Z54" s="594"/>
      <c r="AA54" s="588" t="s">
        <v>896</v>
      </c>
      <c r="AB54" s="588" t="s">
        <v>897</v>
      </c>
      <c r="AC54" s="680" t="s">
        <v>395</v>
      </c>
      <c r="AD54" s="588" t="s">
        <v>861</v>
      </c>
      <c r="AE54" s="595">
        <v>1</v>
      </c>
      <c r="AF54" s="595">
        <v>4</v>
      </c>
      <c r="AG54" s="379" t="s">
        <v>665</v>
      </c>
      <c r="AJ54" s="379"/>
      <c r="AK54" s="379"/>
      <c r="AL54" s="379"/>
      <c r="AM54" s="379"/>
      <c r="AN54" s="379"/>
      <c r="AO54" s="379"/>
      <c r="AQ54" s="379" t="s">
        <v>862</v>
      </c>
      <c r="AU54" s="650" t="s">
        <v>863</v>
      </c>
      <c r="AV54" s="681">
        <v>1.6</v>
      </c>
      <c r="AW54" s="644">
        <v>1.0680000000000001</v>
      </c>
    </row>
    <row r="55" spans="1:49" x14ac:dyDescent="0.45">
      <c r="A55" s="379" t="s">
        <v>602</v>
      </c>
      <c r="B55" s="379" t="s">
        <v>851</v>
      </c>
      <c r="C55" s="379" t="s">
        <v>852</v>
      </c>
      <c r="D55" s="379" t="s">
        <v>853</v>
      </c>
      <c r="J55" s="379" t="s">
        <v>120</v>
      </c>
      <c r="K55" s="594" t="s">
        <v>898</v>
      </c>
      <c r="L55" s="594" t="s">
        <v>855</v>
      </c>
      <c r="M55" s="594" t="s">
        <v>856</v>
      </c>
      <c r="N55" s="594" t="s">
        <v>899</v>
      </c>
      <c r="O55" s="594" t="s">
        <v>900</v>
      </c>
      <c r="P55" s="594"/>
      <c r="Q55" s="594"/>
      <c r="R55" s="594"/>
      <c r="S55" s="594"/>
      <c r="T55" s="594"/>
      <c r="U55" s="594"/>
      <c r="V55" s="594"/>
      <c r="W55" s="594"/>
      <c r="X55" s="594"/>
      <c r="Y55" s="594"/>
      <c r="Z55" s="594"/>
      <c r="AA55" s="588" t="s">
        <v>901</v>
      </c>
      <c r="AB55" s="588" t="s">
        <v>902</v>
      </c>
      <c r="AC55" s="680" t="s">
        <v>232</v>
      </c>
      <c r="AD55" s="588" t="s">
        <v>861</v>
      </c>
      <c r="AE55" s="595">
        <v>1</v>
      </c>
      <c r="AF55" s="595">
        <v>4</v>
      </c>
      <c r="AG55" s="379" t="s">
        <v>665</v>
      </c>
      <c r="AJ55" s="379"/>
      <c r="AK55" s="379"/>
      <c r="AL55" s="379"/>
      <c r="AM55" s="379"/>
      <c r="AN55" s="379"/>
      <c r="AO55" s="379"/>
      <c r="AQ55" s="379" t="s">
        <v>862</v>
      </c>
      <c r="AU55" s="650" t="s">
        <v>863</v>
      </c>
      <c r="AV55" s="681">
        <v>1.6</v>
      </c>
      <c r="AW55" s="644">
        <v>1.234</v>
      </c>
    </row>
    <row r="56" spans="1:49" x14ac:dyDescent="0.45">
      <c r="A56" s="379" t="s">
        <v>602</v>
      </c>
      <c r="B56" s="379" t="s">
        <v>851</v>
      </c>
      <c r="C56" s="379" t="s">
        <v>852</v>
      </c>
      <c r="D56" s="379" t="s">
        <v>853</v>
      </c>
      <c r="J56" s="379" t="s">
        <v>120</v>
      </c>
      <c r="K56" s="594" t="s">
        <v>903</v>
      </c>
      <c r="L56" s="594"/>
      <c r="M56" s="594"/>
      <c r="N56" s="594"/>
      <c r="O56" s="594"/>
      <c r="P56" s="594"/>
      <c r="Q56" s="594"/>
      <c r="R56" s="594"/>
      <c r="S56" s="594"/>
      <c r="T56" s="594"/>
      <c r="U56" s="594"/>
      <c r="V56" s="594"/>
      <c r="W56" s="594"/>
      <c r="X56" s="594"/>
      <c r="Y56" s="594"/>
      <c r="Z56" s="594"/>
      <c r="AA56" s="588" t="s">
        <v>904</v>
      </c>
      <c r="AB56" s="588" t="s">
        <v>905</v>
      </c>
      <c r="AC56" s="680" t="s">
        <v>248</v>
      </c>
      <c r="AD56" s="588" t="s">
        <v>861</v>
      </c>
      <c r="AE56" s="595">
        <v>1</v>
      </c>
      <c r="AF56" s="595">
        <v>4</v>
      </c>
      <c r="AG56" s="379" t="s">
        <v>665</v>
      </c>
      <c r="AJ56" s="379"/>
      <c r="AK56" s="379"/>
      <c r="AL56" s="379"/>
      <c r="AM56" s="379"/>
      <c r="AN56" s="379"/>
      <c r="AO56" s="379"/>
      <c r="AQ56" s="379" t="s">
        <v>862</v>
      </c>
      <c r="AU56" s="650" t="s">
        <v>863</v>
      </c>
      <c r="AV56" s="681">
        <v>1.6</v>
      </c>
      <c r="AW56" s="644">
        <v>1.234</v>
      </c>
    </row>
    <row r="57" spans="1:49" x14ac:dyDescent="0.45">
      <c r="A57" s="379" t="s">
        <v>602</v>
      </c>
      <c r="B57" s="379" t="s">
        <v>851</v>
      </c>
      <c r="C57" s="379" t="s">
        <v>852</v>
      </c>
      <c r="D57" s="379" t="s">
        <v>853</v>
      </c>
      <c r="J57" s="379" t="s">
        <v>120</v>
      </c>
      <c r="K57" s="594" t="s">
        <v>906</v>
      </c>
      <c r="L57" s="594"/>
      <c r="M57" s="594"/>
      <c r="N57" s="594"/>
      <c r="O57" s="594"/>
      <c r="P57" s="594"/>
      <c r="Q57" s="594"/>
      <c r="R57" s="594"/>
      <c r="S57" s="594"/>
      <c r="T57" s="594"/>
      <c r="U57" s="594"/>
      <c r="V57" s="594"/>
      <c r="W57" s="594"/>
      <c r="X57" s="594"/>
      <c r="Y57" s="594"/>
      <c r="Z57" s="594"/>
      <c r="AA57" s="588" t="s">
        <v>907</v>
      </c>
      <c r="AB57" s="588" t="s">
        <v>908</v>
      </c>
      <c r="AC57" s="680" t="s">
        <v>264</v>
      </c>
      <c r="AD57" s="588" t="s">
        <v>861</v>
      </c>
      <c r="AE57" s="595">
        <v>1</v>
      </c>
      <c r="AF57" s="595">
        <v>4</v>
      </c>
      <c r="AG57" s="379" t="s">
        <v>665</v>
      </c>
      <c r="AJ57" s="379"/>
      <c r="AK57" s="379"/>
      <c r="AL57" s="379"/>
      <c r="AM57" s="379"/>
      <c r="AN57" s="379"/>
      <c r="AO57" s="379"/>
      <c r="AQ57" s="379" t="s">
        <v>862</v>
      </c>
      <c r="AU57" s="650" t="s">
        <v>863</v>
      </c>
      <c r="AV57" s="681">
        <v>1.6</v>
      </c>
      <c r="AW57" s="644">
        <v>1.234</v>
      </c>
    </row>
    <row r="58" spans="1:49" x14ac:dyDescent="0.45">
      <c r="A58" s="379" t="s">
        <v>602</v>
      </c>
      <c r="B58" s="379" t="s">
        <v>851</v>
      </c>
      <c r="C58" s="379" t="s">
        <v>852</v>
      </c>
      <c r="D58" s="379" t="s">
        <v>853</v>
      </c>
      <c r="J58" s="379" t="s">
        <v>120</v>
      </c>
      <c r="K58" s="594" t="s">
        <v>909</v>
      </c>
      <c r="L58" s="594"/>
      <c r="M58" s="594"/>
      <c r="N58" s="594"/>
      <c r="O58" s="594"/>
      <c r="P58" s="594"/>
      <c r="Q58" s="594"/>
      <c r="R58" s="594"/>
      <c r="S58" s="594"/>
      <c r="T58" s="594"/>
      <c r="U58" s="594"/>
      <c r="V58" s="594"/>
      <c r="W58" s="594"/>
      <c r="X58" s="594"/>
      <c r="Y58" s="594"/>
      <c r="Z58" s="594"/>
      <c r="AA58" s="588" t="s">
        <v>910</v>
      </c>
      <c r="AB58" s="588" t="s">
        <v>911</v>
      </c>
      <c r="AC58" s="680" t="s">
        <v>280</v>
      </c>
      <c r="AD58" s="588" t="s">
        <v>861</v>
      </c>
      <c r="AE58" s="595">
        <v>1</v>
      </c>
      <c r="AF58" s="595">
        <v>4</v>
      </c>
      <c r="AG58" s="379" t="s">
        <v>665</v>
      </c>
      <c r="AJ58" s="379"/>
      <c r="AK58" s="379"/>
      <c r="AL58" s="379"/>
      <c r="AM58" s="379"/>
      <c r="AN58" s="379"/>
      <c r="AO58" s="379"/>
      <c r="AQ58" s="379" t="s">
        <v>862</v>
      </c>
      <c r="AU58" s="650" t="s">
        <v>863</v>
      </c>
      <c r="AV58" s="681">
        <v>1.6</v>
      </c>
      <c r="AW58" s="644">
        <v>1.234</v>
      </c>
    </row>
    <row r="59" spans="1:49" x14ac:dyDescent="0.45">
      <c r="A59" s="379" t="s">
        <v>602</v>
      </c>
      <c r="B59" s="379" t="s">
        <v>851</v>
      </c>
      <c r="C59" s="379" t="s">
        <v>852</v>
      </c>
      <c r="D59" s="379" t="s">
        <v>853</v>
      </c>
      <c r="J59" s="379" t="s">
        <v>120</v>
      </c>
      <c r="K59" s="594" t="s">
        <v>912</v>
      </c>
      <c r="L59" s="594"/>
      <c r="M59" s="594"/>
      <c r="N59" s="594"/>
      <c r="O59" s="594"/>
      <c r="P59" s="594"/>
      <c r="Q59" s="594"/>
      <c r="R59" s="594"/>
      <c r="S59" s="594"/>
      <c r="T59" s="594"/>
      <c r="U59" s="594"/>
      <c r="V59" s="594"/>
      <c r="W59" s="594"/>
      <c r="X59" s="594"/>
      <c r="Y59" s="594"/>
      <c r="Z59" s="594"/>
      <c r="AA59" s="588" t="s">
        <v>913</v>
      </c>
      <c r="AB59" s="588" t="s">
        <v>914</v>
      </c>
      <c r="AC59" s="680" t="s">
        <v>296</v>
      </c>
      <c r="AD59" s="588" t="s">
        <v>861</v>
      </c>
      <c r="AE59" s="595">
        <v>1</v>
      </c>
      <c r="AF59" s="595">
        <v>4</v>
      </c>
      <c r="AG59" s="379" t="s">
        <v>665</v>
      </c>
      <c r="AJ59" s="379"/>
      <c r="AK59" s="379"/>
      <c r="AL59" s="379"/>
      <c r="AM59" s="379"/>
      <c r="AN59" s="379"/>
      <c r="AO59" s="379"/>
      <c r="AQ59" s="379" t="s">
        <v>862</v>
      </c>
      <c r="AU59" s="650" t="s">
        <v>863</v>
      </c>
      <c r="AV59" s="681">
        <v>1.6</v>
      </c>
      <c r="AW59" s="644">
        <v>1.234</v>
      </c>
    </row>
    <row r="60" spans="1:49" x14ac:dyDescent="0.45">
      <c r="A60" s="379" t="s">
        <v>602</v>
      </c>
      <c r="B60" s="379" t="s">
        <v>851</v>
      </c>
      <c r="C60" s="379" t="s">
        <v>852</v>
      </c>
      <c r="D60" s="379" t="s">
        <v>853</v>
      </c>
      <c r="J60" s="379" t="s">
        <v>120</v>
      </c>
      <c r="K60" s="594" t="s">
        <v>915</v>
      </c>
      <c r="L60" s="594"/>
      <c r="M60" s="594"/>
      <c r="N60" s="594"/>
      <c r="O60" s="594"/>
      <c r="P60" s="594"/>
      <c r="Q60" s="594"/>
      <c r="R60" s="594"/>
      <c r="S60" s="594"/>
      <c r="T60" s="594"/>
      <c r="U60" s="594"/>
      <c r="V60" s="594"/>
      <c r="W60" s="594"/>
      <c r="X60" s="594"/>
      <c r="Y60" s="594"/>
      <c r="Z60" s="594"/>
      <c r="AA60" s="588" t="s">
        <v>916</v>
      </c>
      <c r="AB60" s="588" t="s">
        <v>917</v>
      </c>
      <c r="AC60" s="680" t="s">
        <v>312</v>
      </c>
      <c r="AD60" s="588" t="s">
        <v>861</v>
      </c>
      <c r="AE60" s="595">
        <v>1</v>
      </c>
      <c r="AF60" s="595">
        <v>4</v>
      </c>
      <c r="AG60" s="379" t="s">
        <v>665</v>
      </c>
      <c r="AJ60" s="379"/>
      <c r="AK60" s="379"/>
      <c r="AL60" s="379"/>
      <c r="AM60" s="379"/>
      <c r="AN60" s="379"/>
      <c r="AO60" s="379"/>
      <c r="AQ60" s="379" t="s">
        <v>862</v>
      </c>
      <c r="AU60" s="650" t="s">
        <v>863</v>
      </c>
      <c r="AV60" s="681">
        <v>1.6</v>
      </c>
      <c r="AW60" s="644">
        <v>1.234</v>
      </c>
    </row>
    <row r="61" spans="1:49" x14ac:dyDescent="0.45">
      <c r="A61" s="379" t="s">
        <v>602</v>
      </c>
      <c r="B61" s="379" t="s">
        <v>851</v>
      </c>
      <c r="C61" s="379" t="s">
        <v>852</v>
      </c>
      <c r="D61" s="379" t="s">
        <v>853</v>
      </c>
      <c r="J61" s="379" t="s">
        <v>120</v>
      </c>
      <c r="K61" s="594" t="s">
        <v>918</v>
      </c>
      <c r="L61" s="594"/>
      <c r="M61" s="594"/>
      <c r="N61" s="594"/>
      <c r="O61" s="594"/>
      <c r="P61" s="594"/>
      <c r="Q61" s="594"/>
      <c r="R61" s="594"/>
      <c r="S61" s="594"/>
      <c r="T61" s="594"/>
      <c r="U61" s="594"/>
      <c r="V61" s="594"/>
      <c r="W61" s="594"/>
      <c r="X61" s="594"/>
      <c r="Y61" s="594"/>
      <c r="Z61" s="594"/>
      <c r="AA61" s="588" t="s">
        <v>919</v>
      </c>
      <c r="AB61" s="588" t="s">
        <v>920</v>
      </c>
      <c r="AC61" s="680" t="s">
        <v>329</v>
      </c>
      <c r="AD61" s="588" t="s">
        <v>861</v>
      </c>
      <c r="AE61" s="595">
        <v>1</v>
      </c>
      <c r="AF61" s="595">
        <v>4</v>
      </c>
      <c r="AG61" s="379" t="s">
        <v>665</v>
      </c>
      <c r="AJ61" s="379"/>
      <c r="AK61" s="379"/>
      <c r="AL61" s="379"/>
      <c r="AM61" s="379"/>
      <c r="AN61" s="379"/>
      <c r="AO61" s="379"/>
      <c r="AQ61" s="379" t="s">
        <v>862</v>
      </c>
      <c r="AU61" s="650" t="s">
        <v>863</v>
      </c>
      <c r="AV61" s="681">
        <v>1.6</v>
      </c>
      <c r="AW61" s="644">
        <v>1.234</v>
      </c>
    </row>
    <row r="62" spans="1:49" x14ac:dyDescent="0.45">
      <c r="A62" s="379" t="s">
        <v>602</v>
      </c>
      <c r="B62" s="379" t="s">
        <v>851</v>
      </c>
      <c r="C62" s="379" t="s">
        <v>852</v>
      </c>
      <c r="D62" s="379" t="s">
        <v>853</v>
      </c>
      <c r="J62" s="379" t="s">
        <v>120</v>
      </c>
      <c r="K62" s="594" t="s">
        <v>921</v>
      </c>
      <c r="L62" s="594"/>
      <c r="M62" s="594"/>
      <c r="N62" s="594"/>
      <c r="O62" s="594"/>
      <c r="P62" s="594"/>
      <c r="Q62" s="594"/>
      <c r="R62" s="594"/>
      <c r="S62" s="594"/>
      <c r="T62" s="594"/>
      <c r="U62" s="594"/>
      <c r="V62" s="594"/>
      <c r="W62" s="594"/>
      <c r="X62" s="594"/>
      <c r="Y62" s="594"/>
      <c r="Z62" s="594"/>
      <c r="AA62" s="588" t="s">
        <v>922</v>
      </c>
      <c r="AB62" s="588" t="s">
        <v>923</v>
      </c>
      <c r="AC62" s="680" t="s">
        <v>346</v>
      </c>
      <c r="AD62" s="588" t="s">
        <v>861</v>
      </c>
      <c r="AE62" s="595">
        <v>1</v>
      </c>
      <c r="AF62" s="595">
        <v>4</v>
      </c>
      <c r="AG62" s="379" t="s">
        <v>665</v>
      </c>
      <c r="AJ62" s="379"/>
      <c r="AK62" s="379"/>
      <c r="AL62" s="379"/>
      <c r="AM62" s="379"/>
      <c r="AN62" s="379"/>
      <c r="AO62" s="379"/>
      <c r="AQ62" s="379" t="s">
        <v>862</v>
      </c>
      <c r="AU62" s="650" t="s">
        <v>863</v>
      </c>
      <c r="AV62" s="681">
        <v>1.6</v>
      </c>
      <c r="AW62" s="644">
        <v>1.234</v>
      </c>
    </row>
    <row r="63" spans="1:49" x14ac:dyDescent="0.45">
      <c r="A63" s="379" t="s">
        <v>602</v>
      </c>
      <c r="B63" s="379" t="s">
        <v>851</v>
      </c>
      <c r="C63" s="379" t="s">
        <v>852</v>
      </c>
      <c r="D63" s="379" t="s">
        <v>853</v>
      </c>
      <c r="J63" s="379" t="s">
        <v>120</v>
      </c>
      <c r="K63" s="594" t="s">
        <v>924</v>
      </c>
      <c r="L63" s="594"/>
      <c r="M63" s="594"/>
      <c r="N63" s="594"/>
      <c r="O63" s="594"/>
      <c r="P63" s="594"/>
      <c r="Q63" s="594"/>
      <c r="R63" s="594"/>
      <c r="S63" s="594"/>
      <c r="T63" s="594"/>
      <c r="U63" s="594"/>
      <c r="V63" s="594"/>
      <c r="W63" s="594"/>
      <c r="X63" s="594"/>
      <c r="Y63" s="594"/>
      <c r="Z63" s="594"/>
      <c r="AA63" s="588" t="s">
        <v>925</v>
      </c>
      <c r="AB63" s="588" t="s">
        <v>926</v>
      </c>
      <c r="AC63" s="680" t="s">
        <v>363</v>
      </c>
      <c r="AD63" s="588" t="s">
        <v>861</v>
      </c>
      <c r="AE63" s="595">
        <v>1</v>
      </c>
      <c r="AF63" s="595">
        <v>4</v>
      </c>
      <c r="AG63" s="379" t="s">
        <v>665</v>
      </c>
      <c r="AJ63" s="379"/>
      <c r="AK63" s="379"/>
      <c r="AL63" s="379"/>
      <c r="AM63" s="379"/>
      <c r="AN63" s="379"/>
      <c r="AO63" s="379"/>
      <c r="AQ63" s="379" t="s">
        <v>862</v>
      </c>
      <c r="AU63" s="650" t="s">
        <v>863</v>
      </c>
      <c r="AV63" s="681">
        <v>1.6</v>
      </c>
      <c r="AW63" s="644">
        <v>1.234</v>
      </c>
    </row>
    <row r="64" spans="1:49" x14ac:dyDescent="0.45">
      <c r="A64" s="379" t="s">
        <v>602</v>
      </c>
      <c r="B64" s="379" t="s">
        <v>851</v>
      </c>
      <c r="C64" s="379" t="s">
        <v>852</v>
      </c>
      <c r="D64" s="379" t="s">
        <v>853</v>
      </c>
      <c r="J64" s="379" t="s">
        <v>120</v>
      </c>
      <c r="K64" s="594" t="s">
        <v>927</v>
      </c>
      <c r="L64" s="594"/>
      <c r="M64" s="594"/>
      <c r="N64" s="594"/>
      <c r="O64" s="594"/>
      <c r="P64" s="594"/>
      <c r="Q64" s="594"/>
      <c r="R64" s="594"/>
      <c r="S64" s="594"/>
      <c r="T64" s="594"/>
      <c r="U64" s="594"/>
      <c r="V64" s="594"/>
      <c r="W64" s="594"/>
      <c r="X64" s="594"/>
      <c r="Y64" s="594"/>
      <c r="Z64" s="594"/>
      <c r="AA64" s="588" t="s">
        <v>928</v>
      </c>
      <c r="AB64" s="588" t="s">
        <v>929</v>
      </c>
      <c r="AC64" s="680" t="s">
        <v>380</v>
      </c>
      <c r="AD64" s="588" t="s">
        <v>861</v>
      </c>
      <c r="AE64" s="595">
        <v>1</v>
      </c>
      <c r="AF64" s="595">
        <v>4</v>
      </c>
      <c r="AG64" s="379" t="s">
        <v>665</v>
      </c>
      <c r="AJ64" s="379"/>
      <c r="AK64" s="379"/>
      <c r="AL64" s="379"/>
      <c r="AM64" s="379"/>
      <c r="AN64" s="379"/>
      <c r="AO64" s="379"/>
      <c r="AQ64" s="379" t="s">
        <v>862</v>
      </c>
      <c r="AU64" s="650" t="s">
        <v>863</v>
      </c>
      <c r="AV64" s="681">
        <v>1.6</v>
      </c>
      <c r="AW64" s="644">
        <v>1.234</v>
      </c>
    </row>
    <row r="65" spans="1:49" x14ac:dyDescent="0.45">
      <c r="A65" s="379" t="s">
        <v>602</v>
      </c>
      <c r="B65" s="379" t="s">
        <v>851</v>
      </c>
      <c r="C65" s="379" t="s">
        <v>852</v>
      </c>
      <c r="D65" s="379" t="s">
        <v>853</v>
      </c>
      <c r="J65" s="379" t="s">
        <v>120</v>
      </c>
      <c r="K65" s="594" t="s">
        <v>930</v>
      </c>
      <c r="L65" s="594"/>
      <c r="M65" s="594"/>
      <c r="N65" s="594"/>
      <c r="O65" s="594"/>
      <c r="P65" s="594"/>
      <c r="Q65" s="594"/>
      <c r="R65" s="594"/>
      <c r="S65" s="594"/>
      <c r="T65" s="594"/>
      <c r="U65" s="594"/>
      <c r="V65" s="594"/>
      <c r="W65" s="594"/>
      <c r="X65" s="594"/>
      <c r="Y65" s="594"/>
      <c r="Z65" s="594"/>
      <c r="AA65" s="588" t="s">
        <v>931</v>
      </c>
      <c r="AB65" s="588" t="s">
        <v>932</v>
      </c>
      <c r="AC65" s="680" t="s">
        <v>394</v>
      </c>
      <c r="AD65" s="588" t="s">
        <v>861</v>
      </c>
      <c r="AE65" s="595">
        <v>1</v>
      </c>
      <c r="AF65" s="595">
        <v>4</v>
      </c>
      <c r="AG65" s="379" t="s">
        <v>665</v>
      </c>
      <c r="AJ65" s="379"/>
      <c r="AK65" s="379"/>
      <c r="AL65" s="379"/>
      <c r="AM65" s="379"/>
      <c r="AN65" s="379"/>
      <c r="AO65" s="379"/>
      <c r="AQ65" s="379" t="s">
        <v>862</v>
      </c>
      <c r="AU65" s="650" t="s">
        <v>863</v>
      </c>
      <c r="AV65" s="681">
        <v>1.6</v>
      </c>
      <c r="AW65" s="644">
        <v>1.234</v>
      </c>
    </row>
    <row r="66" spans="1:49" x14ac:dyDescent="0.45">
      <c r="A66" s="379" t="s">
        <v>602</v>
      </c>
      <c r="B66" s="379" t="s">
        <v>851</v>
      </c>
      <c r="C66" s="379" t="s">
        <v>852</v>
      </c>
      <c r="D66" s="379" t="s">
        <v>853</v>
      </c>
      <c r="J66" s="379" t="s">
        <v>120</v>
      </c>
      <c r="K66" s="594" t="s">
        <v>933</v>
      </c>
      <c r="L66" s="594" t="s">
        <v>934</v>
      </c>
      <c r="M66" s="594" t="s">
        <v>935</v>
      </c>
      <c r="N66" s="594" t="s">
        <v>936</v>
      </c>
      <c r="O66" s="594" t="s">
        <v>937</v>
      </c>
      <c r="P66" s="594"/>
      <c r="Q66" s="594"/>
      <c r="R66" s="594"/>
      <c r="S66" s="594"/>
      <c r="T66" s="594"/>
      <c r="U66" s="594"/>
      <c r="V66" s="594"/>
      <c r="W66" s="594"/>
      <c r="X66" s="594"/>
      <c r="Y66" s="594"/>
      <c r="Z66" s="594"/>
      <c r="AA66" s="588" t="s">
        <v>938</v>
      </c>
      <c r="AB66" s="588" t="s">
        <v>939</v>
      </c>
      <c r="AC66" s="680" t="s">
        <v>231</v>
      </c>
      <c r="AD66" s="588" t="s">
        <v>861</v>
      </c>
      <c r="AE66" s="595">
        <v>1</v>
      </c>
      <c r="AF66" s="595">
        <v>4</v>
      </c>
      <c r="AG66" s="379" t="s">
        <v>665</v>
      </c>
      <c r="AJ66" s="379"/>
      <c r="AK66" s="379"/>
      <c r="AL66" s="379"/>
      <c r="AM66" s="379"/>
      <c r="AN66" s="379"/>
      <c r="AO66" s="379"/>
      <c r="AQ66" s="379" t="s">
        <v>862</v>
      </c>
      <c r="AU66" s="650" t="s">
        <v>863</v>
      </c>
      <c r="AV66" s="681">
        <v>1.6</v>
      </c>
      <c r="AW66" s="644">
        <v>1.446</v>
      </c>
    </row>
    <row r="67" spans="1:49" x14ac:dyDescent="0.45">
      <c r="A67" s="379" t="s">
        <v>602</v>
      </c>
      <c r="B67" s="379" t="s">
        <v>851</v>
      </c>
      <c r="C67" s="379" t="s">
        <v>852</v>
      </c>
      <c r="D67" s="379" t="s">
        <v>853</v>
      </c>
      <c r="J67" s="379" t="s">
        <v>120</v>
      </c>
      <c r="K67" s="594" t="s">
        <v>940</v>
      </c>
      <c r="L67" s="594"/>
      <c r="M67" s="594"/>
      <c r="N67" s="594"/>
      <c r="O67" s="594"/>
      <c r="P67" s="594"/>
      <c r="Q67" s="594"/>
      <c r="R67" s="594"/>
      <c r="S67" s="594"/>
      <c r="T67" s="594"/>
      <c r="U67" s="594"/>
      <c r="V67" s="594"/>
      <c r="W67" s="594"/>
      <c r="X67" s="594"/>
      <c r="Y67" s="594"/>
      <c r="Z67" s="594"/>
      <c r="AA67" s="588" t="s">
        <v>941</v>
      </c>
      <c r="AB67" s="588" t="s">
        <v>942</v>
      </c>
      <c r="AC67" s="680" t="s">
        <v>247</v>
      </c>
      <c r="AD67" s="588" t="s">
        <v>861</v>
      </c>
      <c r="AE67" s="595">
        <v>1</v>
      </c>
      <c r="AF67" s="595">
        <v>4</v>
      </c>
      <c r="AG67" s="379" t="s">
        <v>665</v>
      </c>
      <c r="AJ67" s="379"/>
      <c r="AK67" s="379"/>
      <c r="AL67" s="379"/>
      <c r="AM67" s="379"/>
      <c r="AN67" s="379"/>
      <c r="AO67" s="379"/>
      <c r="AQ67" s="379" t="s">
        <v>862</v>
      </c>
      <c r="AU67" s="650" t="s">
        <v>863</v>
      </c>
      <c r="AV67" s="681">
        <v>1.6</v>
      </c>
      <c r="AW67" s="644">
        <v>1.446</v>
      </c>
    </row>
    <row r="68" spans="1:49" x14ac:dyDescent="0.45">
      <c r="A68" s="379" t="s">
        <v>602</v>
      </c>
      <c r="B68" s="379" t="s">
        <v>851</v>
      </c>
      <c r="C68" s="379" t="s">
        <v>852</v>
      </c>
      <c r="D68" s="379" t="s">
        <v>853</v>
      </c>
      <c r="J68" s="379" t="s">
        <v>120</v>
      </c>
      <c r="K68" s="594" t="s">
        <v>943</v>
      </c>
      <c r="L68" s="594"/>
      <c r="M68" s="594"/>
      <c r="N68" s="594"/>
      <c r="O68" s="594"/>
      <c r="P68" s="594"/>
      <c r="Q68" s="594"/>
      <c r="R68" s="594"/>
      <c r="S68" s="594"/>
      <c r="T68" s="594"/>
      <c r="U68" s="594"/>
      <c r="V68" s="594"/>
      <c r="W68" s="594"/>
      <c r="X68" s="594"/>
      <c r="Y68" s="594"/>
      <c r="Z68" s="594"/>
      <c r="AA68" s="588" t="s">
        <v>944</v>
      </c>
      <c r="AB68" s="588" t="s">
        <v>945</v>
      </c>
      <c r="AC68" s="680" t="s">
        <v>263</v>
      </c>
      <c r="AD68" s="588" t="s">
        <v>861</v>
      </c>
      <c r="AE68" s="595">
        <v>1</v>
      </c>
      <c r="AF68" s="595">
        <v>4</v>
      </c>
      <c r="AG68" s="379" t="s">
        <v>665</v>
      </c>
      <c r="AJ68" s="379"/>
      <c r="AK68" s="379"/>
      <c r="AL68" s="379"/>
      <c r="AM68" s="379"/>
      <c r="AN68" s="379"/>
      <c r="AO68" s="379"/>
      <c r="AQ68" s="379" t="s">
        <v>862</v>
      </c>
      <c r="AU68" s="650" t="s">
        <v>863</v>
      </c>
      <c r="AV68" s="681">
        <v>1.6</v>
      </c>
      <c r="AW68" s="644">
        <v>1.446</v>
      </c>
    </row>
    <row r="69" spans="1:49" x14ac:dyDescent="0.45">
      <c r="A69" s="379" t="s">
        <v>602</v>
      </c>
      <c r="B69" s="379" t="s">
        <v>851</v>
      </c>
      <c r="C69" s="379" t="s">
        <v>852</v>
      </c>
      <c r="D69" s="379" t="s">
        <v>853</v>
      </c>
      <c r="J69" s="379" t="s">
        <v>120</v>
      </c>
      <c r="K69" s="594" t="s">
        <v>946</v>
      </c>
      <c r="L69" s="594"/>
      <c r="M69" s="594"/>
      <c r="N69" s="594"/>
      <c r="O69" s="594"/>
      <c r="P69" s="594"/>
      <c r="Q69" s="594"/>
      <c r="R69" s="594"/>
      <c r="S69" s="594"/>
      <c r="T69" s="594"/>
      <c r="U69" s="594"/>
      <c r="V69" s="594"/>
      <c r="W69" s="594"/>
      <c r="X69" s="594"/>
      <c r="Y69" s="594"/>
      <c r="Z69" s="594"/>
      <c r="AA69" s="588" t="s">
        <v>947</v>
      </c>
      <c r="AB69" s="588" t="s">
        <v>948</v>
      </c>
      <c r="AC69" s="680" t="s">
        <v>279</v>
      </c>
      <c r="AD69" s="588" t="s">
        <v>861</v>
      </c>
      <c r="AE69" s="595">
        <v>1</v>
      </c>
      <c r="AF69" s="595">
        <v>4</v>
      </c>
      <c r="AG69" s="379" t="s">
        <v>665</v>
      </c>
      <c r="AJ69" s="379"/>
      <c r="AK69" s="379"/>
      <c r="AL69" s="379"/>
      <c r="AM69" s="379"/>
      <c r="AN69" s="379"/>
      <c r="AO69" s="379"/>
      <c r="AQ69" s="379" t="s">
        <v>862</v>
      </c>
      <c r="AU69" s="650" t="s">
        <v>863</v>
      </c>
      <c r="AV69" s="681">
        <v>1.6</v>
      </c>
      <c r="AW69" s="644">
        <v>1.446</v>
      </c>
    </row>
    <row r="70" spans="1:49" x14ac:dyDescent="0.45">
      <c r="A70" s="379" t="s">
        <v>602</v>
      </c>
      <c r="B70" s="379" t="s">
        <v>851</v>
      </c>
      <c r="C70" s="379" t="s">
        <v>852</v>
      </c>
      <c r="D70" s="379" t="s">
        <v>853</v>
      </c>
      <c r="J70" s="379" t="s">
        <v>120</v>
      </c>
      <c r="K70" s="594" t="s">
        <v>949</v>
      </c>
      <c r="L70" s="594"/>
      <c r="M70" s="594"/>
      <c r="N70" s="594"/>
      <c r="O70" s="594"/>
      <c r="P70" s="594"/>
      <c r="Q70" s="594"/>
      <c r="R70" s="594"/>
      <c r="S70" s="594"/>
      <c r="T70" s="594"/>
      <c r="U70" s="594"/>
      <c r="V70" s="594"/>
      <c r="W70" s="594"/>
      <c r="X70" s="594"/>
      <c r="Y70" s="594"/>
      <c r="Z70" s="594"/>
      <c r="AA70" s="588" t="s">
        <v>950</v>
      </c>
      <c r="AB70" s="588" t="s">
        <v>951</v>
      </c>
      <c r="AC70" s="680" t="s">
        <v>295</v>
      </c>
      <c r="AD70" s="588" t="s">
        <v>861</v>
      </c>
      <c r="AE70" s="595">
        <v>1</v>
      </c>
      <c r="AF70" s="595">
        <v>4</v>
      </c>
      <c r="AG70" s="379" t="s">
        <v>665</v>
      </c>
      <c r="AJ70" s="379"/>
      <c r="AK70" s="379"/>
      <c r="AL70" s="379"/>
      <c r="AM70" s="379"/>
      <c r="AN70" s="379"/>
      <c r="AO70" s="379"/>
      <c r="AQ70" s="379" t="s">
        <v>862</v>
      </c>
      <c r="AU70" s="650" t="s">
        <v>863</v>
      </c>
      <c r="AV70" s="681">
        <v>1.6</v>
      </c>
      <c r="AW70" s="644">
        <v>1.446</v>
      </c>
    </row>
    <row r="71" spans="1:49" x14ac:dyDescent="0.45">
      <c r="A71" s="379" t="s">
        <v>602</v>
      </c>
      <c r="B71" s="379" t="s">
        <v>851</v>
      </c>
      <c r="C71" s="379" t="s">
        <v>852</v>
      </c>
      <c r="D71" s="379" t="s">
        <v>853</v>
      </c>
      <c r="J71" s="379" t="s">
        <v>120</v>
      </c>
      <c r="K71" s="594" t="s">
        <v>952</v>
      </c>
      <c r="L71" s="594"/>
      <c r="M71" s="594"/>
      <c r="N71" s="594"/>
      <c r="O71" s="594"/>
      <c r="P71" s="594"/>
      <c r="Q71" s="594"/>
      <c r="R71" s="594"/>
      <c r="S71" s="594"/>
      <c r="T71" s="594"/>
      <c r="U71" s="594"/>
      <c r="V71" s="594"/>
      <c r="W71" s="594"/>
      <c r="X71" s="594"/>
      <c r="Y71" s="594"/>
      <c r="Z71" s="594"/>
      <c r="AA71" s="588" t="s">
        <v>953</v>
      </c>
      <c r="AB71" s="588" t="s">
        <v>954</v>
      </c>
      <c r="AC71" s="680" t="s">
        <v>311</v>
      </c>
      <c r="AD71" s="588" t="s">
        <v>861</v>
      </c>
      <c r="AE71" s="595">
        <v>1</v>
      </c>
      <c r="AF71" s="595">
        <v>4</v>
      </c>
      <c r="AG71" s="379" t="s">
        <v>665</v>
      </c>
      <c r="AJ71" s="379"/>
      <c r="AK71" s="379"/>
      <c r="AL71" s="379"/>
      <c r="AM71" s="379"/>
      <c r="AN71" s="379"/>
      <c r="AO71" s="379"/>
      <c r="AQ71" s="379" t="s">
        <v>862</v>
      </c>
      <c r="AU71" s="650" t="s">
        <v>863</v>
      </c>
      <c r="AV71" s="681">
        <v>1.6</v>
      </c>
      <c r="AW71" s="644">
        <v>1.446</v>
      </c>
    </row>
    <row r="72" spans="1:49" x14ac:dyDescent="0.45">
      <c r="A72" s="379" t="s">
        <v>602</v>
      </c>
      <c r="B72" s="379" t="s">
        <v>851</v>
      </c>
      <c r="C72" s="379" t="s">
        <v>852</v>
      </c>
      <c r="D72" s="379" t="s">
        <v>853</v>
      </c>
      <c r="J72" s="379" t="s">
        <v>120</v>
      </c>
      <c r="K72" s="594" t="s">
        <v>955</v>
      </c>
      <c r="L72" s="594"/>
      <c r="M72" s="594"/>
      <c r="N72" s="594"/>
      <c r="O72" s="594"/>
      <c r="P72" s="594"/>
      <c r="Q72" s="594"/>
      <c r="R72" s="594"/>
      <c r="S72" s="594"/>
      <c r="T72" s="594"/>
      <c r="U72" s="594"/>
      <c r="V72" s="594"/>
      <c r="W72" s="594"/>
      <c r="X72" s="594"/>
      <c r="Y72" s="594"/>
      <c r="Z72" s="594"/>
      <c r="AA72" s="588" t="s">
        <v>956</v>
      </c>
      <c r="AB72" s="588" t="s">
        <v>957</v>
      </c>
      <c r="AC72" s="680" t="s">
        <v>328</v>
      </c>
      <c r="AD72" s="588" t="s">
        <v>861</v>
      </c>
      <c r="AE72" s="595">
        <v>1</v>
      </c>
      <c r="AF72" s="595">
        <v>4</v>
      </c>
      <c r="AG72" s="379" t="s">
        <v>665</v>
      </c>
      <c r="AJ72" s="379"/>
      <c r="AK72" s="379"/>
      <c r="AL72" s="379"/>
      <c r="AM72" s="379"/>
      <c r="AN72" s="379"/>
      <c r="AO72" s="379"/>
      <c r="AQ72" s="379" t="s">
        <v>862</v>
      </c>
      <c r="AU72" s="650" t="s">
        <v>863</v>
      </c>
      <c r="AV72" s="681">
        <v>1.6</v>
      </c>
      <c r="AW72" s="644">
        <v>1.446</v>
      </c>
    </row>
    <row r="73" spans="1:49" x14ac:dyDescent="0.45">
      <c r="A73" s="379" t="s">
        <v>602</v>
      </c>
      <c r="B73" s="379" t="s">
        <v>851</v>
      </c>
      <c r="C73" s="379" t="s">
        <v>852</v>
      </c>
      <c r="D73" s="379" t="s">
        <v>853</v>
      </c>
      <c r="J73" s="379" t="s">
        <v>120</v>
      </c>
      <c r="K73" s="594" t="s">
        <v>958</v>
      </c>
      <c r="L73" s="594"/>
      <c r="M73" s="594"/>
      <c r="N73" s="594"/>
      <c r="O73" s="594"/>
      <c r="P73" s="594"/>
      <c r="Q73" s="594"/>
      <c r="R73" s="594"/>
      <c r="S73" s="594"/>
      <c r="T73" s="594"/>
      <c r="U73" s="594"/>
      <c r="V73" s="594"/>
      <c r="W73" s="594"/>
      <c r="X73" s="594"/>
      <c r="Y73" s="594"/>
      <c r="Z73" s="594"/>
      <c r="AA73" s="588" t="s">
        <v>959</v>
      </c>
      <c r="AB73" s="588" t="s">
        <v>960</v>
      </c>
      <c r="AC73" s="680" t="s">
        <v>345</v>
      </c>
      <c r="AD73" s="588" t="s">
        <v>861</v>
      </c>
      <c r="AE73" s="595">
        <v>1</v>
      </c>
      <c r="AF73" s="595">
        <v>4</v>
      </c>
      <c r="AG73" s="379" t="s">
        <v>665</v>
      </c>
      <c r="AJ73" s="379"/>
      <c r="AK73" s="379"/>
      <c r="AL73" s="379"/>
      <c r="AM73" s="379"/>
      <c r="AN73" s="379"/>
      <c r="AO73" s="379"/>
      <c r="AQ73" s="379" t="s">
        <v>862</v>
      </c>
      <c r="AU73" s="650" t="s">
        <v>863</v>
      </c>
      <c r="AV73" s="681">
        <v>1.6</v>
      </c>
      <c r="AW73" s="644">
        <v>1.446</v>
      </c>
    </row>
    <row r="74" spans="1:49" x14ac:dyDescent="0.45">
      <c r="A74" s="379" t="s">
        <v>602</v>
      </c>
      <c r="B74" s="379" t="s">
        <v>851</v>
      </c>
      <c r="C74" s="379" t="s">
        <v>852</v>
      </c>
      <c r="D74" s="379" t="s">
        <v>853</v>
      </c>
      <c r="J74" s="379" t="s">
        <v>120</v>
      </c>
      <c r="K74" s="594" t="s">
        <v>961</v>
      </c>
      <c r="L74" s="594"/>
      <c r="M74" s="594"/>
      <c r="N74" s="594"/>
      <c r="O74" s="594"/>
      <c r="P74" s="594"/>
      <c r="Q74" s="594"/>
      <c r="R74" s="594"/>
      <c r="S74" s="594"/>
      <c r="T74" s="594"/>
      <c r="U74" s="594"/>
      <c r="V74" s="594"/>
      <c r="W74" s="594"/>
      <c r="X74" s="594"/>
      <c r="Y74" s="594"/>
      <c r="Z74" s="594"/>
      <c r="AA74" s="588" t="s">
        <v>962</v>
      </c>
      <c r="AB74" s="588" t="s">
        <v>963</v>
      </c>
      <c r="AC74" s="680" t="s">
        <v>362</v>
      </c>
      <c r="AD74" s="588" t="s">
        <v>861</v>
      </c>
      <c r="AE74" s="595">
        <v>1</v>
      </c>
      <c r="AF74" s="595">
        <v>4</v>
      </c>
      <c r="AG74" s="379" t="s">
        <v>665</v>
      </c>
      <c r="AJ74" s="379"/>
      <c r="AK74" s="379"/>
      <c r="AL74" s="379"/>
      <c r="AM74" s="379"/>
      <c r="AN74" s="379"/>
      <c r="AO74" s="379"/>
      <c r="AQ74" s="379" t="s">
        <v>862</v>
      </c>
      <c r="AU74" s="650" t="s">
        <v>863</v>
      </c>
      <c r="AV74" s="681">
        <v>1.6</v>
      </c>
      <c r="AW74" s="644">
        <v>1.446</v>
      </c>
    </row>
    <row r="75" spans="1:49" x14ac:dyDescent="0.45">
      <c r="A75" s="379" t="s">
        <v>602</v>
      </c>
      <c r="B75" s="379" t="s">
        <v>851</v>
      </c>
      <c r="C75" s="379" t="s">
        <v>852</v>
      </c>
      <c r="D75" s="379" t="s">
        <v>853</v>
      </c>
      <c r="J75" s="379" t="s">
        <v>120</v>
      </c>
      <c r="K75" s="594" t="s">
        <v>964</v>
      </c>
      <c r="L75" s="594"/>
      <c r="M75" s="594"/>
      <c r="N75" s="594"/>
      <c r="O75" s="594"/>
      <c r="P75" s="594"/>
      <c r="Q75" s="594"/>
      <c r="R75" s="594"/>
      <c r="S75" s="594"/>
      <c r="T75" s="594"/>
      <c r="U75" s="594"/>
      <c r="V75" s="594"/>
      <c r="W75" s="594"/>
      <c r="X75" s="594"/>
      <c r="Y75" s="594"/>
      <c r="Z75" s="594"/>
      <c r="AA75" s="588" t="s">
        <v>965</v>
      </c>
      <c r="AB75" s="588" t="s">
        <v>966</v>
      </c>
      <c r="AC75" s="680" t="s">
        <v>379</v>
      </c>
      <c r="AD75" s="588" t="s">
        <v>861</v>
      </c>
      <c r="AE75" s="595">
        <v>1</v>
      </c>
      <c r="AF75" s="595">
        <v>4</v>
      </c>
      <c r="AG75" s="379" t="s">
        <v>665</v>
      </c>
      <c r="AJ75" s="379"/>
      <c r="AK75" s="379"/>
      <c r="AL75" s="379"/>
      <c r="AM75" s="379"/>
      <c r="AN75" s="379"/>
      <c r="AO75" s="379"/>
      <c r="AQ75" s="379" t="s">
        <v>862</v>
      </c>
      <c r="AU75" s="650" t="s">
        <v>863</v>
      </c>
      <c r="AV75" s="681">
        <v>1.6</v>
      </c>
      <c r="AW75" s="644">
        <v>1.446</v>
      </c>
    </row>
    <row r="76" spans="1:49" x14ac:dyDescent="0.45">
      <c r="A76" s="379" t="s">
        <v>602</v>
      </c>
      <c r="B76" s="379" t="s">
        <v>851</v>
      </c>
      <c r="C76" s="379" t="s">
        <v>852</v>
      </c>
      <c r="D76" s="379" t="s">
        <v>853</v>
      </c>
      <c r="J76" s="379" t="s">
        <v>120</v>
      </c>
      <c r="K76" s="594" t="s">
        <v>967</v>
      </c>
      <c r="L76" s="594"/>
      <c r="M76" s="594"/>
      <c r="N76" s="594"/>
      <c r="O76" s="594"/>
      <c r="P76" s="594"/>
      <c r="Q76" s="594"/>
      <c r="R76" s="594"/>
      <c r="S76" s="594"/>
      <c r="T76" s="594"/>
      <c r="U76" s="594"/>
      <c r="V76" s="594"/>
      <c r="W76" s="594"/>
      <c r="X76" s="594"/>
      <c r="Y76" s="594"/>
      <c r="Z76" s="594"/>
      <c r="AA76" s="588" t="s">
        <v>968</v>
      </c>
      <c r="AB76" s="588" t="s">
        <v>969</v>
      </c>
      <c r="AC76" s="680" t="s">
        <v>393</v>
      </c>
      <c r="AD76" s="588" t="s">
        <v>861</v>
      </c>
      <c r="AE76" s="595">
        <v>1</v>
      </c>
      <c r="AF76" s="595">
        <v>4</v>
      </c>
      <c r="AG76" s="379" t="s">
        <v>665</v>
      </c>
      <c r="AJ76" s="379"/>
      <c r="AK76" s="379"/>
      <c r="AL76" s="379"/>
      <c r="AM76" s="379"/>
      <c r="AN76" s="379"/>
      <c r="AO76" s="379"/>
      <c r="AQ76" s="379" t="s">
        <v>862</v>
      </c>
      <c r="AU76" s="650" t="s">
        <v>863</v>
      </c>
      <c r="AV76" s="681">
        <v>1.6</v>
      </c>
      <c r="AW76" s="644">
        <v>1.446</v>
      </c>
    </row>
    <row r="77" spans="1:49" x14ac:dyDescent="0.45">
      <c r="A77" s="379" t="s">
        <v>602</v>
      </c>
      <c r="B77" s="379" t="s">
        <v>851</v>
      </c>
      <c r="C77" s="379" t="s">
        <v>852</v>
      </c>
      <c r="D77" s="379" t="s">
        <v>853</v>
      </c>
      <c r="J77" s="379" t="s">
        <v>120</v>
      </c>
      <c r="K77" s="594" t="s">
        <v>970</v>
      </c>
      <c r="L77" s="594" t="s">
        <v>934</v>
      </c>
      <c r="M77" s="594" t="s">
        <v>935</v>
      </c>
      <c r="N77" s="594" t="s">
        <v>971</v>
      </c>
      <c r="O77" s="594" t="s">
        <v>972</v>
      </c>
      <c r="P77" s="594"/>
      <c r="Q77" s="594"/>
      <c r="R77" s="594"/>
      <c r="S77" s="594"/>
      <c r="T77" s="594"/>
      <c r="U77" s="594"/>
      <c r="V77" s="594"/>
      <c r="W77" s="594"/>
      <c r="X77" s="594"/>
      <c r="Y77" s="594"/>
      <c r="Z77" s="594"/>
      <c r="AA77" s="588" t="s">
        <v>973</v>
      </c>
      <c r="AB77" s="588" t="s">
        <v>974</v>
      </c>
      <c r="AC77" s="680" t="s">
        <v>230</v>
      </c>
      <c r="AD77" s="588" t="s">
        <v>861</v>
      </c>
      <c r="AE77" s="595">
        <v>1</v>
      </c>
      <c r="AF77" s="595">
        <v>4</v>
      </c>
      <c r="AG77" s="379" t="s">
        <v>665</v>
      </c>
      <c r="AJ77" s="379"/>
      <c r="AK77" s="379"/>
      <c r="AL77" s="379"/>
      <c r="AM77" s="379"/>
      <c r="AN77" s="379"/>
      <c r="AO77" s="379"/>
      <c r="AQ77" s="379" t="s">
        <v>862</v>
      </c>
      <c r="AU77" s="650" t="s">
        <v>863</v>
      </c>
      <c r="AV77" s="681">
        <v>1.6</v>
      </c>
      <c r="AW77" s="644">
        <v>1.26</v>
      </c>
    </row>
    <row r="78" spans="1:49" x14ac:dyDescent="0.45">
      <c r="A78" s="379" t="s">
        <v>602</v>
      </c>
      <c r="B78" s="379" t="s">
        <v>851</v>
      </c>
      <c r="C78" s="379" t="s">
        <v>852</v>
      </c>
      <c r="D78" s="379" t="s">
        <v>853</v>
      </c>
      <c r="J78" s="379" t="s">
        <v>120</v>
      </c>
      <c r="K78" s="594" t="s">
        <v>975</v>
      </c>
      <c r="L78" s="594"/>
      <c r="M78" s="594"/>
      <c r="N78" s="594"/>
      <c r="O78" s="594"/>
      <c r="P78" s="594"/>
      <c r="Q78" s="594"/>
      <c r="R78" s="594"/>
      <c r="S78" s="594"/>
      <c r="T78" s="594"/>
      <c r="U78" s="594"/>
      <c r="V78" s="594"/>
      <c r="W78" s="594"/>
      <c r="X78" s="594"/>
      <c r="Y78" s="594"/>
      <c r="Z78" s="594"/>
      <c r="AA78" s="588" t="s">
        <v>976</v>
      </c>
      <c r="AB78" s="588" t="s">
        <v>977</v>
      </c>
      <c r="AC78" s="680" t="s">
        <v>246</v>
      </c>
      <c r="AD78" s="588" t="s">
        <v>861</v>
      </c>
      <c r="AE78" s="595">
        <v>1</v>
      </c>
      <c r="AF78" s="595">
        <v>4</v>
      </c>
      <c r="AG78" s="379" t="s">
        <v>665</v>
      </c>
      <c r="AJ78" s="379"/>
      <c r="AK78" s="379"/>
      <c r="AL78" s="379"/>
      <c r="AM78" s="379"/>
      <c r="AN78" s="379"/>
      <c r="AO78" s="379"/>
      <c r="AQ78" s="379" t="s">
        <v>862</v>
      </c>
      <c r="AU78" s="650" t="s">
        <v>863</v>
      </c>
      <c r="AV78" s="681">
        <v>1.6</v>
      </c>
      <c r="AW78" s="644">
        <v>1.26</v>
      </c>
    </row>
    <row r="79" spans="1:49" x14ac:dyDescent="0.45">
      <c r="A79" s="379" t="s">
        <v>602</v>
      </c>
      <c r="B79" s="379" t="s">
        <v>851</v>
      </c>
      <c r="C79" s="379" t="s">
        <v>852</v>
      </c>
      <c r="D79" s="379" t="s">
        <v>853</v>
      </c>
      <c r="J79" s="379" t="s">
        <v>120</v>
      </c>
      <c r="K79" s="594" t="s">
        <v>978</v>
      </c>
      <c r="L79" s="594"/>
      <c r="M79" s="594"/>
      <c r="N79" s="594"/>
      <c r="O79" s="594"/>
      <c r="P79" s="594"/>
      <c r="Q79" s="594"/>
      <c r="R79" s="594"/>
      <c r="S79" s="594"/>
      <c r="T79" s="594"/>
      <c r="U79" s="594"/>
      <c r="V79" s="594"/>
      <c r="W79" s="594"/>
      <c r="X79" s="594"/>
      <c r="Y79" s="594"/>
      <c r="Z79" s="594"/>
      <c r="AA79" s="588" t="s">
        <v>979</v>
      </c>
      <c r="AB79" s="588" t="s">
        <v>980</v>
      </c>
      <c r="AC79" s="680" t="s">
        <v>262</v>
      </c>
      <c r="AD79" s="588" t="s">
        <v>861</v>
      </c>
      <c r="AE79" s="595">
        <v>1</v>
      </c>
      <c r="AF79" s="595">
        <v>4</v>
      </c>
      <c r="AG79" s="379" t="s">
        <v>665</v>
      </c>
      <c r="AJ79" s="379"/>
      <c r="AK79" s="379"/>
      <c r="AL79" s="379"/>
      <c r="AM79" s="379"/>
      <c r="AN79" s="379"/>
      <c r="AO79" s="379"/>
      <c r="AQ79" s="379" t="s">
        <v>862</v>
      </c>
      <c r="AU79" s="650" t="s">
        <v>863</v>
      </c>
      <c r="AV79" s="681">
        <v>1.6</v>
      </c>
      <c r="AW79" s="644">
        <v>1.26</v>
      </c>
    </row>
    <row r="80" spans="1:49" x14ac:dyDescent="0.45">
      <c r="A80" s="379" t="s">
        <v>602</v>
      </c>
      <c r="B80" s="379" t="s">
        <v>851</v>
      </c>
      <c r="C80" s="379" t="s">
        <v>852</v>
      </c>
      <c r="D80" s="379" t="s">
        <v>853</v>
      </c>
      <c r="J80" s="379" t="s">
        <v>120</v>
      </c>
      <c r="K80" s="594" t="s">
        <v>981</v>
      </c>
      <c r="L80" s="594"/>
      <c r="M80" s="594"/>
      <c r="N80" s="594"/>
      <c r="O80" s="594"/>
      <c r="P80" s="594"/>
      <c r="Q80" s="594"/>
      <c r="R80" s="594"/>
      <c r="S80" s="594"/>
      <c r="T80" s="594"/>
      <c r="U80" s="594"/>
      <c r="V80" s="594"/>
      <c r="W80" s="594"/>
      <c r="X80" s="594"/>
      <c r="Y80" s="594"/>
      <c r="Z80" s="594"/>
      <c r="AA80" s="588" t="s">
        <v>982</v>
      </c>
      <c r="AB80" s="588" t="s">
        <v>983</v>
      </c>
      <c r="AC80" s="680" t="s">
        <v>278</v>
      </c>
      <c r="AD80" s="588" t="s">
        <v>861</v>
      </c>
      <c r="AE80" s="595">
        <v>1</v>
      </c>
      <c r="AF80" s="595">
        <v>4</v>
      </c>
      <c r="AG80" s="379" t="s">
        <v>665</v>
      </c>
      <c r="AJ80" s="379"/>
      <c r="AK80" s="379"/>
      <c r="AL80" s="379"/>
      <c r="AM80" s="379"/>
      <c r="AN80" s="379"/>
      <c r="AO80" s="379"/>
      <c r="AQ80" s="379" t="s">
        <v>862</v>
      </c>
      <c r="AU80" s="650" t="s">
        <v>863</v>
      </c>
      <c r="AV80" s="681">
        <v>1.6</v>
      </c>
      <c r="AW80" s="644">
        <v>1.26</v>
      </c>
    </row>
    <row r="81" spans="1:49" x14ac:dyDescent="0.45">
      <c r="A81" s="379" t="s">
        <v>602</v>
      </c>
      <c r="B81" s="379" t="s">
        <v>851</v>
      </c>
      <c r="C81" s="379" t="s">
        <v>852</v>
      </c>
      <c r="D81" s="379" t="s">
        <v>853</v>
      </c>
      <c r="J81" s="379" t="s">
        <v>120</v>
      </c>
      <c r="K81" s="594" t="s">
        <v>984</v>
      </c>
      <c r="L81" s="594"/>
      <c r="M81" s="594"/>
      <c r="N81" s="594"/>
      <c r="O81" s="594"/>
      <c r="P81" s="594"/>
      <c r="Q81" s="594"/>
      <c r="R81" s="594"/>
      <c r="S81" s="594"/>
      <c r="T81" s="594"/>
      <c r="U81" s="594"/>
      <c r="V81" s="594"/>
      <c r="W81" s="594"/>
      <c r="X81" s="594"/>
      <c r="Y81" s="594"/>
      <c r="Z81" s="594"/>
      <c r="AA81" s="588" t="s">
        <v>985</v>
      </c>
      <c r="AB81" s="588" t="s">
        <v>986</v>
      </c>
      <c r="AC81" s="680" t="s">
        <v>294</v>
      </c>
      <c r="AD81" s="588" t="s">
        <v>861</v>
      </c>
      <c r="AE81" s="595">
        <v>1</v>
      </c>
      <c r="AF81" s="595">
        <v>4</v>
      </c>
      <c r="AG81" s="379" t="s">
        <v>665</v>
      </c>
      <c r="AJ81" s="379"/>
      <c r="AK81" s="379"/>
      <c r="AL81" s="379"/>
      <c r="AM81" s="379"/>
      <c r="AN81" s="379"/>
      <c r="AO81" s="379"/>
      <c r="AQ81" s="379" t="s">
        <v>862</v>
      </c>
      <c r="AU81" s="650" t="s">
        <v>863</v>
      </c>
      <c r="AV81" s="681">
        <v>1.6</v>
      </c>
      <c r="AW81" s="644">
        <v>1.26</v>
      </c>
    </row>
    <row r="82" spans="1:49" x14ac:dyDescent="0.45">
      <c r="A82" s="379" t="s">
        <v>602</v>
      </c>
      <c r="B82" s="379" t="s">
        <v>851</v>
      </c>
      <c r="C82" s="379" t="s">
        <v>852</v>
      </c>
      <c r="D82" s="379" t="s">
        <v>853</v>
      </c>
      <c r="J82" s="379" t="s">
        <v>120</v>
      </c>
      <c r="K82" s="594" t="s">
        <v>987</v>
      </c>
      <c r="L82" s="594"/>
      <c r="M82" s="594"/>
      <c r="N82" s="594"/>
      <c r="O82" s="594"/>
      <c r="P82" s="594"/>
      <c r="Q82" s="594"/>
      <c r="R82" s="594"/>
      <c r="S82" s="594"/>
      <c r="T82" s="594"/>
      <c r="U82" s="594"/>
      <c r="V82" s="594"/>
      <c r="W82" s="594"/>
      <c r="X82" s="594"/>
      <c r="Y82" s="594"/>
      <c r="Z82" s="594"/>
      <c r="AA82" s="588" t="s">
        <v>988</v>
      </c>
      <c r="AB82" s="588" t="s">
        <v>989</v>
      </c>
      <c r="AC82" s="680" t="s">
        <v>310</v>
      </c>
      <c r="AD82" s="588" t="s">
        <v>861</v>
      </c>
      <c r="AE82" s="595">
        <v>1</v>
      </c>
      <c r="AF82" s="595">
        <v>4</v>
      </c>
      <c r="AG82" s="379" t="s">
        <v>665</v>
      </c>
      <c r="AJ82" s="379"/>
      <c r="AK82" s="379"/>
      <c r="AL82" s="379"/>
      <c r="AM82" s="379"/>
      <c r="AN82" s="379"/>
      <c r="AO82" s="379"/>
      <c r="AQ82" s="379" t="s">
        <v>862</v>
      </c>
      <c r="AU82" s="650" t="s">
        <v>863</v>
      </c>
      <c r="AV82" s="681">
        <v>1.6</v>
      </c>
      <c r="AW82" s="644">
        <v>1.26</v>
      </c>
    </row>
    <row r="83" spans="1:49" x14ac:dyDescent="0.45">
      <c r="A83" s="379" t="s">
        <v>602</v>
      </c>
      <c r="B83" s="379" t="s">
        <v>851</v>
      </c>
      <c r="C83" s="379" t="s">
        <v>852</v>
      </c>
      <c r="D83" s="379" t="s">
        <v>853</v>
      </c>
      <c r="J83" s="379" t="s">
        <v>120</v>
      </c>
      <c r="K83" s="594" t="s">
        <v>990</v>
      </c>
      <c r="L83" s="594"/>
      <c r="M83" s="594"/>
      <c r="N83" s="594"/>
      <c r="O83" s="594"/>
      <c r="P83" s="594"/>
      <c r="Q83" s="594"/>
      <c r="R83" s="594"/>
      <c r="S83" s="594"/>
      <c r="T83" s="594"/>
      <c r="U83" s="594"/>
      <c r="V83" s="594"/>
      <c r="W83" s="594"/>
      <c r="X83" s="594"/>
      <c r="Y83" s="594"/>
      <c r="Z83" s="594"/>
      <c r="AA83" s="588" t="s">
        <v>991</v>
      </c>
      <c r="AB83" s="588" t="s">
        <v>992</v>
      </c>
      <c r="AC83" s="680" t="s">
        <v>327</v>
      </c>
      <c r="AD83" s="588" t="s">
        <v>861</v>
      </c>
      <c r="AE83" s="595">
        <v>1</v>
      </c>
      <c r="AF83" s="595">
        <v>4</v>
      </c>
      <c r="AG83" s="379" t="s">
        <v>665</v>
      </c>
      <c r="AJ83" s="379"/>
      <c r="AK83" s="379"/>
      <c r="AL83" s="379"/>
      <c r="AM83" s="379"/>
      <c r="AN83" s="379"/>
      <c r="AO83" s="379"/>
      <c r="AQ83" s="379" t="s">
        <v>862</v>
      </c>
      <c r="AU83" s="650" t="s">
        <v>863</v>
      </c>
      <c r="AV83" s="681">
        <v>1.6</v>
      </c>
      <c r="AW83" s="644">
        <v>1.26</v>
      </c>
    </row>
    <row r="84" spans="1:49" x14ac:dyDescent="0.45">
      <c r="A84" s="379" t="s">
        <v>602</v>
      </c>
      <c r="B84" s="379" t="s">
        <v>851</v>
      </c>
      <c r="C84" s="379" t="s">
        <v>852</v>
      </c>
      <c r="D84" s="379" t="s">
        <v>853</v>
      </c>
      <c r="J84" s="379" t="s">
        <v>120</v>
      </c>
      <c r="K84" s="594" t="s">
        <v>993</v>
      </c>
      <c r="L84" s="594"/>
      <c r="M84" s="594"/>
      <c r="N84" s="594"/>
      <c r="O84" s="594"/>
      <c r="P84" s="594"/>
      <c r="Q84" s="594"/>
      <c r="R84" s="594"/>
      <c r="S84" s="594"/>
      <c r="T84" s="594"/>
      <c r="U84" s="594"/>
      <c r="V84" s="594"/>
      <c r="W84" s="594"/>
      <c r="X84" s="594"/>
      <c r="Y84" s="594"/>
      <c r="Z84" s="594"/>
      <c r="AA84" s="588" t="s">
        <v>994</v>
      </c>
      <c r="AB84" s="588" t="s">
        <v>995</v>
      </c>
      <c r="AC84" s="680" t="s">
        <v>344</v>
      </c>
      <c r="AD84" s="588" t="s">
        <v>861</v>
      </c>
      <c r="AE84" s="595">
        <v>1</v>
      </c>
      <c r="AF84" s="595">
        <v>4</v>
      </c>
      <c r="AG84" s="379" t="s">
        <v>665</v>
      </c>
      <c r="AJ84" s="379"/>
      <c r="AK84" s="379"/>
      <c r="AL84" s="379"/>
      <c r="AM84" s="379"/>
      <c r="AN84" s="379"/>
      <c r="AO84" s="379"/>
      <c r="AQ84" s="379" t="s">
        <v>862</v>
      </c>
      <c r="AU84" s="650" t="s">
        <v>863</v>
      </c>
      <c r="AV84" s="681">
        <v>1.6</v>
      </c>
      <c r="AW84" s="644">
        <v>1.26</v>
      </c>
    </row>
    <row r="85" spans="1:49" x14ac:dyDescent="0.45">
      <c r="A85" s="379" t="s">
        <v>602</v>
      </c>
      <c r="B85" s="379" t="s">
        <v>851</v>
      </c>
      <c r="C85" s="379" t="s">
        <v>852</v>
      </c>
      <c r="D85" s="379" t="s">
        <v>853</v>
      </c>
      <c r="J85" s="379" t="s">
        <v>120</v>
      </c>
      <c r="K85" s="594" t="s">
        <v>996</v>
      </c>
      <c r="L85" s="594"/>
      <c r="M85" s="594"/>
      <c r="N85" s="594"/>
      <c r="O85" s="594"/>
      <c r="P85" s="594"/>
      <c r="Q85" s="594"/>
      <c r="R85" s="594"/>
      <c r="S85" s="594"/>
      <c r="T85" s="594"/>
      <c r="U85" s="594"/>
      <c r="V85" s="594"/>
      <c r="W85" s="594"/>
      <c r="X85" s="594"/>
      <c r="Y85" s="594"/>
      <c r="Z85" s="594"/>
      <c r="AA85" s="588" t="s">
        <v>997</v>
      </c>
      <c r="AB85" s="588" t="s">
        <v>998</v>
      </c>
      <c r="AC85" s="680" t="s">
        <v>361</v>
      </c>
      <c r="AD85" s="588" t="s">
        <v>861</v>
      </c>
      <c r="AE85" s="595">
        <v>1</v>
      </c>
      <c r="AF85" s="595">
        <v>4</v>
      </c>
      <c r="AG85" s="379" t="s">
        <v>665</v>
      </c>
      <c r="AJ85" s="379"/>
      <c r="AK85" s="379"/>
      <c r="AL85" s="379"/>
      <c r="AM85" s="379"/>
      <c r="AN85" s="379"/>
      <c r="AO85" s="379"/>
      <c r="AQ85" s="379" t="s">
        <v>862</v>
      </c>
      <c r="AU85" s="650" t="s">
        <v>863</v>
      </c>
      <c r="AV85" s="681">
        <v>1.6</v>
      </c>
      <c r="AW85" s="644">
        <v>1.26</v>
      </c>
    </row>
    <row r="86" spans="1:49" x14ac:dyDescent="0.45">
      <c r="A86" s="379" t="s">
        <v>602</v>
      </c>
      <c r="B86" s="379" t="s">
        <v>851</v>
      </c>
      <c r="C86" s="379" t="s">
        <v>852</v>
      </c>
      <c r="D86" s="379" t="s">
        <v>853</v>
      </c>
      <c r="J86" s="379" t="s">
        <v>120</v>
      </c>
      <c r="K86" s="594" t="s">
        <v>999</v>
      </c>
      <c r="L86" s="594"/>
      <c r="M86" s="594"/>
      <c r="N86" s="594"/>
      <c r="O86" s="594"/>
      <c r="P86" s="594"/>
      <c r="Q86" s="594"/>
      <c r="R86" s="594"/>
      <c r="S86" s="594"/>
      <c r="T86" s="594"/>
      <c r="U86" s="594"/>
      <c r="V86" s="594"/>
      <c r="W86" s="594"/>
      <c r="X86" s="594"/>
      <c r="Y86" s="594"/>
      <c r="Z86" s="594"/>
      <c r="AA86" s="588" t="s">
        <v>1000</v>
      </c>
      <c r="AB86" s="588" t="s">
        <v>1001</v>
      </c>
      <c r="AC86" s="680" t="s">
        <v>378</v>
      </c>
      <c r="AD86" s="588" t="s">
        <v>861</v>
      </c>
      <c r="AE86" s="595">
        <v>1</v>
      </c>
      <c r="AF86" s="595">
        <v>4</v>
      </c>
      <c r="AG86" s="379" t="s">
        <v>665</v>
      </c>
      <c r="AJ86" s="379"/>
      <c r="AK86" s="379"/>
      <c r="AL86" s="379"/>
      <c r="AM86" s="379"/>
      <c r="AN86" s="379"/>
      <c r="AO86" s="379"/>
      <c r="AQ86" s="379" t="s">
        <v>862</v>
      </c>
      <c r="AU86" s="650" t="s">
        <v>863</v>
      </c>
      <c r="AV86" s="681">
        <v>1.6</v>
      </c>
      <c r="AW86" s="644">
        <v>1.26</v>
      </c>
    </row>
    <row r="87" spans="1:49" x14ac:dyDescent="0.45">
      <c r="A87" s="379" t="s">
        <v>602</v>
      </c>
      <c r="B87" s="379" t="s">
        <v>851</v>
      </c>
      <c r="C87" s="379" t="s">
        <v>852</v>
      </c>
      <c r="D87" s="379" t="s">
        <v>853</v>
      </c>
      <c r="J87" s="379" t="s">
        <v>120</v>
      </c>
      <c r="K87" s="594" t="s">
        <v>1002</v>
      </c>
      <c r="L87" s="594"/>
      <c r="M87" s="594"/>
      <c r="N87" s="594"/>
      <c r="O87" s="594"/>
      <c r="P87" s="594"/>
      <c r="Q87" s="594"/>
      <c r="R87" s="594"/>
      <c r="S87" s="594"/>
      <c r="T87" s="594"/>
      <c r="U87" s="594"/>
      <c r="V87" s="594"/>
      <c r="W87" s="594"/>
      <c r="X87" s="594"/>
      <c r="Y87" s="594"/>
      <c r="Z87" s="594"/>
      <c r="AA87" s="588" t="s">
        <v>1003</v>
      </c>
      <c r="AB87" s="588" t="s">
        <v>1004</v>
      </c>
      <c r="AC87" s="680" t="s">
        <v>392</v>
      </c>
      <c r="AD87" s="588" t="s">
        <v>861</v>
      </c>
      <c r="AE87" s="595">
        <v>1</v>
      </c>
      <c r="AF87" s="595">
        <v>4</v>
      </c>
      <c r="AG87" s="379" t="s">
        <v>665</v>
      </c>
      <c r="AJ87" s="379"/>
      <c r="AK87" s="379"/>
      <c r="AL87" s="379"/>
      <c r="AM87" s="379"/>
      <c r="AN87" s="379"/>
      <c r="AO87" s="379"/>
      <c r="AQ87" s="379" t="s">
        <v>862</v>
      </c>
      <c r="AU87" s="650" t="s">
        <v>863</v>
      </c>
      <c r="AV87" s="681">
        <v>1.6</v>
      </c>
      <c r="AW87" s="644">
        <v>1.26</v>
      </c>
    </row>
    <row r="88" spans="1:49" x14ac:dyDescent="0.45">
      <c r="A88" s="379" t="s">
        <v>602</v>
      </c>
      <c r="B88" s="379" t="s">
        <v>851</v>
      </c>
      <c r="C88" s="379" t="s">
        <v>852</v>
      </c>
      <c r="D88" s="379" t="s">
        <v>853</v>
      </c>
      <c r="J88" s="379" t="s">
        <v>120</v>
      </c>
      <c r="K88" s="594" t="s">
        <v>1005</v>
      </c>
      <c r="L88" s="594" t="s">
        <v>934</v>
      </c>
      <c r="M88" s="594" t="s">
        <v>935</v>
      </c>
      <c r="N88" s="594" t="s">
        <v>1006</v>
      </c>
      <c r="O88" s="594" t="s">
        <v>1007</v>
      </c>
      <c r="P88" s="594"/>
      <c r="Q88" s="594"/>
      <c r="R88" s="594"/>
      <c r="S88" s="594"/>
      <c r="T88" s="594"/>
      <c r="U88" s="594"/>
      <c r="V88" s="594"/>
      <c r="W88" s="594"/>
      <c r="X88" s="594"/>
      <c r="Y88" s="594"/>
      <c r="Z88" s="594"/>
      <c r="AA88" s="588" t="s">
        <v>1008</v>
      </c>
      <c r="AB88" s="588" t="s">
        <v>1009</v>
      </c>
      <c r="AC88" s="680" t="s">
        <v>229</v>
      </c>
      <c r="AD88" s="588" t="s">
        <v>861</v>
      </c>
      <c r="AE88" s="595">
        <v>1</v>
      </c>
      <c r="AF88" s="595">
        <v>4</v>
      </c>
      <c r="AG88" s="379" t="s">
        <v>665</v>
      </c>
      <c r="AJ88" s="379"/>
      <c r="AK88" s="379"/>
      <c r="AL88" s="379"/>
      <c r="AM88" s="379"/>
      <c r="AN88" s="379"/>
      <c r="AO88" s="379"/>
      <c r="AQ88" s="379" t="s">
        <v>862</v>
      </c>
      <c r="AU88" s="650" t="s">
        <v>863</v>
      </c>
      <c r="AV88" s="681">
        <v>1.6</v>
      </c>
      <c r="AW88" s="644">
        <v>1.292</v>
      </c>
    </row>
    <row r="89" spans="1:49" x14ac:dyDescent="0.45">
      <c r="A89" s="379" t="s">
        <v>602</v>
      </c>
      <c r="B89" s="379" t="s">
        <v>851</v>
      </c>
      <c r="C89" s="379" t="s">
        <v>852</v>
      </c>
      <c r="D89" s="379" t="s">
        <v>853</v>
      </c>
      <c r="J89" s="379" t="s">
        <v>120</v>
      </c>
      <c r="K89" s="594" t="s">
        <v>1010</v>
      </c>
      <c r="L89" s="594"/>
      <c r="M89" s="594"/>
      <c r="N89" s="594"/>
      <c r="O89" s="594"/>
      <c r="P89" s="594"/>
      <c r="Q89" s="594"/>
      <c r="R89" s="594"/>
      <c r="S89" s="594"/>
      <c r="T89" s="594"/>
      <c r="U89" s="594"/>
      <c r="V89" s="594"/>
      <c r="W89" s="594"/>
      <c r="X89" s="594"/>
      <c r="Y89" s="594"/>
      <c r="Z89" s="594"/>
      <c r="AA89" s="588" t="s">
        <v>1011</v>
      </c>
      <c r="AB89" s="588" t="s">
        <v>1012</v>
      </c>
      <c r="AC89" s="680" t="s">
        <v>245</v>
      </c>
      <c r="AD89" s="588" t="s">
        <v>861</v>
      </c>
      <c r="AE89" s="595">
        <v>1</v>
      </c>
      <c r="AF89" s="595">
        <v>4</v>
      </c>
      <c r="AG89" s="379" t="s">
        <v>665</v>
      </c>
      <c r="AJ89" s="379"/>
      <c r="AK89" s="379"/>
      <c r="AL89" s="379"/>
      <c r="AM89" s="379"/>
      <c r="AN89" s="379"/>
      <c r="AO89" s="379"/>
      <c r="AQ89" s="379" t="s">
        <v>862</v>
      </c>
      <c r="AU89" s="650" t="s">
        <v>863</v>
      </c>
      <c r="AV89" s="681">
        <v>1.6</v>
      </c>
      <c r="AW89" s="644">
        <v>1.292</v>
      </c>
    </row>
    <row r="90" spans="1:49" x14ac:dyDescent="0.45">
      <c r="A90" s="379" t="s">
        <v>602</v>
      </c>
      <c r="B90" s="379" t="s">
        <v>851</v>
      </c>
      <c r="C90" s="379" t="s">
        <v>852</v>
      </c>
      <c r="D90" s="379" t="s">
        <v>853</v>
      </c>
      <c r="J90" s="379" t="s">
        <v>120</v>
      </c>
      <c r="K90" s="594" t="s">
        <v>1013</v>
      </c>
      <c r="L90" s="594"/>
      <c r="M90" s="594"/>
      <c r="N90" s="594"/>
      <c r="O90" s="594"/>
      <c r="P90" s="594"/>
      <c r="Q90" s="594"/>
      <c r="R90" s="594"/>
      <c r="S90" s="594"/>
      <c r="T90" s="594"/>
      <c r="U90" s="594"/>
      <c r="V90" s="594"/>
      <c r="W90" s="594"/>
      <c r="X90" s="594"/>
      <c r="Y90" s="594"/>
      <c r="Z90" s="594"/>
      <c r="AA90" s="588" t="s">
        <v>1014</v>
      </c>
      <c r="AB90" s="588" t="s">
        <v>1015</v>
      </c>
      <c r="AC90" s="680" t="s">
        <v>261</v>
      </c>
      <c r="AD90" s="588" t="s">
        <v>861</v>
      </c>
      <c r="AE90" s="595">
        <v>1</v>
      </c>
      <c r="AF90" s="595">
        <v>4</v>
      </c>
      <c r="AG90" s="379" t="s">
        <v>665</v>
      </c>
      <c r="AJ90" s="379"/>
      <c r="AK90" s="379"/>
      <c r="AL90" s="379"/>
      <c r="AM90" s="379"/>
      <c r="AN90" s="379"/>
      <c r="AO90" s="379"/>
      <c r="AQ90" s="379" t="s">
        <v>862</v>
      </c>
      <c r="AU90" s="650" t="s">
        <v>863</v>
      </c>
      <c r="AV90" s="681">
        <v>1.6</v>
      </c>
      <c r="AW90" s="644">
        <v>1.292</v>
      </c>
    </row>
    <row r="91" spans="1:49" x14ac:dyDescent="0.45">
      <c r="A91" s="379" t="s">
        <v>602</v>
      </c>
      <c r="B91" s="379" t="s">
        <v>851</v>
      </c>
      <c r="C91" s="379" t="s">
        <v>852</v>
      </c>
      <c r="D91" s="379" t="s">
        <v>853</v>
      </c>
      <c r="J91" s="379" t="s">
        <v>120</v>
      </c>
      <c r="K91" s="594" t="s">
        <v>1016</v>
      </c>
      <c r="L91" s="594"/>
      <c r="M91" s="594"/>
      <c r="N91" s="594"/>
      <c r="O91" s="594"/>
      <c r="P91" s="594"/>
      <c r="Q91" s="594"/>
      <c r="R91" s="594"/>
      <c r="S91" s="594"/>
      <c r="T91" s="594"/>
      <c r="U91" s="594"/>
      <c r="V91" s="594"/>
      <c r="W91" s="594"/>
      <c r="X91" s="594"/>
      <c r="Y91" s="594"/>
      <c r="Z91" s="594"/>
      <c r="AA91" s="588" t="s">
        <v>1017</v>
      </c>
      <c r="AB91" s="588" t="s">
        <v>1018</v>
      </c>
      <c r="AC91" s="680" t="s">
        <v>277</v>
      </c>
      <c r="AD91" s="588" t="s">
        <v>861</v>
      </c>
      <c r="AE91" s="595">
        <v>1</v>
      </c>
      <c r="AF91" s="595">
        <v>4</v>
      </c>
      <c r="AG91" s="379" t="s">
        <v>665</v>
      </c>
      <c r="AJ91" s="379"/>
      <c r="AK91" s="379"/>
      <c r="AL91" s="379"/>
      <c r="AM91" s="379"/>
      <c r="AN91" s="379"/>
      <c r="AO91" s="379"/>
      <c r="AQ91" s="379" t="s">
        <v>862</v>
      </c>
      <c r="AU91" s="650" t="s">
        <v>863</v>
      </c>
      <c r="AV91" s="681">
        <v>1.6</v>
      </c>
      <c r="AW91" s="644">
        <v>1.292</v>
      </c>
    </row>
    <row r="92" spans="1:49" x14ac:dyDescent="0.45">
      <c r="A92" s="379" t="s">
        <v>602</v>
      </c>
      <c r="B92" s="379" t="s">
        <v>851</v>
      </c>
      <c r="C92" s="379" t="s">
        <v>852</v>
      </c>
      <c r="D92" s="379" t="s">
        <v>853</v>
      </c>
      <c r="J92" s="379" t="s">
        <v>120</v>
      </c>
      <c r="K92" s="594" t="s">
        <v>1019</v>
      </c>
      <c r="L92" s="594"/>
      <c r="M92" s="594"/>
      <c r="N92" s="594"/>
      <c r="O92" s="594"/>
      <c r="P92" s="594"/>
      <c r="Q92" s="594"/>
      <c r="R92" s="594"/>
      <c r="S92" s="594"/>
      <c r="T92" s="594"/>
      <c r="U92" s="594"/>
      <c r="V92" s="594"/>
      <c r="W92" s="594"/>
      <c r="X92" s="594"/>
      <c r="Y92" s="594"/>
      <c r="Z92" s="594"/>
      <c r="AA92" s="588" t="s">
        <v>1020</v>
      </c>
      <c r="AB92" s="588" t="s">
        <v>1021</v>
      </c>
      <c r="AC92" s="680" t="s">
        <v>293</v>
      </c>
      <c r="AD92" s="588" t="s">
        <v>861</v>
      </c>
      <c r="AE92" s="595">
        <v>1</v>
      </c>
      <c r="AF92" s="595">
        <v>4</v>
      </c>
      <c r="AG92" s="379" t="s">
        <v>665</v>
      </c>
      <c r="AJ92" s="379"/>
      <c r="AK92" s="379"/>
      <c r="AL92" s="379"/>
      <c r="AM92" s="379"/>
      <c r="AN92" s="379"/>
      <c r="AO92" s="379"/>
      <c r="AQ92" s="379" t="s">
        <v>862</v>
      </c>
      <c r="AU92" s="650" t="s">
        <v>863</v>
      </c>
      <c r="AV92" s="681">
        <v>1.6</v>
      </c>
      <c r="AW92" s="644">
        <v>1.292</v>
      </c>
    </row>
    <row r="93" spans="1:49" x14ac:dyDescent="0.45">
      <c r="A93" s="379" t="s">
        <v>602</v>
      </c>
      <c r="B93" s="379" t="s">
        <v>851</v>
      </c>
      <c r="C93" s="379" t="s">
        <v>852</v>
      </c>
      <c r="D93" s="379" t="s">
        <v>853</v>
      </c>
      <c r="J93" s="379" t="s">
        <v>120</v>
      </c>
      <c r="K93" s="594" t="s">
        <v>1022</v>
      </c>
      <c r="L93" s="594"/>
      <c r="M93" s="594"/>
      <c r="N93" s="594"/>
      <c r="O93" s="594"/>
      <c r="P93" s="594"/>
      <c r="Q93" s="594"/>
      <c r="R93" s="594"/>
      <c r="S93" s="594"/>
      <c r="T93" s="594"/>
      <c r="U93" s="594"/>
      <c r="V93" s="594"/>
      <c r="W93" s="594"/>
      <c r="X93" s="594"/>
      <c r="Y93" s="594"/>
      <c r="Z93" s="594"/>
      <c r="AA93" s="588" t="s">
        <v>1023</v>
      </c>
      <c r="AB93" s="588" t="s">
        <v>1024</v>
      </c>
      <c r="AC93" s="680" t="s">
        <v>309</v>
      </c>
      <c r="AD93" s="588" t="s">
        <v>861</v>
      </c>
      <c r="AE93" s="595">
        <v>1</v>
      </c>
      <c r="AF93" s="595">
        <v>4</v>
      </c>
      <c r="AG93" s="379" t="s">
        <v>665</v>
      </c>
      <c r="AJ93" s="379"/>
      <c r="AK93" s="379"/>
      <c r="AL93" s="379"/>
      <c r="AM93" s="379"/>
      <c r="AN93" s="379"/>
      <c r="AO93" s="379"/>
      <c r="AQ93" s="379" t="s">
        <v>862</v>
      </c>
      <c r="AU93" s="650" t="s">
        <v>863</v>
      </c>
      <c r="AV93" s="681">
        <v>1.6</v>
      </c>
      <c r="AW93" s="644">
        <v>1.292</v>
      </c>
    </row>
    <row r="94" spans="1:49" x14ac:dyDescent="0.45">
      <c r="A94" s="379" t="s">
        <v>602</v>
      </c>
      <c r="B94" s="379" t="s">
        <v>851</v>
      </c>
      <c r="C94" s="379" t="s">
        <v>852</v>
      </c>
      <c r="D94" s="379" t="s">
        <v>853</v>
      </c>
      <c r="J94" s="379" t="s">
        <v>120</v>
      </c>
      <c r="K94" s="594" t="s">
        <v>1025</v>
      </c>
      <c r="L94" s="594"/>
      <c r="M94" s="594"/>
      <c r="N94" s="594"/>
      <c r="O94" s="594"/>
      <c r="P94" s="594"/>
      <c r="Q94" s="594"/>
      <c r="R94" s="594"/>
      <c r="S94" s="594"/>
      <c r="T94" s="594"/>
      <c r="U94" s="594"/>
      <c r="V94" s="594"/>
      <c r="W94" s="594"/>
      <c r="X94" s="594"/>
      <c r="Y94" s="594"/>
      <c r="Z94" s="594"/>
      <c r="AA94" s="588" t="s">
        <v>1026</v>
      </c>
      <c r="AB94" s="588" t="s">
        <v>1027</v>
      </c>
      <c r="AC94" s="680" t="s">
        <v>326</v>
      </c>
      <c r="AD94" s="588" t="s">
        <v>861</v>
      </c>
      <c r="AE94" s="595">
        <v>1</v>
      </c>
      <c r="AF94" s="595">
        <v>4</v>
      </c>
      <c r="AG94" s="379" t="s">
        <v>665</v>
      </c>
      <c r="AJ94" s="379"/>
      <c r="AK94" s="379"/>
      <c r="AL94" s="379"/>
      <c r="AM94" s="379"/>
      <c r="AN94" s="379"/>
      <c r="AO94" s="379"/>
      <c r="AQ94" s="379" t="s">
        <v>862</v>
      </c>
      <c r="AU94" s="650" t="s">
        <v>863</v>
      </c>
      <c r="AV94" s="681">
        <v>1.6</v>
      </c>
      <c r="AW94" s="644">
        <v>1.292</v>
      </c>
    </row>
    <row r="95" spans="1:49" x14ac:dyDescent="0.45">
      <c r="A95" s="379" t="s">
        <v>602</v>
      </c>
      <c r="B95" s="379" t="s">
        <v>851</v>
      </c>
      <c r="C95" s="379" t="s">
        <v>852</v>
      </c>
      <c r="D95" s="379" t="s">
        <v>853</v>
      </c>
      <c r="J95" s="379" t="s">
        <v>120</v>
      </c>
      <c r="K95" s="594" t="s">
        <v>1028</v>
      </c>
      <c r="L95" s="594"/>
      <c r="M95" s="594"/>
      <c r="N95" s="594"/>
      <c r="O95" s="594"/>
      <c r="P95" s="594"/>
      <c r="Q95" s="594"/>
      <c r="R95" s="594"/>
      <c r="S95" s="594"/>
      <c r="T95" s="594"/>
      <c r="U95" s="594"/>
      <c r="V95" s="594"/>
      <c r="W95" s="594"/>
      <c r="X95" s="594"/>
      <c r="Y95" s="594"/>
      <c r="Z95" s="594"/>
      <c r="AA95" s="588" t="s">
        <v>1029</v>
      </c>
      <c r="AB95" s="588" t="s">
        <v>1030</v>
      </c>
      <c r="AC95" s="680" t="s">
        <v>343</v>
      </c>
      <c r="AD95" s="588" t="s">
        <v>861</v>
      </c>
      <c r="AE95" s="595">
        <v>1</v>
      </c>
      <c r="AF95" s="595">
        <v>4</v>
      </c>
      <c r="AG95" s="379" t="s">
        <v>665</v>
      </c>
      <c r="AJ95" s="379"/>
      <c r="AK95" s="379"/>
      <c r="AL95" s="379"/>
      <c r="AM95" s="379"/>
      <c r="AN95" s="379"/>
      <c r="AO95" s="379"/>
      <c r="AQ95" s="379" t="s">
        <v>862</v>
      </c>
      <c r="AU95" s="650" t="s">
        <v>863</v>
      </c>
      <c r="AV95" s="681">
        <v>1.6</v>
      </c>
      <c r="AW95" s="644">
        <v>1.292</v>
      </c>
    </row>
    <row r="96" spans="1:49" x14ac:dyDescent="0.45">
      <c r="A96" s="379" t="s">
        <v>602</v>
      </c>
      <c r="B96" s="379" t="s">
        <v>851</v>
      </c>
      <c r="C96" s="379" t="s">
        <v>852</v>
      </c>
      <c r="D96" s="379" t="s">
        <v>853</v>
      </c>
      <c r="J96" s="379" t="s">
        <v>120</v>
      </c>
      <c r="K96" s="594" t="s">
        <v>1031</v>
      </c>
      <c r="L96" s="594"/>
      <c r="M96" s="594"/>
      <c r="N96" s="594"/>
      <c r="O96" s="594"/>
      <c r="P96" s="594"/>
      <c r="Q96" s="594"/>
      <c r="R96" s="594"/>
      <c r="S96" s="594"/>
      <c r="T96" s="594"/>
      <c r="U96" s="594"/>
      <c r="V96" s="594"/>
      <c r="W96" s="594"/>
      <c r="X96" s="594"/>
      <c r="Y96" s="594"/>
      <c r="Z96" s="594"/>
      <c r="AA96" s="588" t="s">
        <v>1032</v>
      </c>
      <c r="AB96" s="588" t="s">
        <v>1033</v>
      </c>
      <c r="AC96" s="680" t="s">
        <v>360</v>
      </c>
      <c r="AD96" s="588" t="s">
        <v>861</v>
      </c>
      <c r="AE96" s="595">
        <v>1</v>
      </c>
      <c r="AF96" s="595">
        <v>4</v>
      </c>
      <c r="AG96" s="379" t="s">
        <v>665</v>
      </c>
      <c r="AJ96" s="379"/>
      <c r="AK96" s="379"/>
      <c r="AL96" s="379"/>
      <c r="AM96" s="379"/>
      <c r="AN96" s="379"/>
      <c r="AO96" s="379"/>
      <c r="AQ96" s="379" t="s">
        <v>862</v>
      </c>
      <c r="AU96" s="650" t="s">
        <v>863</v>
      </c>
      <c r="AV96" s="681">
        <v>1.6</v>
      </c>
      <c r="AW96" s="644">
        <v>1.292</v>
      </c>
    </row>
    <row r="97" spans="1:49" x14ac:dyDescent="0.45">
      <c r="A97" s="379" t="s">
        <v>602</v>
      </c>
      <c r="B97" s="379" t="s">
        <v>851</v>
      </c>
      <c r="C97" s="379" t="s">
        <v>852</v>
      </c>
      <c r="D97" s="379" t="s">
        <v>853</v>
      </c>
      <c r="J97" s="379" t="s">
        <v>120</v>
      </c>
      <c r="K97" s="594" t="s">
        <v>1034</v>
      </c>
      <c r="L97" s="594"/>
      <c r="M97" s="594"/>
      <c r="N97" s="594"/>
      <c r="O97" s="594"/>
      <c r="P97" s="594"/>
      <c r="Q97" s="594"/>
      <c r="R97" s="594"/>
      <c r="S97" s="594"/>
      <c r="T97" s="594"/>
      <c r="U97" s="594"/>
      <c r="V97" s="594"/>
      <c r="W97" s="594"/>
      <c r="X97" s="594"/>
      <c r="Y97" s="594"/>
      <c r="Z97" s="594"/>
      <c r="AA97" s="588" t="s">
        <v>1035</v>
      </c>
      <c r="AB97" s="588" t="s">
        <v>1036</v>
      </c>
      <c r="AC97" s="680" t="s">
        <v>377</v>
      </c>
      <c r="AD97" s="588" t="s">
        <v>861</v>
      </c>
      <c r="AE97" s="595">
        <v>1</v>
      </c>
      <c r="AF97" s="595">
        <v>4</v>
      </c>
      <c r="AG97" s="379" t="s">
        <v>665</v>
      </c>
      <c r="AJ97" s="379"/>
      <c r="AK97" s="379"/>
      <c r="AL97" s="379"/>
      <c r="AM97" s="379"/>
      <c r="AN97" s="379"/>
      <c r="AO97" s="379"/>
      <c r="AQ97" s="379" t="s">
        <v>862</v>
      </c>
      <c r="AU97" s="650" t="s">
        <v>863</v>
      </c>
      <c r="AV97" s="681">
        <v>1.6</v>
      </c>
      <c r="AW97" s="644">
        <v>1.292</v>
      </c>
    </row>
    <row r="98" spans="1:49" x14ac:dyDescent="0.45">
      <c r="A98" s="379" t="s">
        <v>602</v>
      </c>
      <c r="B98" s="379" t="s">
        <v>851</v>
      </c>
      <c r="C98" s="379" t="s">
        <v>852</v>
      </c>
      <c r="D98" s="379" t="s">
        <v>853</v>
      </c>
      <c r="J98" s="379" t="s">
        <v>120</v>
      </c>
      <c r="K98" s="594" t="s">
        <v>1037</v>
      </c>
      <c r="L98" s="594"/>
      <c r="M98" s="594"/>
      <c r="N98" s="594"/>
      <c r="O98" s="594"/>
      <c r="P98" s="594"/>
      <c r="Q98" s="594"/>
      <c r="R98" s="594"/>
      <c r="S98" s="594"/>
      <c r="T98" s="594"/>
      <c r="U98" s="594"/>
      <c r="V98" s="594"/>
      <c r="W98" s="594"/>
      <c r="X98" s="594"/>
      <c r="Y98" s="594"/>
      <c r="Z98" s="594"/>
      <c r="AA98" s="588" t="s">
        <v>1038</v>
      </c>
      <c r="AB98" s="588" t="s">
        <v>1039</v>
      </c>
      <c r="AC98" s="680" t="s">
        <v>391</v>
      </c>
      <c r="AD98" s="588" t="s">
        <v>861</v>
      </c>
      <c r="AE98" s="595">
        <v>1</v>
      </c>
      <c r="AF98" s="595">
        <v>4</v>
      </c>
      <c r="AG98" s="379" t="s">
        <v>665</v>
      </c>
      <c r="AJ98" s="379"/>
      <c r="AK98" s="379"/>
      <c r="AL98" s="379"/>
      <c r="AM98" s="379"/>
      <c r="AN98" s="379"/>
      <c r="AO98" s="379"/>
      <c r="AQ98" s="379" t="s">
        <v>862</v>
      </c>
      <c r="AU98" s="650" t="s">
        <v>863</v>
      </c>
      <c r="AV98" s="681">
        <v>1.6</v>
      </c>
      <c r="AW98" s="644">
        <v>1.292</v>
      </c>
    </row>
    <row r="99" spans="1:49" x14ac:dyDescent="0.45">
      <c r="A99" s="379" t="s">
        <v>602</v>
      </c>
      <c r="B99" s="379" t="s">
        <v>851</v>
      </c>
      <c r="C99" s="379" t="s">
        <v>852</v>
      </c>
      <c r="D99" s="379" t="s">
        <v>853</v>
      </c>
      <c r="J99" s="379" t="s">
        <v>120</v>
      </c>
      <c r="K99" s="594" t="s">
        <v>1040</v>
      </c>
      <c r="L99" s="594" t="s">
        <v>934</v>
      </c>
      <c r="M99" s="594" t="s">
        <v>935</v>
      </c>
      <c r="N99" s="594" t="s">
        <v>1041</v>
      </c>
      <c r="O99" s="594" t="s">
        <v>1042</v>
      </c>
      <c r="P99" s="594"/>
      <c r="Q99" s="594"/>
      <c r="R99" s="594"/>
      <c r="S99" s="594"/>
      <c r="T99" s="594"/>
      <c r="U99" s="594"/>
      <c r="V99" s="594"/>
      <c r="W99" s="594"/>
      <c r="X99" s="594"/>
      <c r="Y99" s="594"/>
      <c r="Z99" s="594"/>
      <c r="AA99" s="588" t="s">
        <v>1043</v>
      </c>
      <c r="AB99" s="588" t="s">
        <v>1044</v>
      </c>
      <c r="AC99" s="680" t="s">
        <v>228</v>
      </c>
      <c r="AD99" s="588" t="s">
        <v>861</v>
      </c>
      <c r="AE99" s="595">
        <v>1</v>
      </c>
      <c r="AF99" s="595">
        <v>4</v>
      </c>
      <c r="AG99" s="379" t="s">
        <v>665</v>
      </c>
      <c r="AJ99" s="379"/>
      <c r="AK99" s="379"/>
      <c r="AL99" s="379"/>
      <c r="AM99" s="379"/>
      <c r="AN99" s="379"/>
      <c r="AO99" s="379"/>
      <c r="AQ99" s="379" t="s">
        <v>862</v>
      </c>
      <c r="AU99" s="650" t="s">
        <v>863</v>
      </c>
      <c r="AV99" s="681">
        <v>1.6</v>
      </c>
      <c r="AW99" s="644">
        <v>1.462</v>
      </c>
    </row>
    <row r="100" spans="1:49" x14ac:dyDescent="0.45">
      <c r="A100" s="379" t="s">
        <v>602</v>
      </c>
      <c r="B100" s="379" t="s">
        <v>851</v>
      </c>
      <c r="C100" s="379" t="s">
        <v>852</v>
      </c>
      <c r="D100" s="379" t="s">
        <v>853</v>
      </c>
      <c r="J100" s="379" t="s">
        <v>120</v>
      </c>
      <c r="K100" s="594" t="s">
        <v>1045</v>
      </c>
      <c r="L100" s="594"/>
      <c r="M100" s="594"/>
      <c r="N100" s="594"/>
      <c r="O100" s="594"/>
      <c r="P100" s="594"/>
      <c r="Q100" s="594"/>
      <c r="R100" s="594"/>
      <c r="S100" s="594"/>
      <c r="T100" s="594"/>
      <c r="U100" s="594"/>
      <c r="V100" s="594"/>
      <c r="W100" s="594"/>
      <c r="X100" s="594"/>
      <c r="Y100" s="594"/>
      <c r="Z100" s="594"/>
      <c r="AA100" s="588" t="s">
        <v>1046</v>
      </c>
      <c r="AB100" s="588" t="s">
        <v>1047</v>
      </c>
      <c r="AC100" s="680" t="s">
        <v>244</v>
      </c>
      <c r="AD100" s="588" t="s">
        <v>861</v>
      </c>
      <c r="AE100" s="595">
        <v>1</v>
      </c>
      <c r="AF100" s="595">
        <v>4</v>
      </c>
      <c r="AG100" s="379" t="s">
        <v>665</v>
      </c>
      <c r="AJ100" s="379"/>
      <c r="AK100" s="379"/>
      <c r="AL100" s="379"/>
      <c r="AM100" s="379"/>
      <c r="AN100" s="379"/>
      <c r="AO100" s="379"/>
      <c r="AQ100" s="379" t="s">
        <v>862</v>
      </c>
      <c r="AU100" s="650" t="s">
        <v>863</v>
      </c>
      <c r="AV100" s="681">
        <v>1.6</v>
      </c>
      <c r="AW100" s="644">
        <v>1.462</v>
      </c>
    </row>
    <row r="101" spans="1:49" x14ac:dyDescent="0.45">
      <c r="A101" s="379" t="s">
        <v>602</v>
      </c>
      <c r="B101" s="379" t="s">
        <v>851</v>
      </c>
      <c r="C101" s="379" t="s">
        <v>852</v>
      </c>
      <c r="D101" s="379" t="s">
        <v>853</v>
      </c>
      <c r="J101" s="379" t="s">
        <v>120</v>
      </c>
      <c r="K101" s="594" t="s">
        <v>1048</v>
      </c>
      <c r="L101" s="594"/>
      <c r="M101" s="594"/>
      <c r="N101" s="594"/>
      <c r="O101" s="594"/>
      <c r="P101" s="594"/>
      <c r="Q101" s="594"/>
      <c r="R101" s="594"/>
      <c r="S101" s="594"/>
      <c r="T101" s="594"/>
      <c r="U101" s="594"/>
      <c r="V101" s="594"/>
      <c r="W101" s="594"/>
      <c r="X101" s="594"/>
      <c r="Y101" s="594"/>
      <c r="Z101" s="594"/>
      <c r="AA101" s="588" t="s">
        <v>1049</v>
      </c>
      <c r="AB101" s="588" t="s">
        <v>1050</v>
      </c>
      <c r="AC101" s="680" t="s">
        <v>260</v>
      </c>
      <c r="AD101" s="588" t="s">
        <v>861</v>
      </c>
      <c r="AE101" s="595">
        <v>1</v>
      </c>
      <c r="AF101" s="595">
        <v>4</v>
      </c>
      <c r="AG101" s="379" t="s">
        <v>665</v>
      </c>
      <c r="AJ101" s="379"/>
      <c r="AK101" s="379"/>
      <c r="AL101" s="379"/>
      <c r="AM101" s="379"/>
      <c r="AN101" s="379"/>
      <c r="AO101" s="379"/>
      <c r="AQ101" s="379" t="s">
        <v>862</v>
      </c>
      <c r="AU101" s="650" t="s">
        <v>863</v>
      </c>
      <c r="AV101" s="681">
        <v>1.6</v>
      </c>
      <c r="AW101" s="644">
        <v>1.462</v>
      </c>
    </row>
    <row r="102" spans="1:49" x14ac:dyDescent="0.45">
      <c r="A102" s="379" t="s">
        <v>602</v>
      </c>
      <c r="B102" s="379" t="s">
        <v>851</v>
      </c>
      <c r="C102" s="379" t="s">
        <v>852</v>
      </c>
      <c r="D102" s="379" t="s">
        <v>853</v>
      </c>
      <c r="J102" s="379" t="s">
        <v>120</v>
      </c>
      <c r="K102" s="594" t="s">
        <v>1051</v>
      </c>
      <c r="L102" s="594"/>
      <c r="M102" s="594"/>
      <c r="N102" s="594"/>
      <c r="O102" s="594"/>
      <c r="P102" s="594"/>
      <c r="Q102" s="594"/>
      <c r="R102" s="594"/>
      <c r="S102" s="594"/>
      <c r="T102" s="594"/>
      <c r="U102" s="594"/>
      <c r="V102" s="594"/>
      <c r="W102" s="594"/>
      <c r="X102" s="594"/>
      <c r="Y102" s="594"/>
      <c r="Z102" s="594"/>
      <c r="AA102" s="588" t="s">
        <v>1052</v>
      </c>
      <c r="AB102" s="588" t="s">
        <v>1053</v>
      </c>
      <c r="AC102" s="680" t="s">
        <v>276</v>
      </c>
      <c r="AD102" s="588" t="s">
        <v>861</v>
      </c>
      <c r="AE102" s="595">
        <v>1</v>
      </c>
      <c r="AF102" s="595">
        <v>4</v>
      </c>
      <c r="AG102" s="379" t="s">
        <v>665</v>
      </c>
      <c r="AJ102" s="379"/>
      <c r="AK102" s="379"/>
      <c r="AL102" s="379"/>
      <c r="AM102" s="379"/>
      <c r="AN102" s="379"/>
      <c r="AO102" s="379"/>
      <c r="AQ102" s="379" t="s">
        <v>862</v>
      </c>
      <c r="AU102" s="650" t="s">
        <v>863</v>
      </c>
      <c r="AV102" s="681">
        <v>1.6</v>
      </c>
      <c r="AW102" s="644">
        <v>1.462</v>
      </c>
    </row>
    <row r="103" spans="1:49" x14ac:dyDescent="0.45">
      <c r="A103" s="379" t="s">
        <v>602</v>
      </c>
      <c r="B103" s="379" t="s">
        <v>851</v>
      </c>
      <c r="C103" s="379" t="s">
        <v>852</v>
      </c>
      <c r="D103" s="379" t="s">
        <v>853</v>
      </c>
      <c r="J103" s="379" t="s">
        <v>120</v>
      </c>
      <c r="K103" s="594" t="s">
        <v>1054</v>
      </c>
      <c r="L103" s="594"/>
      <c r="M103" s="594"/>
      <c r="N103" s="594"/>
      <c r="O103" s="594"/>
      <c r="P103" s="594"/>
      <c r="Q103" s="594"/>
      <c r="R103" s="594"/>
      <c r="S103" s="594"/>
      <c r="T103" s="594"/>
      <c r="U103" s="594"/>
      <c r="V103" s="594"/>
      <c r="W103" s="594"/>
      <c r="X103" s="594"/>
      <c r="Y103" s="594"/>
      <c r="Z103" s="594"/>
      <c r="AA103" s="588" t="s">
        <v>1055</v>
      </c>
      <c r="AB103" s="588" t="s">
        <v>1056</v>
      </c>
      <c r="AC103" s="680" t="s">
        <v>292</v>
      </c>
      <c r="AD103" s="588" t="s">
        <v>861</v>
      </c>
      <c r="AE103" s="595">
        <v>1</v>
      </c>
      <c r="AF103" s="595">
        <v>4</v>
      </c>
      <c r="AG103" s="379" t="s">
        <v>665</v>
      </c>
      <c r="AJ103" s="379"/>
      <c r="AK103" s="379"/>
      <c r="AL103" s="379"/>
      <c r="AM103" s="379"/>
      <c r="AN103" s="379"/>
      <c r="AO103" s="379"/>
      <c r="AQ103" s="379" t="s">
        <v>862</v>
      </c>
      <c r="AU103" s="650" t="s">
        <v>863</v>
      </c>
      <c r="AV103" s="681">
        <v>1.6</v>
      </c>
      <c r="AW103" s="644">
        <v>1.462</v>
      </c>
    </row>
    <row r="104" spans="1:49" x14ac:dyDescent="0.45">
      <c r="A104" s="379" t="s">
        <v>602</v>
      </c>
      <c r="B104" s="379" t="s">
        <v>851</v>
      </c>
      <c r="C104" s="379" t="s">
        <v>852</v>
      </c>
      <c r="D104" s="379" t="s">
        <v>853</v>
      </c>
      <c r="J104" s="379" t="s">
        <v>120</v>
      </c>
      <c r="K104" s="594" t="s">
        <v>1057</v>
      </c>
      <c r="L104" s="594"/>
      <c r="M104" s="594"/>
      <c r="N104" s="594"/>
      <c r="O104" s="594"/>
      <c r="P104" s="594"/>
      <c r="Q104" s="594"/>
      <c r="R104" s="594"/>
      <c r="S104" s="594"/>
      <c r="T104" s="594"/>
      <c r="U104" s="594"/>
      <c r="V104" s="594"/>
      <c r="W104" s="594"/>
      <c r="X104" s="594"/>
      <c r="Y104" s="594"/>
      <c r="Z104" s="594"/>
      <c r="AA104" s="588" t="s">
        <v>1058</v>
      </c>
      <c r="AB104" s="588" t="s">
        <v>1059</v>
      </c>
      <c r="AC104" s="680" t="s">
        <v>308</v>
      </c>
      <c r="AD104" s="588" t="s">
        <v>861</v>
      </c>
      <c r="AE104" s="595">
        <v>1</v>
      </c>
      <c r="AF104" s="595">
        <v>4</v>
      </c>
      <c r="AG104" s="379" t="s">
        <v>665</v>
      </c>
      <c r="AJ104" s="379"/>
      <c r="AK104" s="379"/>
      <c r="AL104" s="379"/>
      <c r="AM104" s="379"/>
      <c r="AN104" s="379"/>
      <c r="AO104" s="379"/>
      <c r="AQ104" s="379" t="s">
        <v>862</v>
      </c>
      <c r="AU104" s="650" t="s">
        <v>863</v>
      </c>
      <c r="AV104" s="681">
        <v>1.6</v>
      </c>
      <c r="AW104" s="644">
        <v>1.462</v>
      </c>
    </row>
    <row r="105" spans="1:49" x14ac:dyDescent="0.45">
      <c r="A105" s="379" t="s">
        <v>602</v>
      </c>
      <c r="B105" s="379" t="s">
        <v>851</v>
      </c>
      <c r="C105" s="379" t="s">
        <v>852</v>
      </c>
      <c r="D105" s="379" t="s">
        <v>853</v>
      </c>
      <c r="J105" s="379" t="s">
        <v>120</v>
      </c>
      <c r="K105" s="594" t="s">
        <v>1060</v>
      </c>
      <c r="L105" s="594"/>
      <c r="M105" s="594"/>
      <c r="N105" s="594"/>
      <c r="O105" s="594"/>
      <c r="P105" s="594"/>
      <c r="Q105" s="594"/>
      <c r="R105" s="594"/>
      <c r="S105" s="594"/>
      <c r="T105" s="594"/>
      <c r="U105" s="594"/>
      <c r="V105" s="594"/>
      <c r="W105" s="594"/>
      <c r="X105" s="594"/>
      <c r="Y105" s="594"/>
      <c r="Z105" s="594"/>
      <c r="AA105" s="588" t="s">
        <v>1061</v>
      </c>
      <c r="AB105" s="588" t="s">
        <v>1062</v>
      </c>
      <c r="AC105" s="680" t="s">
        <v>325</v>
      </c>
      <c r="AD105" s="588" t="s">
        <v>861</v>
      </c>
      <c r="AE105" s="595">
        <v>1</v>
      </c>
      <c r="AF105" s="595">
        <v>4</v>
      </c>
      <c r="AG105" s="379" t="s">
        <v>665</v>
      </c>
      <c r="AJ105" s="379"/>
      <c r="AK105" s="379"/>
      <c r="AL105" s="379"/>
      <c r="AM105" s="379"/>
      <c r="AN105" s="379"/>
      <c r="AO105" s="379"/>
      <c r="AQ105" s="379" t="s">
        <v>862</v>
      </c>
      <c r="AU105" s="650" t="s">
        <v>863</v>
      </c>
      <c r="AV105" s="681">
        <v>1.6</v>
      </c>
      <c r="AW105" s="644">
        <v>1.462</v>
      </c>
    </row>
    <row r="106" spans="1:49" x14ac:dyDescent="0.45">
      <c r="A106" s="379" t="s">
        <v>602</v>
      </c>
      <c r="B106" s="379" t="s">
        <v>851</v>
      </c>
      <c r="C106" s="379" t="s">
        <v>852</v>
      </c>
      <c r="D106" s="379" t="s">
        <v>853</v>
      </c>
      <c r="J106" s="379" t="s">
        <v>120</v>
      </c>
      <c r="K106" s="594" t="s">
        <v>1063</v>
      </c>
      <c r="L106" s="594"/>
      <c r="M106" s="594"/>
      <c r="N106" s="594"/>
      <c r="O106" s="594"/>
      <c r="P106" s="594"/>
      <c r="Q106" s="594"/>
      <c r="R106" s="594"/>
      <c r="S106" s="594"/>
      <c r="T106" s="594"/>
      <c r="U106" s="594"/>
      <c r="V106" s="594"/>
      <c r="W106" s="594"/>
      <c r="X106" s="594"/>
      <c r="Y106" s="594"/>
      <c r="Z106" s="594"/>
      <c r="AA106" s="588" t="s">
        <v>1064</v>
      </c>
      <c r="AB106" s="588" t="s">
        <v>1065</v>
      </c>
      <c r="AC106" s="680" t="s">
        <v>342</v>
      </c>
      <c r="AD106" s="588" t="s">
        <v>861</v>
      </c>
      <c r="AE106" s="595">
        <v>1</v>
      </c>
      <c r="AF106" s="595">
        <v>4</v>
      </c>
      <c r="AG106" s="379" t="s">
        <v>665</v>
      </c>
      <c r="AJ106" s="379"/>
      <c r="AK106" s="379"/>
      <c r="AL106" s="379"/>
      <c r="AM106" s="379"/>
      <c r="AN106" s="379"/>
      <c r="AO106" s="379"/>
      <c r="AQ106" s="379" t="s">
        <v>862</v>
      </c>
      <c r="AU106" s="650" t="s">
        <v>863</v>
      </c>
      <c r="AV106" s="681">
        <v>1.6</v>
      </c>
      <c r="AW106" s="644">
        <v>1.462</v>
      </c>
    </row>
    <row r="107" spans="1:49" x14ac:dyDescent="0.45">
      <c r="A107" s="379" t="s">
        <v>602</v>
      </c>
      <c r="B107" s="379" t="s">
        <v>851</v>
      </c>
      <c r="C107" s="379" t="s">
        <v>852</v>
      </c>
      <c r="D107" s="379" t="s">
        <v>853</v>
      </c>
      <c r="J107" s="379" t="s">
        <v>120</v>
      </c>
      <c r="K107" s="594" t="s">
        <v>1066</v>
      </c>
      <c r="L107" s="594"/>
      <c r="M107" s="594"/>
      <c r="N107" s="594"/>
      <c r="O107" s="594"/>
      <c r="P107" s="594"/>
      <c r="Q107" s="594"/>
      <c r="R107" s="594"/>
      <c r="S107" s="594"/>
      <c r="T107" s="594"/>
      <c r="U107" s="594"/>
      <c r="V107" s="594"/>
      <c r="W107" s="594"/>
      <c r="X107" s="594"/>
      <c r="Y107" s="594"/>
      <c r="Z107" s="594"/>
      <c r="AA107" s="588" t="s">
        <v>1067</v>
      </c>
      <c r="AB107" s="588" t="s">
        <v>1068</v>
      </c>
      <c r="AC107" s="680" t="s">
        <v>359</v>
      </c>
      <c r="AD107" s="588" t="s">
        <v>861</v>
      </c>
      <c r="AE107" s="595">
        <v>1</v>
      </c>
      <c r="AF107" s="595">
        <v>4</v>
      </c>
      <c r="AG107" s="379" t="s">
        <v>665</v>
      </c>
      <c r="AJ107" s="379"/>
      <c r="AK107" s="379"/>
      <c r="AL107" s="379"/>
      <c r="AM107" s="379"/>
      <c r="AN107" s="379"/>
      <c r="AO107" s="379"/>
      <c r="AQ107" s="379" t="s">
        <v>862</v>
      </c>
      <c r="AU107" s="650" t="s">
        <v>863</v>
      </c>
      <c r="AV107" s="681">
        <v>1.6</v>
      </c>
      <c r="AW107" s="644">
        <v>1.462</v>
      </c>
    </row>
    <row r="108" spans="1:49" x14ac:dyDescent="0.45">
      <c r="A108" s="379" t="s">
        <v>602</v>
      </c>
      <c r="B108" s="379" t="s">
        <v>851</v>
      </c>
      <c r="C108" s="379" t="s">
        <v>852</v>
      </c>
      <c r="D108" s="379" t="s">
        <v>853</v>
      </c>
      <c r="J108" s="379" t="s">
        <v>120</v>
      </c>
      <c r="K108" s="594" t="s">
        <v>1069</v>
      </c>
      <c r="L108" s="594"/>
      <c r="M108" s="594"/>
      <c r="N108" s="594"/>
      <c r="O108" s="594"/>
      <c r="P108" s="594"/>
      <c r="Q108" s="594"/>
      <c r="R108" s="594"/>
      <c r="S108" s="594"/>
      <c r="T108" s="594"/>
      <c r="U108" s="594"/>
      <c r="V108" s="594"/>
      <c r="W108" s="594"/>
      <c r="X108" s="594"/>
      <c r="Y108" s="594"/>
      <c r="Z108" s="594"/>
      <c r="AA108" s="588" t="s">
        <v>1070</v>
      </c>
      <c r="AB108" s="588" t="s">
        <v>1071</v>
      </c>
      <c r="AC108" s="680" t="s">
        <v>376</v>
      </c>
      <c r="AD108" s="588" t="s">
        <v>861</v>
      </c>
      <c r="AE108" s="595">
        <v>1</v>
      </c>
      <c r="AF108" s="595">
        <v>4</v>
      </c>
      <c r="AG108" s="379" t="s">
        <v>665</v>
      </c>
      <c r="AJ108" s="379"/>
      <c r="AK108" s="379"/>
      <c r="AL108" s="379"/>
      <c r="AM108" s="379"/>
      <c r="AN108" s="379"/>
      <c r="AO108" s="379"/>
      <c r="AQ108" s="379" t="s">
        <v>862</v>
      </c>
      <c r="AU108" s="650" t="s">
        <v>863</v>
      </c>
      <c r="AV108" s="681">
        <v>1.6</v>
      </c>
      <c r="AW108" s="644">
        <v>1.462</v>
      </c>
    </row>
    <row r="109" spans="1:49" x14ac:dyDescent="0.45">
      <c r="A109" s="379" t="s">
        <v>602</v>
      </c>
      <c r="B109" s="379" t="s">
        <v>851</v>
      </c>
      <c r="C109" s="379" t="s">
        <v>852</v>
      </c>
      <c r="D109" s="379" t="s">
        <v>853</v>
      </c>
      <c r="J109" s="379" t="s">
        <v>120</v>
      </c>
      <c r="K109" s="594" t="s">
        <v>1072</v>
      </c>
      <c r="L109" s="594"/>
      <c r="M109" s="594"/>
      <c r="N109" s="594"/>
      <c r="O109" s="594"/>
      <c r="P109" s="594"/>
      <c r="Q109" s="594"/>
      <c r="R109" s="594"/>
      <c r="S109" s="594"/>
      <c r="T109" s="594"/>
      <c r="U109" s="594"/>
      <c r="V109" s="594"/>
      <c r="W109" s="594"/>
      <c r="X109" s="594"/>
      <c r="Y109" s="594"/>
      <c r="Z109" s="594"/>
      <c r="AA109" s="588" t="s">
        <v>1073</v>
      </c>
      <c r="AB109" s="588" t="s">
        <v>1074</v>
      </c>
      <c r="AC109" s="680" t="s">
        <v>390</v>
      </c>
      <c r="AD109" s="588" t="s">
        <v>861</v>
      </c>
      <c r="AE109" s="595">
        <v>1</v>
      </c>
      <c r="AF109" s="595">
        <v>4</v>
      </c>
      <c r="AG109" s="379" t="s">
        <v>665</v>
      </c>
      <c r="AJ109" s="379"/>
      <c r="AK109" s="379"/>
      <c r="AL109" s="379"/>
      <c r="AM109" s="379"/>
      <c r="AN109" s="379"/>
      <c r="AO109" s="379"/>
      <c r="AQ109" s="379" t="s">
        <v>862</v>
      </c>
      <c r="AU109" s="650" t="s">
        <v>863</v>
      </c>
      <c r="AV109" s="681">
        <v>1.6</v>
      </c>
      <c r="AW109" s="644">
        <v>1.462</v>
      </c>
    </row>
    <row r="110" spans="1:49" x14ac:dyDescent="0.45">
      <c r="A110" s="379" t="s">
        <v>602</v>
      </c>
      <c r="B110" s="379" t="s">
        <v>851</v>
      </c>
      <c r="C110" s="379" t="s">
        <v>852</v>
      </c>
      <c r="D110" s="379" t="s">
        <v>853</v>
      </c>
      <c r="J110" s="379" t="s">
        <v>120</v>
      </c>
      <c r="K110" s="594" t="s">
        <v>1075</v>
      </c>
      <c r="L110" s="594"/>
      <c r="M110" s="594"/>
      <c r="N110" s="612" t="s">
        <v>1076</v>
      </c>
      <c r="O110" s="594"/>
      <c r="P110" s="594"/>
      <c r="Q110" s="594"/>
      <c r="R110" s="594"/>
      <c r="S110" s="594"/>
      <c r="T110" s="594"/>
      <c r="U110" s="594"/>
      <c r="V110" s="594"/>
      <c r="W110" s="594"/>
      <c r="X110" s="594"/>
      <c r="Y110" s="594"/>
      <c r="Z110" s="594"/>
      <c r="AA110" s="588" t="s">
        <v>1077</v>
      </c>
      <c r="AB110" s="588" t="s">
        <v>1078</v>
      </c>
      <c r="AC110" s="680" t="s">
        <v>324</v>
      </c>
      <c r="AD110" s="588" t="s">
        <v>861</v>
      </c>
      <c r="AE110" s="595">
        <v>1</v>
      </c>
      <c r="AF110" s="595">
        <v>4</v>
      </c>
      <c r="AG110" s="379" t="s">
        <v>665</v>
      </c>
      <c r="AJ110" s="379"/>
      <c r="AK110" s="379"/>
      <c r="AL110" s="379"/>
      <c r="AM110" s="379"/>
      <c r="AN110" s="379"/>
      <c r="AO110" s="379"/>
      <c r="AQ110" s="379" t="s">
        <v>862</v>
      </c>
      <c r="AU110" s="650" t="s">
        <v>863</v>
      </c>
      <c r="AV110" s="681">
        <v>1.6</v>
      </c>
      <c r="AW110" s="644">
        <v>1.54</v>
      </c>
    </row>
    <row r="111" spans="1:49" x14ac:dyDescent="0.45">
      <c r="A111" s="379" t="s">
        <v>602</v>
      </c>
      <c r="B111" s="379" t="s">
        <v>851</v>
      </c>
      <c r="C111" s="379" t="s">
        <v>852</v>
      </c>
      <c r="D111" s="379" t="s">
        <v>853</v>
      </c>
      <c r="J111" s="379" t="s">
        <v>120</v>
      </c>
      <c r="K111" s="594" t="s">
        <v>1079</v>
      </c>
      <c r="L111" s="594"/>
      <c r="M111" s="594"/>
      <c r="N111" s="612" t="s">
        <v>1076</v>
      </c>
      <c r="O111" s="594"/>
      <c r="P111" s="594"/>
      <c r="Q111" s="594"/>
      <c r="R111" s="594"/>
      <c r="S111" s="594"/>
      <c r="T111" s="594"/>
      <c r="U111" s="594"/>
      <c r="V111" s="594"/>
      <c r="W111" s="594"/>
      <c r="X111" s="594"/>
      <c r="Y111" s="594"/>
      <c r="Z111" s="594"/>
      <c r="AA111" s="588" t="s">
        <v>1080</v>
      </c>
      <c r="AB111" s="588" t="s">
        <v>1081</v>
      </c>
      <c r="AC111" s="680" t="s">
        <v>341</v>
      </c>
      <c r="AD111" s="588" t="s">
        <v>861</v>
      </c>
      <c r="AE111" s="595">
        <v>1</v>
      </c>
      <c r="AF111" s="595">
        <v>4</v>
      </c>
      <c r="AG111" s="379" t="s">
        <v>665</v>
      </c>
      <c r="AJ111" s="379"/>
      <c r="AK111" s="379"/>
      <c r="AL111" s="379"/>
      <c r="AM111" s="379"/>
      <c r="AN111" s="379"/>
      <c r="AO111" s="379"/>
      <c r="AQ111" s="379" t="s">
        <v>862</v>
      </c>
      <c r="AU111" s="650" t="s">
        <v>863</v>
      </c>
      <c r="AV111" s="681">
        <v>1.6</v>
      </c>
      <c r="AW111" s="644">
        <v>1.54</v>
      </c>
    </row>
    <row r="112" spans="1:49" x14ac:dyDescent="0.45">
      <c r="A112" s="379" t="s">
        <v>602</v>
      </c>
      <c r="B112" s="379" t="s">
        <v>851</v>
      </c>
      <c r="C112" s="379" t="s">
        <v>852</v>
      </c>
      <c r="D112" s="379" t="s">
        <v>853</v>
      </c>
      <c r="J112" s="379" t="s">
        <v>120</v>
      </c>
      <c r="K112" s="594" t="s">
        <v>1082</v>
      </c>
      <c r="L112" s="594"/>
      <c r="M112" s="594"/>
      <c r="N112" s="612" t="s">
        <v>1076</v>
      </c>
      <c r="O112" s="594"/>
      <c r="P112" s="594"/>
      <c r="Q112" s="594"/>
      <c r="R112" s="594"/>
      <c r="S112" s="594"/>
      <c r="T112" s="594"/>
      <c r="U112" s="594"/>
      <c r="V112" s="594"/>
      <c r="W112" s="594"/>
      <c r="X112" s="594"/>
      <c r="Y112" s="594"/>
      <c r="Z112" s="594"/>
      <c r="AA112" s="588" t="s">
        <v>1083</v>
      </c>
      <c r="AB112" s="588" t="s">
        <v>1084</v>
      </c>
      <c r="AC112" s="680" t="s">
        <v>358</v>
      </c>
      <c r="AD112" s="588" t="s">
        <v>861</v>
      </c>
      <c r="AE112" s="595">
        <v>1</v>
      </c>
      <c r="AF112" s="595">
        <v>4</v>
      </c>
      <c r="AG112" s="379" t="s">
        <v>665</v>
      </c>
      <c r="AJ112" s="379"/>
      <c r="AK112" s="379"/>
      <c r="AL112" s="379"/>
      <c r="AM112" s="379"/>
      <c r="AN112" s="379"/>
      <c r="AO112" s="379"/>
      <c r="AQ112" s="379" t="s">
        <v>862</v>
      </c>
      <c r="AU112" s="650" t="s">
        <v>863</v>
      </c>
      <c r="AV112" s="681">
        <v>1.6</v>
      </c>
      <c r="AW112" s="644">
        <v>1.54</v>
      </c>
    </row>
    <row r="113" spans="1:51" x14ac:dyDescent="0.45">
      <c r="A113" s="379" t="s">
        <v>602</v>
      </c>
      <c r="B113" s="379" t="s">
        <v>851</v>
      </c>
      <c r="C113" s="379" t="s">
        <v>852</v>
      </c>
      <c r="D113" s="379" t="s">
        <v>853</v>
      </c>
      <c r="J113" s="379" t="s">
        <v>120</v>
      </c>
      <c r="K113" s="594" t="s">
        <v>1085</v>
      </c>
      <c r="L113" s="594" t="s">
        <v>935</v>
      </c>
      <c r="M113" s="594"/>
      <c r="N113" s="594" t="s">
        <v>1086</v>
      </c>
      <c r="O113" s="594"/>
      <c r="P113" s="594"/>
      <c r="Q113" s="594"/>
      <c r="R113" s="594"/>
      <c r="S113" s="594"/>
      <c r="T113" s="594"/>
      <c r="U113" s="594"/>
      <c r="V113" s="594"/>
      <c r="W113" s="594"/>
      <c r="X113" s="594"/>
      <c r="Y113" s="594"/>
      <c r="Z113" s="594"/>
      <c r="AA113" s="588" t="s">
        <v>1087</v>
      </c>
      <c r="AB113" s="588" t="s">
        <v>1088</v>
      </c>
      <c r="AC113" s="680" t="s">
        <v>375</v>
      </c>
      <c r="AD113" s="588" t="s">
        <v>861</v>
      </c>
      <c r="AE113" s="595">
        <v>1</v>
      </c>
      <c r="AF113" s="595">
        <v>4</v>
      </c>
      <c r="AG113" s="379" t="s">
        <v>665</v>
      </c>
      <c r="AJ113" s="379"/>
      <c r="AK113" s="379"/>
      <c r="AL113" s="379"/>
      <c r="AM113" s="379"/>
      <c r="AN113" s="379"/>
      <c r="AO113" s="379"/>
      <c r="AQ113" s="379" t="s">
        <v>862</v>
      </c>
      <c r="AU113" s="650" t="s">
        <v>863</v>
      </c>
      <c r="AV113" s="681">
        <v>1.6</v>
      </c>
      <c r="AW113" s="644">
        <v>1.54</v>
      </c>
    </row>
    <row r="114" spans="1:51" x14ac:dyDescent="0.45">
      <c r="A114" s="379" t="s">
        <v>602</v>
      </c>
      <c r="B114" s="379" t="s">
        <v>851</v>
      </c>
      <c r="C114" s="379" t="s">
        <v>852</v>
      </c>
      <c r="D114" s="379" t="s">
        <v>853</v>
      </c>
      <c r="J114" s="379" t="s">
        <v>120</v>
      </c>
      <c r="K114" s="594" t="s">
        <v>1089</v>
      </c>
      <c r="L114" s="594" t="s">
        <v>934</v>
      </c>
      <c r="M114" s="594"/>
      <c r="N114" s="594" t="s">
        <v>1090</v>
      </c>
      <c r="O114" s="594"/>
      <c r="P114" s="594"/>
      <c r="Q114" s="594"/>
      <c r="R114" s="594"/>
      <c r="S114" s="594"/>
      <c r="T114" s="594"/>
      <c r="U114" s="594"/>
      <c r="V114" s="594"/>
      <c r="W114" s="594"/>
      <c r="X114" s="594"/>
      <c r="Y114" s="594"/>
      <c r="Z114" s="594"/>
      <c r="AA114" s="588" t="s">
        <v>1091</v>
      </c>
      <c r="AB114" s="588" t="s">
        <v>1092</v>
      </c>
      <c r="AC114" s="680" t="s">
        <v>389</v>
      </c>
      <c r="AD114" s="588" t="s">
        <v>861</v>
      </c>
      <c r="AE114" s="595">
        <v>1</v>
      </c>
      <c r="AF114" s="595">
        <v>4</v>
      </c>
      <c r="AG114" s="379" t="s">
        <v>665</v>
      </c>
      <c r="AJ114" s="379"/>
      <c r="AK114" s="379"/>
      <c r="AL114" s="379"/>
      <c r="AM114" s="379"/>
      <c r="AN114" s="379"/>
      <c r="AO114" s="379"/>
      <c r="AQ114" s="379" t="s">
        <v>862</v>
      </c>
      <c r="AU114" s="650" t="s">
        <v>863</v>
      </c>
      <c r="AV114" s="681">
        <v>1.6</v>
      </c>
      <c r="AW114" s="644">
        <v>1.54</v>
      </c>
    </row>
    <row r="115" spans="1:51" x14ac:dyDescent="0.45">
      <c r="A115" s="379" t="s">
        <v>16</v>
      </c>
      <c r="J115" s="379" t="s">
        <v>120</v>
      </c>
      <c r="K115" s="594" t="s">
        <v>1093</v>
      </c>
      <c r="L115" s="594"/>
      <c r="M115" s="594"/>
      <c r="N115" s="594"/>
      <c r="O115" s="594"/>
      <c r="P115" s="594"/>
      <c r="Q115" s="594"/>
      <c r="R115" s="594"/>
      <c r="S115" s="594"/>
      <c r="T115" s="594"/>
      <c r="U115" s="594"/>
      <c r="V115" s="594"/>
      <c r="W115" s="594"/>
      <c r="X115" s="594"/>
      <c r="Y115" s="594"/>
      <c r="Z115" s="594"/>
      <c r="AA115" s="594" t="s">
        <v>1094</v>
      </c>
      <c r="AB115" s="588" t="s">
        <v>1095</v>
      </c>
      <c r="AC115" s="528" t="s">
        <v>32</v>
      </c>
      <c r="AD115" s="588" t="s">
        <v>1096</v>
      </c>
      <c r="AE115" s="613">
        <v>1</v>
      </c>
      <c r="AF115" s="613">
        <v>4</v>
      </c>
      <c r="AG115" s="379" t="s">
        <v>665</v>
      </c>
      <c r="AJ115" s="379"/>
      <c r="AK115" s="379"/>
      <c r="AL115" s="379"/>
      <c r="AM115" s="379"/>
      <c r="AN115" s="379"/>
      <c r="AO115" s="379"/>
      <c r="AU115" s="379"/>
      <c r="AW115" s="644">
        <v>1.1919999999999999</v>
      </c>
      <c r="AY115" s="379"/>
    </row>
    <row r="116" spans="1:51" x14ac:dyDescent="0.45">
      <c r="A116" s="379" t="s">
        <v>16</v>
      </c>
      <c r="J116" s="379" t="s">
        <v>120</v>
      </c>
      <c r="K116" s="594" t="s">
        <v>1097</v>
      </c>
      <c r="L116" s="594"/>
      <c r="M116" s="594"/>
      <c r="N116" s="594"/>
      <c r="O116" s="594"/>
      <c r="P116" s="594"/>
      <c r="Q116" s="594"/>
      <c r="R116" s="594"/>
      <c r="S116" s="594"/>
      <c r="T116" s="594"/>
      <c r="U116" s="594"/>
      <c r="V116" s="594"/>
      <c r="W116" s="594"/>
      <c r="X116" s="594"/>
      <c r="Y116" s="594"/>
      <c r="Z116" s="594"/>
      <c r="AA116" s="594" t="s">
        <v>1098</v>
      </c>
      <c r="AB116" s="588" t="s">
        <v>1099</v>
      </c>
      <c r="AC116" s="528" t="s">
        <v>41</v>
      </c>
      <c r="AD116" s="588" t="s">
        <v>1096</v>
      </c>
      <c r="AE116" s="613">
        <v>1</v>
      </c>
      <c r="AF116" s="613">
        <v>4</v>
      </c>
      <c r="AG116" s="379" t="s">
        <v>665</v>
      </c>
      <c r="AJ116" s="379"/>
      <c r="AK116" s="379"/>
      <c r="AL116" s="379"/>
      <c r="AM116" s="379"/>
      <c r="AN116" s="379"/>
      <c r="AO116" s="379"/>
      <c r="AU116" s="379"/>
      <c r="AW116" s="644">
        <v>1.1919999999999999</v>
      </c>
      <c r="AY116" s="379"/>
    </row>
    <row r="117" spans="1:51" x14ac:dyDescent="0.45">
      <c r="A117" s="379" t="s">
        <v>16</v>
      </c>
      <c r="J117" s="379" t="s">
        <v>120</v>
      </c>
      <c r="K117" s="594" t="s">
        <v>1100</v>
      </c>
      <c r="L117" s="594"/>
      <c r="M117" s="594"/>
      <c r="N117" s="594"/>
      <c r="O117" s="594"/>
      <c r="P117" s="594"/>
      <c r="Q117" s="594"/>
      <c r="R117" s="594"/>
      <c r="S117" s="594"/>
      <c r="T117" s="594"/>
      <c r="U117" s="594"/>
      <c r="V117" s="594"/>
      <c r="W117" s="594"/>
      <c r="X117" s="594"/>
      <c r="Y117" s="594"/>
      <c r="Z117" s="594"/>
      <c r="AA117" s="594" t="s">
        <v>1101</v>
      </c>
      <c r="AB117" s="588" t="s">
        <v>1102</v>
      </c>
      <c r="AC117" s="528" t="s">
        <v>50</v>
      </c>
      <c r="AD117" s="588" t="s">
        <v>1096</v>
      </c>
      <c r="AE117" s="613">
        <v>1</v>
      </c>
      <c r="AF117" s="613">
        <v>4</v>
      </c>
      <c r="AG117" s="379" t="s">
        <v>665</v>
      </c>
      <c r="AJ117" s="379"/>
      <c r="AK117" s="379"/>
      <c r="AL117" s="379"/>
      <c r="AM117" s="379"/>
      <c r="AN117" s="379"/>
      <c r="AO117" s="379"/>
      <c r="AU117" s="379"/>
      <c r="AW117" s="644">
        <v>1.1919999999999999</v>
      </c>
      <c r="AY117" s="379"/>
    </row>
    <row r="118" spans="1:51" x14ac:dyDescent="0.45">
      <c r="A118" s="379" t="s">
        <v>16</v>
      </c>
      <c r="J118" s="379" t="s">
        <v>120</v>
      </c>
      <c r="K118" s="594" t="s">
        <v>1103</v>
      </c>
      <c r="L118" s="594"/>
      <c r="M118" s="594"/>
      <c r="N118" s="594"/>
      <c r="O118" s="594"/>
      <c r="P118" s="594"/>
      <c r="Q118" s="594"/>
      <c r="R118" s="594"/>
      <c r="S118" s="594"/>
      <c r="T118" s="594"/>
      <c r="U118" s="594"/>
      <c r="V118" s="594"/>
      <c r="W118" s="594"/>
      <c r="X118" s="594"/>
      <c r="Y118" s="594"/>
      <c r="Z118" s="594"/>
      <c r="AA118" s="594" t="s">
        <v>1104</v>
      </c>
      <c r="AB118" s="588" t="s">
        <v>1105</v>
      </c>
      <c r="AC118" s="528" t="s">
        <v>59</v>
      </c>
      <c r="AD118" s="588" t="s">
        <v>1096</v>
      </c>
      <c r="AE118" s="613">
        <v>1</v>
      </c>
      <c r="AF118" s="613">
        <v>4</v>
      </c>
      <c r="AG118" s="379" t="s">
        <v>665</v>
      </c>
      <c r="AJ118" s="379"/>
      <c r="AK118" s="379"/>
      <c r="AL118" s="379"/>
      <c r="AM118" s="379"/>
      <c r="AN118" s="379"/>
      <c r="AO118" s="379"/>
      <c r="AU118" s="379"/>
      <c r="AW118" s="644">
        <v>1.1919999999999999</v>
      </c>
      <c r="AY118" s="379"/>
    </row>
    <row r="119" spans="1:51" x14ac:dyDescent="0.45">
      <c r="A119" s="379" t="s">
        <v>16</v>
      </c>
      <c r="J119" s="379" t="s">
        <v>120</v>
      </c>
      <c r="K119" s="594" t="s">
        <v>1106</v>
      </c>
      <c r="L119" s="594"/>
      <c r="M119" s="594"/>
      <c r="N119" s="594"/>
      <c r="O119" s="594"/>
      <c r="P119" s="594"/>
      <c r="Q119" s="594"/>
      <c r="R119" s="594"/>
      <c r="S119" s="594"/>
      <c r="T119" s="594"/>
      <c r="U119" s="594"/>
      <c r="V119" s="594"/>
      <c r="W119" s="594"/>
      <c r="X119" s="594"/>
      <c r="Y119" s="594"/>
      <c r="Z119" s="594"/>
      <c r="AA119" s="594" t="s">
        <v>1107</v>
      </c>
      <c r="AB119" s="588" t="s">
        <v>1108</v>
      </c>
      <c r="AC119" s="528" t="s">
        <v>70</v>
      </c>
      <c r="AD119" s="588" t="s">
        <v>1096</v>
      </c>
      <c r="AE119" s="613">
        <v>1</v>
      </c>
      <c r="AF119" s="613">
        <v>4</v>
      </c>
      <c r="AG119" s="379" t="s">
        <v>665</v>
      </c>
      <c r="AJ119" s="379"/>
      <c r="AK119" s="379"/>
      <c r="AL119" s="379"/>
      <c r="AM119" s="379"/>
      <c r="AN119" s="379"/>
      <c r="AO119" s="379"/>
      <c r="AU119" s="379"/>
      <c r="AW119" s="644">
        <v>1.1919999999999999</v>
      </c>
      <c r="AY119" s="379"/>
    </row>
    <row r="120" spans="1:51" x14ac:dyDescent="0.45">
      <c r="A120" s="379" t="s">
        <v>16</v>
      </c>
      <c r="J120" s="379" t="s">
        <v>120</v>
      </c>
      <c r="K120" s="594" t="s">
        <v>1109</v>
      </c>
      <c r="L120" s="594"/>
      <c r="M120" s="594"/>
      <c r="N120" s="594"/>
      <c r="O120" s="594"/>
      <c r="P120" s="594"/>
      <c r="Q120" s="594"/>
      <c r="R120" s="594"/>
      <c r="S120" s="594"/>
      <c r="T120" s="594"/>
      <c r="U120" s="594"/>
      <c r="V120" s="594"/>
      <c r="W120" s="594"/>
      <c r="X120" s="594"/>
      <c r="Y120" s="594"/>
      <c r="Z120" s="594"/>
      <c r="AA120" s="594" t="s">
        <v>1110</v>
      </c>
      <c r="AB120" s="588" t="s">
        <v>1111</v>
      </c>
      <c r="AC120" s="528" t="s">
        <v>31</v>
      </c>
      <c r="AD120" s="588" t="s">
        <v>1096</v>
      </c>
      <c r="AE120" s="613">
        <v>1</v>
      </c>
      <c r="AF120" s="613">
        <v>4</v>
      </c>
      <c r="AG120" s="379" t="s">
        <v>665</v>
      </c>
      <c r="AJ120" s="379"/>
      <c r="AK120" s="379"/>
      <c r="AL120" s="379"/>
      <c r="AM120" s="379"/>
      <c r="AN120" s="379"/>
      <c r="AO120" s="379"/>
      <c r="AU120" s="379"/>
      <c r="AW120" s="644">
        <v>1.1919999999999999</v>
      </c>
      <c r="AY120" s="379"/>
    </row>
    <row r="121" spans="1:51" x14ac:dyDescent="0.45">
      <c r="A121" s="379" t="s">
        <v>16</v>
      </c>
      <c r="J121" s="379" t="s">
        <v>120</v>
      </c>
      <c r="K121" s="594" t="s">
        <v>1112</v>
      </c>
      <c r="L121" s="594"/>
      <c r="M121" s="594"/>
      <c r="N121" s="594"/>
      <c r="O121" s="594"/>
      <c r="P121" s="594"/>
      <c r="Q121" s="594"/>
      <c r="R121" s="594"/>
      <c r="S121" s="594"/>
      <c r="T121" s="594"/>
      <c r="U121" s="594"/>
      <c r="V121" s="594"/>
      <c r="W121" s="594"/>
      <c r="X121" s="594"/>
      <c r="Y121" s="594"/>
      <c r="Z121" s="594"/>
      <c r="AA121" s="594" t="s">
        <v>1113</v>
      </c>
      <c r="AB121" s="588" t="s">
        <v>1114</v>
      </c>
      <c r="AC121" s="528" t="s">
        <v>40</v>
      </c>
      <c r="AD121" s="588" t="s">
        <v>1096</v>
      </c>
      <c r="AE121" s="613">
        <v>1</v>
      </c>
      <c r="AF121" s="613">
        <v>4</v>
      </c>
      <c r="AG121" s="379" t="s">
        <v>665</v>
      </c>
      <c r="AJ121" s="379"/>
      <c r="AK121" s="379"/>
      <c r="AL121" s="379"/>
      <c r="AM121" s="379"/>
      <c r="AN121" s="379"/>
      <c r="AO121" s="379"/>
      <c r="AU121" s="379"/>
      <c r="AW121" s="644">
        <v>1.1919999999999999</v>
      </c>
      <c r="AY121" s="379"/>
    </row>
    <row r="122" spans="1:51" x14ac:dyDescent="0.45">
      <c r="A122" s="379" t="s">
        <v>16</v>
      </c>
      <c r="J122" s="379" t="s">
        <v>120</v>
      </c>
      <c r="K122" s="594" t="s">
        <v>1115</v>
      </c>
      <c r="L122" s="594"/>
      <c r="M122" s="594"/>
      <c r="N122" s="594"/>
      <c r="O122" s="594"/>
      <c r="P122" s="594"/>
      <c r="Q122" s="594"/>
      <c r="R122" s="594"/>
      <c r="S122" s="594"/>
      <c r="T122" s="594"/>
      <c r="U122" s="594"/>
      <c r="V122" s="594"/>
      <c r="W122" s="594"/>
      <c r="X122" s="594"/>
      <c r="Y122" s="594"/>
      <c r="Z122" s="594"/>
      <c r="AA122" s="594" t="s">
        <v>1116</v>
      </c>
      <c r="AB122" s="588" t="s">
        <v>1117</v>
      </c>
      <c r="AC122" s="528" t="s">
        <v>49</v>
      </c>
      <c r="AD122" s="588" t="s">
        <v>1096</v>
      </c>
      <c r="AE122" s="613">
        <v>1</v>
      </c>
      <c r="AF122" s="613">
        <v>4</v>
      </c>
      <c r="AG122" s="379" t="s">
        <v>665</v>
      </c>
      <c r="AJ122" s="379"/>
      <c r="AK122" s="379"/>
      <c r="AL122" s="379"/>
      <c r="AM122" s="379"/>
      <c r="AN122" s="379"/>
      <c r="AO122" s="379"/>
      <c r="AU122" s="379"/>
      <c r="AW122" s="644">
        <v>1.1919999999999999</v>
      </c>
      <c r="AY122" s="379"/>
    </row>
    <row r="123" spans="1:51" x14ac:dyDescent="0.45">
      <c r="A123" s="379" t="s">
        <v>16</v>
      </c>
      <c r="J123" s="379" t="s">
        <v>120</v>
      </c>
      <c r="K123" s="594" t="s">
        <v>1118</v>
      </c>
      <c r="L123" s="594"/>
      <c r="M123" s="594"/>
      <c r="N123" s="594"/>
      <c r="O123" s="594"/>
      <c r="P123" s="594"/>
      <c r="Q123" s="594"/>
      <c r="R123" s="594"/>
      <c r="S123" s="594"/>
      <c r="T123" s="594"/>
      <c r="U123" s="594"/>
      <c r="V123" s="594"/>
      <c r="W123" s="594"/>
      <c r="X123" s="594"/>
      <c r="Y123" s="594"/>
      <c r="Z123" s="594"/>
      <c r="AA123" s="594" t="s">
        <v>1119</v>
      </c>
      <c r="AB123" s="588" t="s">
        <v>1120</v>
      </c>
      <c r="AC123" s="528" t="s">
        <v>58</v>
      </c>
      <c r="AD123" s="588" t="s">
        <v>1096</v>
      </c>
      <c r="AE123" s="613">
        <v>1</v>
      </c>
      <c r="AF123" s="613">
        <v>4</v>
      </c>
      <c r="AG123" s="379" t="s">
        <v>665</v>
      </c>
      <c r="AJ123" s="379"/>
      <c r="AK123" s="379"/>
      <c r="AL123" s="379"/>
      <c r="AM123" s="379"/>
      <c r="AN123" s="379"/>
      <c r="AO123" s="379"/>
      <c r="AU123" s="379"/>
      <c r="AW123" s="644">
        <v>0.79900000000000004</v>
      </c>
      <c r="AY123" s="379"/>
    </row>
    <row r="124" spans="1:51" x14ac:dyDescent="0.45">
      <c r="A124" s="379" t="s">
        <v>16</v>
      </c>
      <c r="J124" s="379" t="s">
        <v>120</v>
      </c>
      <c r="K124" s="594" t="s">
        <v>1121</v>
      </c>
      <c r="L124" s="594"/>
      <c r="M124" s="594"/>
      <c r="N124" s="594"/>
      <c r="O124" s="594"/>
      <c r="P124" s="594"/>
      <c r="Q124" s="594"/>
      <c r="R124" s="594"/>
      <c r="S124" s="594"/>
      <c r="T124" s="594"/>
      <c r="U124" s="594"/>
      <c r="V124" s="594"/>
      <c r="W124" s="594"/>
      <c r="X124" s="594"/>
      <c r="Y124" s="594"/>
      <c r="Z124" s="594"/>
      <c r="AA124" s="594" t="s">
        <v>1122</v>
      </c>
      <c r="AB124" s="588" t="s">
        <v>1123</v>
      </c>
      <c r="AC124" s="528" t="s">
        <v>69</v>
      </c>
      <c r="AD124" s="588" t="s">
        <v>1096</v>
      </c>
      <c r="AE124" s="613">
        <v>1</v>
      </c>
      <c r="AF124" s="613">
        <v>4</v>
      </c>
      <c r="AG124" s="379" t="s">
        <v>665</v>
      </c>
      <c r="AJ124" s="379"/>
      <c r="AK124" s="379"/>
      <c r="AL124" s="379"/>
      <c r="AM124" s="379"/>
      <c r="AN124" s="379"/>
      <c r="AO124" s="379"/>
      <c r="AU124" s="379"/>
      <c r="AW124" s="644">
        <v>0.79900000000000004</v>
      </c>
      <c r="AY124" s="379"/>
    </row>
    <row r="125" spans="1:51" x14ac:dyDescent="0.45">
      <c r="A125" s="379" t="s">
        <v>16</v>
      </c>
      <c r="H125" s="379" t="s">
        <v>1124</v>
      </c>
      <c r="J125" s="379" t="s">
        <v>120</v>
      </c>
      <c r="K125" s="594" t="s">
        <v>1125</v>
      </c>
      <c r="L125" s="594"/>
      <c r="M125" s="594"/>
      <c r="N125" s="594"/>
      <c r="O125" s="594"/>
      <c r="P125" s="594"/>
      <c r="Q125" s="594"/>
      <c r="R125" s="594"/>
      <c r="S125" s="594"/>
      <c r="T125" s="594"/>
      <c r="U125" s="594"/>
      <c r="V125" s="594"/>
      <c r="W125" s="594"/>
      <c r="X125" s="594"/>
      <c r="Y125" s="594"/>
      <c r="Z125" s="594"/>
      <c r="AA125" s="594" t="s">
        <v>1126</v>
      </c>
      <c r="AB125" s="588" t="s">
        <v>1127</v>
      </c>
      <c r="AC125" s="528" t="s">
        <v>30</v>
      </c>
      <c r="AD125" s="588" t="s">
        <v>1096</v>
      </c>
      <c r="AE125" s="613">
        <v>1</v>
      </c>
      <c r="AF125" s="613">
        <v>4</v>
      </c>
      <c r="AG125" s="379" t="s">
        <v>665</v>
      </c>
      <c r="AJ125" s="379"/>
      <c r="AK125" s="379"/>
      <c r="AL125" s="379"/>
      <c r="AM125" s="379"/>
      <c r="AN125" s="379"/>
      <c r="AO125" s="379"/>
      <c r="AU125" s="379"/>
      <c r="AW125" s="644">
        <v>0.79900000000000004</v>
      </c>
      <c r="AY125" s="379"/>
    </row>
    <row r="126" spans="1:51" x14ac:dyDescent="0.45">
      <c r="A126" s="379" t="s">
        <v>16</v>
      </c>
      <c r="H126" s="379" t="s">
        <v>1124</v>
      </c>
      <c r="J126" s="379" t="s">
        <v>120</v>
      </c>
      <c r="K126" s="594" t="s">
        <v>1128</v>
      </c>
      <c r="L126" s="594"/>
      <c r="M126" s="594"/>
      <c r="N126" s="594"/>
      <c r="O126" s="594"/>
      <c r="P126" s="594"/>
      <c r="Q126" s="594"/>
      <c r="R126" s="594"/>
      <c r="S126" s="594"/>
      <c r="T126" s="594"/>
      <c r="U126" s="594"/>
      <c r="V126" s="594"/>
      <c r="W126" s="594"/>
      <c r="X126" s="594"/>
      <c r="Y126" s="594"/>
      <c r="Z126" s="594"/>
      <c r="AA126" s="594" t="s">
        <v>1129</v>
      </c>
      <c r="AB126" s="588" t="s">
        <v>1130</v>
      </c>
      <c r="AC126" s="528" t="s">
        <v>39</v>
      </c>
      <c r="AD126" s="588" t="s">
        <v>1096</v>
      </c>
      <c r="AE126" s="613">
        <v>1</v>
      </c>
      <c r="AF126" s="613">
        <v>4</v>
      </c>
      <c r="AG126" s="379" t="s">
        <v>665</v>
      </c>
      <c r="AJ126" s="379"/>
      <c r="AK126" s="379"/>
      <c r="AL126" s="379"/>
      <c r="AM126" s="379"/>
      <c r="AN126" s="379"/>
      <c r="AO126" s="379"/>
      <c r="AU126" s="379"/>
      <c r="AW126" s="644">
        <v>0.79900000000000004</v>
      </c>
      <c r="AY126" s="379"/>
    </row>
    <row r="127" spans="1:51" x14ac:dyDescent="0.45">
      <c r="A127" s="379" t="s">
        <v>16</v>
      </c>
      <c r="H127" s="379" t="s">
        <v>1124</v>
      </c>
      <c r="J127" s="379" t="s">
        <v>120</v>
      </c>
      <c r="K127" s="594" t="s">
        <v>1131</v>
      </c>
      <c r="L127" s="594"/>
      <c r="M127" s="594"/>
      <c r="N127" s="594"/>
      <c r="O127" s="594"/>
      <c r="P127" s="594"/>
      <c r="Q127" s="594"/>
      <c r="R127" s="594"/>
      <c r="S127" s="594"/>
      <c r="T127" s="594"/>
      <c r="U127" s="594"/>
      <c r="V127" s="594"/>
      <c r="W127" s="594"/>
      <c r="X127" s="594"/>
      <c r="Y127" s="594"/>
      <c r="Z127" s="594"/>
      <c r="AA127" s="594" t="s">
        <v>1132</v>
      </c>
      <c r="AB127" s="588" t="s">
        <v>1133</v>
      </c>
      <c r="AC127" s="528" t="s">
        <v>48</v>
      </c>
      <c r="AD127" s="588" t="s">
        <v>1096</v>
      </c>
      <c r="AE127" s="613">
        <v>1</v>
      </c>
      <c r="AF127" s="613">
        <v>4</v>
      </c>
      <c r="AG127" s="379" t="s">
        <v>665</v>
      </c>
      <c r="AJ127" s="379"/>
      <c r="AK127" s="379"/>
      <c r="AL127" s="379"/>
      <c r="AM127" s="379"/>
      <c r="AN127" s="379"/>
      <c r="AO127" s="379"/>
      <c r="AU127" s="379"/>
      <c r="AW127" s="644">
        <v>0.79900000000000004</v>
      </c>
      <c r="AY127" s="379"/>
    </row>
    <row r="128" spans="1:51" x14ac:dyDescent="0.45">
      <c r="A128" s="379" t="s">
        <v>16</v>
      </c>
      <c r="H128" s="379" t="s">
        <v>1124</v>
      </c>
      <c r="J128" s="379" t="s">
        <v>120</v>
      </c>
      <c r="K128" s="594" t="s">
        <v>1134</v>
      </c>
      <c r="L128" s="594"/>
      <c r="M128" s="594"/>
      <c r="N128" s="594"/>
      <c r="O128" s="594"/>
      <c r="P128" s="594"/>
      <c r="Q128" s="594"/>
      <c r="R128" s="594"/>
      <c r="S128" s="594"/>
      <c r="T128" s="594"/>
      <c r="U128" s="594"/>
      <c r="V128" s="594"/>
      <c r="W128" s="594"/>
      <c r="X128" s="594"/>
      <c r="Y128" s="594"/>
      <c r="Z128" s="594"/>
      <c r="AA128" s="594" t="s">
        <v>1135</v>
      </c>
      <c r="AB128" s="588" t="s">
        <v>1136</v>
      </c>
      <c r="AC128" s="528" t="s">
        <v>57</v>
      </c>
      <c r="AD128" s="588" t="s">
        <v>1096</v>
      </c>
      <c r="AE128" s="613">
        <v>1</v>
      </c>
      <c r="AF128" s="613">
        <v>4</v>
      </c>
      <c r="AG128" s="379" t="s">
        <v>665</v>
      </c>
      <c r="AJ128" s="379"/>
      <c r="AK128" s="379"/>
      <c r="AL128" s="379"/>
      <c r="AM128" s="379"/>
      <c r="AN128" s="379"/>
      <c r="AO128" s="379"/>
      <c r="AU128" s="379"/>
      <c r="AW128" s="644">
        <v>0.79900000000000004</v>
      </c>
      <c r="AY128" s="379"/>
    </row>
    <row r="129" spans="1:51" x14ac:dyDescent="0.45">
      <c r="A129" s="379" t="s">
        <v>16</v>
      </c>
      <c r="H129" s="379" t="s">
        <v>1124</v>
      </c>
      <c r="J129" s="379" t="s">
        <v>120</v>
      </c>
      <c r="K129" s="594" t="s">
        <v>1137</v>
      </c>
      <c r="L129" s="594"/>
      <c r="M129" s="594"/>
      <c r="N129" s="594"/>
      <c r="O129" s="594"/>
      <c r="P129" s="594"/>
      <c r="Q129" s="594"/>
      <c r="R129" s="594"/>
      <c r="S129" s="594"/>
      <c r="T129" s="594"/>
      <c r="U129" s="594"/>
      <c r="V129" s="594"/>
      <c r="W129" s="594"/>
      <c r="X129" s="594"/>
      <c r="Y129" s="594"/>
      <c r="Z129" s="594"/>
      <c r="AA129" s="594" t="s">
        <v>1138</v>
      </c>
      <c r="AB129" s="588" t="s">
        <v>1139</v>
      </c>
      <c r="AC129" s="528" t="s">
        <v>68</v>
      </c>
      <c r="AD129" s="588" t="s">
        <v>1096</v>
      </c>
      <c r="AE129" s="613">
        <v>1</v>
      </c>
      <c r="AF129" s="613">
        <v>4</v>
      </c>
      <c r="AG129" s="379" t="s">
        <v>665</v>
      </c>
      <c r="AJ129" s="379"/>
      <c r="AK129" s="379"/>
      <c r="AL129" s="379"/>
      <c r="AM129" s="379"/>
      <c r="AN129" s="379"/>
      <c r="AO129" s="379"/>
      <c r="AU129" s="379"/>
      <c r="AW129" s="644">
        <v>0.71499999999999997</v>
      </c>
      <c r="AY129" s="379"/>
    </row>
    <row r="130" spans="1:51" x14ac:dyDescent="0.45">
      <c r="A130" s="379" t="s">
        <v>16</v>
      </c>
      <c r="H130" s="379" t="s">
        <v>1124</v>
      </c>
      <c r="J130" s="379" t="s">
        <v>120</v>
      </c>
      <c r="K130" s="594" t="s">
        <v>1140</v>
      </c>
      <c r="L130" s="594"/>
      <c r="M130" s="594"/>
      <c r="N130" s="594"/>
      <c r="O130" s="594"/>
      <c r="P130" s="594"/>
      <c r="Q130" s="594"/>
      <c r="R130" s="594"/>
      <c r="S130" s="594"/>
      <c r="T130" s="594"/>
      <c r="U130" s="594"/>
      <c r="V130" s="594"/>
      <c r="W130" s="594"/>
      <c r="X130" s="594"/>
      <c r="Y130" s="594"/>
      <c r="Z130" s="594"/>
      <c r="AA130" s="594" t="s">
        <v>1141</v>
      </c>
      <c r="AB130" s="588" t="s">
        <v>1142</v>
      </c>
      <c r="AC130" s="528" t="s">
        <v>78</v>
      </c>
      <c r="AD130" s="588" t="s">
        <v>1096</v>
      </c>
      <c r="AE130" s="613">
        <v>1</v>
      </c>
      <c r="AF130" s="613">
        <v>4</v>
      </c>
      <c r="AG130" s="379" t="s">
        <v>665</v>
      </c>
      <c r="AJ130" s="379"/>
      <c r="AK130" s="379"/>
      <c r="AL130" s="379"/>
      <c r="AM130" s="379"/>
      <c r="AN130" s="379"/>
      <c r="AO130" s="379"/>
      <c r="AU130" s="379"/>
      <c r="AW130" s="644">
        <v>0.71499999999999997</v>
      </c>
      <c r="AY130" s="379"/>
    </row>
    <row r="131" spans="1:51" x14ac:dyDescent="0.45">
      <c r="A131" s="379" t="s">
        <v>16</v>
      </c>
      <c r="H131" s="379" t="s">
        <v>1124</v>
      </c>
      <c r="J131" s="379" t="s">
        <v>120</v>
      </c>
      <c r="K131" s="594" t="s">
        <v>1143</v>
      </c>
      <c r="L131" s="594"/>
      <c r="M131" s="594"/>
      <c r="N131" s="594"/>
      <c r="O131" s="594"/>
      <c r="P131" s="594"/>
      <c r="Q131" s="594"/>
      <c r="R131" s="594"/>
      <c r="S131" s="594"/>
      <c r="T131" s="594"/>
      <c r="U131" s="594"/>
      <c r="V131" s="594"/>
      <c r="W131" s="594"/>
      <c r="X131" s="594"/>
      <c r="Y131" s="594"/>
      <c r="Z131" s="594"/>
      <c r="AA131" s="594" t="s">
        <v>1144</v>
      </c>
      <c r="AB131" s="588" t="s">
        <v>1145</v>
      </c>
      <c r="AC131" s="528" t="s">
        <v>88</v>
      </c>
      <c r="AD131" s="588" t="s">
        <v>1096</v>
      </c>
      <c r="AE131" s="613">
        <v>1</v>
      </c>
      <c r="AF131" s="613">
        <v>4</v>
      </c>
      <c r="AG131" s="379" t="s">
        <v>665</v>
      </c>
      <c r="AJ131" s="379"/>
      <c r="AK131" s="379"/>
      <c r="AL131" s="379"/>
      <c r="AM131" s="379"/>
      <c r="AN131" s="379"/>
      <c r="AO131" s="379"/>
      <c r="AU131" s="379"/>
      <c r="AW131" s="644">
        <v>0.71499999999999997</v>
      </c>
      <c r="AY131" s="379"/>
    </row>
    <row r="132" spans="1:51" x14ac:dyDescent="0.45">
      <c r="A132" s="379" t="s">
        <v>16</v>
      </c>
      <c r="H132" s="379" t="s">
        <v>1124</v>
      </c>
      <c r="J132" s="379" t="s">
        <v>120</v>
      </c>
      <c r="K132" s="594" t="s">
        <v>1146</v>
      </c>
      <c r="L132" s="594"/>
      <c r="M132" s="594"/>
      <c r="N132" s="594"/>
      <c r="O132" s="594"/>
      <c r="P132" s="594"/>
      <c r="Q132" s="594"/>
      <c r="R132" s="594"/>
      <c r="S132" s="594"/>
      <c r="T132" s="594"/>
      <c r="U132" s="594"/>
      <c r="V132" s="594"/>
      <c r="W132" s="594"/>
      <c r="X132" s="594"/>
      <c r="Y132" s="594"/>
      <c r="Z132" s="594"/>
      <c r="AA132" s="594" t="s">
        <v>1147</v>
      </c>
      <c r="AB132" s="588" t="s">
        <v>1148</v>
      </c>
      <c r="AC132" s="528" t="s">
        <v>96</v>
      </c>
      <c r="AD132" s="588" t="s">
        <v>1096</v>
      </c>
      <c r="AE132" s="613">
        <v>1</v>
      </c>
      <c r="AF132" s="613">
        <v>4</v>
      </c>
      <c r="AG132" s="379" t="s">
        <v>665</v>
      </c>
      <c r="AJ132" s="379"/>
      <c r="AK132" s="379"/>
      <c r="AL132" s="379"/>
      <c r="AM132" s="379"/>
      <c r="AN132" s="379"/>
      <c r="AO132" s="379"/>
      <c r="AU132" s="379"/>
      <c r="AW132" s="644">
        <v>0.71499999999999997</v>
      </c>
      <c r="AY132" s="379"/>
    </row>
    <row r="133" spans="1:51" x14ac:dyDescent="0.45">
      <c r="A133" s="379" t="s">
        <v>16</v>
      </c>
      <c r="H133" s="379" t="s">
        <v>1124</v>
      </c>
      <c r="J133" s="379" t="s">
        <v>120</v>
      </c>
      <c r="K133" s="594" t="s">
        <v>1149</v>
      </c>
      <c r="L133" s="594"/>
      <c r="M133" s="594"/>
      <c r="N133" s="594"/>
      <c r="O133" s="594"/>
      <c r="P133" s="594"/>
      <c r="Q133" s="594"/>
      <c r="R133" s="594"/>
      <c r="S133" s="594"/>
      <c r="T133" s="594"/>
      <c r="U133" s="594"/>
      <c r="V133" s="594"/>
      <c r="W133" s="594"/>
      <c r="X133" s="594"/>
      <c r="Y133" s="594"/>
      <c r="Z133" s="594"/>
      <c r="AA133" s="594" t="s">
        <v>1150</v>
      </c>
      <c r="AB133" s="588" t="s">
        <v>1151</v>
      </c>
      <c r="AC133" s="528" t="s">
        <v>106</v>
      </c>
      <c r="AD133" s="588" t="s">
        <v>1096</v>
      </c>
      <c r="AE133" s="613">
        <v>1</v>
      </c>
      <c r="AF133" s="613">
        <v>4</v>
      </c>
      <c r="AG133" s="379" t="s">
        <v>665</v>
      </c>
      <c r="AJ133" s="379"/>
      <c r="AK133" s="379"/>
      <c r="AL133" s="379"/>
      <c r="AM133" s="379"/>
      <c r="AN133" s="379"/>
      <c r="AO133" s="379"/>
      <c r="AU133" s="379"/>
      <c r="AW133" s="644">
        <v>0.70399999999999996</v>
      </c>
      <c r="AY133" s="379"/>
    </row>
    <row r="134" spans="1:51" x14ac:dyDescent="0.45">
      <c r="A134" s="379" t="s">
        <v>16</v>
      </c>
      <c r="H134" s="379" t="s">
        <v>1124</v>
      </c>
      <c r="J134" s="379" t="s">
        <v>120</v>
      </c>
      <c r="K134" s="594" t="s">
        <v>1152</v>
      </c>
      <c r="L134" s="594"/>
      <c r="M134" s="594"/>
      <c r="N134" s="594"/>
      <c r="O134" s="594"/>
      <c r="P134" s="594"/>
      <c r="Q134" s="594"/>
      <c r="R134" s="594"/>
      <c r="S134" s="594"/>
      <c r="T134" s="594"/>
      <c r="U134" s="594"/>
      <c r="V134" s="594"/>
      <c r="W134" s="594"/>
      <c r="X134" s="594"/>
      <c r="Y134" s="594"/>
      <c r="Z134" s="594"/>
      <c r="AA134" s="594" t="s">
        <v>1153</v>
      </c>
      <c r="AB134" s="588" t="s">
        <v>1154</v>
      </c>
      <c r="AC134" s="528" t="s">
        <v>116</v>
      </c>
      <c r="AD134" s="588" t="s">
        <v>1096</v>
      </c>
      <c r="AE134" s="613">
        <v>1</v>
      </c>
      <c r="AF134" s="613">
        <v>4</v>
      </c>
      <c r="AG134" s="379" t="s">
        <v>665</v>
      </c>
      <c r="AJ134" s="379"/>
      <c r="AK134" s="379"/>
      <c r="AL134" s="379"/>
      <c r="AM134" s="379"/>
      <c r="AN134" s="379"/>
      <c r="AO134" s="379"/>
      <c r="AU134" s="379"/>
      <c r="AW134" s="644">
        <v>0.70399999999999996</v>
      </c>
      <c r="AY134" s="379"/>
    </row>
    <row r="135" spans="1:51" x14ac:dyDescent="0.45">
      <c r="A135" s="379" t="s">
        <v>1162</v>
      </c>
      <c r="B135" s="379" t="s">
        <v>1155</v>
      </c>
      <c r="C135" s="379" t="s">
        <v>1155</v>
      </c>
      <c r="H135" s="379" t="s">
        <v>1124</v>
      </c>
      <c r="J135" s="379" t="s">
        <v>120</v>
      </c>
      <c r="K135" s="594" t="s">
        <v>1156</v>
      </c>
      <c r="L135" s="594"/>
      <c r="M135" s="594"/>
      <c r="N135" s="594"/>
      <c r="O135" s="594"/>
      <c r="P135" s="594"/>
      <c r="Q135" s="594"/>
      <c r="R135" s="594"/>
      <c r="S135" s="594"/>
      <c r="T135" s="594"/>
      <c r="U135" s="594"/>
      <c r="V135" s="594"/>
      <c r="W135" s="594"/>
      <c r="X135" s="594"/>
      <c r="Y135" s="594"/>
      <c r="Z135" s="594"/>
      <c r="AA135" s="588" t="s">
        <v>1157</v>
      </c>
      <c r="AB135" s="588" t="s">
        <v>1158</v>
      </c>
      <c r="AC135" s="528" t="s">
        <v>29</v>
      </c>
      <c r="AD135" s="588" t="s">
        <v>1096</v>
      </c>
      <c r="AE135" s="613">
        <v>1</v>
      </c>
      <c r="AF135" s="613">
        <v>4</v>
      </c>
      <c r="AG135" s="379" t="s">
        <v>665</v>
      </c>
      <c r="AJ135" s="379"/>
      <c r="AK135" s="379"/>
      <c r="AL135" s="379"/>
      <c r="AM135" s="379"/>
      <c r="AN135" s="379"/>
      <c r="AO135" s="379"/>
      <c r="AU135" s="379"/>
      <c r="AV135" s="379">
        <v>2</v>
      </c>
      <c r="AW135" s="644">
        <v>0.70399999999999996</v>
      </c>
      <c r="AY135" s="379"/>
    </row>
    <row r="136" spans="1:51" x14ac:dyDescent="0.45">
      <c r="A136" s="379" t="s">
        <v>1162</v>
      </c>
      <c r="B136" s="379" t="s">
        <v>1155</v>
      </c>
      <c r="C136" s="379" t="s">
        <v>1155</v>
      </c>
      <c r="H136" s="379" t="s">
        <v>1124</v>
      </c>
      <c r="J136" s="379" t="s">
        <v>120</v>
      </c>
      <c r="K136" s="594" t="s">
        <v>1159</v>
      </c>
      <c r="L136" s="594"/>
      <c r="M136" s="594"/>
      <c r="N136" s="594"/>
      <c r="O136" s="594"/>
      <c r="P136" s="594"/>
      <c r="Q136" s="594"/>
      <c r="R136" s="594"/>
      <c r="S136" s="594"/>
      <c r="T136" s="594"/>
      <c r="U136" s="594"/>
      <c r="V136" s="594"/>
      <c r="W136" s="594"/>
      <c r="X136" s="594"/>
      <c r="Y136" s="594"/>
      <c r="Z136" s="594"/>
      <c r="AA136" s="588" t="s">
        <v>1160</v>
      </c>
      <c r="AB136" s="588" t="s">
        <v>1161</v>
      </c>
      <c r="AC136" s="528" t="s">
        <v>38</v>
      </c>
      <c r="AD136" s="588" t="s">
        <v>1096</v>
      </c>
      <c r="AE136" s="613">
        <v>1</v>
      </c>
      <c r="AF136" s="613">
        <v>4</v>
      </c>
      <c r="AG136" s="379" t="s">
        <v>665</v>
      </c>
      <c r="AJ136" s="379"/>
      <c r="AK136" s="379"/>
      <c r="AL136" s="379"/>
      <c r="AM136" s="379"/>
      <c r="AN136" s="379"/>
      <c r="AO136" s="379"/>
      <c r="AU136" s="379"/>
      <c r="AV136" s="379">
        <v>2</v>
      </c>
      <c r="AW136" s="644">
        <v>0.70399999999999996</v>
      </c>
      <c r="AY136" s="379"/>
    </row>
    <row r="137" spans="1:51" x14ac:dyDescent="0.45">
      <c r="A137" s="379" t="s">
        <v>1162</v>
      </c>
      <c r="B137" s="379" t="s">
        <v>1155</v>
      </c>
      <c r="C137" s="379" t="s">
        <v>1155</v>
      </c>
      <c r="H137" s="379" t="s">
        <v>1124</v>
      </c>
      <c r="J137" s="379" t="s">
        <v>120</v>
      </c>
      <c r="K137" s="594" t="s">
        <v>1163</v>
      </c>
      <c r="L137" s="594"/>
      <c r="M137" s="594"/>
      <c r="N137" s="594"/>
      <c r="O137" s="594"/>
      <c r="P137" s="594"/>
      <c r="Q137" s="594"/>
      <c r="R137" s="594"/>
      <c r="S137" s="594"/>
      <c r="T137" s="594"/>
      <c r="U137" s="594"/>
      <c r="V137" s="594"/>
      <c r="W137" s="594"/>
      <c r="X137" s="594"/>
      <c r="Y137" s="594"/>
      <c r="Z137" s="594"/>
      <c r="AA137" s="588" t="s">
        <v>1164</v>
      </c>
      <c r="AB137" s="588" t="s">
        <v>1165</v>
      </c>
      <c r="AC137" s="528" t="s">
        <v>47</v>
      </c>
      <c r="AD137" s="588" t="s">
        <v>1096</v>
      </c>
      <c r="AE137" s="613">
        <v>1</v>
      </c>
      <c r="AF137" s="613">
        <v>4</v>
      </c>
      <c r="AG137" s="379" t="s">
        <v>665</v>
      </c>
      <c r="AJ137" s="379"/>
      <c r="AK137" s="379"/>
      <c r="AL137" s="379"/>
      <c r="AM137" s="379"/>
      <c r="AN137" s="379"/>
      <c r="AO137" s="379"/>
      <c r="AU137" s="379"/>
      <c r="AW137" s="644">
        <v>0.70399999999999996</v>
      </c>
      <c r="AY137" s="379"/>
    </row>
    <row r="138" spans="1:51" x14ac:dyDescent="0.45">
      <c r="A138" s="379" t="s">
        <v>1162</v>
      </c>
      <c r="B138" s="379" t="s">
        <v>1155</v>
      </c>
      <c r="C138" s="379" t="s">
        <v>1155</v>
      </c>
      <c r="H138" s="379" t="s">
        <v>1124</v>
      </c>
      <c r="J138" s="379" t="s">
        <v>120</v>
      </c>
      <c r="K138" s="594" t="s">
        <v>1166</v>
      </c>
      <c r="L138" s="594"/>
      <c r="M138" s="594"/>
      <c r="N138" s="594"/>
      <c r="O138" s="594"/>
      <c r="P138" s="594"/>
      <c r="Q138" s="594"/>
      <c r="R138" s="594"/>
      <c r="S138" s="594"/>
      <c r="T138" s="594"/>
      <c r="U138" s="594"/>
      <c r="V138" s="594"/>
      <c r="W138" s="594"/>
      <c r="X138" s="594"/>
      <c r="Y138" s="594"/>
      <c r="Z138" s="594"/>
      <c r="AA138" s="588" t="s">
        <v>1167</v>
      </c>
      <c r="AB138" s="588" t="s">
        <v>1168</v>
      </c>
      <c r="AC138" s="528" t="s">
        <v>56</v>
      </c>
      <c r="AD138" s="588" t="s">
        <v>1096</v>
      </c>
      <c r="AE138" s="613">
        <v>1</v>
      </c>
      <c r="AF138" s="613">
        <v>4</v>
      </c>
      <c r="AG138" s="379" t="s">
        <v>665</v>
      </c>
      <c r="AJ138" s="379"/>
      <c r="AK138" s="379"/>
      <c r="AL138" s="379"/>
      <c r="AM138" s="379"/>
      <c r="AN138" s="379"/>
      <c r="AO138" s="379"/>
      <c r="AU138" s="379"/>
      <c r="AV138" s="379">
        <v>4</v>
      </c>
      <c r="AW138" s="644">
        <v>0.70399999999999996</v>
      </c>
      <c r="AY138" s="379"/>
    </row>
    <row r="139" spans="1:51" x14ac:dyDescent="0.45">
      <c r="A139" s="379" t="s">
        <v>1162</v>
      </c>
      <c r="B139" s="379" t="s">
        <v>1155</v>
      </c>
      <c r="C139" s="379" t="s">
        <v>1155</v>
      </c>
      <c r="H139" s="379" t="s">
        <v>1124</v>
      </c>
      <c r="J139" s="379" t="s">
        <v>120</v>
      </c>
      <c r="K139" s="594" t="s">
        <v>1169</v>
      </c>
      <c r="L139" s="594"/>
      <c r="M139" s="594"/>
      <c r="N139" s="594"/>
      <c r="O139" s="594"/>
      <c r="P139" s="594"/>
      <c r="Q139" s="594"/>
      <c r="R139" s="594"/>
      <c r="S139" s="594"/>
      <c r="T139" s="594"/>
      <c r="U139" s="594"/>
      <c r="V139" s="594"/>
      <c r="W139" s="594"/>
      <c r="X139" s="594"/>
      <c r="Y139" s="594"/>
      <c r="Z139" s="594"/>
      <c r="AA139" s="588" t="s">
        <v>1170</v>
      </c>
      <c r="AB139" s="588" t="s">
        <v>1171</v>
      </c>
      <c r="AC139" s="528" t="s">
        <v>67</v>
      </c>
      <c r="AD139" s="588" t="s">
        <v>1096</v>
      </c>
      <c r="AE139" s="613">
        <v>1</v>
      </c>
      <c r="AF139" s="613">
        <v>4</v>
      </c>
      <c r="AG139" s="379" t="s">
        <v>665</v>
      </c>
      <c r="AJ139" s="379"/>
      <c r="AK139" s="379"/>
      <c r="AL139" s="379"/>
      <c r="AM139" s="379"/>
      <c r="AN139" s="379"/>
      <c r="AO139" s="379"/>
      <c r="AU139" s="379"/>
      <c r="AW139" s="644">
        <v>0.70399999999999996</v>
      </c>
      <c r="AY139" s="379"/>
    </row>
    <row r="140" spans="1:51" x14ac:dyDescent="0.45">
      <c r="A140" s="379" t="s">
        <v>1162</v>
      </c>
      <c r="B140" s="379" t="s">
        <v>1155</v>
      </c>
      <c r="C140" s="379" t="s">
        <v>1155</v>
      </c>
      <c r="H140" s="379" t="s">
        <v>1124</v>
      </c>
      <c r="J140" s="379" t="s">
        <v>120</v>
      </c>
      <c r="K140" s="594" t="s">
        <v>1172</v>
      </c>
      <c r="L140" s="594"/>
      <c r="M140" s="594"/>
      <c r="N140" s="594"/>
      <c r="O140" s="594"/>
      <c r="P140" s="594"/>
      <c r="Q140" s="594"/>
      <c r="R140" s="594"/>
      <c r="S140" s="594"/>
      <c r="T140" s="594"/>
      <c r="U140" s="594"/>
      <c r="V140" s="594"/>
      <c r="W140" s="594"/>
      <c r="X140" s="594"/>
      <c r="Y140" s="594"/>
      <c r="Z140" s="594"/>
      <c r="AA140" s="594" t="s">
        <v>1173</v>
      </c>
      <c r="AB140" s="588" t="s">
        <v>1174</v>
      </c>
      <c r="AC140" s="528" t="s">
        <v>77</v>
      </c>
      <c r="AD140" s="588" t="s">
        <v>1096</v>
      </c>
      <c r="AE140" s="613">
        <v>1</v>
      </c>
      <c r="AF140" s="613">
        <v>4</v>
      </c>
      <c r="AG140" s="379" t="s">
        <v>665</v>
      </c>
      <c r="AJ140" s="379"/>
      <c r="AK140" s="379"/>
      <c r="AL140" s="379"/>
      <c r="AM140" s="379"/>
      <c r="AN140" s="379"/>
      <c r="AO140" s="379"/>
      <c r="AU140" s="379"/>
      <c r="AV140" s="379">
        <v>4</v>
      </c>
      <c r="AW140" s="644">
        <v>0.70399999999999996</v>
      </c>
      <c r="AY140" s="379"/>
    </row>
    <row r="141" spans="1:51" x14ac:dyDescent="0.45">
      <c r="A141" s="379" t="s">
        <v>1162</v>
      </c>
      <c r="B141" s="379" t="s">
        <v>1155</v>
      </c>
      <c r="C141" s="379" t="s">
        <v>1155</v>
      </c>
      <c r="H141" s="379" t="s">
        <v>1124</v>
      </c>
      <c r="J141" s="379" t="s">
        <v>120</v>
      </c>
      <c r="K141" s="594" t="s">
        <v>1175</v>
      </c>
      <c r="L141" s="594"/>
      <c r="M141" s="594"/>
      <c r="N141" s="594"/>
      <c r="O141" s="594"/>
      <c r="P141" s="594"/>
      <c r="Q141" s="594"/>
      <c r="R141" s="594"/>
      <c r="S141" s="594"/>
      <c r="T141" s="594"/>
      <c r="U141" s="594"/>
      <c r="V141" s="594"/>
      <c r="W141" s="594"/>
      <c r="X141" s="594"/>
      <c r="Y141" s="594"/>
      <c r="Z141" s="594"/>
      <c r="AA141" s="594" t="s">
        <v>1176</v>
      </c>
      <c r="AB141" s="588" t="s">
        <v>1177</v>
      </c>
      <c r="AC141" s="528" t="s">
        <v>87</v>
      </c>
      <c r="AD141" s="588" t="s">
        <v>1096</v>
      </c>
      <c r="AE141" s="613">
        <v>1</v>
      </c>
      <c r="AF141" s="613">
        <v>4</v>
      </c>
      <c r="AG141" s="379" t="s">
        <v>665</v>
      </c>
      <c r="AJ141" s="379"/>
      <c r="AK141" s="379"/>
      <c r="AL141" s="379"/>
      <c r="AM141" s="379"/>
      <c r="AN141" s="379"/>
      <c r="AO141" s="379"/>
      <c r="AU141" s="379"/>
      <c r="AW141" s="644">
        <v>1.518</v>
      </c>
      <c r="AY141" s="379"/>
    </row>
    <row r="142" spans="1:51" x14ac:dyDescent="0.45">
      <c r="A142" s="379" t="s">
        <v>1162</v>
      </c>
      <c r="B142" s="379" t="s">
        <v>1155</v>
      </c>
      <c r="C142" s="379" t="s">
        <v>1155</v>
      </c>
      <c r="H142" s="379" t="s">
        <v>1124</v>
      </c>
      <c r="J142" s="379" t="s">
        <v>120</v>
      </c>
      <c r="K142" s="594" t="s">
        <v>1178</v>
      </c>
      <c r="L142" s="594"/>
      <c r="M142" s="594"/>
      <c r="N142" s="594"/>
      <c r="O142" s="594"/>
      <c r="P142" s="594"/>
      <c r="Q142" s="594"/>
      <c r="R142" s="594"/>
      <c r="S142" s="594"/>
      <c r="T142" s="594"/>
      <c r="U142" s="594"/>
      <c r="V142" s="594"/>
      <c r="W142" s="594"/>
      <c r="X142" s="594"/>
      <c r="Y142" s="594"/>
      <c r="Z142" s="594"/>
      <c r="AA142" s="594" t="s">
        <v>1179</v>
      </c>
      <c r="AB142" s="588" t="s">
        <v>1180</v>
      </c>
      <c r="AC142" s="528" t="s">
        <v>95</v>
      </c>
      <c r="AD142" s="588" t="s">
        <v>1096</v>
      </c>
      <c r="AE142" s="613">
        <v>1</v>
      </c>
      <c r="AF142" s="613">
        <v>4</v>
      </c>
      <c r="AG142" s="379" t="s">
        <v>665</v>
      </c>
      <c r="AJ142" s="379"/>
      <c r="AK142" s="379"/>
      <c r="AL142" s="379"/>
      <c r="AM142" s="379"/>
      <c r="AN142" s="379"/>
      <c r="AO142" s="379"/>
      <c r="AU142" s="379"/>
      <c r="AV142" s="379">
        <v>4</v>
      </c>
      <c r="AW142" s="644">
        <v>1.518</v>
      </c>
      <c r="AY142" s="379"/>
    </row>
    <row r="143" spans="1:51" x14ac:dyDescent="0.45">
      <c r="A143" s="379" t="s">
        <v>1162</v>
      </c>
      <c r="B143" s="379" t="s">
        <v>1155</v>
      </c>
      <c r="C143" s="379" t="s">
        <v>1155</v>
      </c>
      <c r="H143" s="379" t="s">
        <v>1124</v>
      </c>
      <c r="J143" s="379" t="s">
        <v>120</v>
      </c>
      <c r="K143" s="594" t="s">
        <v>1181</v>
      </c>
      <c r="L143" s="594"/>
      <c r="M143" s="594"/>
      <c r="N143" s="594"/>
      <c r="O143" s="594"/>
      <c r="P143" s="594"/>
      <c r="Q143" s="594"/>
      <c r="R143" s="594"/>
      <c r="S143" s="594"/>
      <c r="T143" s="594"/>
      <c r="U143" s="594"/>
      <c r="V143" s="594"/>
      <c r="W143" s="594"/>
      <c r="X143" s="594"/>
      <c r="Y143" s="594"/>
      <c r="Z143" s="594"/>
      <c r="AA143" s="594" t="s">
        <v>1182</v>
      </c>
      <c r="AB143" s="588" t="s">
        <v>1183</v>
      </c>
      <c r="AC143" s="528" t="s">
        <v>105</v>
      </c>
      <c r="AD143" s="588" t="s">
        <v>1096</v>
      </c>
      <c r="AE143" s="613">
        <v>1</v>
      </c>
      <c r="AF143" s="613">
        <v>4</v>
      </c>
      <c r="AG143" s="379" t="s">
        <v>665</v>
      </c>
      <c r="AJ143" s="379"/>
      <c r="AK143" s="379"/>
      <c r="AL143" s="379"/>
      <c r="AM143" s="379"/>
      <c r="AN143" s="379"/>
      <c r="AO143" s="379"/>
      <c r="AU143" s="379"/>
      <c r="AW143" s="644">
        <v>0.95299999999999996</v>
      </c>
      <c r="AY143" s="379"/>
    </row>
    <row r="144" spans="1:51" x14ac:dyDescent="0.45">
      <c r="A144" s="379" t="s">
        <v>1162</v>
      </c>
      <c r="B144" s="379" t="s">
        <v>1155</v>
      </c>
      <c r="C144" s="379" t="s">
        <v>1155</v>
      </c>
      <c r="H144" s="379" t="s">
        <v>1124</v>
      </c>
      <c r="J144" s="379" t="s">
        <v>120</v>
      </c>
      <c r="K144" s="594" t="s">
        <v>1184</v>
      </c>
      <c r="L144" s="594"/>
      <c r="M144" s="594"/>
      <c r="N144" s="594"/>
      <c r="O144" s="594"/>
      <c r="P144" s="594"/>
      <c r="Q144" s="594"/>
      <c r="R144" s="594"/>
      <c r="S144" s="594"/>
      <c r="T144" s="594"/>
      <c r="U144" s="594"/>
      <c r="V144" s="594"/>
      <c r="W144" s="594"/>
      <c r="X144" s="594"/>
      <c r="Y144" s="594"/>
      <c r="Z144" s="594"/>
      <c r="AA144" s="594" t="s">
        <v>1185</v>
      </c>
      <c r="AB144" s="588" t="s">
        <v>1186</v>
      </c>
      <c r="AC144" s="528" t="s">
        <v>115</v>
      </c>
      <c r="AD144" s="588" t="s">
        <v>1096</v>
      </c>
      <c r="AE144" s="613">
        <v>1</v>
      </c>
      <c r="AF144" s="613">
        <v>4</v>
      </c>
      <c r="AG144" s="379" t="s">
        <v>665</v>
      </c>
      <c r="AJ144" s="379"/>
      <c r="AK144" s="379"/>
      <c r="AL144" s="379"/>
      <c r="AM144" s="379"/>
      <c r="AN144" s="379"/>
      <c r="AO144" s="379"/>
      <c r="AU144" s="379"/>
      <c r="AW144" s="644">
        <v>0.95299999999999996</v>
      </c>
      <c r="AY144" s="379"/>
    </row>
    <row r="145" spans="1:51" x14ac:dyDescent="0.45">
      <c r="A145" s="379" t="s">
        <v>1162</v>
      </c>
      <c r="B145" s="379" t="s">
        <v>1155</v>
      </c>
      <c r="C145" s="379" t="s">
        <v>1155</v>
      </c>
      <c r="H145" s="379" t="s">
        <v>1124</v>
      </c>
      <c r="J145" s="379" t="s">
        <v>120</v>
      </c>
      <c r="K145" s="594" t="s">
        <v>1187</v>
      </c>
      <c r="L145" s="594"/>
      <c r="M145" s="594"/>
      <c r="N145" s="594"/>
      <c r="O145" s="594"/>
      <c r="P145" s="594"/>
      <c r="Q145" s="594"/>
      <c r="R145" s="594"/>
      <c r="S145" s="594"/>
      <c r="T145" s="594"/>
      <c r="U145" s="594"/>
      <c r="V145" s="594"/>
      <c r="W145" s="594"/>
      <c r="X145" s="594"/>
      <c r="Y145" s="594"/>
      <c r="Z145" s="594"/>
      <c r="AA145" s="594" t="s">
        <v>1188</v>
      </c>
      <c r="AB145" s="588" t="s">
        <v>1189</v>
      </c>
      <c r="AC145" s="528" t="s">
        <v>28</v>
      </c>
      <c r="AD145" s="588" t="s">
        <v>1096</v>
      </c>
      <c r="AE145" s="613">
        <v>1</v>
      </c>
      <c r="AF145" s="613">
        <v>4</v>
      </c>
      <c r="AG145" s="379" t="s">
        <v>665</v>
      </c>
      <c r="AJ145" s="379"/>
      <c r="AK145" s="379"/>
      <c r="AL145" s="379"/>
      <c r="AM145" s="379"/>
      <c r="AN145" s="379"/>
      <c r="AO145" s="379"/>
      <c r="AU145" s="379"/>
      <c r="AV145" s="379">
        <v>2</v>
      </c>
      <c r="AW145" s="644">
        <v>0.95299999999999996</v>
      </c>
      <c r="AY145" s="379"/>
    </row>
    <row r="146" spans="1:51" x14ac:dyDescent="0.45">
      <c r="A146" s="379" t="s">
        <v>1162</v>
      </c>
      <c r="B146" s="379" t="s">
        <v>1155</v>
      </c>
      <c r="C146" s="379" t="s">
        <v>1155</v>
      </c>
      <c r="H146" s="379" t="s">
        <v>1124</v>
      </c>
      <c r="J146" s="379" t="s">
        <v>120</v>
      </c>
      <c r="K146" s="594" t="s">
        <v>1190</v>
      </c>
      <c r="L146" s="594"/>
      <c r="M146" s="594"/>
      <c r="N146" s="594"/>
      <c r="O146" s="594"/>
      <c r="P146" s="594"/>
      <c r="Q146" s="594"/>
      <c r="R146" s="594"/>
      <c r="S146" s="594"/>
      <c r="T146" s="594"/>
      <c r="U146" s="594"/>
      <c r="V146" s="594"/>
      <c r="W146" s="594"/>
      <c r="X146" s="594"/>
      <c r="Y146" s="594"/>
      <c r="Z146" s="594"/>
      <c r="AA146" s="594" t="s">
        <v>1191</v>
      </c>
      <c r="AB146" s="588" t="s">
        <v>1192</v>
      </c>
      <c r="AC146" s="528" t="s">
        <v>37</v>
      </c>
      <c r="AD146" s="588" t="s">
        <v>1096</v>
      </c>
      <c r="AE146" s="613">
        <v>1</v>
      </c>
      <c r="AF146" s="613">
        <v>4</v>
      </c>
      <c r="AG146" s="379" t="s">
        <v>665</v>
      </c>
      <c r="AJ146" s="379"/>
      <c r="AK146" s="379"/>
      <c r="AL146" s="379"/>
      <c r="AM146" s="379"/>
      <c r="AN146" s="379"/>
      <c r="AO146" s="379"/>
      <c r="AU146" s="379"/>
      <c r="AV146" s="379">
        <v>2</v>
      </c>
      <c r="AW146" s="644">
        <v>0.73099999999999998</v>
      </c>
      <c r="AY146" s="379"/>
    </row>
    <row r="147" spans="1:51" x14ac:dyDescent="0.45">
      <c r="A147" s="379" t="s">
        <v>1162</v>
      </c>
      <c r="B147" s="379" t="s">
        <v>1155</v>
      </c>
      <c r="C147" s="379" t="s">
        <v>1155</v>
      </c>
      <c r="H147" s="379" t="s">
        <v>1124</v>
      </c>
      <c r="J147" s="379" t="s">
        <v>120</v>
      </c>
      <c r="K147" s="594" t="s">
        <v>1193</v>
      </c>
      <c r="L147" s="594"/>
      <c r="M147" s="594"/>
      <c r="N147" s="594"/>
      <c r="O147" s="594"/>
      <c r="P147" s="594"/>
      <c r="Q147" s="594"/>
      <c r="R147" s="594"/>
      <c r="S147" s="594"/>
      <c r="T147" s="594"/>
      <c r="U147" s="594"/>
      <c r="V147" s="594"/>
      <c r="W147" s="594"/>
      <c r="X147" s="594"/>
      <c r="Y147" s="594"/>
      <c r="Z147" s="594"/>
      <c r="AA147" s="594" t="s">
        <v>1194</v>
      </c>
      <c r="AB147" s="588" t="s">
        <v>1195</v>
      </c>
      <c r="AC147" s="528" t="s">
        <v>46</v>
      </c>
      <c r="AD147" s="588" t="s">
        <v>1096</v>
      </c>
      <c r="AE147" s="613">
        <v>1</v>
      </c>
      <c r="AF147" s="613">
        <v>4</v>
      </c>
      <c r="AG147" s="379" t="s">
        <v>665</v>
      </c>
      <c r="AJ147" s="379"/>
      <c r="AK147" s="379"/>
      <c r="AL147" s="379"/>
      <c r="AM147" s="379"/>
      <c r="AN147" s="379"/>
      <c r="AO147" s="379"/>
      <c r="AU147" s="379"/>
      <c r="AV147" s="379">
        <v>2</v>
      </c>
      <c r="AW147" s="644">
        <v>0.73099999999999998</v>
      </c>
      <c r="AY147" s="379"/>
    </row>
    <row r="148" spans="1:51" x14ac:dyDescent="0.45">
      <c r="A148" s="379" t="s">
        <v>1162</v>
      </c>
      <c r="B148" s="379" t="s">
        <v>1155</v>
      </c>
      <c r="C148" s="379" t="s">
        <v>1155</v>
      </c>
      <c r="H148" s="379" t="s">
        <v>1124</v>
      </c>
      <c r="J148" s="379" t="s">
        <v>120</v>
      </c>
      <c r="K148" s="594" t="s">
        <v>1196</v>
      </c>
      <c r="L148" s="594"/>
      <c r="M148" s="594"/>
      <c r="N148" s="594"/>
      <c r="O148" s="594"/>
      <c r="P148" s="594"/>
      <c r="Q148" s="594"/>
      <c r="R148" s="594"/>
      <c r="S148" s="594"/>
      <c r="T148" s="594"/>
      <c r="U148" s="594"/>
      <c r="V148" s="594"/>
      <c r="W148" s="594"/>
      <c r="X148" s="594"/>
      <c r="Y148" s="594"/>
      <c r="Z148" s="594"/>
      <c r="AA148" s="594" t="s">
        <v>1197</v>
      </c>
      <c r="AB148" s="588" t="s">
        <v>1198</v>
      </c>
      <c r="AC148" s="528" t="s">
        <v>55</v>
      </c>
      <c r="AD148" s="588" t="s">
        <v>1096</v>
      </c>
      <c r="AE148" s="613">
        <v>1</v>
      </c>
      <c r="AF148" s="613">
        <v>4</v>
      </c>
      <c r="AG148" s="379" t="s">
        <v>665</v>
      </c>
      <c r="AJ148" s="379"/>
      <c r="AK148" s="379"/>
      <c r="AL148" s="379"/>
      <c r="AM148" s="379"/>
      <c r="AN148" s="379"/>
      <c r="AO148" s="379"/>
      <c r="AU148" s="379"/>
      <c r="AV148" s="379">
        <v>2</v>
      </c>
      <c r="AW148" s="644">
        <v>0.73099999999999998</v>
      </c>
      <c r="AY148" s="379"/>
    </row>
    <row r="149" spans="1:51" x14ac:dyDescent="0.45">
      <c r="A149" s="379" t="s">
        <v>1162</v>
      </c>
      <c r="B149" s="379" t="s">
        <v>1155</v>
      </c>
      <c r="C149" s="379" t="s">
        <v>1155</v>
      </c>
      <c r="H149" s="379" t="s">
        <v>1124</v>
      </c>
      <c r="J149" s="379" t="s">
        <v>120</v>
      </c>
      <c r="K149" s="594" t="s">
        <v>1199</v>
      </c>
      <c r="L149" s="594"/>
      <c r="M149" s="594"/>
      <c r="N149" s="594"/>
      <c r="O149" s="594"/>
      <c r="P149" s="594"/>
      <c r="Q149" s="594"/>
      <c r="R149" s="594"/>
      <c r="S149" s="594"/>
      <c r="T149" s="594"/>
      <c r="U149" s="594"/>
      <c r="V149" s="594"/>
      <c r="W149" s="594"/>
      <c r="X149" s="594"/>
      <c r="Y149" s="594"/>
      <c r="Z149" s="594"/>
      <c r="AA149" s="594" t="s">
        <v>1200</v>
      </c>
      <c r="AB149" s="588" t="s">
        <v>1201</v>
      </c>
      <c r="AC149" s="528" t="s">
        <v>66</v>
      </c>
      <c r="AD149" s="588" t="s">
        <v>1096</v>
      </c>
      <c r="AE149" s="613">
        <v>1</v>
      </c>
      <c r="AF149" s="613">
        <v>4</v>
      </c>
      <c r="AG149" s="379" t="s">
        <v>665</v>
      </c>
      <c r="AJ149" s="379"/>
      <c r="AK149" s="379"/>
      <c r="AL149" s="379"/>
      <c r="AM149" s="379"/>
      <c r="AN149" s="379"/>
      <c r="AO149" s="379"/>
      <c r="AU149" s="379"/>
      <c r="AV149" s="379">
        <v>4</v>
      </c>
      <c r="AW149" s="644">
        <v>0.73099999999999998</v>
      </c>
      <c r="AY149" s="379"/>
    </row>
    <row r="150" spans="1:51" x14ac:dyDescent="0.45">
      <c r="A150" s="379" t="s">
        <v>1162</v>
      </c>
      <c r="B150" s="379" t="s">
        <v>1155</v>
      </c>
      <c r="C150" s="379" t="s">
        <v>1155</v>
      </c>
      <c r="H150" s="379" t="s">
        <v>1124</v>
      </c>
      <c r="J150" s="379" t="s">
        <v>120</v>
      </c>
      <c r="K150" s="594" t="s">
        <v>1202</v>
      </c>
      <c r="L150" s="594"/>
      <c r="M150" s="594"/>
      <c r="N150" s="594"/>
      <c r="O150" s="594"/>
      <c r="P150" s="594"/>
      <c r="Q150" s="594"/>
      <c r="R150" s="594"/>
      <c r="S150" s="594"/>
      <c r="T150" s="594"/>
      <c r="U150" s="594"/>
      <c r="V150" s="594"/>
      <c r="W150" s="594"/>
      <c r="X150" s="594"/>
      <c r="Y150" s="594"/>
      <c r="Z150" s="594"/>
      <c r="AA150" s="588" t="s">
        <v>1203</v>
      </c>
      <c r="AB150" s="588" t="s">
        <v>1204</v>
      </c>
      <c r="AC150" s="528" t="s">
        <v>76</v>
      </c>
      <c r="AD150" s="588" t="s">
        <v>1096</v>
      </c>
      <c r="AE150" s="613">
        <v>1</v>
      </c>
      <c r="AF150" s="613">
        <v>4</v>
      </c>
      <c r="AG150" s="379" t="s">
        <v>665</v>
      </c>
      <c r="AJ150" s="379"/>
      <c r="AK150" s="379"/>
      <c r="AL150" s="379"/>
      <c r="AM150" s="379"/>
      <c r="AN150" s="379"/>
      <c r="AO150" s="379"/>
      <c r="AU150" s="379"/>
      <c r="AV150" s="379">
        <v>4</v>
      </c>
      <c r="AW150" s="644">
        <v>1.633</v>
      </c>
      <c r="AY150" s="379"/>
    </row>
    <row r="151" spans="1:51" x14ac:dyDescent="0.45">
      <c r="A151" s="379" t="s">
        <v>1162</v>
      </c>
      <c r="B151" s="379" t="s">
        <v>1155</v>
      </c>
      <c r="C151" s="379" t="s">
        <v>1155</v>
      </c>
      <c r="H151" s="379" t="s">
        <v>1124</v>
      </c>
      <c r="J151" s="379" t="s">
        <v>120</v>
      </c>
      <c r="K151" s="594" t="s">
        <v>1205</v>
      </c>
      <c r="L151" s="594"/>
      <c r="M151" s="594"/>
      <c r="N151" s="594"/>
      <c r="O151" s="594"/>
      <c r="P151" s="594"/>
      <c r="Q151" s="594"/>
      <c r="R151" s="594"/>
      <c r="S151" s="594"/>
      <c r="T151" s="594"/>
      <c r="U151" s="594"/>
      <c r="V151" s="594"/>
      <c r="W151" s="594"/>
      <c r="X151" s="594"/>
      <c r="Y151" s="594"/>
      <c r="Z151" s="594"/>
      <c r="AA151" s="588" t="s">
        <v>1206</v>
      </c>
      <c r="AB151" s="588" t="s">
        <v>1207</v>
      </c>
      <c r="AC151" s="528" t="s">
        <v>86</v>
      </c>
      <c r="AD151" s="588" t="s">
        <v>1096</v>
      </c>
      <c r="AE151" s="613">
        <v>1</v>
      </c>
      <c r="AF151" s="613">
        <v>4</v>
      </c>
      <c r="AG151" s="379" t="s">
        <v>665</v>
      </c>
      <c r="AJ151" s="379"/>
      <c r="AK151" s="379"/>
      <c r="AL151" s="379"/>
      <c r="AM151" s="379"/>
      <c r="AN151" s="379"/>
      <c r="AO151" s="379"/>
      <c r="AU151" s="379"/>
      <c r="AV151" s="379">
        <v>2</v>
      </c>
      <c r="AW151" s="644">
        <v>1.633</v>
      </c>
      <c r="AY151" s="379"/>
    </row>
    <row r="152" spans="1:51" x14ac:dyDescent="0.45">
      <c r="A152" s="379" t="s">
        <v>1162</v>
      </c>
      <c r="B152" s="379" t="s">
        <v>1155</v>
      </c>
      <c r="C152" s="379" t="s">
        <v>1155</v>
      </c>
      <c r="H152" s="379" t="s">
        <v>1124</v>
      </c>
      <c r="J152" s="379" t="s">
        <v>120</v>
      </c>
      <c r="K152" s="594" t="s">
        <v>1208</v>
      </c>
      <c r="L152" s="594"/>
      <c r="M152" s="594"/>
      <c r="N152" s="594"/>
      <c r="O152" s="594"/>
      <c r="P152" s="594"/>
      <c r="Q152" s="594"/>
      <c r="R152" s="594"/>
      <c r="S152" s="594"/>
      <c r="T152" s="594"/>
      <c r="U152" s="594"/>
      <c r="V152" s="594"/>
      <c r="W152" s="594"/>
      <c r="X152" s="594"/>
      <c r="Y152" s="594"/>
      <c r="Z152" s="594"/>
      <c r="AA152" s="588" t="s">
        <v>1209</v>
      </c>
      <c r="AB152" s="588" t="s">
        <v>1210</v>
      </c>
      <c r="AC152" s="528" t="s">
        <v>94</v>
      </c>
      <c r="AD152" s="588" t="s">
        <v>1096</v>
      </c>
      <c r="AE152" s="613">
        <v>1</v>
      </c>
      <c r="AF152" s="613">
        <v>4</v>
      </c>
      <c r="AG152" s="379" t="s">
        <v>665</v>
      </c>
      <c r="AJ152" s="379"/>
      <c r="AK152" s="379"/>
      <c r="AL152" s="379"/>
      <c r="AM152" s="379"/>
      <c r="AN152" s="379"/>
      <c r="AO152" s="379"/>
      <c r="AU152" s="379"/>
      <c r="AV152" s="379">
        <v>2</v>
      </c>
      <c r="AW152" s="644">
        <v>1.633</v>
      </c>
      <c r="AY152" s="379"/>
    </row>
    <row r="153" spans="1:51" x14ac:dyDescent="0.45">
      <c r="A153" s="379" t="s">
        <v>1162</v>
      </c>
      <c r="B153" s="379" t="s">
        <v>1155</v>
      </c>
      <c r="C153" s="379" t="s">
        <v>1155</v>
      </c>
      <c r="H153" s="379" t="s">
        <v>1124</v>
      </c>
      <c r="J153" s="379" t="s">
        <v>120</v>
      </c>
      <c r="K153" s="594" t="s">
        <v>1211</v>
      </c>
      <c r="L153" s="594"/>
      <c r="M153" s="594"/>
      <c r="N153" s="594"/>
      <c r="O153" s="594"/>
      <c r="P153" s="594"/>
      <c r="Q153" s="594"/>
      <c r="R153" s="594"/>
      <c r="S153" s="594"/>
      <c r="T153" s="594"/>
      <c r="U153" s="594"/>
      <c r="V153" s="594"/>
      <c r="W153" s="594"/>
      <c r="X153" s="594"/>
      <c r="Y153" s="594"/>
      <c r="Z153" s="594"/>
      <c r="AA153" s="588" t="s">
        <v>1212</v>
      </c>
      <c r="AB153" s="588" t="s">
        <v>1213</v>
      </c>
      <c r="AC153" s="528" t="s">
        <v>104</v>
      </c>
      <c r="AD153" s="588" t="s">
        <v>1096</v>
      </c>
      <c r="AE153" s="613">
        <v>1</v>
      </c>
      <c r="AF153" s="613">
        <v>4</v>
      </c>
      <c r="AG153" s="379" t="s">
        <v>665</v>
      </c>
      <c r="AJ153" s="379"/>
      <c r="AK153" s="379"/>
      <c r="AL153" s="379"/>
      <c r="AM153" s="379"/>
      <c r="AN153" s="379"/>
      <c r="AO153" s="379"/>
      <c r="AU153" s="379"/>
      <c r="AV153" s="379">
        <v>2</v>
      </c>
      <c r="AW153" s="644">
        <v>1.633</v>
      </c>
      <c r="AY153" s="379"/>
    </row>
    <row r="154" spans="1:51" x14ac:dyDescent="0.45">
      <c r="A154" s="379" t="s">
        <v>1162</v>
      </c>
      <c r="B154" s="379" t="s">
        <v>1155</v>
      </c>
      <c r="C154" s="379" t="s">
        <v>1155</v>
      </c>
      <c r="H154" s="379" t="s">
        <v>1124</v>
      </c>
      <c r="J154" s="379" t="s">
        <v>120</v>
      </c>
      <c r="K154" s="594" t="s">
        <v>1214</v>
      </c>
      <c r="L154" s="594"/>
      <c r="M154" s="594"/>
      <c r="N154" s="594"/>
      <c r="O154" s="594"/>
      <c r="P154" s="594"/>
      <c r="Q154" s="594"/>
      <c r="R154" s="594"/>
      <c r="S154" s="594"/>
      <c r="T154" s="594"/>
      <c r="U154" s="594"/>
      <c r="V154" s="594"/>
      <c r="W154" s="594"/>
      <c r="X154" s="594"/>
      <c r="Y154" s="594"/>
      <c r="Z154" s="594"/>
      <c r="AA154" s="588" t="s">
        <v>1215</v>
      </c>
      <c r="AB154" s="588" t="s">
        <v>1216</v>
      </c>
      <c r="AC154" s="528" t="s">
        <v>114</v>
      </c>
      <c r="AD154" s="588" t="s">
        <v>1096</v>
      </c>
      <c r="AE154" s="613">
        <v>1</v>
      </c>
      <c r="AF154" s="613">
        <v>4</v>
      </c>
      <c r="AG154" s="379" t="s">
        <v>665</v>
      </c>
      <c r="AJ154" s="379"/>
      <c r="AK154" s="379"/>
      <c r="AL154" s="379"/>
      <c r="AM154" s="379"/>
      <c r="AN154" s="379"/>
      <c r="AO154" s="379"/>
      <c r="AU154" s="379"/>
      <c r="AV154" s="379">
        <v>2</v>
      </c>
      <c r="AW154" s="644">
        <v>1.5309999999999999</v>
      </c>
      <c r="AY154" s="379"/>
    </row>
    <row r="155" spans="1:51" x14ac:dyDescent="0.45">
      <c r="A155" s="379" t="s">
        <v>1162</v>
      </c>
      <c r="B155" s="379" t="s">
        <v>1155</v>
      </c>
      <c r="C155" s="379" t="s">
        <v>1155</v>
      </c>
      <c r="H155" s="379" t="s">
        <v>1124</v>
      </c>
      <c r="J155" s="379" t="s">
        <v>120</v>
      </c>
      <c r="K155" s="594" t="s">
        <v>1217</v>
      </c>
      <c r="L155" s="594"/>
      <c r="M155" s="594"/>
      <c r="N155" s="594"/>
      <c r="O155" s="594"/>
      <c r="P155" s="594"/>
      <c r="Q155" s="594"/>
      <c r="R155" s="594"/>
      <c r="S155" s="594"/>
      <c r="T155" s="594"/>
      <c r="U155" s="594"/>
      <c r="V155" s="594"/>
      <c r="W155" s="594"/>
      <c r="X155" s="594"/>
      <c r="Y155" s="594"/>
      <c r="Z155" s="594"/>
      <c r="AA155" s="594" t="s">
        <v>1218</v>
      </c>
      <c r="AB155" s="588" t="s">
        <v>1219</v>
      </c>
      <c r="AC155" s="528" t="s">
        <v>27</v>
      </c>
      <c r="AD155" s="588" t="s">
        <v>1096</v>
      </c>
      <c r="AE155" s="613">
        <v>1</v>
      </c>
      <c r="AF155" s="613">
        <v>4</v>
      </c>
      <c r="AG155" s="379" t="s">
        <v>665</v>
      </c>
      <c r="AJ155" s="379"/>
      <c r="AK155" s="379"/>
      <c r="AL155" s="379"/>
      <c r="AM155" s="379"/>
      <c r="AN155" s="379"/>
      <c r="AO155" s="379"/>
      <c r="AU155" s="379"/>
      <c r="AV155" s="379">
        <v>2</v>
      </c>
      <c r="AW155" s="644">
        <v>1.5309999999999999</v>
      </c>
      <c r="AY155" s="379"/>
    </row>
    <row r="156" spans="1:51" x14ac:dyDescent="0.45">
      <c r="A156" s="379" t="s">
        <v>1162</v>
      </c>
      <c r="B156" s="379" t="s">
        <v>1155</v>
      </c>
      <c r="C156" s="379" t="s">
        <v>1155</v>
      </c>
      <c r="H156" s="379" t="s">
        <v>1124</v>
      </c>
      <c r="J156" s="379" t="s">
        <v>120</v>
      </c>
      <c r="K156" s="594" t="s">
        <v>1220</v>
      </c>
      <c r="L156" s="594"/>
      <c r="M156" s="594"/>
      <c r="N156" s="594"/>
      <c r="O156" s="594"/>
      <c r="P156" s="594"/>
      <c r="Q156" s="594"/>
      <c r="R156" s="594"/>
      <c r="S156" s="594"/>
      <c r="T156" s="594"/>
      <c r="U156" s="594"/>
      <c r="V156" s="594"/>
      <c r="W156" s="594"/>
      <c r="X156" s="594"/>
      <c r="Y156" s="594"/>
      <c r="Z156" s="594"/>
      <c r="AA156" s="594" t="s">
        <v>1221</v>
      </c>
      <c r="AB156" s="588" t="s">
        <v>1222</v>
      </c>
      <c r="AC156" s="528" t="s">
        <v>36</v>
      </c>
      <c r="AD156" s="588" t="s">
        <v>1096</v>
      </c>
      <c r="AE156" s="613">
        <v>1</v>
      </c>
      <c r="AF156" s="613">
        <v>4</v>
      </c>
      <c r="AG156" s="379" t="s">
        <v>665</v>
      </c>
      <c r="AJ156" s="379"/>
      <c r="AK156" s="379"/>
      <c r="AL156" s="379"/>
      <c r="AM156" s="379"/>
      <c r="AN156" s="379"/>
      <c r="AO156" s="379"/>
      <c r="AU156" s="379"/>
      <c r="AV156" s="379">
        <v>2</v>
      </c>
      <c r="AW156" s="644">
        <v>1.5309999999999999</v>
      </c>
      <c r="AY156" s="379"/>
    </row>
    <row r="157" spans="1:51" x14ac:dyDescent="0.45">
      <c r="A157" s="379" t="s">
        <v>1162</v>
      </c>
      <c r="B157" s="379" t="s">
        <v>1155</v>
      </c>
      <c r="C157" s="379" t="s">
        <v>1155</v>
      </c>
      <c r="H157" s="379" t="s">
        <v>1124</v>
      </c>
      <c r="J157" s="379" t="s">
        <v>120</v>
      </c>
      <c r="K157" s="594" t="s">
        <v>1223</v>
      </c>
      <c r="L157" s="594"/>
      <c r="M157" s="594"/>
      <c r="N157" s="594"/>
      <c r="O157" s="594"/>
      <c r="P157" s="594"/>
      <c r="Q157" s="594"/>
      <c r="R157" s="594"/>
      <c r="S157" s="594"/>
      <c r="T157" s="594"/>
      <c r="U157" s="594"/>
      <c r="V157" s="594"/>
      <c r="W157" s="594"/>
      <c r="X157" s="594"/>
      <c r="Y157" s="594"/>
      <c r="Z157" s="594"/>
      <c r="AA157" s="594" t="s">
        <v>1224</v>
      </c>
      <c r="AB157" s="588" t="s">
        <v>1225</v>
      </c>
      <c r="AC157" s="528" t="s">
        <v>45</v>
      </c>
      <c r="AD157" s="588" t="s">
        <v>1096</v>
      </c>
      <c r="AE157" s="613">
        <v>1</v>
      </c>
      <c r="AF157" s="613">
        <v>4</v>
      </c>
      <c r="AG157" s="379" t="s">
        <v>665</v>
      </c>
      <c r="AJ157" s="379"/>
      <c r="AK157" s="379"/>
      <c r="AL157" s="379"/>
      <c r="AM157" s="379"/>
      <c r="AN157" s="379"/>
      <c r="AO157" s="379"/>
      <c r="AU157" s="379"/>
      <c r="AV157" s="379">
        <v>2</v>
      </c>
      <c r="AW157" s="644">
        <v>1.5309999999999999</v>
      </c>
      <c r="AY157" s="379"/>
    </row>
    <row r="158" spans="1:51" x14ac:dyDescent="0.45">
      <c r="A158" s="379" t="s">
        <v>1162</v>
      </c>
      <c r="B158" s="379" t="s">
        <v>1155</v>
      </c>
      <c r="C158" s="379" t="s">
        <v>1155</v>
      </c>
      <c r="H158" s="379" t="s">
        <v>1124</v>
      </c>
      <c r="J158" s="379" t="s">
        <v>120</v>
      </c>
      <c r="K158" s="594" t="s">
        <v>1226</v>
      </c>
      <c r="L158" s="594"/>
      <c r="M158" s="594"/>
      <c r="N158" s="594"/>
      <c r="O158" s="594"/>
      <c r="P158" s="594"/>
      <c r="Q158" s="594"/>
      <c r="R158" s="594"/>
      <c r="S158" s="594"/>
      <c r="T158" s="594"/>
      <c r="U158" s="594"/>
      <c r="V158" s="594"/>
      <c r="W158" s="594"/>
      <c r="X158" s="594"/>
      <c r="Y158" s="594"/>
      <c r="Z158" s="594"/>
      <c r="AA158" s="594" t="s">
        <v>1227</v>
      </c>
      <c r="AB158" s="588" t="s">
        <v>1228</v>
      </c>
      <c r="AC158" s="528" t="s">
        <v>54</v>
      </c>
      <c r="AD158" s="588" t="s">
        <v>1096</v>
      </c>
      <c r="AE158" s="613">
        <v>1</v>
      </c>
      <c r="AF158" s="613">
        <v>4</v>
      </c>
      <c r="AG158" s="379" t="s">
        <v>665</v>
      </c>
      <c r="AJ158" s="379"/>
      <c r="AK158" s="379"/>
      <c r="AL158" s="379"/>
      <c r="AM158" s="379"/>
      <c r="AN158" s="379"/>
      <c r="AO158" s="379"/>
      <c r="AU158" s="379"/>
      <c r="AV158" s="379">
        <v>2</v>
      </c>
      <c r="AW158" s="644">
        <v>1.5309999999999999</v>
      </c>
      <c r="AY158" s="379"/>
    </row>
    <row r="159" spans="1:51" x14ac:dyDescent="0.45">
      <c r="A159" s="379" t="s">
        <v>1162</v>
      </c>
      <c r="B159" s="379" t="s">
        <v>1155</v>
      </c>
      <c r="C159" s="379" t="s">
        <v>1155</v>
      </c>
      <c r="H159" s="379" t="s">
        <v>1124</v>
      </c>
      <c r="J159" s="379" t="s">
        <v>120</v>
      </c>
      <c r="K159" s="594" t="s">
        <v>1229</v>
      </c>
      <c r="L159" s="594"/>
      <c r="M159" s="594"/>
      <c r="N159" s="594"/>
      <c r="O159" s="594"/>
      <c r="P159" s="594"/>
      <c r="Q159" s="594"/>
      <c r="R159" s="594"/>
      <c r="S159" s="594"/>
      <c r="T159" s="594"/>
      <c r="U159" s="594"/>
      <c r="V159" s="594"/>
      <c r="W159" s="594"/>
      <c r="X159" s="594"/>
      <c r="Y159" s="594"/>
      <c r="Z159" s="594"/>
      <c r="AA159" s="594" t="s">
        <v>1230</v>
      </c>
      <c r="AB159" s="588" t="s">
        <v>1231</v>
      </c>
      <c r="AC159" s="528" t="s">
        <v>65</v>
      </c>
      <c r="AD159" s="588" t="s">
        <v>1096</v>
      </c>
      <c r="AE159" s="613">
        <v>1</v>
      </c>
      <c r="AF159" s="613">
        <v>4</v>
      </c>
      <c r="AG159" s="379" t="s">
        <v>665</v>
      </c>
      <c r="AJ159" s="379"/>
      <c r="AK159" s="379"/>
      <c r="AL159" s="379"/>
      <c r="AM159" s="379"/>
      <c r="AN159" s="379"/>
      <c r="AO159" s="379"/>
      <c r="AU159" s="379"/>
      <c r="AV159" s="379">
        <v>2</v>
      </c>
      <c r="AW159" s="644">
        <v>0.71099999999999997</v>
      </c>
      <c r="AY159" s="379"/>
    </row>
    <row r="160" spans="1:51" x14ac:dyDescent="0.45">
      <c r="A160" s="379" t="s">
        <v>1162</v>
      </c>
      <c r="B160" s="379" t="s">
        <v>1155</v>
      </c>
      <c r="C160" s="379" t="s">
        <v>1155</v>
      </c>
      <c r="H160" s="379" t="s">
        <v>1124</v>
      </c>
      <c r="J160" s="379" t="s">
        <v>120</v>
      </c>
      <c r="K160" s="594" t="s">
        <v>1232</v>
      </c>
      <c r="L160" s="594"/>
      <c r="M160" s="594"/>
      <c r="N160" s="594"/>
      <c r="O160" s="594"/>
      <c r="P160" s="594"/>
      <c r="Q160" s="594"/>
      <c r="R160" s="594"/>
      <c r="S160" s="594"/>
      <c r="T160" s="594"/>
      <c r="U160" s="594"/>
      <c r="V160" s="594"/>
      <c r="W160" s="594"/>
      <c r="X160" s="594"/>
      <c r="Y160" s="594"/>
      <c r="Z160" s="594"/>
      <c r="AA160" s="594" t="s">
        <v>1233</v>
      </c>
      <c r="AB160" s="588" t="s">
        <v>1234</v>
      </c>
      <c r="AC160" s="528" t="s">
        <v>75</v>
      </c>
      <c r="AD160" s="588" t="s">
        <v>1096</v>
      </c>
      <c r="AE160" s="613">
        <v>1</v>
      </c>
      <c r="AF160" s="613">
        <v>4</v>
      </c>
      <c r="AG160" s="379" t="s">
        <v>665</v>
      </c>
      <c r="AJ160" s="379"/>
      <c r="AK160" s="379"/>
      <c r="AL160" s="379"/>
      <c r="AM160" s="379"/>
      <c r="AN160" s="379"/>
      <c r="AO160" s="379"/>
      <c r="AU160" s="379"/>
      <c r="AV160" s="379">
        <v>2</v>
      </c>
      <c r="AW160" s="644">
        <v>0.71099999999999997</v>
      </c>
      <c r="AY160" s="379"/>
    </row>
    <row r="161" spans="1:51" x14ac:dyDescent="0.45">
      <c r="A161" s="379" t="s">
        <v>1162</v>
      </c>
      <c r="B161" s="379" t="s">
        <v>1155</v>
      </c>
      <c r="C161" s="379" t="s">
        <v>1155</v>
      </c>
      <c r="H161" s="379" t="s">
        <v>1124</v>
      </c>
      <c r="J161" s="379" t="s">
        <v>120</v>
      </c>
      <c r="K161" s="594" t="s">
        <v>1235</v>
      </c>
      <c r="L161" s="594"/>
      <c r="M161" s="594"/>
      <c r="N161" s="594"/>
      <c r="O161" s="594"/>
      <c r="P161" s="594"/>
      <c r="Q161" s="594"/>
      <c r="R161" s="594"/>
      <c r="S161" s="594"/>
      <c r="T161" s="594"/>
      <c r="U161" s="594"/>
      <c r="V161" s="594"/>
      <c r="W161" s="594"/>
      <c r="X161" s="594"/>
      <c r="Y161" s="594"/>
      <c r="Z161" s="594"/>
      <c r="AA161" s="594" t="s">
        <v>1236</v>
      </c>
      <c r="AB161" s="588" t="s">
        <v>1237</v>
      </c>
      <c r="AC161" s="528" t="s">
        <v>85</v>
      </c>
      <c r="AD161" s="588" t="s">
        <v>1096</v>
      </c>
      <c r="AE161" s="613">
        <v>1</v>
      </c>
      <c r="AF161" s="613">
        <v>4</v>
      </c>
      <c r="AG161" s="379" t="s">
        <v>665</v>
      </c>
      <c r="AJ161" s="379"/>
      <c r="AK161" s="379"/>
      <c r="AL161" s="379"/>
      <c r="AM161" s="379"/>
      <c r="AN161" s="379"/>
      <c r="AO161" s="379"/>
      <c r="AU161" s="379"/>
      <c r="AV161" s="379">
        <v>2</v>
      </c>
      <c r="AW161" s="644">
        <v>0.71099999999999997</v>
      </c>
      <c r="AY161" s="379"/>
    </row>
    <row r="162" spans="1:51" x14ac:dyDescent="0.45">
      <c r="A162" s="379" t="s">
        <v>1162</v>
      </c>
      <c r="B162" s="379" t="s">
        <v>1155</v>
      </c>
      <c r="C162" s="379" t="s">
        <v>1155</v>
      </c>
      <c r="H162" s="379" t="s">
        <v>1124</v>
      </c>
      <c r="J162" s="379" t="s">
        <v>120</v>
      </c>
      <c r="K162" s="594" t="s">
        <v>1238</v>
      </c>
      <c r="L162" s="594"/>
      <c r="M162" s="594"/>
      <c r="N162" s="594"/>
      <c r="O162" s="594"/>
      <c r="P162" s="594"/>
      <c r="Q162" s="594"/>
      <c r="R162" s="594"/>
      <c r="S162" s="594"/>
      <c r="T162" s="594"/>
      <c r="U162" s="594"/>
      <c r="V162" s="594"/>
      <c r="W162" s="594"/>
      <c r="X162" s="594"/>
      <c r="Y162" s="594"/>
      <c r="Z162" s="594"/>
      <c r="AA162" s="594" t="s">
        <v>1239</v>
      </c>
      <c r="AB162" s="588" t="s">
        <v>1240</v>
      </c>
      <c r="AC162" s="528" t="s">
        <v>93</v>
      </c>
      <c r="AD162" s="588" t="s">
        <v>1096</v>
      </c>
      <c r="AE162" s="613">
        <v>1</v>
      </c>
      <c r="AF162" s="613">
        <v>4</v>
      </c>
      <c r="AG162" s="379" t="s">
        <v>665</v>
      </c>
      <c r="AJ162" s="379"/>
      <c r="AK162" s="379"/>
      <c r="AL162" s="379"/>
      <c r="AM162" s="379"/>
      <c r="AN162" s="379"/>
      <c r="AO162" s="379"/>
      <c r="AU162" s="379"/>
      <c r="AV162" s="379">
        <v>2</v>
      </c>
      <c r="AW162" s="644">
        <v>0.71099999999999997</v>
      </c>
      <c r="AY162" s="379"/>
    </row>
    <row r="163" spans="1:51" x14ac:dyDescent="0.45">
      <c r="A163" s="379" t="s">
        <v>1162</v>
      </c>
      <c r="B163" s="379" t="s">
        <v>1155</v>
      </c>
      <c r="C163" s="379" t="s">
        <v>1155</v>
      </c>
      <c r="H163" s="379" t="s">
        <v>1124</v>
      </c>
      <c r="J163" s="379" t="s">
        <v>120</v>
      </c>
      <c r="K163" s="594" t="s">
        <v>1241</v>
      </c>
      <c r="L163" s="594"/>
      <c r="M163" s="594"/>
      <c r="N163" s="594"/>
      <c r="O163" s="594"/>
      <c r="P163" s="594"/>
      <c r="Q163" s="594"/>
      <c r="R163" s="594"/>
      <c r="S163" s="594"/>
      <c r="T163" s="594"/>
      <c r="U163" s="594"/>
      <c r="V163" s="594"/>
      <c r="W163" s="594"/>
      <c r="X163" s="594"/>
      <c r="Y163" s="594"/>
      <c r="Z163" s="594"/>
      <c r="AA163" s="594" t="s">
        <v>1242</v>
      </c>
      <c r="AB163" s="588" t="s">
        <v>1243</v>
      </c>
      <c r="AC163" s="528" t="s">
        <v>103</v>
      </c>
      <c r="AD163" s="588" t="s">
        <v>1096</v>
      </c>
      <c r="AE163" s="613">
        <v>1</v>
      </c>
      <c r="AF163" s="613">
        <v>4</v>
      </c>
      <c r="AG163" s="379" t="s">
        <v>665</v>
      </c>
      <c r="AJ163" s="379"/>
      <c r="AK163" s="379"/>
      <c r="AL163" s="379"/>
      <c r="AM163" s="379"/>
      <c r="AN163" s="379"/>
      <c r="AO163" s="379"/>
      <c r="AU163" s="379"/>
      <c r="AV163" s="379">
        <v>2</v>
      </c>
      <c r="AW163" s="644">
        <v>0.71099999999999997</v>
      </c>
      <c r="AY163" s="379"/>
    </row>
    <row r="164" spans="1:51" x14ac:dyDescent="0.45">
      <c r="A164" s="379" t="s">
        <v>1162</v>
      </c>
      <c r="B164" s="379" t="s">
        <v>1155</v>
      </c>
      <c r="C164" s="379" t="s">
        <v>1155</v>
      </c>
      <c r="H164" s="379" t="s">
        <v>1124</v>
      </c>
      <c r="J164" s="379" t="s">
        <v>120</v>
      </c>
      <c r="K164" s="594" t="s">
        <v>1244</v>
      </c>
      <c r="L164" s="594"/>
      <c r="M164" s="594"/>
      <c r="N164" s="594"/>
      <c r="O164" s="594"/>
      <c r="P164" s="594"/>
      <c r="Q164" s="594"/>
      <c r="R164" s="594"/>
      <c r="S164" s="594"/>
      <c r="T164" s="594"/>
      <c r="U164" s="594"/>
      <c r="V164" s="594"/>
      <c r="W164" s="594"/>
      <c r="X164" s="594"/>
      <c r="Y164" s="594"/>
      <c r="Z164" s="594"/>
      <c r="AA164" s="594" t="s">
        <v>1245</v>
      </c>
      <c r="AB164" s="588" t="s">
        <v>1246</v>
      </c>
      <c r="AC164" s="528" t="s">
        <v>113</v>
      </c>
      <c r="AD164" s="588" t="s">
        <v>1096</v>
      </c>
      <c r="AE164" s="613">
        <v>1</v>
      </c>
      <c r="AF164" s="613">
        <v>4</v>
      </c>
      <c r="AG164" s="379" t="s">
        <v>665</v>
      </c>
      <c r="AJ164" s="379"/>
      <c r="AK164" s="379"/>
      <c r="AL164" s="379"/>
      <c r="AM164" s="379"/>
      <c r="AN164" s="379"/>
      <c r="AO164" s="379"/>
      <c r="AU164" s="379"/>
      <c r="AV164" s="379">
        <v>2</v>
      </c>
      <c r="AW164" s="644">
        <v>0.71099999999999997</v>
      </c>
      <c r="AY164" s="379"/>
    </row>
    <row r="165" spans="1:51" x14ac:dyDescent="0.45">
      <c r="A165" s="379" t="s">
        <v>1162</v>
      </c>
      <c r="B165" s="379" t="s">
        <v>1155</v>
      </c>
      <c r="C165" s="379" t="s">
        <v>1155</v>
      </c>
      <c r="H165" s="379" t="s">
        <v>1124</v>
      </c>
      <c r="J165" s="379" t="s">
        <v>120</v>
      </c>
      <c r="K165" s="594" t="s">
        <v>1247</v>
      </c>
      <c r="L165" s="594"/>
      <c r="M165" s="594"/>
      <c r="N165" s="594"/>
      <c r="O165" s="594"/>
      <c r="P165" s="594"/>
      <c r="Q165" s="594"/>
      <c r="R165" s="594"/>
      <c r="S165" s="594"/>
      <c r="T165" s="594"/>
      <c r="U165" s="594"/>
      <c r="V165" s="594"/>
      <c r="W165" s="594"/>
      <c r="X165" s="594"/>
      <c r="Y165" s="594"/>
      <c r="Z165" s="594"/>
      <c r="AA165" s="594" t="s">
        <v>1248</v>
      </c>
      <c r="AB165" s="588" t="s">
        <v>1249</v>
      </c>
      <c r="AC165" s="528" t="s">
        <v>26</v>
      </c>
      <c r="AD165" s="588" t="s">
        <v>1096</v>
      </c>
      <c r="AE165" s="613">
        <v>1</v>
      </c>
      <c r="AF165" s="613">
        <v>4</v>
      </c>
      <c r="AG165" s="379" t="s">
        <v>665</v>
      </c>
      <c r="AJ165" s="379"/>
      <c r="AK165" s="379"/>
      <c r="AL165" s="379"/>
      <c r="AM165" s="379"/>
      <c r="AN165" s="379"/>
      <c r="AO165" s="379"/>
      <c r="AU165" s="379"/>
      <c r="AV165" s="379">
        <v>4</v>
      </c>
      <c r="AW165" s="644">
        <v>0.71099999999999997</v>
      </c>
      <c r="AY165" s="379"/>
    </row>
    <row r="166" spans="1:51" x14ac:dyDescent="0.45">
      <c r="A166" s="379" t="s">
        <v>1162</v>
      </c>
      <c r="B166" s="379" t="s">
        <v>1155</v>
      </c>
      <c r="C166" s="379" t="s">
        <v>1155</v>
      </c>
      <c r="H166" s="379" t="s">
        <v>1124</v>
      </c>
      <c r="J166" s="379" t="s">
        <v>120</v>
      </c>
      <c r="K166" s="594" t="s">
        <v>1250</v>
      </c>
      <c r="L166" s="594"/>
      <c r="M166" s="594"/>
      <c r="N166" s="594"/>
      <c r="O166" s="594"/>
      <c r="P166" s="594"/>
      <c r="Q166" s="594"/>
      <c r="R166" s="594"/>
      <c r="S166" s="594"/>
      <c r="T166" s="594"/>
      <c r="U166" s="594"/>
      <c r="V166" s="594"/>
      <c r="W166" s="594"/>
      <c r="X166" s="594"/>
      <c r="Y166" s="594"/>
      <c r="Z166" s="594"/>
      <c r="AA166" s="594" t="s">
        <v>1251</v>
      </c>
      <c r="AB166" s="588" t="s">
        <v>1252</v>
      </c>
      <c r="AC166" s="528" t="s">
        <v>35</v>
      </c>
      <c r="AD166" s="588" t="s">
        <v>1096</v>
      </c>
      <c r="AE166" s="613">
        <v>1</v>
      </c>
      <c r="AF166" s="613">
        <v>4</v>
      </c>
      <c r="AG166" s="379" t="s">
        <v>665</v>
      </c>
      <c r="AJ166" s="379"/>
      <c r="AK166" s="379"/>
      <c r="AL166" s="379"/>
      <c r="AM166" s="379"/>
      <c r="AN166" s="379"/>
      <c r="AO166" s="379"/>
      <c r="AU166" s="379"/>
      <c r="AV166" s="379">
        <v>4</v>
      </c>
      <c r="AW166" s="644">
        <v>0.71099999999999997</v>
      </c>
      <c r="AY166" s="379"/>
    </row>
    <row r="167" spans="1:51" x14ac:dyDescent="0.45">
      <c r="A167" s="379" t="s">
        <v>1162</v>
      </c>
      <c r="B167" s="379" t="s">
        <v>1155</v>
      </c>
      <c r="C167" s="379" t="s">
        <v>1155</v>
      </c>
      <c r="H167" s="379" t="s">
        <v>1124</v>
      </c>
      <c r="J167" s="379" t="s">
        <v>120</v>
      </c>
      <c r="K167" s="594" t="s">
        <v>1253</v>
      </c>
      <c r="L167" s="594"/>
      <c r="M167" s="594"/>
      <c r="N167" s="594"/>
      <c r="O167" s="594"/>
      <c r="P167" s="594"/>
      <c r="Q167" s="594"/>
      <c r="R167" s="594"/>
      <c r="S167" s="594"/>
      <c r="T167" s="594"/>
      <c r="U167" s="594"/>
      <c r="V167" s="594"/>
      <c r="W167" s="594"/>
      <c r="X167" s="594"/>
      <c r="Y167" s="594"/>
      <c r="Z167" s="594"/>
      <c r="AA167" s="594" t="s">
        <v>1254</v>
      </c>
      <c r="AB167" s="588" t="s">
        <v>1255</v>
      </c>
      <c r="AC167" s="528" t="s">
        <v>44</v>
      </c>
      <c r="AD167" s="588" t="s">
        <v>1096</v>
      </c>
      <c r="AE167" s="613">
        <v>1</v>
      </c>
      <c r="AF167" s="613">
        <v>4</v>
      </c>
      <c r="AG167" s="379" t="s">
        <v>665</v>
      </c>
      <c r="AJ167" s="379"/>
      <c r="AK167" s="379"/>
      <c r="AL167" s="379"/>
      <c r="AM167" s="379"/>
      <c r="AN167" s="379"/>
      <c r="AO167" s="379"/>
      <c r="AU167" s="379"/>
      <c r="AV167" s="379">
        <v>2</v>
      </c>
      <c r="AW167" s="644">
        <v>0.71099999999999997</v>
      </c>
      <c r="AY167" s="379"/>
    </row>
    <row r="168" spans="1:51" x14ac:dyDescent="0.45">
      <c r="A168" s="379" t="s">
        <v>1162</v>
      </c>
      <c r="B168" s="379" t="s">
        <v>1155</v>
      </c>
      <c r="C168" s="379" t="s">
        <v>1155</v>
      </c>
      <c r="H168" s="379" t="s">
        <v>1124</v>
      </c>
      <c r="J168" s="379" t="s">
        <v>120</v>
      </c>
      <c r="K168" s="594" t="s">
        <v>1256</v>
      </c>
      <c r="L168" s="594"/>
      <c r="M168" s="594"/>
      <c r="N168" s="594"/>
      <c r="O168" s="594"/>
      <c r="P168" s="594"/>
      <c r="Q168" s="594"/>
      <c r="R168" s="594"/>
      <c r="S168" s="594"/>
      <c r="T168" s="594"/>
      <c r="U168" s="594"/>
      <c r="V168" s="594"/>
      <c r="W168" s="594"/>
      <c r="X168" s="594"/>
      <c r="Y168" s="594"/>
      <c r="Z168" s="594"/>
      <c r="AA168" s="594" t="s">
        <v>1257</v>
      </c>
      <c r="AB168" s="588" t="s">
        <v>1258</v>
      </c>
      <c r="AC168" s="528" t="s">
        <v>53</v>
      </c>
      <c r="AD168" s="588" t="s">
        <v>1096</v>
      </c>
      <c r="AE168" s="613">
        <v>1</v>
      </c>
      <c r="AF168" s="613">
        <v>4</v>
      </c>
      <c r="AG168" s="379" t="s">
        <v>665</v>
      </c>
      <c r="AJ168" s="379"/>
      <c r="AK168" s="379"/>
      <c r="AL168" s="379"/>
      <c r="AM168" s="379"/>
      <c r="AN168" s="379"/>
      <c r="AO168" s="379"/>
      <c r="AU168" s="379"/>
      <c r="AV168" s="379">
        <v>2</v>
      </c>
      <c r="AW168" s="644">
        <v>0.97599999999999998</v>
      </c>
      <c r="AY168" s="379"/>
    </row>
    <row r="169" spans="1:51" x14ac:dyDescent="0.45">
      <c r="A169" s="379" t="s">
        <v>1162</v>
      </c>
      <c r="B169" s="379" t="s">
        <v>1155</v>
      </c>
      <c r="C169" s="379" t="s">
        <v>1155</v>
      </c>
      <c r="H169" s="379" t="s">
        <v>1124</v>
      </c>
      <c r="J169" s="379" t="s">
        <v>120</v>
      </c>
      <c r="K169" s="594" t="s">
        <v>1259</v>
      </c>
      <c r="L169" s="594"/>
      <c r="M169" s="594"/>
      <c r="N169" s="594"/>
      <c r="O169" s="594"/>
      <c r="P169" s="594"/>
      <c r="Q169" s="594"/>
      <c r="R169" s="594"/>
      <c r="S169" s="594"/>
      <c r="T169" s="594"/>
      <c r="U169" s="594"/>
      <c r="V169" s="594"/>
      <c r="W169" s="594"/>
      <c r="X169" s="594"/>
      <c r="Y169" s="594"/>
      <c r="Z169" s="594"/>
      <c r="AA169" s="594" t="s">
        <v>1260</v>
      </c>
      <c r="AB169" s="588" t="s">
        <v>1261</v>
      </c>
      <c r="AC169" s="528" t="s">
        <v>64</v>
      </c>
      <c r="AD169" s="588" t="s">
        <v>1096</v>
      </c>
      <c r="AE169" s="613">
        <v>1</v>
      </c>
      <c r="AF169" s="613">
        <v>4</v>
      </c>
      <c r="AG169" s="379" t="s">
        <v>665</v>
      </c>
      <c r="AJ169" s="379"/>
      <c r="AK169" s="379"/>
      <c r="AL169" s="379"/>
      <c r="AM169" s="379"/>
      <c r="AN169" s="379"/>
      <c r="AO169" s="379"/>
      <c r="AU169" s="379"/>
      <c r="AV169" s="379">
        <v>2</v>
      </c>
      <c r="AW169" s="644">
        <v>0.97599999999999998</v>
      </c>
      <c r="AY169" s="379"/>
    </row>
    <row r="170" spans="1:51" x14ac:dyDescent="0.45">
      <c r="A170" s="379" t="s">
        <v>1162</v>
      </c>
      <c r="B170" s="379" t="s">
        <v>1155</v>
      </c>
      <c r="C170" s="379" t="s">
        <v>1155</v>
      </c>
      <c r="H170" s="379" t="s">
        <v>1124</v>
      </c>
      <c r="J170" s="379" t="s">
        <v>120</v>
      </c>
      <c r="K170" s="594" t="s">
        <v>1262</v>
      </c>
      <c r="L170" s="594"/>
      <c r="M170" s="594"/>
      <c r="N170" s="594"/>
      <c r="O170" s="594"/>
      <c r="P170" s="594"/>
      <c r="Q170" s="594"/>
      <c r="R170" s="594"/>
      <c r="S170" s="594"/>
      <c r="T170" s="594"/>
      <c r="U170" s="594"/>
      <c r="V170" s="594"/>
      <c r="W170" s="594"/>
      <c r="X170" s="594"/>
      <c r="Y170" s="594"/>
      <c r="Z170" s="594"/>
      <c r="AA170" s="594" t="s">
        <v>1263</v>
      </c>
      <c r="AB170" s="588" t="s">
        <v>1264</v>
      </c>
      <c r="AC170" s="528" t="s">
        <v>74</v>
      </c>
      <c r="AD170" s="588" t="s">
        <v>1096</v>
      </c>
      <c r="AE170" s="613">
        <v>1</v>
      </c>
      <c r="AF170" s="613">
        <v>4</v>
      </c>
      <c r="AG170" s="379" t="s">
        <v>665</v>
      </c>
      <c r="AJ170" s="379"/>
      <c r="AK170" s="379"/>
      <c r="AL170" s="379"/>
      <c r="AM170" s="379"/>
      <c r="AN170" s="379"/>
      <c r="AO170" s="379"/>
      <c r="AU170" s="379"/>
      <c r="AV170" s="379">
        <v>2</v>
      </c>
      <c r="AW170" s="644">
        <v>0.97599999999999998</v>
      </c>
      <c r="AY170" s="379"/>
    </row>
    <row r="171" spans="1:51" x14ac:dyDescent="0.45">
      <c r="A171" s="379" t="s">
        <v>1162</v>
      </c>
      <c r="B171" s="379" t="s">
        <v>1155</v>
      </c>
      <c r="C171" s="379" t="s">
        <v>1155</v>
      </c>
      <c r="H171" s="379" t="s">
        <v>1124</v>
      </c>
      <c r="J171" s="379" t="s">
        <v>120</v>
      </c>
      <c r="K171" s="594" t="s">
        <v>1265</v>
      </c>
      <c r="L171" s="594"/>
      <c r="M171" s="594"/>
      <c r="N171" s="594"/>
      <c r="O171" s="594"/>
      <c r="P171" s="594"/>
      <c r="Q171" s="594"/>
      <c r="R171" s="594"/>
      <c r="S171" s="594"/>
      <c r="T171" s="594"/>
      <c r="U171" s="594"/>
      <c r="V171" s="594"/>
      <c r="W171" s="594"/>
      <c r="X171" s="594"/>
      <c r="Y171" s="594"/>
      <c r="Z171" s="594"/>
      <c r="AA171" s="594" t="s">
        <v>1266</v>
      </c>
      <c r="AB171" s="588" t="s">
        <v>1267</v>
      </c>
      <c r="AC171" s="528" t="s">
        <v>84</v>
      </c>
      <c r="AD171" s="588" t="s">
        <v>1096</v>
      </c>
      <c r="AE171" s="613">
        <v>1</v>
      </c>
      <c r="AF171" s="613">
        <v>4</v>
      </c>
      <c r="AG171" s="379" t="s">
        <v>665</v>
      </c>
      <c r="AJ171" s="379"/>
      <c r="AK171" s="379"/>
      <c r="AL171" s="379"/>
      <c r="AM171" s="379"/>
      <c r="AN171" s="379"/>
      <c r="AO171" s="379"/>
      <c r="AU171" s="379"/>
      <c r="AV171" s="379">
        <v>2</v>
      </c>
      <c r="AW171" s="644">
        <v>0.97599999999999998</v>
      </c>
      <c r="AY171" s="379"/>
    </row>
    <row r="172" spans="1:51" x14ac:dyDescent="0.45">
      <c r="A172" s="379" t="s">
        <v>1162</v>
      </c>
      <c r="B172" s="379" t="s">
        <v>1155</v>
      </c>
      <c r="C172" s="379" t="s">
        <v>1155</v>
      </c>
      <c r="H172" s="379" t="s">
        <v>1124</v>
      </c>
      <c r="J172" s="379" t="s">
        <v>120</v>
      </c>
      <c r="K172" s="594" t="s">
        <v>1268</v>
      </c>
      <c r="L172" s="594"/>
      <c r="M172" s="594"/>
      <c r="N172" s="594"/>
      <c r="O172" s="594"/>
      <c r="P172" s="594"/>
      <c r="Q172" s="594"/>
      <c r="R172" s="594"/>
      <c r="S172" s="594"/>
      <c r="T172" s="594"/>
      <c r="U172" s="594"/>
      <c r="V172" s="594"/>
      <c r="W172" s="594"/>
      <c r="X172" s="594"/>
      <c r="Y172" s="594"/>
      <c r="Z172" s="594"/>
      <c r="AA172" s="594" t="s">
        <v>1269</v>
      </c>
      <c r="AB172" s="588" t="s">
        <v>1270</v>
      </c>
      <c r="AC172" s="528" t="s">
        <v>92</v>
      </c>
      <c r="AD172" s="588" t="s">
        <v>1096</v>
      </c>
      <c r="AE172" s="613">
        <v>1</v>
      </c>
      <c r="AF172" s="613">
        <v>4</v>
      </c>
      <c r="AG172" s="379" t="s">
        <v>665</v>
      </c>
      <c r="AJ172" s="379"/>
      <c r="AK172" s="379"/>
      <c r="AL172" s="379"/>
      <c r="AM172" s="379"/>
      <c r="AN172" s="379"/>
      <c r="AO172" s="379"/>
      <c r="AU172" s="379"/>
      <c r="AV172" s="379">
        <v>2</v>
      </c>
      <c r="AW172" s="644">
        <v>0.97599999999999998</v>
      </c>
      <c r="AY172" s="379"/>
    </row>
    <row r="173" spans="1:51" x14ac:dyDescent="0.45">
      <c r="A173" s="379" t="s">
        <v>1162</v>
      </c>
      <c r="B173" s="379" t="s">
        <v>1155</v>
      </c>
      <c r="C173" s="379" t="s">
        <v>1155</v>
      </c>
      <c r="H173" s="379" t="s">
        <v>1124</v>
      </c>
      <c r="J173" s="379" t="s">
        <v>120</v>
      </c>
      <c r="K173" s="594" t="s">
        <v>1271</v>
      </c>
      <c r="L173" s="594"/>
      <c r="M173" s="594"/>
      <c r="N173" s="594"/>
      <c r="O173" s="594"/>
      <c r="P173" s="594"/>
      <c r="Q173" s="594"/>
      <c r="R173" s="594"/>
      <c r="S173" s="594"/>
      <c r="T173" s="594"/>
      <c r="U173" s="594"/>
      <c r="V173" s="594"/>
      <c r="W173" s="594"/>
      <c r="X173" s="594"/>
      <c r="Y173" s="594"/>
      <c r="Z173" s="594"/>
      <c r="AA173" s="594" t="s">
        <v>1272</v>
      </c>
      <c r="AB173" s="588" t="s">
        <v>1273</v>
      </c>
      <c r="AC173" s="528" t="s">
        <v>102</v>
      </c>
      <c r="AD173" s="588" t="s">
        <v>1096</v>
      </c>
      <c r="AE173" s="613">
        <v>1</v>
      </c>
      <c r="AF173" s="613">
        <v>4</v>
      </c>
      <c r="AG173" s="379" t="s">
        <v>665</v>
      </c>
      <c r="AJ173" s="379"/>
      <c r="AK173" s="379"/>
      <c r="AL173" s="379"/>
      <c r="AM173" s="379"/>
      <c r="AN173" s="379"/>
      <c r="AO173" s="379"/>
      <c r="AU173" s="379"/>
      <c r="AV173" s="379">
        <v>2</v>
      </c>
      <c r="AW173" s="644">
        <v>0.97599999999999998</v>
      </c>
      <c r="AY173" s="379"/>
    </row>
    <row r="174" spans="1:51" x14ac:dyDescent="0.45">
      <c r="A174" s="379" t="s">
        <v>1162</v>
      </c>
      <c r="B174" s="379" t="s">
        <v>1155</v>
      </c>
      <c r="C174" s="379" t="s">
        <v>1155</v>
      </c>
      <c r="H174" s="379" t="s">
        <v>1124</v>
      </c>
      <c r="J174" s="379" t="s">
        <v>120</v>
      </c>
      <c r="K174" s="594" t="s">
        <v>1274</v>
      </c>
      <c r="L174" s="594"/>
      <c r="M174" s="594"/>
      <c r="N174" s="594"/>
      <c r="O174" s="594"/>
      <c r="P174" s="594"/>
      <c r="Q174" s="594"/>
      <c r="R174" s="594"/>
      <c r="S174" s="594"/>
      <c r="T174" s="594"/>
      <c r="U174" s="594"/>
      <c r="V174" s="594"/>
      <c r="W174" s="594"/>
      <c r="X174" s="594"/>
      <c r="Y174" s="594"/>
      <c r="Z174" s="594"/>
      <c r="AA174" s="594" t="s">
        <v>1275</v>
      </c>
      <c r="AB174" s="588" t="s">
        <v>1276</v>
      </c>
      <c r="AC174" s="528" t="s">
        <v>112</v>
      </c>
      <c r="AD174" s="588" t="s">
        <v>1096</v>
      </c>
      <c r="AE174" s="613">
        <v>1</v>
      </c>
      <c r="AF174" s="613">
        <v>4</v>
      </c>
      <c r="AG174" s="379" t="s">
        <v>665</v>
      </c>
      <c r="AJ174" s="379"/>
      <c r="AK174" s="379"/>
      <c r="AL174" s="379"/>
      <c r="AM174" s="379"/>
      <c r="AN174" s="379"/>
      <c r="AO174" s="379"/>
      <c r="AU174" s="379"/>
      <c r="AV174" s="379">
        <v>2</v>
      </c>
      <c r="AW174" s="644">
        <v>0.97599999999999998</v>
      </c>
      <c r="AY174" s="379"/>
    </row>
    <row r="175" spans="1:51" x14ac:dyDescent="0.45">
      <c r="A175" s="379" t="s">
        <v>1162</v>
      </c>
      <c r="B175" s="379" t="s">
        <v>1155</v>
      </c>
      <c r="C175" s="379" t="s">
        <v>1155</v>
      </c>
      <c r="H175" s="379" t="s">
        <v>1124</v>
      </c>
      <c r="J175" s="379" t="s">
        <v>120</v>
      </c>
      <c r="K175" s="594" t="s">
        <v>1277</v>
      </c>
      <c r="L175" s="594"/>
      <c r="M175" s="594"/>
      <c r="N175" s="594"/>
      <c r="O175" s="594"/>
      <c r="P175" s="594"/>
      <c r="Q175" s="594"/>
      <c r="R175" s="594"/>
      <c r="S175" s="594"/>
      <c r="T175" s="594"/>
      <c r="U175" s="594"/>
      <c r="V175" s="594"/>
      <c r="W175" s="594"/>
      <c r="X175" s="594"/>
      <c r="Y175" s="594"/>
      <c r="Z175" s="594"/>
      <c r="AA175" s="594" t="s">
        <v>1278</v>
      </c>
      <c r="AB175" s="588" t="s">
        <v>1279</v>
      </c>
      <c r="AC175" s="528" t="s">
        <v>25</v>
      </c>
      <c r="AD175" s="588" t="s">
        <v>1096</v>
      </c>
      <c r="AE175" s="613">
        <v>1</v>
      </c>
      <c r="AF175" s="613">
        <v>4</v>
      </c>
      <c r="AG175" s="379" t="s">
        <v>665</v>
      </c>
      <c r="AJ175" s="379"/>
      <c r="AK175" s="379"/>
      <c r="AL175" s="379"/>
      <c r="AM175" s="379"/>
      <c r="AN175" s="379"/>
      <c r="AO175" s="379"/>
      <c r="AU175" s="379"/>
      <c r="AV175" s="379">
        <v>2</v>
      </c>
      <c r="AW175" s="644">
        <v>0.97599999999999998</v>
      </c>
      <c r="AY175" s="379"/>
    </row>
    <row r="176" spans="1:51" x14ac:dyDescent="0.45">
      <c r="A176" s="379" t="s">
        <v>1162</v>
      </c>
      <c r="B176" s="379" t="s">
        <v>1155</v>
      </c>
      <c r="C176" s="379" t="s">
        <v>1155</v>
      </c>
      <c r="H176" s="379" t="s">
        <v>1124</v>
      </c>
      <c r="J176" s="379" t="s">
        <v>120</v>
      </c>
      <c r="K176" s="594" t="s">
        <v>1280</v>
      </c>
      <c r="L176" s="594"/>
      <c r="M176" s="594"/>
      <c r="N176" s="594"/>
      <c r="O176" s="594"/>
      <c r="P176" s="594"/>
      <c r="Q176" s="594"/>
      <c r="R176" s="594"/>
      <c r="S176" s="594"/>
      <c r="T176" s="594"/>
      <c r="U176" s="594"/>
      <c r="V176" s="594"/>
      <c r="W176" s="594"/>
      <c r="X176" s="594"/>
      <c r="Y176" s="594"/>
      <c r="Z176" s="594"/>
      <c r="AA176" s="594" t="s">
        <v>1281</v>
      </c>
      <c r="AB176" s="588" t="s">
        <v>1282</v>
      </c>
      <c r="AC176" s="528" t="s">
        <v>34</v>
      </c>
      <c r="AD176" s="588" t="s">
        <v>1096</v>
      </c>
      <c r="AE176" s="613">
        <v>1</v>
      </c>
      <c r="AF176" s="613">
        <v>4</v>
      </c>
      <c r="AG176" s="379" t="s">
        <v>665</v>
      </c>
      <c r="AJ176" s="379"/>
      <c r="AK176" s="379"/>
      <c r="AL176" s="379"/>
      <c r="AM176" s="379"/>
      <c r="AN176" s="379"/>
      <c r="AO176" s="379"/>
      <c r="AU176" s="379"/>
      <c r="AV176" s="379">
        <v>2</v>
      </c>
      <c r="AW176" s="644">
        <v>1.256</v>
      </c>
      <c r="AY176" s="379"/>
    </row>
    <row r="177" spans="1:51" x14ac:dyDescent="0.45">
      <c r="A177" s="379" t="s">
        <v>1162</v>
      </c>
      <c r="B177" s="379" t="s">
        <v>1155</v>
      </c>
      <c r="C177" s="379" t="s">
        <v>1155</v>
      </c>
      <c r="H177" s="379" t="s">
        <v>1124</v>
      </c>
      <c r="J177" s="379" t="s">
        <v>120</v>
      </c>
      <c r="K177" s="594" t="s">
        <v>1283</v>
      </c>
      <c r="L177" s="594"/>
      <c r="M177" s="594"/>
      <c r="N177" s="594"/>
      <c r="O177" s="594"/>
      <c r="P177" s="594"/>
      <c r="Q177" s="594"/>
      <c r="R177" s="594"/>
      <c r="S177" s="594"/>
      <c r="T177" s="594"/>
      <c r="U177" s="594"/>
      <c r="V177" s="594"/>
      <c r="W177" s="594"/>
      <c r="X177" s="594"/>
      <c r="Y177" s="594"/>
      <c r="Z177" s="594"/>
      <c r="AA177" s="594" t="s">
        <v>1284</v>
      </c>
      <c r="AB177" s="588" t="s">
        <v>1285</v>
      </c>
      <c r="AC177" s="528" t="s">
        <v>43</v>
      </c>
      <c r="AD177" s="588" t="s">
        <v>1096</v>
      </c>
      <c r="AE177" s="613">
        <v>1</v>
      </c>
      <c r="AF177" s="613">
        <v>4</v>
      </c>
      <c r="AG177" s="379" t="s">
        <v>665</v>
      </c>
      <c r="AJ177" s="379"/>
      <c r="AK177" s="379"/>
      <c r="AL177" s="379"/>
      <c r="AM177" s="379"/>
      <c r="AN177" s="379"/>
      <c r="AO177" s="379"/>
      <c r="AU177" s="379"/>
      <c r="AV177" s="379">
        <v>2</v>
      </c>
      <c r="AW177" s="644">
        <v>1.256</v>
      </c>
      <c r="AY177" s="379"/>
    </row>
    <row r="178" spans="1:51" x14ac:dyDescent="0.45">
      <c r="A178" s="379" t="s">
        <v>1162</v>
      </c>
      <c r="B178" s="379" t="s">
        <v>1155</v>
      </c>
      <c r="C178" s="379" t="s">
        <v>1155</v>
      </c>
      <c r="H178" s="379" t="s">
        <v>1124</v>
      </c>
      <c r="J178" s="379" t="s">
        <v>120</v>
      </c>
      <c r="K178" s="594" t="s">
        <v>1286</v>
      </c>
      <c r="L178" s="594"/>
      <c r="M178" s="594"/>
      <c r="N178" s="594"/>
      <c r="O178" s="594"/>
      <c r="P178" s="594"/>
      <c r="Q178" s="594"/>
      <c r="R178" s="594"/>
      <c r="S178" s="594"/>
      <c r="T178" s="594"/>
      <c r="U178" s="594"/>
      <c r="V178" s="594"/>
      <c r="W178" s="594"/>
      <c r="X178" s="594"/>
      <c r="Y178" s="594"/>
      <c r="Z178" s="594"/>
      <c r="AA178" s="594" t="s">
        <v>1287</v>
      </c>
      <c r="AB178" s="588" t="s">
        <v>1288</v>
      </c>
      <c r="AC178" s="528" t="s">
        <v>52</v>
      </c>
      <c r="AD178" s="588" t="s">
        <v>1096</v>
      </c>
      <c r="AE178" s="613">
        <v>1</v>
      </c>
      <c r="AF178" s="613">
        <v>4</v>
      </c>
      <c r="AG178" s="379" t="s">
        <v>665</v>
      </c>
      <c r="AJ178" s="379"/>
      <c r="AK178" s="379"/>
      <c r="AL178" s="379"/>
      <c r="AM178" s="379"/>
      <c r="AN178" s="379"/>
      <c r="AO178" s="379"/>
      <c r="AU178" s="379"/>
      <c r="AV178" s="379">
        <v>4</v>
      </c>
      <c r="AW178" s="644">
        <v>1.256</v>
      </c>
      <c r="AY178" s="379"/>
    </row>
    <row r="179" spans="1:51" x14ac:dyDescent="0.45">
      <c r="A179" s="379" t="s">
        <v>1162</v>
      </c>
      <c r="B179" s="379" t="s">
        <v>1155</v>
      </c>
      <c r="C179" s="379" t="s">
        <v>1155</v>
      </c>
      <c r="H179" s="379" t="s">
        <v>1124</v>
      </c>
      <c r="J179" s="379" t="s">
        <v>120</v>
      </c>
      <c r="K179" s="594" t="s">
        <v>1289</v>
      </c>
      <c r="L179" s="594"/>
      <c r="M179" s="594"/>
      <c r="N179" s="594"/>
      <c r="O179" s="594"/>
      <c r="P179" s="594"/>
      <c r="Q179" s="594"/>
      <c r="R179" s="594"/>
      <c r="S179" s="594"/>
      <c r="T179" s="594"/>
      <c r="U179" s="594"/>
      <c r="V179" s="594"/>
      <c r="W179" s="594"/>
      <c r="X179" s="594"/>
      <c r="Y179" s="594"/>
      <c r="Z179" s="594"/>
      <c r="AA179" s="594" t="s">
        <v>1290</v>
      </c>
      <c r="AB179" s="588" t="s">
        <v>1291</v>
      </c>
      <c r="AC179" s="528" t="s">
        <v>63</v>
      </c>
      <c r="AD179" s="588" t="s">
        <v>1096</v>
      </c>
      <c r="AE179" s="613">
        <v>1</v>
      </c>
      <c r="AF179" s="613">
        <v>4</v>
      </c>
      <c r="AG179" s="379" t="s">
        <v>665</v>
      </c>
      <c r="AJ179" s="379"/>
      <c r="AK179" s="379"/>
      <c r="AL179" s="379"/>
      <c r="AM179" s="379"/>
      <c r="AN179" s="379"/>
      <c r="AO179" s="379"/>
      <c r="AU179" s="379"/>
      <c r="AV179" s="379">
        <v>2</v>
      </c>
      <c r="AW179" s="644">
        <v>1.256</v>
      </c>
      <c r="AY179" s="379"/>
    </row>
    <row r="180" spans="1:51" x14ac:dyDescent="0.45">
      <c r="A180" s="379" t="s">
        <v>1162</v>
      </c>
      <c r="B180" s="379" t="s">
        <v>1155</v>
      </c>
      <c r="C180" s="379" t="s">
        <v>1155</v>
      </c>
      <c r="H180" s="379" t="s">
        <v>1124</v>
      </c>
      <c r="J180" s="379" t="s">
        <v>120</v>
      </c>
      <c r="K180" s="594" t="s">
        <v>1292</v>
      </c>
      <c r="L180" s="594"/>
      <c r="M180" s="594"/>
      <c r="N180" s="594"/>
      <c r="O180" s="594"/>
      <c r="P180" s="594"/>
      <c r="Q180" s="594"/>
      <c r="R180" s="594"/>
      <c r="S180" s="594"/>
      <c r="T180" s="594"/>
      <c r="U180" s="594"/>
      <c r="V180" s="594"/>
      <c r="W180" s="594"/>
      <c r="X180" s="594"/>
      <c r="Y180" s="594"/>
      <c r="Z180" s="594"/>
      <c r="AA180" s="594" t="s">
        <v>1293</v>
      </c>
      <c r="AB180" s="588" t="s">
        <v>1294</v>
      </c>
      <c r="AC180" s="528" t="s">
        <v>73</v>
      </c>
      <c r="AD180" s="588" t="s">
        <v>1096</v>
      </c>
      <c r="AE180" s="613">
        <v>1</v>
      </c>
      <c r="AF180" s="613">
        <v>4</v>
      </c>
      <c r="AG180" s="379" t="s">
        <v>665</v>
      </c>
      <c r="AJ180" s="379"/>
      <c r="AK180" s="379"/>
      <c r="AL180" s="379"/>
      <c r="AM180" s="379"/>
      <c r="AN180" s="379"/>
      <c r="AO180" s="379"/>
      <c r="AU180" s="379"/>
      <c r="AV180" s="379">
        <v>2</v>
      </c>
      <c r="AW180" s="644">
        <v>1.256</v>
      </c>
      <c r="AY180" s="379"/>
    </row>
    <row r="181" spans="1:51" x14ac:dyDescent="0.45">
      <c r="A181" s="379" t="s">
        <v>1162</v>
      </c>
      <c r="B181" s="379" t="s">
        <v>1155</v>
      </c>
      <c r="C181" s="379" t="s">
        <v>1155</v>
      </c>
      <c r="H181" s="379" t="s">
        <v>1124</v>
      </c>
      <c r="J181" s="379" t="s">
        <v>120</v>
      </c>
      <c r="K181" s="594" t="s">
        <v>1295</v>
      </c>
      <c r="L181" s="594"/>
      <c r="M181" s="594"/>
      <c r="N181" s="594"/>
      <c r="O181" s="594"/>
      <c r="P181" s="594"/>
      <c r="Q181" s="594"/>
      <c r="R181" s="594"/>
      <c r="S181" s="594"/>
      <c r="T181" s="594"/>
      <c r="U181" s="594"/>
      <c r="V181" s="594"/>
      <c r="W181" s="594"/>
      <c r="X181" s="594"/>
      <c r="Y181" s="594"/>
      <c r="Z181" s="594"/>
      <c r="AA181" s="594" t="s">
        <v>1296</v>
      </c>
      <c r="AB181" s="588" t="s">
        <v>1297</v>
      </c>
      <c r="AC181" s="528" t="s">
        <v>83</v>
      </c>
      <c r="AD181" s="588" t="s">
        <v>1096</v>
      </c>
      <c r="AE181" s="613">
        <v>1</v>
      </c>
      <c r="AF181" s="613">
        <v>4</v>
      </c>
      <c r="AG181" s="379" t="s">
        <v>665</v>
      </c>
      <c r="AJ181" s="379"/>
      <c r="AK181" s="379"/>
      <c r="AL181" s="379"/>
      <c r="AM181" s="379"/>
      <c r="AN181" s="379"/>
      <c r="AO181" s="379"/>
      <c r="AU181" s="379"/>
      <c r="AV181" s="379">
        <v>2</v>
      </c>
      <c r="AW181" s="644">
        <v>1.256</v>
      </c>
      <c r="AY181" s="379"/>
    </row>
    <row r="182" spans="1:51" x14ac:dyDescent="0.45">
      <c r="A182" s="379" t="s">
        <v>1162</v>
      </c>
      <c r="B182" s="379" t="s">
        <v>1155</v>
      </c>
      <c r="C182" s="379" t="s">
        <v>1155</v>
      </c>
      <c r="H182" s="379" t="s">
        <v>1124</v>
      </c>
      <c r="J182" s="379" t="s">
        <v>120</v>
      </c>
      <c r="K182" s="594" t="s">
        <v>1298</v>
      </c>
      <c r="L182" s="594"/>
      <c r="M182" s="594"/>
      <c r="N182" s="594"/>
      <c r="O182" s="594"/>
      <c r="P182" s="594"/>
      <c r="Q182" s="594"/>
      <c r="R182" s="594"/>
      <c r="S182" s="594"/>
      <c r="T182" s="594"/>
      <c r="U182" s="594"/>
      <c r="V182" s="594"/>
      <c r="W182" s="594"/>
      <c r="X182" s="594"/>
      <c r="Y182" s="594"/>
      <c r="Z182" s="594"/>
      <c r="AA182" s="594" t="s">
        <v>1299</v>
      </c>
      <c r="AB182" s="588" t="s">
        <v>1300</v>
      </c>
      <c r="AC182" s="528" t="s">
        <v>91</v>
      </c>
      <c r="AD182" s="588" t="s">
        <v>1096</v>
      </c>
      <c r="AE182" s="613">
        <v>1</v>
      </c>
      <c r="AF182" s="613">
        <v>4</v>
      </c>
      <c r="AG182" s="379" t="s">
        <v>665</v>
      </c>
      <c r="AJ182" s="379"/>
      <c r="AK182" s="379"/>
      <c r="AL182" s="379"/>
      <c r="AM182" s="379"/>
      <c r="AN182" s="379"/>
      <c r="AO182" s="379"/>
      <c r="AU182" s="379"/>
      <c r="AV182" s="379">
        <v>2</v>
      </c>
      <c r="AW182" s="644">
        <v>1.256</v>
      </c>
      <c r="AY182" s="379"/>
    </row>
    <row r="183" spans="1:51" x14ac:dyDescent="0.45">
      <c r="A183" s="379" t="s">
        <v>1162</v>
      </c>
      <c r="B183" s="379" t="s">
        <v>1155</v>
      </c>
      <c r="C183" s="379" t="s">
        <v>1155</v>
      </c>
      <c r="H183" s="379" t="s">
        <v>1124</v>
      </c>
      <c r="J183" s="379" t="s">
        <v>120</v>
      </c>
      <c r="K183" s="594" t="s">
        <v>1301</v>
      </c>
      <c r="L183" s="594"/>
      <c r="M183" s="594"/>
      <c r="N183" s="594"/>
      <c r="O183" s="594"/>
      <c r="P183" s="594"/>
      <c r="Q183" s="594"/>
      <c r="R183" s="594"/>
      <c r="S183" s="594"/>
      <c r="T183" s="594"/>
      <c r="U183" s="594"/>
      <c r="V183" s="594"/>
      <c r="W183" s="594"/>
      <c r="X183" s="594"/>
      <c r="Y183" s="594"/>
      <c r="Z183" s="594"/>
      <c r="AA183" s="594" t="s">
        <v>1302</v>
      </c>
      <c r="AB183" s="588" t="s">
        <v>1303</v>
      </c>
      <c r="AC183" s="528" t="s">
        <v>101</v>
      </c>
      <c r="AD183" s="588" t="s">
        <v>1096</v>
      </c>
      <c r="AE183" s="613">
        <v>1</v>
      </c>
      <c r="AF183" s="613">
        <v>4</v>
      </c>
      <c r="AG183" s="379" t="s">
        <v>665</v>
      </c>
      <c r="AJ183" s="379"/>
      <c r="AK183" s="379"/>
      <c r="AL183" s="379"/>
      <c r="AM183" s="379"/>
      <c r="AN183" s="379"/>
      <c r="AO183" s="379"/>
      <c r="AU183" s="379"/>
      <c r="AV183" s="379">
        <v>4</v>
      </c>
      <c r="AW183" s="644">
        <v>1.256</v>
      </c>
      <c r="AY183" s="379"/>
    </row>
    <row r="184" spans="1:51" x14ac:dyDescent="0.45">
      <c r="A184" s="379" t="s">
        <v>1162</v>
      </c>
      <c r="B184" s="379" t="s">
        <v>1155</v>
      </c>
      <c r="C184" s="379" t="s">
        <v>1155</v>
      </c>
      <c r="H184" s="379" t="s">
        <v>1124</v>
      </c>
      <c r="J184" s="379" t="s">
        <v>120</v>
      </c>
      <c r="K184" s="594" t="s">
        <v>1304</v>
      </c>
      <c r="L184" s="594"/>
      <c r="M184" s="594"/>
      <c r="N184" s="594"/>
      <c r="O184" s="594"/>
      <c r="P184" s="594"/>
      <c r="Q184" s="594"/>
      <c r="R184" s="594"/>
      <c r="S184" s="594"/>
      <c r="T184" s="594"/>
      <c r="U184" s="594"/>
      <c r="V184" s="594"/>
      <c r="W184" s="594"/>
      <c r="X184" s="594"/>
      <c r="Y184" s="594"/>
      <c r="Z184" s="594"/>
      <c r="AA184" s="594" t="s">
        <v>1305</v>
      </c>
      <c r="AB184" s="588" t="s">
        <v>1306</v>
      </c>
      <c r="AC184" s="528" t="s">
        <v>111</v>
      </c>
      <c r="AD184" s="588" t="s">
        <v>1096</v>
      </c>
      <c r="AE184" s="613">
        <v>1</v>
      </c>
      <c r="AF184" s="613">
        <v>4</v>
      </c>
      <c r="AG184" s="379" t="s">
        <v>665</v>
      </c>
      <c r="AJ184" s="379"/>
      <c r="AK184" s="379"/>
      <c r="AL184" s="379"/>
      <c r="AM184" s="379"/>
      <c r="AN184" s="379"/>
      <c r="AO184" s="379"/>
      <c r="AU184" s="379"/>
      <c r="AV184" s="379">
        <v>2</v>
      </c>
      <c r="AW184" s="644">
        <v>1.512</v>
      </c>
      <c r="AY184" s="379"/>
    </row>
    <row r="185" spans="1:51" x14ac:dyDescent="0.45">
      <c r="A185" s="379" t="s">
        <v>1162</v>
      </c>
      <c r="B185" s="379" t="s">
        <v>1155</v>
      </c>
      <c r="C185" s="379" t="s">
        <v>1155</v>
      </c>
      <c r="H185" s="379" t="s">
        <v>1124</v>
      </c>
      <c r="J185" s="379" t="s">
        <v>120</v>
      </c>
      <c r="K185" s="594" t="s">
        <v>1307</v>
      </c>
      <c r="L185" s="594"/>
      <c r="M185" s="594"/>
      <c r="N185" s="594"/>
      <c r="O185" s="594"/>
      <c r="P185" s="594"/>
      <c r="Q185" s="594"/>
      <c r="R185" s="594"/>
      <c r="S185" s="594"/>
      <c r="T185" s="594"/>
      <c r="U185" s="594"/>
      <c r="V185" s="594"/>
      <c r="W185" s="594"/>
      <c r="X185" s="594"/>
      <c r="Y185" s="594"/>
      <c r="Z185" s="594"/>
      <c r="AA185" s="594" t="s">
        <v>1308</v>
      </c>
      <c r="AB185" s="588" t="s">
        <v>1309</v>
      </c>
      <c r="AC185" s="528" t="s">
        <v>24</v>
      </c>
      <c r="AD185" s="588" t="s">
        <v>1096</v>
      </c>
      <c r="AE185" s="613">
        <v>1</v>
      </c>
      <c r="AF185" s="613">
        <v>4</v>
      </c>
      <c r="AG185" s="379" t="s">
        <v>665</v>
      </c>
      <c r="AJ185" s="379"/>
      <c r="AK185" s="379"/>
      <c r="AL185" s="379"/>
      <c r="AM185" s="379"/>
      <c r="AN185" s="379"/>
      <c r="AO185" s="379"/>
      <c r="AU185" s="379"/>
      <c r="AV185" s="379">
        <v>2</v>
      </c>
      <c r="AW185" s="644">
        <v>1.512</v>
      </c>
      <c r="AY185" s="379"/>
    </row>
    <row r="186" spans="1:51" x14ac:dyDescent="0.45">
      <c r="A186" s="379" t="s">
        <v>1162</v>
      </c>
      <c r="B186" s="379" t="s">
        <v>1155</v>
      </c>
      <c r="C186" s="379" t="s">
        <v>1155</v>
      </c>
      <c r="H186" s="379" t="s">
        <v>1124</v>
      </c>
      <c r="J186" s="379" t="s">
        <v>120</v>
      </c>
      <c r="K186" s="594" t="s">
        <v>1310</v>
      </c>
      <c r="L186" s="594"/>
      <c r="M186" s="594"/>
      <c r="N186" s="594"/>
      <c r="O186" s="594"/>
      <c r="P186" s="594"/>
      <c r="Q186" s="594"/>
      <c r="R186" s="594"/>
      <c r="S186" s="594"/>
      <c r="T186" s="594"/>
      <c r="U186" s="594"/>
      <c r="V186" s="594"/>
      <c r="W186" s="594"/>
      <c r="X186" s="594"/>
      <c r="Y186" s="594"/>
      <c r="Z186" s="594"/>
      <c r="AA186" s="594" t="s">
        <v>1311</v>
      </c>
      <c r="AB186" s="588" t="s">
        <v>1312</v>
      </c>
      <c r="AC186" s="528" t="s">
        <v>33</v>
      </c>
      <c r="AD186" s="588" t="s">
        <v>1096</v>
      </c>
      <c r="AE186" s="613">
        <v>1</v>
      </c>
      <c r="AF186" s="613">
        <v>4</v>
      </c>
      <c r="AG186" s="379" t="s">
        <v>665</v>
      </c>
      <c r="AJ186" s="379"/>
      <c r="AK186" s="379"/>
      <c r="AL186" s="379"/>
      <c r="AM186" s="379"/>
      <c r="AN186" s="379"/>
      <c r="AO186" s="379"/>
      <c r="AU186" s="379"/>
      <c r="AV186" s="379">
        <v>4</v>
      </c>
      <c r="AW186" s="644">
        <v>1.512</v>
      </c>
      <c r="AY186" s="379"/>
    </row>
    <row r="187" spans="1:51" x14ac:dyDescent="0.45">
      <c r="A187" s="379" t="s">
        <v>1162</v>
      </c>
      <c r="B187" s="379" t="s">
        <v>1155</v>
      </c>
      <c r="C187" s="379" t="s">
        <v>1155</v>
      </c>
      <c r="H187" s="379" t="s">
        <v>1124</v>
      </c>
      <c r="J187" s="379" t="s">
        <v>120</v>
      </c>
      <c r="K187" s="594" t="s">
        <v>1313</v>
      </c>
      <c r="L187" s="594"/>
      <c r="M187" s="594"/>
      <c r="N187" s="594"/>
      <c r="O187" s="594"/>
      <c r="P187" s="594"/>
      <c r="Q187" s="594"/>
      <c r="R187" s="594"/>
      <c r="S187" s="594"/>
      <c r="T187" s="594"/>
      <c r="U187" s="594"/>
      <c r="V187" s="594"/>
      <c r="W187" s="594"/>
      <c r="X187" s="594"/>
      <c r="Y187" s="594"/>
      <c r="Z187" s="594"/>
      <c r="AA187" s="594" t="s">
        <v>1314</v>
      </c>
      <c r="AB187" s="588" t="s">
        <v>1315</v>
      </c>
      <c r="AC187" s="528" t="s">
        <v>42</v>
      </c>
      <c r="AD187" s="588" t="s">
        <v>1096</v>
      </c>
      <c r="AE187" s="613">
        <v>1</v>
      </c>
      <c r="AF187" s="613">
        <v>4</v>
      </c>
      <c r="AG187" s="379" t="s">
        <v>665</v>
      </c>
      <c r="AJ187" s="379"/>
      <c r="AK187" s="379"/>
      <c r="AL187" s="379"/>
      <c r="AM187" s="379"/>
      <c r="AN187" s="379"/>
      <c r="AO187" s="379"/>
      <c r="AU187" s="379"/>
      <c r="AV187" s="379">
        <v>2</v>
      </c>
      <c r="AW187" s="644">
        <v>1.512</v>
      </c>
      <c r="AY187" s="379"/>
    </row>
    <row r="188" spans="1:51" x14ac:dyDescent="0.45">
      <c r="A188" s="379" t="s">
        <v>1162</v>
      </c>
      <c r="B188" s="379" t="s">
        <v>1155</v>
      </c>
      <c r="C188" s="379" t="s">
        <v>1155</v>
      </c>
      <c r="H188" s="379" t="s">
        <v>1124</v>
      </c>
      <c r="J188" s="379" t="s">
        <v>120</v>
      </c>
      <c r="K188" s="594" t="s">
        <v>1316</v>
      </c>
      <c r="L188" s="594"/>
      <c r="M188" s="594"/>
      <c r="N188" s="594"/>
      <c r="O188" s="594"/>
      <c r="P188" s="594"/>
      <c r="Q188" s="594"/>
      <c r="R188" s="594"/>
      <c r="S188" s="594"/>
      <c r="T188" s="594"/>
      <c r="U188" s="594"/>
      <c r="V188" s="594"/>
      <c r="W188" s="594"/>
      <c r="X188" s="594"/>
      <c r="Y188" s="594"/>
      <c r="Z188" s="594"/>
      <c r="AA188" s="594" t="s">
        <v>1317</v>
      </c>
      <c r="AB188" s="588" t="s">
        <v>1318</v>
      </c>
      <c r="AC188" s="528" t="s">
        <v>51</v>
      </c>
      <c r="AD188" s="588" t="s">
        <v>1096</v>
      </c>
      <c r="AE188" s="613">
        <v>1</v>
      </c>
      <c r="AF188" s="613">
        <v>4</v>
      </c>
      <c r="AG188" s="379" t="s">
        <v>665</v>
      </c>
      <c r="AJ188" s="379"/>
      <c r="AK188" s="379"/>
      <c r="AL188" s="379"/>
      <c r="AM188" s="379"/>
      <c r="AN188" s="379"/>
      <c r="AO188" s="379"/>
      <c r="AU188" s="379"/>
      <c r="AV188" s="379">
        <v>2</v>
      </c>
      <c r="AW188" s="644">
        <v>2.3759999999999999</v>
      </c>
      <c r="AY188" s="379"/>
    </row>
    <row r="189" spans="1:51" x14ac:dyDescent="0.45">
      <c r="A189" s="379" t="s">
        <v>1162</v>
      </c>
      <c r="B189" s="379" t="s">
        <v>1155</v>
      </c>
      <c r="C189" s="379" t="s">
        <v>1155</v>
      </c>
      <c r="H189" s="379" t="s">
        <v>1124</v>
      </c>
      <c r="J189" s="379" t="s">
        <v>120</v>
      </c>
      <c r="K189" s="594" t="s">
        <v>1319</v>
      </c>
      <c r="L189" s="594"/>
      <c r="M189" s="594"/>
      <c r="N189" s="594"/>
      <c r="O189" s="594"/>
      <c r="P189" s="594"/>
      <c r="Q189" s="594"/>
      <c r="R189" s="594"/>
      <c r="S189" s="594"/>
      <c r="T189" s="594"/>
      <c r="U189" s="594"/>
      <c r="V189" s="594"/>
      <c r="W189" s="594"/>
      <c r="X189" s="594"/>
      <c r="Y189" s="594"/>
      <c r="Z189" s="594"/>
      <c r="AA189" s="594" t="s">
        <v>1320</v>
      </c>
      <c r="AB189" s="588" t="s">
        <v>1321</v>
      </c>
      <c r="AC189" s="528" t="s">
        <v>62</v>
      </c>
      <c r="AD189" s="588" t="s">
        <v>1096</v>
      </c>
      <c r="AE189" s="613">
        <v>1</v>
      </c>
      <c r="AF189" s="613">
        <v>4</v>
      </c>
      <c r="AG189" s="379" t="s">
        <v>665</v>
      </c>
      <c r="AJ189" s="379"/>
      <c r="AK189" s="379"/>
      <c r="AL189" s="379"/>
      <c r="AM189" s="379"/>
      <c r="AN189" s="379"/>
      <c r="AO189" s="379"/>
      <c r="AU189" s="379"/>
      <c r="AV189" s="379">
        <v>2</v>
      </c>
      <c r="AW189" s="644">
        <v>1.496</v>
      </c>
      <c r="AY189" s="379"/>
    </row>
    <row r="190" spans="1:51" x14ac:dyDescent="0.45">
      <c r="A190" s="379" t="s">
        <v>1162</v>
      </c>
      <c r="B190" s="379" t="s">
        <v>1155</v>
      </c>
      <c r="C190" s="379" t="s">
        <v>1155</v>
      </c>
      <c r="H190" s="379" t="s">
        <v>1124</v>
      </c>
      <c r="J190" s="379" t="s">
        <v>120</v>
      </c>
      <c r="K190" s="594" t="s">
        <v>1322</v>
      </c>
      <c r="L190" s="594"/>
      <c r="M190" s="594"/>
      <c r="N190" s="594"/>
      <c r="O190" s="594"/>
      <c r="P190" s="594"/>
      <c r="Q190" s="594"/>
      <c r="R190" s="594"/>
      <c r="S190" s="594"/>
      <c r="T190" s="594"/>
      <c r="U190" s="594"/>
      <c r="V190" s="594"/>
      <c r="W190" s="594"/>
      <c r="X190" s="594"/>
      <c r="Y190" s="594"/>
      <c r="Z190" s="594"/>
      <c r="AA190" s="594" t="s">
        <v>1323</v>
      </c>
      <c r="AB190" s="588" t="s">
        <v>1324</v>
      </c>
      <c r="AC190" s="528" t="s">
        <v>72</v>
      </c>
      <c r="AD190" s="588" t="s">
        <v>1096</v>
      </c>
      <c r="AE190" s="613">
        <v>1</v>
      </c>
      <c r="AF190" s="613">
        <v>4</v>
      </c>
      <c r="AG190" s="379" t="s">
        <v>665</v>
      </c>
      <c r="AJ190" s="379"/>
      <c r="AK190" s="379"/>
      <c r="AL190" s="379"/>
      <c r="AM190" s="379"/>
      <c r="AN190" s="379"/>
      <c r="AO190" s="379"/>
      <c r="AU190" s="379"/>
      <c r="AV190" s="379">
        <v>2</v>
      </c>
      <c r="AW190" s="644">
        <v>1.716</v>
      </c>
      <c r="AY190" s="379"/>
    </row>
    <row r="191" spans="1:51" x14ac:dyDescent="0.45">
      <c r="A191" s="379" t="s">
        <v>1162</v>
      </c>
      <c r="B191" s="379" t="s">
        <v>1155</v>
      </c>
      <c r="C191" s="379" t="s">
        <v>1155</v>
      </c>
      <c r="H191" s="379" t="s">
        <v>1124</v>
      </c>
      <c r="J191" s="379" t="s">
        <v>120</v>
      </c>
      <c r="K191" s="594" t="s">
        <v>1325</v>
      </c>
      <c r="L191" s="594"/>
      <c r="M191" s="594"/>
      <c r="N191" s="594"/>
      <c r="O191" s="594"/>
      <c r="P191" s="594"/>
      <c r="Q191" s="594"/>
      <c r="R191" s="594"/>
      <c r="S191" s="594"/>
      <c r="T191" s="594"/>
      <c r="U191" s="594"/>
      <c r="V191" s="594"/>
      <c r="W191" s="594"/>
      <c r="X191" s="594"/>
      <c r="Y191" s="594"/>
      <c r="Z191" s="594"/>
      <c r="AA191" s="594" t="s">
        <v>1326</v>
      </c>
      <c r="AB191" s="588" t="s">
        <v>1327</v>
      </c>
      <c r="AC191" s="528" t="s">
        <v>82</v>
      </c>
      <c r="AD191" s="588" t="s">
        <v>1096</v>
      </c>
      <c r="AE191" s="613">
        <v>1</v>
      </c>
      <c r="AF191" s="613">
        <v>4</v>
      </c>
      <c r="AG191" s="379" t="s">
        <v>665</v>
      </c>
      <c r="AJ191" s="379"/>
      <c r="AK191" s="379"/>
      <c r="AL191" s="379"/>
      <c r="AM191" s="379"/>
      <c r="AN191" s="379"/>
      <c r="AO191" s="379"/>
      <c r="AU191" s="379"/>
      <c r="AV191" s="379">
        <v>2</v>
      </c>
      <c r="AW191" s="644">
        <v>0</v>
      </c>
      <c r="AY191" s="379"/>
    </row>
    <row r="192" spans="1:51" x14ac:dyDescent="0.45">
      <c r="A192" s="379" t="s">
        <v>1162</v>
      </c>
      <c r="B192" s="379" t="s">
        <v>1155</v>
      </c>
      <c r="C192" s="379" t="s">
        <v>1155</v>
      </c>
      <c r="H192" s="379" t="s">
        <v>1124</v>
      </c>
      <c r="J192" s="379" t="s">
        <v>120</v>
      </c>
      <c r="K192" s="594" t="s">
        <v>1328</v>
      </c>
      <c r="L192" s="594"/>
      <c r="M192" s="594"/>
      <c r="N192" s="594"/>
      <c r="O192" s="594"/>
      <c r="P192" s="594"/>
      <c r="Q192" s="594"/>
      <c r="R192" s="594"/>
      <c r="S192" s="594"/>
      <c r="T192" s="594"/>
      <c r="U192" s="594"/>
      <c r="V192" s="594"/>
      <c r="W192" s="594"/>
      <c r="X192" s="594"/>
      <c r="Y192" s="594"/>
      <c r="Z192" s="594"/>
      <c r="AA192" s="594" t="s">
        <v>1329</v>
      </c>
      <c r="AB192" s="588" t="s">
        <v>1330</v>
      </c>
      <c r="AC192" s="528" t="s">
        <v>90</v>
      </c>
      <c r="AD192" s="588" t="s">
        <v>1096</v>
      </c>
      <c r="AE192" s="613">
        <v>1</v>
      </c>
      <c r="AF192" s="613">
        <v>4</v>
      </c>
      <c r="AG192" s="379" t="s">
        <v>665</v>
      </c>
      <c r="AJ192" s="379"/>
      <c r="AK192" s="379"/>
      <c r="AL192" s="379"/>
      <c r="AM192" s="379"/>
      <c r="AN192" s="379"/>
      <c r="AO192" s="379"/>
      <c r="AU192" s="379"/>
      <c r="AV192" s="379">
        <v>2</v>
      </c>
      <c r="AW192" s="644">
        <v>0</v>
      </c>
      <c r="AY192" s="379"/>
    </row>
    <row r="193" spans="1:51" x14ac:dyDescent="0.45">
      <c r="A193" s="379" t="s">
        <v>1162</v>
      </c>
      <c r="B193" s="379" t="s">
        <v>1155</v>
      </c>
      <c r="C193" s="379" t="s">
        <v>1155</v>
      </c>
      <c r="H193" s="379" t="s">
        <v>1124</v>
      </c>
      <c r="J193" s="379" t="s">
        <v>120</v>
      </c>
      <c r="K193" s="594" t="s">
        <v>1331</v>
      </c>
      <c r="L193" s="594"/>
      <c r="M193" s="594"/>
      <c r="N193" s="594"/>
      <c r="O193" s="594"/>
      <c r="P193" s="594"/>
      <c r="Q193" s="594"/>
      <c r="R193" s="594"/>
      <c r="S193" s="594"/>
      <c r="T193" s="594"/>
      <c r="U193" s="594"/>
      <c r="V193" s="594"/>
      <c r="W193" s="594"/>
      <c r="X193" s="594"/>
      <c r="Y193" s="594"/>
      <c r="Z193" s="594"/>
      <c r="AA193" s="594" t="s">
        <v>1332</v>
      </c>
      <c r="AB193" s="588" t="s">
        <v>1333</v>
      </c>
      <c r="AC193" s="528" t="s">
        <v>100</v>
      </c>
      <c r="AD193" s="588" t="s">
        <v>1096</v>
      </c>
      <c r="AE193" s="613">
        <v>1</v>
      </c>
      <c r="AF193" s="613">
        <v>4</v>
      </c>
      <c r="AG193" s="379" t="s">
        <v>665</v>
      </c>
      <c r="AJ193" s="379"/>
      <c r="AK193" s="379"/>
      <c r="AL193" s="379"/>
      <c r="AM193" s="379"/>
      <c r="AN193" s="379"/>
      <c r="AO193" s="379"/>
      <c r="AU193" s="379"/>
      <c r="AV193" s="379">
        <v>2</v>
      </c>
      <c r="AW193" s="644">
        <v>0</v>
      </c>
      <c r="AY193" s="379"/>
    </row>
    <row r="194" spans="1:51" x14ac:dyDescent="0.45">
      <c r="A194" s="379" t="s">
        <v>1162</v>
      </c>
      <c r="B194" s="379" t="s">
        <v>1155</v>
      </c>
      <c r="C194" s="379" t="s">
        <v>1155</v>
      </c>
      <c r="H194" s="379" t="s">
        <v>1124</v>
      </c>
      <c r="J194" s="379" t="s">
        <v>120</v>
      </c>
      <c r="K194" s="594" t="s">
        <v>1334</v>
      </c>
      <c r="L194" s="594"/>
      <c r="M194" s="594"/>
      <c r="N194" s="594"/>
      <c r="O194" s="594"/>
      <c r="P194" s="594"/>
      <c r="Q194" s="594"/>
      <c r="R194" s="594"/>
      <c r="S194" s="594"/>
      <c r="T194" s="594"/>
      <c r="U194" s="594"/>
      <c r="V194" s="594"/>
      <c r="W194" s="594"/>
      <c r="X194" s="594"/>
      <c r="Y194" s="594"/>
      <c r="Z194" s="594"/>
      <c r="AA194" s="594" t="s">
        <v>1335</v>
      </c>
      <c r="AB194" s="588" t="s">
        <v>1336</v>
      </c>
      <c r="AC194" s="528" t="s">
        <v>110</v>
      </c>
      <c r="AD194" s="588" t="s">
        <v>1096</v>
      </c>
      <c r="AE194" s="613">
        <v>1</v>
      </c>
      <c r="AF194" s="613">
        <v>4</v>
      </c>
      <c r="AG194" s="379" t="s">
        <v>665</v>
      </c>
      <c r="AJ194" s="379"/>
      <c r="AK194" s="379"/>
      <c r="AL194" s="379"/>
      <c r="AM194" s="379"/>
      <c r="AN194" s="379"/>
      <c r="AO194" s="379"/>
      <c r="AU194" s="379"/>
      <c r="AV194" s="379">
        <v>2</v>
      </c>
      <c r="AW194" s="644">
        <v>0</v>
      </c>
      <c r="AY194" s="379"/>
    </row>
    <row r="195" spans="1:51" x14ac:dyDescent="0.45">
      <c r="A195" s="379" t="s">
        <v>602</v>
      </c>
      <c r="B195" s="379" t="s">
        <v>654</v>
      </c>
      <c r="C195" s="379" t="s">
        <v>655</v>
      </c>
      <c r="D195" s="379" t="s">
        <v>656</v>
      </c>
      <c r="J195" s="379" t="s">
        <v>120</v>
      </c>
      <c r="K195" s="594" t="s">
        <v>1337</v>
      </c>
      <c r="L195" s="594"/>
      <c r="M195" s="594"/>
      <c r="N195" s="594"/>
      <c r="O195" s="594"/>
      <c r="P195" s="594"/>
      <c r="Q195" s="594"/>
      <c r="R195" s="594"/>
      <c r="S195" s="594"/>
      <c r="T195" s="594"/>
      <c r="U195" s="594"/>
      <c r="V195" s="594"/>
      <c r="W195" s="594"/>
      <c r="X195" s="594"/>
      <c r="Y195" s="594"/>
      <c r="Z195" s="594"/>
      <c r="AA195" s="588" t="s">
        <v>1338</v>
      </c>
      <c r="AB195" s="588" t="s">
        <v>1339</v>
      </c>
      <c r="AC195" s="680" t="s">
        <v>174</v>
      </c>
      <c r="AD195" s="588" t="s">
        <v>1096</v>
      </c>
      <c r="AE195" s="595">
        <v>1</v>
      </c>
      <c r="AF195" s="595">
        <v>4</v>
      </c>
      <c r="AG195" s="379" t="s">
        <v>665</v>
      </c>
      <c r="AJ195" s="379">
        <v>17</v>
      </c>
      <c r="AK195" s="379">
        <v>6</v>
      </c>
      <c r="AL195" s="379">
        <v>1</v>
      </c>
      <c r="AM195" s="379">
        <v>2</v>
      </c>
      <c r="AN195" s="379">
        <v>4</v>
      </c>
      <c r="AO195" s="379">
        <v>4</v>
      </c>
      <c r="AP195" s="379" t="s">
        <v>1340</v>
      </c>
      <c r="AQ195" s="379" t="s">
        <v>1341</v>
      </c>
      <c r="AR195" s="379" t="s">
        <v>1342</v>
      </c>
      <c r="AU195" s="379"/>
      <c r="AV195" s="681">
        <v>1.1000000000000001</v>
      </c>
      <c r="AW195" s="644">
        <v>1.1919999999999999</v>
      </c>
      <c r="AY195" s="379"/>
    </row>
    <row r="196" spans="1:51" x14ac:dyDescent="0.45">
      <c r="A196" s="379" t="s">
        <v>16</v>
      </c>
      <c r="J196" s="379" t="s">
        <v>120</v>
      </c>
      <c r="K196" s="594" t="s">
        <v>1343</v>
      </c>
      <c r="L196" s="594"/>
      <c r="M196" s="594"/>
      <c r="N196" s="594"/>
      <c r="O196" s="594"/>
      <c r="P196" s="594"/>
      <c r="Q196" s="594"/>
      <c r="R196" s="594"/>
      <c r="S196" s="594"/>
      <c r="T196" s="594"/>
      <c r="U196" s="594"/>
      <c r="V196" s="594"/>
      <c r="W196" s="594"/>
      <c r="X196" s="594"/>
      <c r="Y196" s="594"/>
      <c r="Z196" s="594"/>
      <c r="AA196" s="588" t="s">
        <v>1344</v>
      </c>
      <c r="AB196" s="588" t="s">
        <v>1345</v>
      </c>
      <c r="AC196" s="680" t="s">
        <v>178</v>
      </c>
      <c r="AD196" s="588" t="s">
        <v>1096</v>
      </c>
      <c r="AE196" s="595">
        <v>1</v>
      </c>
      <c r="AF196" s="595">
        <v>4</v>
      </c>
      <c r="AG196" s="379" t="s">
        <v>665</v>
      </c>
      <c r="AJ196" s="379"/>
      <c r="AK196" s="379"/>
      <c r="AL196" s="379"/>
      <c r="AM196" s="379"/>
      <c r="AN196" s="379"/>
      <c r="AO196" s="379"/>
      <c r="AQ196" s="379" t="s">
        <v>1346</v>
      </c>
      <c r="AR196" s="379" t="s">
        <v>1347</v>
      </c>
      <c r="AU196" s="379"/>
      <c r="AV196" s="681">
        <v>2.2000000000000002</v>
      </c>
      <c r="AW196" s="644">
        <v>1.1919999999999999</v>
      </c>
      <c r="AY196" s="379"/>
    </row>
    <row r="197" spans="1:51" x14ac:dyDescent="0.45">
      <c r="A197" s="379" t="s">
        <v>602</v>
      </c>
      <c r="B197" s="379" t="s">
        <v>1348</v>
      </c>
      <c r="C197" s="379" t="s">
        <v>1349</v>
      </c>
      <c r="D197" s="379" t="s">
        <v>1350</v>
      </c>
      <c r="J197" s="379" t="s">
        <v>120</v>
      </c>
      <c r="K197" s="594" t="s">
        <v>1351</v>
      </c>
      <c r="L197" s="594"/>
      <c r="M197" s="594"/>
      <c r="N197" s="594"/>
      <c r="O197" s="594"/>
      <c r="P197" s="594"/>
      <c r="Q197" s="594"/>
      <c r="R197" s="594"/>
      <c r="S197" s="594"/>
      <c r="T197" s="594"/>
      <c r="U197" s="594"/>
      <c r="V197" s="594"/>
      <c r="W197" s="594"/>
      <c r="X197" s="594"/>
      <c r="Y197" s="594"/>
      <c r="Z197" s="594"/>
      <c r="AA197" s="588" t="s">
        <v>1352</v>
      </c>
      <c r="AB197" s="588" t="s">
        <v>1353</v>
      </c>
      <c r="AC197" s="680" t="s">
        <v>182</v>
      </c>
      <c r="AD197" s="588" t="s">
        <v>1096</v>
      </c>
      <c r="AE197" s="595">
        <v>1</v>
      </c>
      <c r="AF197" s="595">
        <v>4</v>
      </c>
      <c r="AG197" s="379" t="s">
        <v>665</v>
      </c>
      <c r="AJ197" s="379"/>
      <c r="AK197" s="379"/>
      <c r="AL197" s="379"/>
      <c r="AM197" s="379"/>
      <c r="AN197" s="379"/>
      <c r="AO197" s="379"/>
      <c r="AQ197" s="379" t="s">
        <v>1346</v>
      </c>
      <c r="AR197" s="379" t="s">
        <v>1354</v>
      </c>
      <c r="AU197" s="379"/>
      <c r="AV197" s="681">
        <v>2.2000000000000002</v>
      </c>
      <c r="AW197" s="644">
        <v>1.1919999999999999</v>
      </c>
      <c r="AY197" s="379"/>
    </row>
    <row r="198" spans="1:51" x14ac:dyDescent="0.45">
      <c r="A198" s="379" t="s">
        <v>602</v>
      </c>
      <c r="B198" s="379" t="s">
        <v>1348</v>
      </c>
      <c r="C198" s="379" t="s">
        <v>1349</v>
      </c>
      <c r="D198" s="379" t="s">
        <v>1350</v>
      </c>
      <c r="J198" s="379" t="s">
        <v>120</v>
      </c>
      <c r="K198" s="594" t="s">
        <v>1355</v>
      </c>
      <c r="L198" s="594"/>
      <c r="M198" s="594"/>
      <c r="N198" s="594"/>
      <c r="O198" s="594"/>
      <c r="P198" s="594"/>
      <c r="Q198" s="594"/>
      <c r="R198" s="594"/>
      <c r="S198" s="594"/>
      <c r="T198" s="594"/>
      <c r="U198" s="594"/>
      <c r="V198" s="594"/>
      <c r="W198" s="594"/>
      <c r="X198" s="594"/>
      <c r="Y198" s="594"/>
      <c r="Z198" s="594"/>
      <c r="AA198" s="588" t="s">
        <v>1356</v>
      </c>
      <c r="AB198" s="588" t="s">
        <v>1357</v>
      </c>
      <c r="AC198" s="680" t="s">
        <v>186</v>
      </c>
      <c r="AD198" s="588" t="s">
        <v>1096</v>
      </c>
      <c r="AE198" s="595">
        <v>1</v>
      </c>
      <c r="AF198" s="595">
        <v>4</v>
      </c>
      <c r="AG198" s="379" t="s">
        <v>665</v>
      </c>
      <c r="AJ198" s="379"/>
      <c r="AK198" s="379"/>
      <c r="AL198" s="379"/>
      <c r="AM198" s="379"/>
      <c r="AN198" s="379"/>
      <c r="AO198" s="379"/>
      <c r="AQ198" s="379" t="s">
        <v>1346</v>
      </c>
      <c r="AR198" s="379" t="s">
        <v>1358</v>
      </c>
      <c r="AU198" s="379"/>
      <c r="AV198" s="681">
        <v>2.2000000000000002</v>
      </c>
      <c r="AW198" s="644">
        <v>1.1919999999999999</v>
      </c>
      <c r="AY198" s="379"/>
    </row>
    <row r="199" spans="1:51" x14ac:dyDescent="0.45">
      <c r="A199" s="379" t="s">
        <v>602</v>
      </c>
      <c r="B199" s="379" t="s">
        <v>1348</v>
      </c>
      <c r="C199" s="379" t="s">
        <v>1349</v>
      </c>
      <c r="D199" s="379" t="s">
        <v>1350</v>
      </c>
      <c r="J199" s="379" t="s">
        <v>120</v>
      </c>
      <c r="K199" s="594" t="s">
        <v>1359</v>
      </c>
      <c r="L199" s="594"/>
      <c r="M199" s="594"/>
      <c r="N199" s="594"/>
      <c r="O199" s="594"/>
      <c r="P199" s="594"/>
      <c r="Q199" s="594"/>
      <c r="R199" s="594"/>
      <c r="S199" s="594"/>
      <c r="T199" s="594"/>
      <c r="U199" s="594"/>
      <c r="V199" s="594"/>
      <c r="W199" s="594"/>
      <c r="X199" s="594"/>
      <c r="Y199" s="594"/>
      <c r="Z199" s="594"/>
      <c r="AA199" s="588" t="s">
        <v>1360</v>
      </c>
      <c r="AB199" s="588" t="s">
        <v>1361</v>
      </c>
      <c r="AC199" s="680" t="s">
        <v>190</v>
      </c>
      <c r="AD199" s="588" t="s">
        <v>1096</v>
      </c>
      <c r="AE199" s="595">
        <v>1</v>
      </c>
      <c r="AF199" s="595">
        <v>4</v>
      </c>
      <c r="AG199" s="379" t="s">
        <v>665</v>
      </c>
      <c r="AJ199" s="379"/>
      <c r="AK199" s="379"/>
      <c r="AL199" s="379"/>
      <c r="AM199" s="379"/>
      <c r="AN199" s="379"/>
      <c r="AO199" s="379"/>
      <c r="AQ199" s="379" t="s">
        <v>1346</v>
      </c>
      <c r="AR199" s="379" t="s">
        <v>1362</v>
      </c>
      <c r="AU199" s="379"/>
      <c r="AV199" s="681">
        <v>2.2000000000000002</v>
      </c>
      <c r="AW199" s="644">
        <v>1.1919999999999999</v>
      </c>
      <c r="AY199" s="379"/>
    </row>
    <row r="200" spans="1:51" x14ac:dyDescent="0.45">
      <c r="A200" s="379" t="s">
        <v>602</v>
      </c>
      <c r="B200" s="379" t="s">
        <v>1348</v>
      </c>
      <c r="C200" s="379" t="s">
        <v>1349</v>
      </c>
      <c r="D200" s="379" t="s">
        <v>1350</v>
      </c>
      <c r="J200" s="379" t="s">
        <v>120</v>
      </c>
      <c r="K200" s="594" t="s">
        <v>1363</v>
      </c>
      <c r="L200" s="594"/>
      <c r="M200" s="594"/>
      <c r="N200" s="594"/>
      <c r="O200" s="594"/>
      <c r="P200" s="594"/>
      <c r="Q200" s="594"/>
      <c r="R200" s="594"/>
      <c r="S200" s="594"/>
      <c r="T200" s="594"/>
      <c r="U200" s="594"/>
      <c r="V200" s="594"/>
      <c r="W200" s="594"/>
      <c r="X200" s="594"/>
      <c r="Y200" s="594"/>
      <c r="Z200" s="594"/>
      <c r="AA200" s="588" t="s">
        <v>1364</v>
      </c>
      <c r="AB200" s="588" t="s">
        <v>1365</v>
      </c>
      <c r="AC200" s="680" t="s">
        <v>194</v>
      </c>
      <c r="AD200" s="588" t="s">
        <v>1096</v>
      </c>
      <c r="AE200" s="595">
        <v>1</v>
      </c>
      <c r="AF200" s="595">
        <v>4</v>
      </c>
      <c r="AG200" s="379" t="s">
        <v>665</v>
      </c>
      <c r="AJ200" s="379"/>
      <c r="AK200" s="379"/>
      <c r="AL200" s="379"/>
      <c r="AM200" s="379"/>
      <c r="AN200" s="379"/>
      <c r="AO200" s="379"/>
      <c r="AQ200" s="379" t="s">
        <v>1346</v>
      </c>
      <c r="AR200" s="379" t="s">
        <v>1366</v>
      </c>
      <c r="AU200" s="379"/>
      <c r="AV200" s="681">
        <v>2.2000000000000002</v>
      </c>
      <c r="AW200" s="644">
        <v>1.1919999999999999</v>
      </c>
      <c r="AY200" s="379"/>
    </row>
    <row r="201" spans="1:51" x14ac:dyDescent="0.45">
      <c r="A201" s="379" t="s">
        <v>602</v>
      </c>
      <c r="B201" s="379" t="s">
        <v>1348</v>
      </c>
      <c r="C201" s="379" t="s">
        <v>1349</v>
      </c>
      <c r="D201" s="379" t="s">
        <v>1350</v>
      </c>
      <c r="J201" s="379" t="s">
        <v>120</v>
      </c>
      <c r="K201" s="594" t="s">
        <v>1367</v>
      </c>
      <c r="L201" s="594"/>
      <c r="M201" s="594"/>
      <c r="N201" s="594"/>
      <c r="O201" s="594"/>
      <c r="P201" s="594"/>
      <c r="Q201" s="594"/>
      <c r="R201" s="594"/>
      <c r="S201" s="594"/>
      <c r="T201" s="594"/>
      <c r="U201" s="594"/>
      <c r="V201" s="594"/>
      <c r="W201" s="594"/>
      <c r="X201" s="594"/>
      <c r="Y201" s="594"/>
      <c r="Z201" s="594"/>
      <c r="AA201" s="588" t="s">
        <v>1368</v>
      </c>
      <c r="AB201" s="588" t="s">
        <v>1369</v>
      </c>
      <c r="AC201" s="680" t="s">
        <v>198</v>
      </c>
      <c r="AD201" s="588" t="s">
        <v>1096</v>
      </c>
      <c r="AE201" s="595">
        <v>1</v>
      </c>
      <c r="AF201" s="595">
        <v>4</v>
      </c>
      <c r="AG201" s="379" t="s">
        <v>665</v>
      </c>
      <c r="AJ201" s="379"/>
      <c r="AK201" s="379"/>
      <c r="AL201" s="379"/>
      <c r="AM201" s="379"/>
      <c r="AN201" s="379"/>
      <c r="AO201" s="379"/>
      <c r="AQ201" s="379" t="s">
        <v>1346</v>
      </c>
      <c r="AR201" s="379" t="s">
        <v>1370</v>
      </c>
      <c r="AU201" s="379"/>
      <c r="AV201" s="681">
        <v>2.2000000000000002</v>
      </c>
      <c r="AW201" s="644">
        <v>1.1919999999999999</v>
      </c>
      <c r="AY201" s="379"/>
    </row>
    <row r="202" spans="1:51" x14ac:dyDescent="0.45">
      <c r="A202" s="379" t="s">
        <v>602</v>
      </c>
      <c r="B202" s="379" t="s">
        <v>1348</v>
      </c>
      <c r="C202" s="379" t="s">
        <v>1349</v>
      </c>
      <c r="D202" s="379" t="s">
        <v>1350</v>
      </c>
      <c r="J202" s="379" t="s">
        <v>120</v>
      </c>
      <c r="K202" s="594" t="s">
        <v>1371</v>
      </c>
      <c r="L202" s="594"/>
      <c r="M202" s="594"/>
      <c r="N202" s="594"/>
      <c r="O202" s="594"/>
      <c r="P202" s="594"/>
      <c r="Q202" s="594"/>
      <c r="R202" s="594"/>
      <c r="S202" s="594"/>
      <c r="T202" s="594"/>
      <c r="U202" s="594"/>
      <c r="V202" s="594"/>
      <c r="W202" s="594"/>
      <c r="X202" s="594"/>
      <c r="Y202" s="594"/>
      <c r="Z202" s="594"/>
      <c r="AA202" s="588" t="s">
        <v>1372</v>
      </c>
      <c r="AB202" s="588" t="s">
        <v>1373</v>
      </c>
      <c r="AC202" s="680" t="s">
        <v>202</v>
      </c>
      <c r="AD202" s="588" t="s">
        <v>1096</v>
      </c>
      <c r="AE202" s="595">
        <v>1</v>
      </c>
      <c r="AF202" s="595">
        <v>4</v>
      </c>
      <c r="AG202" s="379" t="s">
        <v>665</v>
      </c>
      <c r="AJ202" s="379"/>
      <c r="AK202" s="379"/>
      <c r="AL202" s="379"/>
      <c r="AM202" s="379"/>
      <c r="AN202" s="379"/>
      <c r="AO202" s="379"/>
      <c r="AQ202" s="379" t="s">
        <v>1374</v>
      </c>
      <c r="AR202" s="379" t="s">
        <v>1375</v>
      </c>
      <c r="AU202" s="379"/>
      <c r="AV202" s="681">
        <v>2.2000000000000002</v>
      </c>
      <c r="AW202" s="644">
        <v>0</v>
      </c>
      <c r="AY202" s="379"/>
    </row>
    <row r="203" spans="1:51" x14ac:dyDescent="0.45">
      <c r="A203" s="379" t="s">
        <v>602</v>
      </c>
      <c r="B203" s="379" t="s">
        <v>1348</v>
      </c>
      <c r="C203" s="379" t="s">
        <v>1349</v>
      </c>
      <c r="D203" s="379" t="s">
        <v>1350</v>
      </c>
      <c r="J203" s="379" t="s">
        <v>120</v>
      </c>
      <c r="K203" s="594" t="s">
        <v>1376</v>
      </c>
      <c r="L203" s="594"/>
      <c r="M203" s="594"/>
      <c r="N203" s="594"/>
      <c r="O203" s="594"/>
      <c r="P203" s="594"/>
      <c r="Q203" s="594"/>
      <c r="R203" s="594"/>
      <c r="S203" s="594"/>
      <c r="T203" s="594"/>
      <c r="U203" s="594"/>
      <c r="V203" s="594"/>
      <c r="W203" s="594"/>
      <c r="X203" s="594"/>
      <c r="Y203" s="594"/>
      <c r="Z203" s="594"/>
      <c r="AA203" s="588" t="s">
        <v>1377</v>
      </c>
      <c r="AB203" s="588" t="s">
        <v>1378</v>
      </c>
      <c r="AC203" s="680" t="s">
        <v>206</v>
      </c>
      <c r="AD203" s="588" t="s">
        <v>1096</v>
      </c>
      <c r="AE203" s="595">
        <v>1</v>
      </c>
      <c r="AF203" s="595">
        <v>4</v>
      </c>
      <c r="AG203" s="379" t="s">
        <v>665</v>
      </c>
      <c r="AJ203" s="379"/>
      <c r="AK203" s="379"/>
      <c r="AL203" s="379"/>
      <c r="AM203" s="379"/>
      <c r="AN203" s="379"/>
      <c r="AO203" s="379"/>
      <c r="AQ203" s="379" t="s">
        <v>1379</v>
      </c>
      <c r="AR203" s="379" t="s">
        <v>1380</v>
      </c>
      <c r="AU203" s="379"/>
      <c r="AV203" s="681">
        <v>2.2000000000000002</v>
      </c>
      <c r="AW203" s="644">
        <v>0</v>
      </c>
      <c r="AY203" s="379"/>
    </row>
    <row r="204" spans="1:51" x14ac:dyDescent="0.45">
      <c r="A204" s="379" t="s">
        <v>602</v>
      </c>
      <c r="B204" s="379" t="s">
        <v>1348</v>
      </c>
      <c r="C204" s="379" t="s">
        <v>1349</v>
      </c>
      <c r="D204" s="379" t="s">
        <v>1350</v>
      </c>
      <c r="J204" s="379" t="s">
        <v>120</v>
      </c>
      <c r="K204" s="594" t="s">
        <v>1381</v>
      </c>
      <c r="L204" s="594" t="s">
        <v>842</v>
      </c>
      <c r="M204" s="594" t="s">
        <v>843</v>
      </c>
      <c r="N204" s="594" t="s">
        <v>1382</v>
      </c>
      <c r="O204" s="594" t="s">
        <v>1383</v>
      </c>
      <c r="P204" s="594"/>
      <c r="Q204" s="594"/>
      <c r="R204" s="594"/>
      <c r="S204" s="594"/>
      <c r="T204" s="594"/>
      <c r="U204" s="594"/>
      <c r="V204" s="594"/>
      <c r="W204" s="594"/>
      <c r="X204" s="594"/>
      <c r="Y204" s="594"/>
      <c r="Z204" s="594"/>
      <c r="AA204" s="588" t="s">
        <v>1384</v>
      </c>
      <c r="AB204" s="588" t="s">
        <v>1385</v>
      </c>
      <c r="AC204" s="680" t="s">
        <v>210</v>
      </c>
      <c r="AD204" s="588" t="s">
        <v>1096</v>
      </c>
      <c r="AE204" s="595">
        <v>1</v>
      </c>
      <c r="AF204" s="595">
        <v>4</v>
      </c>
      <c r="AG204" s="379" t="s">
        <v>665</v>
      </c>
      <c r="AJ204" s="379"/>
      <c r="AK204" s="379"/>
      <c r="AL204" s="379"/>
      <c r="AM204" s="379"/>
      <c r="AN204" s="379"/>
      <c r="AO204" s="379"/>
      <c r="AQ204" s="379" t="s">
        <v>1346</v>
      </c>
      <c r="AR204" s="379" t="s">
        <v>1386</v>
      </c>
      <c r="AU204" s="379"/>
      <c r="AV204" s="681">
        <v>2.2000000000000002</v>
      </c>
      <c r="AW204" s="644">
        <v>1.1919999999999999</v>
      </c>
      <c r="AY204" s="379"/>
    </row>
    <row r="205" spans="1:51" x14ac:dyDescent="0.45">
      <c r="A205" s="379" t="s">
        <v>16</v>
      </c>
      <c r="J205" s="379" t="s">
        <v>120</v>
      </c>
      <c r="K205" s="594" t="s">
        <v>1387</v>
      </c>
      <c r="L205" s="594"/>
      <c r="M205" s="594"/>
      <c r="N205" s="594"/>
      <c r="O205" s="594"/>
      <c r="P205" s="594"/>
      <c r="Q205" s="594"/>
      <c r="R205" s="594"/>
      <c r="S205" s="594"/>
      <c r="T205" s="594"/>
      <c r="U205" s="594"/>
      <c r="V205" s="594"/>
      <c r="W205" s="594"/>
      <c r="X205" s="594"/>
      <c r="Y205" s="594"/>
      <c r="Z205" s="594"/>
      <c r="AA205" s="594" t="s">
        <v>1388</v>
      </c>
      <c r="AB205" s="588" t="s">
        <v>1389</v>
      </c>
      <c r="AC205" s="528" t="s">
        <v>136</v>
      </c>
      <c r="AD205" s="588" t="s">
        <v>1096</v>
      </c>
      <c r="AE205" s="613">
        <v>1</v>
      </c>
      <c r="AF205" s="613">
        <v>4</v>
      </c>
      <c r="AG205" s="379" t="s">
        <v>665</v>
      </c>
      <c r="AJ205" s="379"/>
      <c r="AK205" s="379"/>
      <c r="AL205" s="379"/>
      <c r="AM205" s="379"/>
      <c r="AN205" s="379"/>
      <c r="AO205" s="379"/>
      <c r="AU205" s="379"/>
      <c r="AW205" s="644">
        <v>0</v>
      </c>
      <c r="AY205" s="379"/>
    </row>
    <row r="206" spans="1:51" x14ac:dyDescent="0.45">
      <c r="A206" s="379" t="s">
        <v>16</v>
      </c>
      <c r="J206" s="379" t="s">
        <v>120</v>
      </c>
      <c r="K206" s="594" t="s">
        <v>1390</v>
      </c>
      <c r="L206" s="594"/>
      <c r="M206" s="594"/>
      <c r="N206" s="594"/>
      <c r="O206" s="594"/>
      <c r="P206" s="594"/>
      <c r="Q206" s="594"/>
      <c r="R206" s="594"/>
      <c r="S206" s="594"/>
      <c r="T206" s="594"/>
      <c r="U206" s="594"/>
      <c r="V206" s="594"/>
      <c r="W206" s="594"/>
      <c r="X206" s="594"/>
      <c r="Y206" s="594"/>
      <c r="Z206" s="594"/>
      <c r="AA206" s="594" t="s">
        <v>1391</v>
      </c>
      <c r="AB206" s="588" t="s">
        <v>1392</v>
      </c>
      <c r="AC206" s="528" t="s">
        <v>140</v>
      </c>
      <c r="AD206" s="588" t="s">
        <v>1096</v>
      </c>
      <c r="AE206" s="613">
        <v>1</v>
      </c>
      <c r="AF206" s="613">
        <v>4</v>
      </c>
      <c r="AG206" s="379" t="s">
        <v>665</v>
      </c>
      <c r="AJ206" s="379"/>
      <c r="AK206" s="379"/>
      <c r="AL206" s="379"/>
      <c r="AM206" s="379"/>
      <c r="AN206" s="379"/>
      <c r="AO206" s="379"/>
      <c r="AU206" s="379"/>
      <c r="AW206" s="644">
        <v>0.17599999999999999</v>
      </c>
      <c r="AY206" s="379"/>
    </row>
    <row r="207" spans="1:51" x14ac:dyDescent="0.45">
      <c r="A207" s="379" t="s">
        <v>16</v>
      </c>
      <c r="J207" s="379" t="s">
        <v>120</v>
      </c>
      <c r="K207" s="594" t="s">
        <v>1393</v>
      </c>
      <c r="L207" s="594"/>
      <c r="M207" s="594"/>
      <c r="N207" s="594"/>
      <c r="O207" s="594"/>
      <c r="P207" s="594"/>
      <c r="Q207" s="594"/>
      <c r="R207" s="594"/>
      <c r="S207" s="594"/>
      <c r="T207" s="594"/>
      <c r="U207" s="594"/>
      <c r="V207" s="594"/>
      <c r="W207" s="594"/>
      <c r="X207" s="594"/>
      <c r="Y207" s="594"/>
      <c r="Z207" s="594"/>
      <c r="AA207" s="594" t="s">
        <v>1394</v>
      </c>
      <c r="AB207" s="588" t="s">
        <v>1395</v>
      </c>
      <c r="AC207" s="528" t="s">
        <v>142</v>
      </c>
      <c r="AD207" s="588" t="s">
        <v>1096</v>
      </c>
      <c r="AE207" s="613">
        <v>1</v>
      </c>
      <c r="AF207" s="613">
        <v>4</v>
      </c>
      <c r="AG207" s="379" t="s">
        <v>665</v>
      </c>
      <c r="AJ207" s="379"/>
      <c r="AK207" s="379"/>
      <c r="AL207" s="379"/>
      <c r="AM207" s="379"/>
      <c r="AN207" s="379"/>
      <c r="AO207" s="379"/>
      <c r="AU207" s="379"/>
      <c r="AW207" s="644">
        <v>0.57199999999999995</v>
      </c>
      <c r="AY207" s="379"/>
    </row>
    <row r="208" spans="1:51" x14ac:dyDescent="0.45">
      <c r="A208" s="379" t="s">
        <v>16</v>
      </c>
      <c r="J208" s="379" t="s">
        <v>120</v>
      </c>
      <c r="K208" s="594" t="s">
        <v>1396</v>
      </c>
      <c r="L208" s="594"/>
      <c r="M208" s="594"/>
      <c r="N208" s="594"/>
      <c r="O208" s="594"/>
      <c r="P208" s="594"/>
      <c r="Q208" s="594"/>
      <c r="R208" s="594"/>
      <c r="S208" s="594"/>
      <c r="T208" s="594"/>
      <c r="U208" s="594"/>
      <c r="V208" s="594"/>
      <c r="W208" s="594"/>
      <c r="X208" s="594"/>
      <c r="Y208" s="594"/>
      <c r="Z208" s="594"/>
      <c r="AA208" s="594" t="s">
        <v>1397</v>
      </c>
      <c r="AB208" s="588" t="s">
        <v>1398</v>
      </c>
      <c r="AC208" s="528" t="s">
        <v>144</v>
      </c>
      <c r="AD208" s="588" t="s">
        <v>1096</v>
      </c>
      <c r="AE208" s="613">
        <v>1</v>
      </c>
      <c r="AF208" s="613">
        <v>4</v>
      </c>
      <c r="AG208" s="379" t="s">
        <v>665</v>
      </c>
      <c r="AJ208" s="379"/>
      <c r="AK208" s="379"/>
      <c r="AL208" s="379"/>
      <c r="AM208" s="379"/>
      <c r="AN208" s="379"/>
      <c r="AO208" s="379"/>
      <c r="AU208" s="379"/>
      <c r="AW208" s="644">
        <v>0.55000000000000004</v>
      </c>
      <c r="AY208" s="379"/>
    </row>
    <row r="209" spans="1:51" x14ac:dyDescent="0.45">
      <c r="A209" s="379" t="s">
        <v>16</v>
      </c>
      <c r="J209" s="379" t="s">
        <v>120</v>
      </c>
      <c r="K209" s="594" t="s">
        <v>1399</v>
      </c>
      <c r="L209" s="594"/>
      <c r="M209" s="594"/>
      <c r="N209" s="594"/>
      <c r="O209" s="594"/>
      <c r="P209" s="594"/>
      <c r="Q209" s="594"/>
      <c r="R209" s="594"/>
      <c r="S209" s="594"/>
      <c r="T209" s="594"/>
      <c r="U209" s="594"/>
      <c r="V209" s="594"/>
      <c r="W209" s="594"/>
      <c r="X209" s="594"/>
      <c r="Y209" s="594"/>
      <c r="Z209" s="594"/>
      <c r="AA209" s="594" t="s">
        <v>1400</v>
      </c>
      <c r="AB209" s="588" t="s">
        <v>1401</v>
      </c>
      <c r="AC209" s="528" t="s">
        <v>147</v>
      </c>
      <c r="AD209" s="588" t="s">
        <v>1096</v>
      </c>
      <c r="AE209" s="613">
        <v>1</v>
      </c>
      <c r="AF209" s="613">
        <v>4</v>
      </c>
      <c r="AG209" s="379" t="s">
        <v>665</v>
      </c>
      <c r="AJ209" s="379"/>
      <c r="AK209" s="379"/>
      <c r="AL209" s="379"/>
      <c r="AM209" s="379"/>
      <c r="AN209" s="379"/>
      <c r="AO209" s="379"/>
      <c r="AU209" s="379"/>
      <c r="AW209" s="644">
        <v>0</v>
      </c>
      <c r="AY209" s="379"/>
    </row>
    <row r="210" spans="1:51" x14ac:dyDescent="0.45">
      <c r="A210" s="645" t="s">
        <v>16</v>
      </c>
      <c r="B210" s="645"/>
      <c r="C210" s="645"/>
      <c r="J210" s="379" t="s">
        <v>120</v>
      </c>
      <c r="K210" s="646" t="s">
        <v>1402</v>
      </c>
      <c r="L210" s="594"/>
      <c r="M210" s="594"/>
      <c r="N210" s="594"/>
      <c r="O210" s="594"/>
      <c r="P210" s="594"/>
      <c r="Q210" s="594"/>
      <c r="R210" s="594"/>
      <c r="S210" s="594"/>
      <c r="T210" s="594"/>
      <c r="U210" s="594"/>
      <c r="V210" s="594"/>
      <c r="W210" s="594"/>
      <c r="X210" s="594"/>
      <c r="Y210" s="594"/>
      <c r="Z210" s="594"/>
      <c r="AA210" s="588" t="s">
        <v>1403</v>
      </c>
      <c r="AB210" s="679" t="s">
        <v>1404</v>
      </c>
      <c r="AC210" s="680" t="s">
        <v>173</v>
      </c>
      <c r="AD210" s="588" t="s">
        <v>1096</v>
      </c>
      <c r="AE210" s="595">
        <v>1</v>
      </c>
      <c r="AF210" s="595">
        <v>4</v>
      </c>
      <c r="AG210" s="379" t="s">
        <v>665</v>
      </c>
      <c r="AJ210" s="379"/>
      <c r="AK210" s="379"/>
      <c r="AL210" s="379"/>
      <c r="AM210" s="379"/>
      <c r="AN210" s="379"/>
      <c r="AO210" s="379"/>
      <c r="AU210" s="379"/>
      <c r="AV210" s="681">
        <v>2.2000000000000002</v>
      </c>
      <c r="AW210" s="644">
        <v>0</v>
      </c>
      <c r="AX210" s="685" t="s">
        <v>1405</v>
      </c>
      <c r="AY210" s="379"/>
    </row>
    <row r="211" spans="1:51" x14ac:dyDescent="0.45">
      <c r="A211" s="379" t="s">
        <v>602</v>
      </c>
      <c r="B211" s="379" t="s">
        <v>1348</v>
      </c>
      <c r="C211" s="379" t="s">
        <v>1349</v>
      </c>
      <c r="D211" s="379" t="s">
        <v>1350</v>
      </c>
      <c r="J211" s="379" t="s">
        <v>120</v>
      </c>
      <c r="K211" s="594" t="s">
        <v>1406</v>
      </c>
      <c r="L211" s="594"/>
      <c r="M211" s="594"/>
      <c r="N211" s="594"/>
      <c r="O211" s="594"/>
      <c r="P211" s="594"/>
      <c r="Q211" s="594"/>
      <c r="R211" s="594"/>
      <c r="S211" s="594"/>
      <c r="T211" s="594"/>
      <c r="U211" s="594"/>
      <c r="V211" s="594"/>
      <c r="W211" s="594"/>
      <c r="X211" s="594"/>
      <c r="Y211" s="594"/>
      <c r="Z211" s="594"/>
      <c r="AA211" s="588" t="s">
        <v>1407</v>
      </c>
      <c r="AB211" s="588" t="s">
        <v>1408</v>
      </c>
      <c r="AC211" s="680" t="s">
        <v>177</v>
      </c>
      <c r="AD211" s="588" t="s">
        <v>1096</v>
      </c>
      <c r="AE211" s="595">
        <v>1</v>
      </c>
      <c r="AF211" s="595">
        <v>4</v>
      </c>
      <c r="AG211" s="379" t="s">
        <v>665</v>
      </c>
      <c r="AJ211" s="379">
        <v>10</v>
      </c>
      <c r="AK211" s="379">
        <v>9</v>
      </c>
      <c r="AL211" s="379"/>
      <c r="AM211" s="379">
        <v>1</v>
      </c>
      <c r="AN211" s="379"/>
      <c r="AO211" s="379"/>
      <c r="AQ211" s="379" t="s">
        <v>1346</v>
      </c>
      <c r="AR211" s="379" t="s">
        <v>1409</v>
      </c>
      <c r="AU211" s="379"/>
      <c r="AV211" s="681">
        <v>2.2000000000000002</v>
      </c>
      <c r="AW211" s="644">
        <v>0.79900000000000004</v>
      </c>
      <c r="AY211" s="379"/>
    </row>
    <row r="212" spans="1:51" x14ac:dyDescent="0.45">
      <c r="A212" s="379" t="s">
        <v>602</v>
      </c>
      <c r="B212" s="379" t="s">
        <v>1348</v>
      </c>
      <c r="C212" s="379" t="s">
        <v>1349</v>
      </c>
      <c r="D212" s="379" t="s">
        <v>1350</v>
      </c>
      <c r="J212" s="379" t="s">
        <v>120</v>
      </c>
      <c r="K212" s="594" t="s">
        <v>1410</v>
      </c>
      <c r="L212" s="594"/>
      <c r="M212" s="594"/>
      <c r="N212" s="594"/>
      <c r="O212" s="594"/>
      <c r="P212" s="594"/>
      <c r="Q212" s="594"/>
      <c r="R212" s="594"/>
      <c r="S212" s="594"/>
      <c r="T212" s="594"/>
      <c r="U212" s="594"/>
      <c r="V212" s="594"/>
      <c r="W212" s="594"/>
      <c r="X212" s="594"/>
      <c r="Y212" s="594"/>
      <c r="Z212" s="594"/>
      <c r="AA212" s="588" t="s">
        <v>1411</v>
      </c>
      <c r="AB212" s="588" t="s">
        <v>1412</v>
      </c>
      <c r="AC212" s="680" t="s">
        <v>181</v>
      </c>
      <c r="AD212" s="588" t="s">
        <v>1096</v>
      </c>
      <c r="AE212" s="595">
        <v>1</v>
      </c>
      <c r="AF212" s="595">
        <v>4</v>
      </c>
      <c r="AG212" s="379" t="s">
        <v>665</v>
      </c>
      <c r="AJ212" s="379">
        <v>11</v>
      </c>
      <c r="AK212" s="379">
        <v>5</v>
      </c>
      <c r="AL212" s="379"/>
      <c r="AM212" s="379"/>
      <c r="AN212" s="379">
        <v>6</v>
      </c>
      <c r="AO212" s="379"/>
      <c r="AQ212" s="379" t="s">
        <v>1346</v>
      </c>
      <c r="AR212" s="379" t="s">
        <v>1413</v>
      </c>
      <c r="AU212" s="379"/>
      <c r="AV212" s="681">
        <v>2.2000000000000002</v>
      </c>
      <c r="AW212" s="644">
        <v>0.79900000000000004</v>
      </c>
      <c r="AY212" s="379"/>
    </row>
    <row r="213" spans="1:51" x14ac:dyDescent="0.45">
      <c r="A213" s="379" t="s">
        <v>16</v>
      </c>
      <c r="J213" s="379" t="s">
        <v>120</v>
      </c>
      <c r="K213" s="594" t="s">
        <v>1414</v>
      </c>
      <c r="L213" s="594"/>
      <c r="M213" s="594"/>
      <c r="N213" s="594"/>
      <c r="O213" s="594"/>
      <c r="P213" s="594"/>
      <c r="Q213" s="594"/>
      <c r="R213" s="594"/>
      <c r="S213" s="594"/>
      <c r="T213" s="594"/>
      <c r="U213" s="594"/>
      <c r="V213" s="594"/>
      <c r="W213" s="594"/>
      <c r="X213" s="594"/>
      <c r="Y213" s="594"/>
      <c r="Z213" s="594"/>
      <c r="AA213" s="588" t="s">
        <v>1415</v>
      </c>
      <c r="AB213" s="588" t="s">
        <v>1416</v>
      </c>
      <c r="AC213" s="680" t="s">
        <v>185</v>
      </c>
      <c r="AD213" s="588" t="s">
        <v>1096</v>
      </c>
      <c r="AE213" s="595">
        <v>1</v>
      </c>
      <c r="AF213" s="595">
        <v>4</v>
      </c>
      <c r="AG213" s="379" t="s">
        <v>665</v>
      </c>
      <c r="AJ213" s="379"/>
      <c r="AK213" s="379"/>
      <c r="AL213" s="379"/>
      <c r="AM213" s="379"/>
      <c r="AN213" s="379"/>
      <c r="AO213" s="379"/>
      <c r="AU213" s="379"/>
      <c r="AW213" s="644">
        <v>0</v>
      </c>
      <c r="AY213" s="379"/>
    </row>
    <row r="214" spans="1:51" x14ac:dyDescent="0.45">
      <c r="A214" s="379" t="s">
        <v>16</v>
      </c>
      <c r="J214" s="379" t="s">
        <v>120</v>
      </c>
      <c r="K214" s="594" t="s">
        <v>1417</v>
      </c>
      <c r="L214" s="594"/>
      <c r="M214" s="594"/>
      <c r="N214" s="594"/>
      <c r="O214" s="594"/>
      <c r="P214" s="594"/>
      <c r="Q214" s="594"/>
      <c r="R214" s="594"/>
      <c r="S214" s="594"/>
      <c r="T214" s="594"/>
      <c r="U214" s="594"/>
      <c r="V214" s="594"/>
      <c r="W214" s="594"/>
      <c r="X214" s="594"/>
      <c r="Y214" s="594"/>
      <c r="Z214" s="594"/>
      <c r="AA214" s="588" t="s">
        <v>1418</v>
      </c>
      <c r="AB214" s="588" t="s">
        <v>1419</v>
      </c>
      <c r="AC214" s="680" t="s">
        <v>189</v>
      </c>
      <c r="AD214" s="588" t="s">
        <v>1096</v>
      </c>
      <c r="AE214" s="595">
        <v>1</v>
      </c>
      <c r="AF214" s="595">
        <v>4</v>
      </c>
      <c r="AG214" s="379" t="s">
        <v>665</v>
      </c>
      <c r="AJ214" s="379"/>
      <c r="AK214" s="379"/>
      <c r="AL214" s="379"/>
      <c r="AM214" s="379"/>
      <c r="AN214" s="379"/>
      <c r="AO214" s="379"/>
      <c r="AU214" s="379"/>
      <c r="AW214" s="644">
        <v>1.3640000000000001</v>
      </c>
      <c r="AY214" s="379"/>
    </row>
    <row r="215" spans="1:51" x14ac:dyDescent="0.45">
      <c r="A215" s="379" t="s">
        <v>16</v>
      </c>
      <c r="J215" s="379" t="s">
        <v>120</v>
      </c>
      <c r="K215" s="594" t="s">
        <v>1420</v>
      </c>
      <c r="L215" s="594"/>
      <c r="M215" s="594"/>
      <c r="N215" s="594"/>
      <c r="O215" s="594"/>
      <c r="P215" s="594"/>
      <c r="Q215" s="594"/>
      <c r="R215" s="594"/>
      <c r="S215" s="594"/>
      <c r="T215" s="594"/>
      <c r="U215" s="594"/>
      <c r="V215" s="594"/>
      <c r="W215" s="594"/>
      <c r="X215" s="594"/>
      <c r="Y215" s="594"/>
      <c r="Z215" s="594"/>
      <c r="AA215" s="588" t="s">
        <v>1421</v>
      </c>
      <c r="AB215" s="588" t="s">
        <v>1422</v>
      </c>
      <c r="AC215" s="680" t="s">
        <v>193</v>
      </c>
      <c r="AD215" s="588" t="s">
        <v>1096</v>
      </c>
      <c r="AE215" s="595">
        <v>1</v>
      </c>
      <c r="AF215" s="595">
        <v>4</v>
      </c>
      <c r="AG215" s="379" t="s">
        <v>665</v>
      </c>
      <c r="AJ215" s="379"/>
      <c r="AK215" s="379"/>
      <c r="AL215" s="379"/>
      <c r="AM215" s="379"/>
      <c r="AN215" s="379"/>
      <c r="AO215" s="379"/>
      <c r="AU215" s="379"/>
      <c r="AW215" s="644">
        <v>0</v>
      </c>
      <c r="AY215" s="379"/>
    </row>
    <row r="216" spans="1:51" x14ac:dyDescent="0.45">
      <c r="A216" s="379" t="s">
        <v>602</v>
      </c>
      <c r="B216" s="379" t="s">
        <v>1423</v>
      </c>
      <c r="C216" s="379" t="s">
        <v>1424</v>
      </c>
      <c r="D216" s="379" t="s">
        <v>1425</v>
      </c>
      <c r="J216" s="379" t="s">
        <v>120</v>
      </c>
      <c r="K216" s="594" t="s">
        <v>1426</v>
      </c>
      <c r="L216" s="594"/>
      <c r="M216" s="594"/>
      <c r="N216" s="594"/>
      <c r="O216" s="594"/>
      <c r="P216" s="594"/>
      <c r="Q216" s="594"/>
      <c r="R216" s="594"/>
      <c r="S216" s="594"/>
      <c r="T216" s="594"/>
      <c r="U216" s="594"/>
      <c r="V216" s="594"/>
      <c r="W216" s="594"/>
      <c r="X216" s="594"/>
      <c r="Y216" s="594"/>
      <c r="Z216" s="594"/>
      <c r="AA216" s="588" t="s">
        <v>1427</v>
      </c>
      <c r="AB216" s="588" t="s">
        <v>1428</v>
      </c>
      <c r="AC216" s="680" t="s">
        <v>197</v>
      </c>
      <c r="AD216" s="588" t="s">
        <v>1096</v>
      </c>
      <c r="AE216" s="595">
        <v>1</v>
      </c>
      <c r="AF216" s="595">
        <v>4</v>
      </c>
      <c r="AG216" s="379" t="s">
        <v>665</v>
      </c>
      <c r="AJ216" s="379">
        <v>8</v>
      </c>
      <c r="AK216" s="379">
        <v>2</v>
      </c>
      <c r="AL216" s="379">
        <v>1</v>
      </c>
      <c r="AM216" s="379"/>
      <c r="AN216" s="379">
        <v>5</v>
      </c>
      <c r="AO216" s="379"/>
      <c r="AP216" s="379" t="s">
        <v>1429</v>
      </c>
      <c r="AQ216" s="379" t="s">
        <v>1430</v>
      </c>
      <c r="AR216" s="379" t="s">
        <v>1431</v>
      </c>
      <c r="AU216" s="379"/>
      <c r="AV216" s="681">
        <v>2.2000000000000002</v>
      </c>
      <c r="AW216" s="644">
        <v>0.79900000000000004</v>
      </c>
      <c r="AY216" s="379"/>
    </row>
    <row r="217" spans="1:51" x14ac:dyDescent="0.45">
      <c r="A217" s="379" t="s">
        <v>602</v>
      </c>
      <c r="B217" s="379" t="s">
        <v>1423</v>
      </c>
      <c r="C217" s="379" t="s">
        <v>1424</v>
      </c>
      <c r="D217" s="379" t="s">
        <v>1425</v>
      </c>
      <c r="J217" s="379" t="s">
        <v>120</v>
      </c>
      <c r="K217" s="594" t="s">
        <v>1432</v>
      </c>
      <c r="L217" s="594"/>
      <c r="M217" s="594"/>
      <c r="N217" s="594"/>
      <c r="O217" s="594"/>
      <c r="P217" s="594"/>
      <c r="Q217" s="594"/>
      <c r="R217" s="594"/>
      <c r="S217" s="594"/>
      <c r="T217" s="594"/>
      <c r="U217" s="594"/>
      <c r="V217" s="594"/>
      <c r="W217" s="594"/>
      <c r="X217" s="594"/>
      <c r="Y217" s="594"/>
      <c r="Z217" s="594"/>
      <c r="AA217" s="588" t="s">
        <v>1433</v>
      </c>
      <c r="AB217" s="588" t="s">
        <v>1434</v>
      </c>
      <c r="AC217" s="680" t="s">
        <v>201</v>
      </c>
      <c r="AD217" s="588" t="s">
        <v>1096</v>
      </c>
      <c r="AE217" s="595">
        <v>1</v>
      </c>
      <c r="AF217" s="595">
        <v>4</v>
      </c>
      <c r="AG217" s="379" t="s">
        <v>665</v>
      </c>
      <c r="AJ217" s="379">
        <v>29</v>
      </c>
      <c r="AK217" s="379">
        <v>15</v>
      </c>
      <c r="AL217" s="379"/>
      <c r="AM217" s="379">
        <v>3</v>
      </c>
      <c r="AN217" s="379">
        <v>1</v>
      </c>
      <c r="AO217" s="379"/>
      <c r="AQ217" s="379" t="s">
        <v>1430</v>
      </c>
      <c r="AR217" s="379" t="s">
        <v>1435</v>
      </c>
      <c r="AU217" s="379"/>
      <c r="AV217" s="681">
        <v>2.2000000000000002</v>
      </c>
      <c r="AW217" s="644">
        <v>0.79900000000000004</v>
      </c>
      <c r="AY217" s="379"/>
    </row>
    <row r="218" spans="1:51" x14ac:dyDescent="0.45">
      <c r="A218" s="379" t="s">
        <v>602</v>
      </c>
      <c r="B218" s="379" t="s">
        <v>1423</v>
      </c>
      <c r="C218" s="379" t="s">
        <v>1424</v>
      </c>
      <c r="D218" s="379" t="s">
        <v>1425</v>
      </c>
      <c r="J218" s="379" t="s">
        <v>120</v>
      </c>
      <c r="K218" s="594" t="s">
        <v>1436</v>
      </c>
      <c r="L218" s="594"/>
      <c r="M218" s="594"/>
      <c r="N218" s="594"/>
      <c r="O218" s="594"/>
      <c r="P218" s="594"/>
      <c r="Q218" s="594"/>
      <c r="R218" s="594"/>
      <c r="S218" s="594"/>
      <c r="T218" s="594"/>
      <c r="U218" s="594"/>
      <c r="V218" s="594"/>
      <c r="W218" s="594"/>
      <c r="X218" s="594"/>
      <c r="Y218" s="594"/>
      <c r="Z218" s="594"/>
      <c r="AA218" s="588" t="s">
        <v>1437</v>
      </c>
      <c r="AB218" s="588" t="s">
        <v>1438</v>
      </c>
      <c r="AC218" s="680" t="s">
        <v>205</v>
      </c>
      <c r="AD218" s="588" t="s">
        <v>1096</v>
      </c>
      <c r="AE218" s="595">
        <v>1</v>
      </c>
      <c r="AF218" s="595">
        <v>4</v>
      </c>
      <c r="AG218" s="379" t="s">
        <v>665</v>
      </c>
      <c r="AJ218" s="379">
        <v>14</v>
      </c>
      <c r="AK218" s="379">
        <v>9</v>
      </c>
      <c r="AL218" s="379">
        <v>1</v>
      </c>
      <c r="AM218" s="379">
        <v>3</v>
      </c>
      <c r="AN218" s="379">
        <v>1</v>
      </c>
      <c r="AO218" s="379"/>
      <c r="AQ218" s="379" t="s">
        <v>1430</v>
      </c>
      <c r="AR218" s="379" t="s">
        <v>1439</v>
      </c>
      <c r="AU218" s="379"/>
      <c r="AV218" s="681">
        <v>2.2000000000000002</v>
      </c>
      <c r="AW218" s="644">
        <v>0.79900000000000004</v>
      </c>
      <c r="AY218" s="379"/>
    </row>
    <row r="219" spans="1:51" x14ac:dyDescent="0.45">
      <c r="A219" s="379" t="s">
        <v>1440</v>
      </c>
      <c r="B219" s="593" t="s">
        <v>1441</v>
      </c>
      <c r="C219" s="379" t="s">
        <v>1442</v>
      </c>
      <c r="D219" s="379" t="s">
        <v>1443</v>
      </c>
      <c r="E219" s="380"/>
      <c r="F219" s="380"/>
      <c r="G219" s="380"/>
      <c r="H219" s="380"/>
      <c r="I219" s="380"/>
      <c r="J219" s="379" t="s">
        <v>120</v>
      </c>
      <c r="K219" s="594" t="s">
        <v>1444</v>
      </c>
      <c r="L219" s="594" t="s">
        <v>842</v>
      </c>
      <c r="M219" s="594" t="s">
        <v>843</v>
      </c>
      <c r="N219" s="594" t="s">
        <v>1445</v>
      </c>
      <c r="O219" s="594" t="s">
        <v>1446</v>
      </c>
      <c r="P219" s="594"/>
      <c r="Q219" s="594"/>
      <c r="R219" s="594"/>
      <c r="S219" s="594"/>
      <c r="T219" s="594"/>
      <c r="U219" s="594"/>
      <c r="V219" s="594"/>
      <c r="W219" s="594"/>
      <c r="X219" s="594"/>
      <c r="Y219" s="594"/>
      <c r="Z219" s="594"/>
      <c r="AA219" s="588" t="s">
        <v>1447</v>
      </c>
      <c r="AB219" s="588" t="s">
        <v>1448</v>
      </c>
      <c r="AC219" s="680" t="s">
        <v>209</v>
      </c>
      <c r="AD219" s="588" t="s">
        <v>1096</v>
      </c>
      <c r="AE219" s="595">
        <v>1</v>
      </c>
      <c r="AF219" s="595">
        <v>4</v>
      </c>
      <c r="AG219" s="379" t="s">
        <v>665</v>
      </c>
      <c r="AJ219" s="379"/>
      <c r="AK219" s="379"/>
      <c r="AL219" s="379"/>
      <c r="AM219" s="379"/>
      <c r="AN219" s="379"/>
      <c r="AO219" s="379"/>
      <c r="AR219" s="379" t="s">
        <v>1449</v>
      </c>
      <c r="AU219" s="379"/>
      <c r="AV219" s="681">
        <v>2.2000000000000002</v>
      </c>
      <c r="AW219" s="644">
        <v>0.79900000000000004</v>
      </c>
      <c r="AY219" s="379"/>
    </row>
    <row r="220" spans="1:51" x14ac:dyDescent="0.45">
      <c r="A220" s="379" t="s">
        <v>16</v>
      </c>
      <c r="J220" s="379" t="s">
        <v>120</v>
      </c>
      <c r="K220" s="594" t="s">
        <v>1450</v>
      </c>
      <c r="L220" s="594"/>
      <c r="M220" s="594"/>
      <c r="N220" s="594"/>
      <c r="O220" s="594"/>
      <c r="P220" s="594"/>
      <c r="Q220" s="594"/>
      <c r="R220" s="594"/>
      <c r="S220" s="594"/>
      <c r="T220" s="594"/>
      <c r="U220" s="594"/>
      <c r="V220" s="594"/>
      <c r="W220" s="594"/>
      <c r="X220" s="594"/>
      <c r="Y220" s="594"/>
      <c r="Z220" s="594"/>
      <c r="AA220" s="594" t="s">
        <v>1451</v>
      </c>
      <c r="AB220" s="588" t="s">
        <v>1452</v>
      </c>
      <c r="AC220" s="528" t="s">
        <v>135</v>
      </c>
      <c r="AD220" s="588" t="s">
        <v>1096</v>
      </c>
      <c r="AE220" s="613">
        <v>1</v>
      </c>
      <c r="AF220" s="613">
        <v>4</v>
      </c>
      <c r="AG220" s="379" t="s">
        <v>665</v>
      </c>
      <c r="AJ220" s="379"/>
      <c r="AK220" s="379"/>
      <c r="AL220" s="379"/>
      <c r="AM220" s="379"/>
      <c r="AN220" s="379"/>
      <c r="AO220" s="379"/>
      <c r="AU220" s="379"/>
      <c r="AW220" s="644">
        <v>0</v>
      </c>
      <c r="AY220" s="379"/>
    </row>
    <row r="221" spans="1:51" x14ac:dyDescent="0.45">
      <c r="A221" s="379" t="s">
        <v>16</v>
      </c>
      <c r="J221" s="379" t="s">
        <v>120</v>
      </c>
      <c r="K221" s="594" t="s">
        <v>1453</v>
      </c>
      <c r="L221" s="594"/>
      <c r="M221" s="594"/>
      <c r="N221" s="594"/>
      <c r="O221" s="594"/>
      <c r="P221" s="594"/>
      <c r="Q221" s="594"/>
      <c r="R221" s="594"/>
      <c r="S221" s="594"/>
      <c r="T221" s="594"/>
      <c r="U221" s="594"/>
      <c r="V221" s="594"/>
      <c r="W221" s="594"/>
      <c r="X221" s="594"/>
      <c r="Y221" s="594"/>
      <c r="Z221" s="594"/>
      <c r="AA221" s="594" t="s">
        <v>1454</v>
      </c>
      <c r="AB221" s="588" t="s">
        <v>1455</v>
      </c>
      <c r="AC221" s="528" t="s">
        <v>139</v>
      </c>
      <c r="AD221" s="588" t="s">
        <v>1096</v>
      </c>
      <c r="AE221" s="613">
        <v>1</v>
      </c>
      <c r="AF221" s="613">
        <v>4</v>
      </c>
      <c r="AG221" s="379" t="s">
        <v>665</v>
      </c>
      <c r="AJ221" s="379"/>
      <c r="AK221" s="379"/>
      <c r="AL221" s="379"/>
      <c r="AM221" s="379"/>
      <c r="AN221" s="379"/>
      <c r="AO221" s="379"/>
      <c r="AU221" s="379"/>
      <c r="AW221" s="644">
        <v>0</v>
      </c>
      <c r="AY221" s="379"/>
    </row>
    <row r="222" spans="1:51" x14ac:dyDescent="0.45">
      <c r="A222" s="379" t="s">
        <v>16</v>
      </c>
      <c r="J222" s="379" t="s">
        <v>120</v>
      </c>
      <c r="K222" s="594" t="s">
        <v>1456</v>
      </c>
      <c r="L222" s="594"/>
      <c r="M222" s="594"/>
      <c r="N222" s="594"/>
      <c r="O222" s="594"/>
      <c r="P222" s="594"/>
      <c r="Q222" s="594"/>
      <c r="R222" s="594"/>
      <c r="S222" s="594"/>
      <c r="T222" s="594"/>
      <c r="U222" s="594"/>
      <c r="V222" s="594"/>
      <c r="W222" s="594"/>
      <c r="X222" s="594"/>
      <c r="Y222" s="594"/>
      <c r="Z222" s="594"/>
      <c r="AA222" s="594" t="s">
        <v>1457</v>
      </c>
      <c r="AB222" s="588" t="s">
        <v>1458</v>
      </c>
      <c r="AC222" s="528" t="s">
        <v>141</v>
      </c>
      <c r="AD222" s="588" t="s">
        <v>1096</v>
      </c>
      <c r="AE222" s="613">
        <v>1</v>
      </c>
      <c r="AF222" s="613">
        <v>4</v>
      </c>
      <c r="AG222" s="379" t="s">
        <v>665</v>
      </c>
      <c r="AJ222" s="379"/>
      <c r="AK222" s="379"/>
      <c r="AL222" s="379"/>
      <c r="AM222" s="379"/>
      <c r="AN222" s="379"/>
      <c r="AO222" s="379"/>
      <c r="AU222" s="379"/>
      <c r="AW222" s="644">
        <v>0</v>
      </c>
      <c r="AY222" s="379"/>
    </row>
    <row r="223" spans="1:51" x14ac:dyDescent="0.45">
      <c r="A223" s="379" t="s">
        <v>16</v>
      </c>
      <c r="J223" s="379" t="s">
        <v>120</v>
      </c>
      <c r="K223" s="594" t="s">
        <v>1459</v>
      </c>
      <c r="L223" s="594"/>
      <c r="M223" s="594"/>
      <c r="N223" s="594"/>
      <c r="O223" s="594"/>
      <c r="P223" s="594"/>
      <c r="Q223" s="594"/>
      <c r="R223" s="594"/>
      <c r="S223" s="594"/>
      <c r="T223" s="594"/>
      <c r="U223" s="594"/>
      <c r="V223" s="594"/>
      <c r="W223" s="594"/>
      <c r="X223" s="594"/>
      <c r="Y223" s="594"/>
      <c r="Z223" s="594"/>
      <c r="AA223" s="594" t="s">
        <v>1460</v>
      </c>
      <c r="AB223" s="588" t="s">
        <v>1461</v>
      </c>
      <c r="AC223" s="528" t="s">
        <v>143</v>
      </c>
      <c r="AD223" s="588" t="s">
        <v>1096</v>
      </c>
      <c r="AE223" s="613">
        <v>1</v>
      </c>
      <c r="AF223" s="613">
        <v>4</v>
      </c>
      <c r="AG223" s="379" t="s">
        <v>665</v>
      </c>
      <c r="AJ223" s="379"/>
      <c r="AK223" s="379"/>
      <c r="AL223" s="379"/>
      <c r="AM223" s="379"/>
      <c r="AN223" s="379"/>
      <c r="AO223" s="379"/>
      <c r="AU223" s="379"/>
      <c r="AW223" s="644">
        <v>0</v>
      </c>
      <c r="AY223" s="379"/>
    </row>
    <row r="224" spans="1:51" x14ac:dyDescent="0.45">
      <c r="A224" s="379" t="s">
        <v>16</v>
      </c>
      <c r="J224" s="379" t="s">
        <v>120</v>
      </c>
      <c r="K224" s="594" t="s">
        <v>1462</v>
      </c>
      <c r="L224" s="594"/>
      <c r="M224" s="594"/>
      <c r="N224" s="594"/>
      <c r="O224" s="594"/>
      <c r="P224" s="594"/>
      <c r="Q224" s="594"/>
      <c r="R224" s="594"/>
      <c r="S224" s="594"/>
      <c r="T224" s="594"/>
      <c r="U224" s="594"/>
      <c r="V224" s="594"/>
      <c r="W224" s="594"/>
      <c r="X224" s="594"/>
      <c r="Y224" s="594"/>
      <c r="Z224" s="594"/>
      <c r="AA224" s="594" t="s">
        <v>1463</v>
      </c>
      <c r="AB224" s="588" t="s">
        <v>1464</v>
      </c>
      <c r="AC224" s="528" t="s">
        <v>146</v>
      </c>
      <c r="AD224" s="588" t="s">
        <v>1096</v>
      </c>
      <c r="AE224" s="613">
        <v>1</v>
      </c>
      <c r="AF224" s="613">
        <v>4</v>
      </c>
      <c r="AG224" s="379" t="s">
        <v>665</v>
      </c>
      <c r="AJ224" s="379"/>
      <c r="AK224" s="379"/>
      <c r="AL224" s="379"/>
      <c r="AM224" s="379"/>
      <c r="AN224" s="379"/>
      <c r="AO224" s="379"/>
      <c r="AU224" s="379"/>
      <c r="AW224" s="644">
        <v>0</v>
      </c>
      <c r="AY224" s="379"/>
    </row>
    <row r="225" spans="1:51" x14ac:dyDescent="0.45">
      <c r="A225" s="379" t="s">
        <v>1440</v>
      </c>
      <c r="B225" s="593" t="s">
        <v>1441</v>
      </c>
      <c r="C225" s="685" t="s">
        <v>1465</v>
      </c>
      <c r="J225" s="379" t="s">
        <v>120</v>
      </c>
      <c r="K225" s="594" t="s">
        <v>1466</v>
      </c>
      <c r="L225" s="594"/>
      <c r="M225" s="594"/>
      <c r="N225" s="594"/>
      <c r="O225" s="594"/>
      <c r="P225" s="594"/>
      <c r="Q225" s="594"/>
      <c r="R225" s="594"/>
      <c r="S225" s="594"/>
      <c r="T225" s="594"/>
      <c r="U225" s="594"/>
      <c r="V225" s="594"/>
      <c r="W225" s="594"/>
      <c r="X225" s="594"/>
      <c r="Y225" s="594"/>
      <c r="Z225" s="594"/>
      <c r="AA225" s="588" t="s">
        <v>1467</v>
      </c>
      <c r="AB225" s="588" t="s">
        <v>1468</v>
      </c>
      <c r="AC225" s="528" t="s">
        <v>172</v>
      </c>
      <c r="AD225" s="588" t="s">
        <v>1096</v>
      </c>
      <c r="AE225" s="595">
        <v>1</v>
      </c>
      <c r="AF225" s="595">
        <v>4</v>
      </c>
      <c r="AG225" s="379" t="s">
        <v>665</v>
      </c>
      <c r="AJ225" s="379"/>
      <c r="AK225" s="379"/>
      <c r="AL225" s="379"/>
      <c r="AM225" s="379"/>
      <c r="AN225" s="379"/>
      <c r="AO225" s="379"/>
      <c r="AU225" s="379"/>
      <c r="AW225" s="644">
        <v>0</v>
      </c>
      <c r="AY225" s="379"/>
    </row>
    <row r="226" spans="1:51" x14ac:dyDescent="0.45">
      <c r="A226" s="379" t="s">
        <v>16</v>
      </c>
      <c r="J226" s="379" t="s">
        <v>120</v>
      </c>
      <c r="K226" s="594" t="s">
        <v>1469</v>
      </c>
      <c r="L226" s="594"/>
      <c r="M226" s="594"/>
      <c r="N226" s="594"/>
      <c r="O226" s="594"/>
      <c r="P226" s="594"/>
      <c r="Q226" s="594"/>
      <c r="R226" s="594"/>
      <c r="S226" s="594"/>
      <c r="T226" s="594"/>
      <c r="U226" s="594"/>
      <c r="V226" s="594"/>
      <c r="W226" s="594"/>
      <c r="X226" s="594"/>
      <c r="Y226" s="594"/>
      <c r="Z226" s="594"/>
      <c r="AA226" s="588" t="s">
        <v>1470</v>
      </c>
      <c r="AB226" s="588" t="s">
        <v>1471</v>
      </c>
      <c r="AC226" s="528" t="s">
        <v>176</v>
      </c>
      <c r="AD226" s="588" t="s">
        <v>1096</v>
      </c>
      <c r="AE226" s="595">
        <v>1</v>
      </c>
      <c r="AF226" s="595">
        <v>4</v>
      </c>
      <c r="AG226" s="379" t="s">
        <v>665</v>
      </c>
      <c r="AJ226" s="379"/>
      <c r="AK226" s="379"/>
      <c r="AL226" s="379"/>
      <c r="AM226" s="379"/>
      <c r="AN226" s="379"/>
      <c r="AO226" s="379"/>
      <c r="AU226" s="379"/>
      <c r="AW226" s="644">
        <v>0</v>
      </c>
      <c r="AY226" s="379"/>
    </row>
    <row r="227" spans="1:51" x14ac:dyDescent="0.45">
      <c r="A227" s="379" t="s">
        <v>16</v>
      </c>
      <c r="J227" s="379" t="s">
        <v>120</v>
      </c>
      <c r="K227" s="594" t="s">
        <v>1472</v>
      </c>
      <c r="L227" s="594"/>
      <c r="M227" s="594"/>
      <c r="N227" s="594"/>
      <c r="O227" s="594"/>
      <c r="P227" s="594"/>
      <c r="Q227" s="594"/>
      <c r="R227" s="594"/>
      <c r="S227" s="594"/>
      <c r="T227" s="594"/>
      <c r="U227" s="594"/>
      <c r="V227" s="594"/>
      <c r="W227" s="594"/>
      <c r="X227" s="594"/>
      <c r="Y227" s="594"/>
      <c r="Z227" s="594"/>
      <c r="AA227" s="588" t="s">
        <v>1473</v>
      </c>
      <c r="AB227" s="588" t="s">
        <v>1474</v>
      </c>
      <c r="AC227" s="528" t="s">
        <v>180</v>
      </c>
      <c r="AD227" s="588" t="s">
        <v>1096</v>
      </c>
      <c r="AE227" s="595">
        <v>1</v>
      </c>
      <c r="AF227" s="595">
        <v>4</v>
      </c>
      <c r="AG227" s="379" t="s">
        <v>665</v>
      </c>
      <c r="AJ227" s="379"/>
      <c r="AK227" s="379"/>
      <c r="AL227" s="379"/>
      <c r="AM227" s="379"/>
      <c r="AN227" s="379"/>
      <c r="AO227" s="379"/>
      <c r="AU227" s="379"/>
      <c r="AW227" s="644">
        <v>0</v>
      </c>
      <c r="AY227" s="379"/>
    </row>
    <row r="228" spans="1:51" x14ac:dyDescent="0.45">
      <c r="A228" s="379" t="s">
        <v>602</v>
      </c>
      <c r="B228" s="379" t="s">
        <v>851</v>
      </c>
      <c r="C228" s="379" t="s">
        <v>852</v>
      </c>
      <c r="D228" s="379" t="s">
        <v>853</v>
      </c>
      <c r="E228" s="380"/>
      <c r="F228" s="380"/>
      <c r="G228" s="380"/>
      <c r="H228" s="380" t="s">
        <v>1475</v>
      </c>
      <c r="I228" s="380"/>
      <c r="J228" s="379" t="s">
        <v>120</v>
      </c>
      <c r="K228" s="594" t="s">
        <v>1476</v>
      </c>
      <c r="L228" s="594"/>
      <c r="M228" s="594"/>
      <c r="N228" s="594"/>
      <c r="O228" s="594"/>
      <c r="P228" s="594"/>
      <c r="Q228" s="594"/>
      <c r="R228" s="594"/>
      <c r="S228" s="594"/>
      <c r="T228" s="594"/>
      <c r="U228" s="594"/>
      <c r="V228" s="594"/>
      <c r="W228" s="594"/>
      <c r="X228" s="594"/>
      <c r="Y228" s="594"/>
      <c r="Z228" s="594"/>
      <c r="AA228" s="588" t="s">
        <v>1477</v>
      </c>
      <c r="AB228" s="588" t="s">
        <v>1478</v>
      </c>
      <c r="AC228" s="680" t="s">
        <v>184</v>
      </c>
      <c r="AD228" s="588" t="s">
        <v>1096</v>
      </c>
      <c r="AE228" s="595">
        <v>1</v>
      </c>
      <c r="AF228" s="595">
        <v>4</v>
      </c>
      <c r="AG228" s="379" t="s">
        <v>665</v>
      </c>
      <c r="AJ228" s="379">
        <v>3</v>
      </c>
      <c r="AK228" s="379">
        <v>2</v>
      </c>
      <c r="AL228" s="379"/>
      <c r="AM228" s="379">
        <v>1</v>
      </c>
      <c r="AN228" s="379"/>
      <c r="AO228" s="379"/>
      <c r="AR228" s="379" t="s">
        <v>1479</v>
      </c>
      <c r="AT228" s="379" t="s">
        <v>1480</v>
      </c>
      <c r="AV228" s="681">
        <v>0.55000000000000004</v>
      </c>
      <c r="AW228" s="644">
        <v>0.71499999999999997</v>
      </c>
    </row>
    <row r="229" spans="1:51" x14ac:dyDescent="0.45">
      <c r="A229" s="379" t="s">
        <v>602</v>
      </c>
      <c r="B229" s="379" t="s">
        <v>851</v>
      </c>
      <c r="C229" s="379" t="s">
        <v>852</v>
      </c>
      <c r="D229" s="379" t="s">
        <v>853</v>
      </c>
      <c r="E229" s="380"/>
      <c r="F229" s="380"/>
      <c r="G229" s="380"/>
      <c r="H229" s="380" t="s">
        <v>1475</v>
      </c>
      <c r="I229" s="380"/>
      <c r="J229" s="379" t="s">
        <v>120</v>
      </c>
      <c r="K229" s="594" t="s">
        <v>1481</v>
      </c>
      <c r="L229" s="594"/>
      <c r="M229" s="594"/>
      <c r="N229" s="594"/>
      <c r="O229" s="594"/>
      <c r="P229" s="594"/>
      <c r="Q229" s="594"/>
      <c r="R229" s="594"/>
      <c r="S229" s="594"/>
      <c r="T229" s="594"/>
      <c r="U229" s="594"/>
      <c r="V229" s="594"/>
      <c r="W229" s="594"/>
      <c r="X229" s="594"/>
      <c r="Y229" s="594"/>
      <c r="Z229" s="594"/>
      <c r="AA229" s="588" t="s">
        <v>1482</v>
      </c>
      <c r="AB229" s="588" t="s">
        <v>1483</v>
      </c>
      <c r="AC229" s="680" t="s">
        <v>188</v>
      </c>
      <c r="AD229" s="588" t="s">
        <v>1096</v>
      </c>
      <c r="AE229" s="595">
        <v>1</v>
      </c>
      <c r="AF229" s="595">
        <v>4</v>
      </c>
      <c r="AG229" s="379" t="s">
        <v>665</v>
      </c>
      <c r="AJ229" s="379">
        <v>23</v>
      </c>
      <c r="AK229" s="379">
        <v>12</v>
      </c>
      <c r="AL229" s="379"/>
      <c r="AM229" s="379">
        <v>2</v>
      </c>
      <c r="AN229" s="379">
        <v>9</v>
      </c>
      <c r="AO229" s="379"/>
      <c r="AR229" s="379" t="s">
        <v>1484</v>
      </c>
      <c r="AT229" s="379" t="s">
        <v>1480</v>
      </c>
      <c r="AV229" s="681">
        <v>2.2000000000000002</v>
      </c>
      <c r="AW229" s="644">
        <v>0.71499999999999997</v>
      </c>
    </row>
    <row r="230" spans="1:51" x14ac:dyDescent="0.45">
      <c r="A230" s="379" t="s">
        <v>1440</v>
      </c>
      <c r="B230" s="593" t="s">
        <v>1441</v>
      </c>
      <c r="C230" s="379" t="s">
        <v>1442</v>
      </c>
      <c r="D230" s="379" t="s">
        <v>1443</v>
      </c>
      <c r="E230" s="380"/>
      <c r="F230" s="380"/>
      <c r="G230" s="380"/>
      <c r="H230" s="380"/>
      <c r="I230" s="380"/>
      <c r="J230" s="379" t="s">
        <v>120</v>
      </c>
      <c r="K230" s="594" t="s">
        <v>1485</v>
      </c>
      <c r="L230" s="594"/>
      <c r="M230" s="594"/>
      <c r="N230" s="594"/>
      <c r="O230" s="594"/>
      <c r="P230" s="594"/>
      <c r="Q230" s="594"/>
      <c r="R230" s="594"/>
      <c r="S230" s="594"/>
      <c r="T230" s="594"/>
      <c r="U230" s="594"/>
      <c r="V230" s="594"/>
      <c r="W230" s="594"/>
      <c r="X230" s="594"/>
      <c r="Y230" s="594"/>
      <c r="Z230" s="594"/>
      <c r="AA230" s="588" t="s">
        <v>1486</v>
      </c>
      <c r="AB230" s="588" t="s">
        <v>1487</v>
      </c>
      <c r="AC230" s="680" t="s">
        <v>192</v>
      </c>
      <c r="AD230" s="588" t="s">
        <v>1096</v>
      </c>
      <c r="AE230" s="595">
        <v>1</v>
      </c>
      <c r="AF230" s="595">
        <v>4</v>
      </c>
      <c r="AG230" s="379" t="s">
        <v>665</v>
      </c>
      <c r="AJ230" s="379">
        <v>4</v>
      </c>
      <c r="AK230" s="379"/>
      <c r="AL230" s="379"/>
      <c r="AM230" s="379">
        <v>1</v>
      </c>
      <c r="AN230" s="379"/>
      <c r="AO230" s="379">
        <v>3</v>
      </c>
      <c r="AR230" s="379" t="s">
        <v>1488</v>
      </c>
      <c r="AU230" s="379"/>
      <c r="AV230" s="681">
        <v>2.2000000000000002</v>
      </c>
      <c r="AW230" s="644">
        <v>0.71499999999999997</v>
      </c>
      <c r="AY230" s="379"/>
    </row>
    <row r="231" spans="1:51" x14ac:dyDescent="0.45">
      <c r="A231" s="379" t="s">
        <v>16</v>
      </c>
      <c r="J231" s="379" t="s">
        <v>120</v>
      </c>
      <c r="K231" s="594" t="s">
        <v>1489</v>
      </c>
      <c r="L231" s="594"/>
      <c r="M231" s="594"/>
      <c r="N231" s="594"/>
      <c r="O231" s="594"/>
      <c r="P231" s="594"/>
      <c r="Q231" s="594"/>
      <c r="R231" s="594"/>
      <c r="S231" s="594"/>
      <c r="T231" s="594"/>
      <c r="U231" s="594"/>
      <c r="V231" s="594"/>
      <c r="W231" s="594"/>
      <c r="X231" s="594"/>
      <c r="Y231" s="594"/>
      <c r="Z231" s="594"/>
      <c r="AA231" s="588" t="s">
        <v>1490</v>
      </c>
      <c r="AB231" s="588" t="s">
        <v>1491</v>
      </c>
      <c r="AC231" s="528" t="s">
        <v>196</v>
      </c>
      <c r="AD231" s="588" t="s">
        <v>1096</v>
      </c>
      <c r="AE231" s="595">
        <v>1</v>
      </c>
      <c r="AF231" s="595">
        <v>4</v>
      </c>
      <c r="AG231" s="379" t="s">
        <v>665</v>
      </c>
      <c r="AJ231" s="379"/>
      <c r="AK231" s="379"/>
      <c r="AL231" s="379"/>
      <c r="AM231" s="379"/>
      <c r="AN231" s="379"/>
      <c r="AO231" s="379"/>
      <c r="AU231" s="379"/>
      <c r="AW231" s="644">
        <v>0.71499999999999997</v>
      </c>
      <c r="AY231" s="379"/>
    </row>
    <row r="232" spans="1:51" x14ac:dyDescent="0.45">
      <c r="A232" s="379" t="s">
        <v>1440</v>
      </c>
      <c r="B232" s="593" t="s">
        <v>1441</v>
      </c>
      <c r="C232" s="379" t="s">
        <v>1442</v>
      </c>
      <c r="D232" s="379" t="s">
        <v>1443</v>
      </c>
      <c r="E232" s="380"/>
      <c r="F232" s="380"/>
      <c r="G232" s="380"/>
      <c r="I232" s="380"/>
      <c r="J232" s="379" t="s">
        <v>120</v>
      </c>
      <c r="K232" s="594" t="s">
        <v>1492</v>
      </c>
      <c r="L232" s="594"/>
      <c r="M232" s="594"/>
      <c r="N232" s="594"/>
      <c r="O232" s="594"/>
      <c r="P232" s="594"/>
      <c r="Q232" s="594"/>
      <c r="R232" s="594"/>
      <c r="S232" s="594"/>
      <c r="T232" s="594"/>
      <c r="U232" s="594"/>
      <c r="V232" s="594"/>
      <c r="W232" s="594"/>
      <c r="X232" s="594"/>
      <c r="Y232" s="594"/>
      <c r="Z232" s="594"/>
      <c r="AA232" s="588" t="s">
        <v>1493</v>
      </c>
      <c r="AB232" s="588" t="s">
        <v>1494</v>
      </c>
      <c r="AC232" s="680" t="s">
        <v>200</v>
      </c>
      <c r="AD232" s="588" t="s">
        <v>1096</v>
      </c>
      <c r="AE232" s="595">
        <v>1</v>
      </c>
      <c r="AF232" s="595">
        <v>4</v>
      </c>
      <c r="AG232" s="379" t="s">
        <v>665</v>
      </c>
      <c r="AJ232" s="379"/>
      <c r="AK232" s="379"/>
      <c r="AL232" s="379"/>
      <c r="AM232" s="379"/>
      <c r="AN232" s="379"/>
      <c r="AO232" s="379"/>
      <c r="AR232" s="379" t="s">
        <v>1495</v>
      </c>
      <c r="AU232" s="379"/>
      <c r="AV232" s="681">
        <v>2.2000000000000002</v>
      </c>
      <c r="AW232" s="644">
        <v>0.71499999999999997</v>
      </c>
      <c r="AY232" s="379"/>
    </row>
    <row r="233" spans="1:51" x14ac:dyDescent="0.45">
      <c r="A233" s="379" t="s">
        <v>16</v>
      </c>
      <c r="J233" s="379" t="s">
        <v>120</v>
      </c>
      <c r="K233" s="594" t="s">
        <v>1496</v>
      </c>
      <c r="L233" s="594"/>
      <c r="M233" s="594"/>
      <c r="N233" s="594"/>
      <c r="O233" s="594"/>
      <c r="P233" s="594"/>
      <c r="Q233" s="594"/>
      <c r="R233" s="594"/>
      <c r="S233" s="594"/>
      <c r="T233" s="594"/>
      <c r="U233" s="594"/>
      <c r="V233" s="594"/>
      <c r="W233" s="594"/>
      <c r="X233" s="594"/>
      <c r="Y233" s="594"/>
      <c r="Z233" s="594"/>
      <c r="AA233" s="588" t="s">
        <v>1497</v>
      </c>
      <c r="AB233" s="588" t="s">
        <v>1498</v>
      </c>
      <c r="AC233" s="528" t="s">
        <v>204</v>
      </c>
      <c r="AD233" s="588" t="s">
        <v>1096</v>
      </c>
      <c r="AE233" s="595">
        <v>1</v>
      </c>
      <c r="AF233" s="595">
        <v>4</v>
      </c>
      <c r="AG233" s="379" t="s">
        <v>665</v>
      </c>
      <c r="AJ233" s="379"/>
      <c r="AK233" s="379"/>
      <c r="AL233" s="379"/>
      <c r="AM233" s="379"/>
      <c r="AN233" s="379"/>
      <c r="AO233" s="379"/>
      <c r="AU233" s="379"/>
      <c r="AW233" s="644">
        <v>0</v>
      </c>
      <c r="AY233" s="379"/>
    </row>
    <row r="234" spans="1:51" x14ac:dyDescent="0.45">
      <c r="A234" s="379" t="s">
        <v>16</v>
      </c>
      <c r="J234" s="379" t="s">
        <v>120</v>
      </c>
      <c r="K234" s="594" t="s">
        <v>1499</v>
      </c>
      <c r="L234" s="594" t="s">
        <v>842</v>
      </c>
      <c r="M234" s="594" t="s">
        <v>843</v>
      </c>
      <c r="N234" s="594" t="s">
        <v>1500</v>
      </c>
      <c r="O234" s="594" t="s">
        <v>1501</v>
      </c>
      <c r="P234" s="594"/>
      <c r="Q234" s="594"/>
      <c r="R234" s="594"/>
      <c r="S234" s="594"/>
      <c r="T234" s="594"/>
      <c r="U234" s="594"/>
      <c r="V234" s="594"/>
      <c r="W234" s="594"/>
      <c r="X234" s="594"/>
      <c r="Y234" s="594"/>
      <c r="Z234" s="594"/>
      <c r="AA234" s="588" t="s">
        <v>1502</v>
      </c>
      <c r="AB234" s="588" t="s">
        <v>1503</v>
      </c>
      <c r="AC234" s="528" t="s">
        <v>208</v>
      </c>
      <c r="AD234" s="588" t="s">
        <v>1096</v>
      </c>
      <c r="AE234" s="595">
        <v>1</v>
      </c>
      <c r="AF234" s="595">
        <v>4</v>
      </c>
      <c r="AG234" s="379" t="s">
        <v>665</v>
      </c>
      <c r="AJ234" s="379"/>
      <c r="AK234" s="379"/>
      <c r="AL234" s="379"/>
      <c r="AM234" s="379"/>
      <c r="AN234" s="379"/>
      <c r="AO234" s="379"/>
      <c r="AU234" s="379"/>
      <c r="AW234" s="644">
        <v>0</v>
      </c>
      <c r="AY234" s="379"/>
    </row>
    <row r="235" spans="1:51" x14ac:dyDescent="0.45">
      <c r="A235" s="379" t="s">
        <v>16</v>
      </c>
      <c r="J235" s="379" t="s">
        <v>120</v>
      </c>
      <c r="K235" s="594" t="s">
        <v>1504</v>
      </c>
      <c r="L235" s="594"/>
      <c r="M235" s="594"/>
      <c r="N235" s="594"/>
      <c r="O235" s="594"/>
      <c r="P235" s="594"/>
      <c r="Q235" s="594"/>
      <c r="R235" s="594"/>
      <c r="S235" s="594"/>
      <c r="T235" s="594"/>
      <c r="U235" s="594"/>
      <c r="V235" s="594"/>
      <c r="W235" s="594"/>
      <c r="X235" s="594"/>
      <c r="Y235" s="594"/>
      <c r="Z235" s="594"/>
      <c r="AA235" s="588" t="s">
        <v>1505</v>
      </c>
      <c r="AB235" s="588" t="s">
        <v>1506</v>
      </c>
      <c r="AC235" s="528" t="s">
        <v>171</v>
      </c>
      <c r="AD235" s="588" t="s">
        <v>1096</v>
      </c>
      <c r="AE235" s="595">
        <v>1</v>
      </c>
      <c r="AF235" s="595">
        <v>4</v>
      </c>
      <c r="AG235" s="379" t="s">
        <v>665</v>
      </c>
      <c r="AJ235" s="379">
        <v>15</v>
      </c>
      <c r="AK235" s="379">
        <v>11</v>
      </c>
      <c r="AL235" s="379"/>
      <c r="AM235" s="379">
        <v>1</v>
      </c>
      <c r="AN235" s="379">
        <v>2</v>
      </c>
      <c r="AO235" s="379"/>
      <c r="AU235" s="379"/>
      <c r="AW235" s="644">
        <v>0</v>
      </c>
      <c r="AY235" s="379"/>
    </row>
    <row r="236" spans="1:51" x14ac:dyDescent="0.45">
      <c r="A236" s="379" t="s">
        <v>602</v>
      </c>
      <c r="B236" s="379" t="s">
        <v>1507</v>
      </c>
      <c r="C236" s="379" t="s">
        <v>1508</v>
      </c>
      <c r="D236" s="379" t="s">
        <v>1509</v>
      </c>
      <c r="J236" s="379" t="s">
        <v>120</v>
      </c>
      <c r="K236" s="594" t="s">
        <v>1510</v>
      </c>
      <c r="L236" s="594"/>
      <c r="M236" s="594"/>
      <c r="N236" s="594"/>
      <c r="O236" s="594"/>
      <c r="P236" s="594"/>
      <c r="Q236" s="594"/>
      <c r="R236" s="594"/>
      <c r="S236" s="594"/>
      <c r="T236" s="594"/>
      <c r="U236" s="594"/>
      <c r="V236" s="594"/>
      <c r="W236" s="594"/>
      <c r="X236" s="594"/>
      <c r="Y236" s="594"/>
      <c r="Z236" s="594"/>
      <c r="AA236" s="588" t="s">
        <v>1511</v>
      </c>
      <c r="AB236" s="588" t="s">
        <v>1512</v>
      </c>
      <c r="AC236" s="680" t="s">
        <v>175</v>
      </c>
      <c r="AD236" s="588" t="s">
        <v>1096</v>
      </c>
      <c r="AE236" s="595">
        <v>1</v>
      </c>
      <c r="AF236" s="595">
        <v>4</v>
      </c>
      <c r="AG236" s="379" t="s">
        <v>665</v>
      </c>
      <c r="AJ236" s="379"/>
      <c r="AK236" s="379"/>
      <c r="AL236" s="379"/>
      <c r="AM236" s="379"/>
      <c r="AN236" s="379"/>
      <c r="AO236" s="379"/>
      <c r="AP236" s="379" t="s">
        <v>1513</v>
      </c>
      <c r="AQ236" s="379" t="s">
        <v>1514</v>
      </c>
      <c r="AR236" s="379" t="s">
        <v>1515</v>
      </c>
      <c r="AU236" s="379"/>
      <c r="AV236" s="681">
        <v>0.55000000000000004</v>
      </c>
      <c r="AW236" s="644">
        <v>0.70399999999999996</v>
      </c>
      <c r="AY236" s="379"/>
    </row>
    <row r="237" spans="1:51" x14ac:dyDescent="0.45">
      <c r="A237" s="379" t="s">
        <v>602</v>
      </c>
      <c r="B237" s="593" t="s">
        <v>1516</v>
      </c>
      <c r="C237" s="593" t="s">
        <v>1517</v>
      </c>
      <c r="D237" s="593" t="s">
        <v>1518</v>
      </c>
      <c r="E237" s="398"/>
      <c r="F237" s="398"/>
      <c r="G237" s="398"/>
      <c r="H237" s="379" t="s">
        <v>1519</v>
      </c>
      <c r="J237" s="379" t="s">
        <v>120</v>
      </c>
      <c r="K237" s="594" t="s">
        <v>1520</v>
      </c>
      <c r="L237" s="594"/>
      <c r="M237" s="594"/>
      <c r="N237" s="594"/>
      <c r="O237" s="594"/>
      <c r="P237" s="594"/>
      <c r="Q237" s="594"/>
      <c r="R237" s="594"/>
      <c r="S237" s="594"/>
      <c r="T237" s="594"/>
      <c r="U237" s="594"/>
      <c r="V237" s="594"/>
      <c r="W237" s="594"/>
      <c r="X237" s="594"/>
      <c r="Y237" s="594"/>
      <c r="Z237" s="594"/>
      <c r="AA237" s="588" t="s">
        <v>1521</v>
      </c>
      <c r="AB237" s="588" t="s">
        <v>1522</v>
      </c>
      <c r="AC237" s="680" t="s">
        <v>179</v>
      </c>
      <c r="AD237" s="588" t="s">
        <v>1096</v>
      </c>
      <c r="AE237" s="595">
        <v>1</v>
      </c>
      <c r="AF237" s="595">
        <v>4</v>
      </c>
      <c r="AG237" s="379" t="s">
        <v>665</v>
      </c>
      <c r="AJ237" s="379">
        <v>10</v>
      </c>
      <c r="AK237" s="379">
        <v>9</v>
      </c>
      <c r="AL237" s="379">
        <v>1</v>
      </c>
      <c r="AM237" s="379"/>
      <c r="AN237" s="379"/>
      <c r="AO237" s="379"/>
      <c r="AQ237" s="379" t="s">
        <v>1523</v>
      </c>
      <c r="AR237" s="379" t="s">
        <v>1524</v>
      </c>
      <c r="AU237" s="379"/>
      <c r="AV237" s="681">
        <v>2.2000000000000002</v>
      </c>
      <c r="AW237" s="644">
        <v>0.70399999999999996</v>
      </c>
      <c r="AY237" s="379"/>
    </row>
    <row r="238" spans="1:51" x14ac:dyDescent="0.45">
      <c r="A238" s="379" t="s">
        <v>602</v>
      </c>
      <c r="B238" s="379" t="s">
        <v>1525</v>
      </c>
      <c r="C238" s="666" t="s">
        <v>1526</v>
      </c>
      <c r="D238" s="379" t="s">
        <v>1527</v>
      </c>
      <c r="J238" s="379" t="s">
        <v>120</v>
      </c>
      <c r="K238" s="594" t="s">
        <v>1528</v>
      </c>
      <c r="L238" s="594"/>
      <c r="M238" s="594"/>
      <c r="N238" s="594"/>
      <c r="O238" s="594"/>
      <c r="P238" s="594"/>
      <c r="Q238" s="594"/>
      <c r="R238" s="594"/>
      <c r="S238" s="594"/>
      <c r="T238" s="594"/>
      <c r="U238" s="594"/>
      <c r="V238" s="594"/>
      <c r="W238" s="594"/>
      <c r="X238" s="594"/>
      <c r="Y238" s="594"/>
      <c r="Z238" s="594"/>
      <c r="AA238" s="588" t="s">
        <v>1529</v>
      </c>
      <c r="AB238" s="588" t="s">
        <v>1530</v>
      </c>
      <c r="AC238" s="680" t="s">
        <v>183</v>
      </c>
      <c r="AD238" s="588" t="s">
        <v>1096</v>
      </c>
      <c r="AE238" s="595">
        <v>1</v>
      </c>
      <c r="AF238" s="595">
        <v>4</v>
      </c>
      <c r="AG238" s="379" t="s">
        <v>665</v>
      </c>
      <c r="AJ238" s="379">
        <v>14</v>
      </c>
      <c r="AK238" s="379">
        <v>9</v>
      </c>
      <c r="AL238" s="379"/>
      <c r="AM238" s="379">
        <v>4</v>
      </c>
      <c r="AN238" s="379">
        <v>1</v>
      </c>
      <c r="AO238" s="379"/>
      <c r="AQ238" s="379" t="s">
        <v>1531</v>
      </c>
      <c r="AR238" s="379" t="s">
        <v>1532</v>
      </c>
      <c r="AU238" s="379"/>
      <c r="AV238" s="681">
        <v>2.2000000000000002</v>
      </c>
      <c r="AW238" s="644">
        <v>0.70399999999999996</v>
      </c>
      <c r="AY238" s="379"/>
    </row>
    <row r="239" spans="1:51" x14ac:dyDescent="0.45">
      <c r="A239" s="379" t="s">
        <v>602</v>
      </c>
      <c r="B239" s="379" t="s">
        <v>1533</v>
      </c>
      <c r="C239" s="379" t="s">
        <v>1534</v>
      </c>
      <c r="D239" s="379" t="s">
        <v>1535</v>
      </c>
      <c r="J239" s="379" t="s">
        <v>120</v>
      </c>
      <c r="K239" s="594" t="s">
        <v>1536</v>
      </c>
      <c r="L239" s="594"/>
      <c r="M239" s="594"/>
      <c r="N239" s="594"/>
      <c r="O239" s="594"/>
      <c r="P239" s="594"/>
      <c r="Q239" s="594"/>
      <c r="R239" s="594"/>
      <c r="S239" s="594"/>
      <c r="T239" s="594"/>
      <c r="U239" s="594"/>
      <c r="V239" s="594"/>
      <c r="W239" s="594"/>
      <c r="X239" s="594"/>
      <c r="Y239" s="594"/>
      <c r="Z239" s="594"/>
      <c r="AA239" s="588" t="s">
        <v>1537</v>
      </c>
      <c r="AB239" s="588" t="s">
        <v>1538</v>
      </c>
      <c r="AC239" s="680" t="s">
        <v>187</v>
      </c>
      <c r="AD239" s="588" t="s">
        <v>1096</v>
      </c>
      <c r="AE239" s="595">
        <v>1</v>
      </c>
      <c r="AF239" s="595">
        <v>4</v>
      </c>
      <c r="AG239" s="379" t="s">
        <v>665</v>
      </c>
      <c r="AJ239" s="379"/>
      <c r="AK239" s="379"/>
      <c r="AL239" s="379"/>
      <c r="AM239" s="379"/>
      <c r="AN239" s="379"/>
      <c r="AO239" s="379"/>
      <c r="AQ239" s="379" t="s">
        <v>1539</v>
      </c>
      <c r="AR239" s="379" t="s">
        <v>1540</v>
      </c>
      <c r="AU239" s="379"/>
      <c r="AV239" s="681">
        <v>2.2000000000000002</v>
      </c>
      <c r="AW239" s="644">
        <v>0.70399999999999996</v>
      </c>
      <c r="AY239" s="379"/>
    </row>
    <row r="240" spans="1:51" x14ac:dyDescent="0.45">
      <c r="A240" s="379" t="s">
        <v>16</v>
      </c>
      <c r="J240" s="379" t="s">
        <v>120</v>
      </c>
      <c r="K240" s="594" t="s">
        <v>1541</v>
      </c>
      <c r="L240" s="594"/>
      <c r="M240" s="594"/>
      <c r="N240" s="594"/>
      <c r="O240" s="594"/>
      <c r="P240" s="594"/>
      <c r="Q240" s="594"/>
      <c r="R240" s="594"/>
      <c r="S240" s="594"/>
      <c r="T240" s="594"/>
      <c r="U240" s="594"/>
      <c r="V240" s="594"/>
      <c r="W240" s="594"/>
      <c r="X240" s="594"/>
      <c r="Y240" s="594"/>
      <c r="Z240" s="594"/>
      <c r="AA240" s="588" t="s">
        <v>1542</v>
      </c>
      <c r="AB240" s="588" t="s">
        <v>1543</v>
      </c>
      <c r="AC240" s="528" t="s">
        <v>191</v>
      </c>
      <c r="AD240" s="588" t="s">
        <v>1096</v>
      </c>
      <c r="AE240" s="595">
        <v>1</v>
      </c>
      <c r="AF240" s="595">
        <v>4</v>
      </c>
      <c r="AG240" s="379" t="s">
        <v>665</v>
      </c>
      <c r="AJ240" s="379"/>
      <c r="AK240" s="379"/>
      <c r="AL240" s="379"/>
      <c r="AM240" s="379"/>
      <c r="AN240" s="379"/>
      <c r="AO240" s="379"/>
      <c r="AU240" s="379"/>
      <c r="AW240" s="644"/>
      <c r="AY240" s="379"/>
    </row>
    <row r="241" spans="1:51" x14ac:dyDescent="0.45">
      <c r="A241" s="379" t="s">
        <v>16</v>
      </c>
      <c r="J241" s="379" t="s">
        <v>120</v>
      </c>
      <c r="K241" s="594" t="s">
        <v>1544</v>
      </c>
      <c r="L241" s="594"/>
      <c r="M241" s="594"/>
      <c r="N241" s="594"/>
      <c r="O241" s="594"/>
      <c r="P241" s="594"/>
      <c r="Q241" s="594"/>
      <c r="R241" s="594"/>
      <c r="S241" s="594"/>
      <c r="T241" s="594"/>
      <c r="U241" s="594"/>
      <c r="V241" s="594"/>
      <c r="W241" s="594"/>
      <c r="X241" s="594"/>
      <c r="Y241" s="594"/>
      <c r="Z241" s="594"/>
      <c r="AA241" s="588" t="s">
        <v>1545</v>
      </c>
      <c r="AB241" s="588" t="s">
        <v>1546</v>
      </c>
      <c r="AC241" s="528" t="s">
        <v>195</v>
      </c>
      <c r="AD241" s="588" t="s">
        <v>1096</v>
      </c>
      <c r="AE241" s="595">
        <v>1</v>
      </c>
      <c r="AF241" s="595">
        <v>4</v>
      </c>
      <c r="AG241" s="379" t="s">
        <v>665</v>
      </c>
      <c r="AJ241" s="379"/>
      <c r="AK241" s="379"/>
      <c r="AL241" s="379"/>
      <c r="AM241" s="379"/>
      <c r="AN241" s="379"/>
      <c r="AO241" s="379"/>
      <c r="AU241" s="379"/>
      <c r="AW241" s="644">
        <v>0</v>
      </c>
      <c r="AY241" s="379"/>
    </row>
    <row r="242" spans="1:51" x14ac:dyDescent="0.45">
      <c r="A242" s="379" t="s">
        <v>602</v>
      </c>
      <c r="B242" s="379" t="s">
        <v>1533</v>
      </c>
      <c r="C242" s="379" t="s">
        <v>1534</v>
      </c>
      <c r="D242" s="379" t="s">
        <v>1535</v>
      </c>
      <c r="J242" s="379" t="s">
        <v>120</v>
      </c>
      <c r="K242" s="594" t="s">
        <v>1547</v>
      </c>
      <c r="L242" s="594"/>
      <c r="M242" s="594"/>
      <c r="N242" s="594"/>
      <c r="O242" s="594"/>
      <c r="P242" s="594"/>
      <c r="Q242" s="594"/>
      <c r="R242" s="594"/>
      <c r="S242" s="594"/>
      <c r="T242" s="594"/>
      <c r="U242" s="594"/>
      <c r="V242" s="594"/>
      <c r="W242" s="594"/>
      <c r="X242" s="594"/>
      <c r="Y242" s="594"/>
      <c r="Z242" s="594"/>
      <c r="AA242" s="588" t="s">
        <v>1548</v>
      </c>
      <c r="AB242" s="588" t="s">
        <v>1549</v>
      </c>
      <c r="AC242" s="680" t="s">
        <v>199</v>
      </c>
      <c r="AD242" s="588" t="s">
        <v>1096</v>
      </c>
      <c r="AE242" s="595">
        <v>1</v>
      </c>
      <c r="AF242" s="595">
        <v>4</v>
      </c>
      <c r="AG242" s="379" t="s">
        <v>665</v>
      </c>
      <c r="AJ242" s="379"/>
      <c r="AK242" s="379"/>
      <c r="AL242" s="379"/>
      <c r="AM242" s="379"/>
      <c r="AN242" s="379"/>
      <c r="AO242" s="379"/>
      <c r="AQ242" s="379" t="s">
        <v>1539</v>
      </c>
      <c r="AR242" s="379" t="s">
        <v>1550</v>
      </c>
      <c r="AU242" s="379"/>
      <c r="AV242" s="681">
        <v>2.2000000000000002</v>
      </c>
      <c r="AW242" s="644">
        <v>0.70399999999999996</v>
      </c>
      <c r="AY242" s="379"/>
    </row>
    <row r="243" spans="1:51" x14ac:dyDescent="0.45">
      <c r="A243" s="379" t="s">
        <v>602</v>
      </c>
      <c r="B243" s="379" t="s">
        <v>1551</v>
      </c>
      <c r="C243" s="379" t="s">
        <v>1552</v>
      </c>
      <c r="D243" s="379" t="s">
        <v>1553</v>
      </c>
      <c r="J243" s="379" t="s">
        <v>120</v>
      </c>
      <c r="K243" s="594" t="s">
        <v>1554</v>
      </c>
      <c r="L243" s="594"/>
      <c r="M243" s="594"/>
      <c r="N243" s="594"/>
      <c r="O243" s="594"/>
      <c r="P243" s="594"/>
      <c r="Q243" s="594"/>
      <c r="R243" s="594"/>
      <c r="S243" s="594"/>
      <c r="T243" s="594"/>
      <c r="U243" s="594"/>
      <c r="V243" s="594"/>
      <c r="W243" s="594"/>
      <c r="X243" s="594"/>
      <c r="Y243" s="594"/>
      <c r="Z243" s="594"/>
      <c r="AA243" s="588" t="s">
        <v>1555</v>
      </c>
      <c r="AB243" s="588" t="s">
        <v>1556</v>
      </c>
      <c r="AC243" s="680" t="s">
        <v>203</v>
      </c>
      <c r="AD243" s="588" t="s">
        <v>1096</v>
      </c>
      <c r="AE243" s="595">
        <v>1</v>
      </c>
      <c r="AF243" s="595">
        <v>4</v>
      </c>
      <c r="AG243" s="379" t="s">
        <v>665</v>
      </c>
      <c r="AJ243" s="379"/>
      <c r="AK243" s="379"/>
      <c r="AL243" s="379"/>
      <c r="AM243" s="379"/>
      <c r="AN243" s="379"/>
      <c r="AO243" s="379"/>
      <c r="AP243" s="379" t="s">
        <v>1429</v>
      </c>
      <c r="AQ243" s="379" t="s">
        <v>1557</v>
      </c>
      <c r="AR243" s="379" t="s">
        <v>1558</v>
      </c>
      <c r="AU243" s="379"/>
      <c r="AV243" s="681">
        <v>1.1000000000000001</v>
      </c>
      <c r="AW243" s="644">
        <v>0.70399999999999996</v>
      </c>
      <c r="AY243" s="379"/>
    </row>
    <row r="244" spans="1:51" x14ac:dyDescent="0.45">
      <c r="A244" s="379" t="s">
        <v>602</v>
      </c>
      <c r="B244" s="379" t="s">
        <v>1559</v>
      </c>
      <c r="C244" s="379" t="s">
        <v>1560</v>
      </c>
      <c r="D244" s="379" t="s">
        <v>1561</v>
      </c>
      <c r="J244" s="379" t="s">
        <v>120</v>
      </c>
      <c r="K244" s="594" t="s">
        <v>1562</v>
      </c>
      <c r="L244" s="594" t="s">
        <v>842</v>
      </c>
      <c r="M244" s="594" t="s">
        <v>843</v>
      </c>
      <c r="N244" s="594" t="s">
        <v>1563</v>
      </c>
      <c r="O244" s="594" t="s">
        <v>1564</v>
      </c>
      <c r="P244" s="594"/>
      <c r="Q244" s="594"/>
      <c r="R244" s="594"/>
      <c r="S244" s="594"/>
      <c r="T244" s="594"/>
      <c r="U244" s="594"/>
      <c r="V244" s="594"/>
      <c r="W244" s="594"/>
      <c r="X244" s="594"/>
      <c r="Y244" s="594"/>
      <c r="Z244" s="594"/>
      <c r="AA244" s="588" t="s">
        <v>1565</v>
      </c>
      <c r="AB244" s="588" t="s">
        <v>1566</v>
      </c>
      <c r="AC244" s="680" t="s">
        <v>207</v>
      </c>
      <c r="AD244" s="588" t="s">
        <v>1096</v>
      </c>
      <c r="AE244" s="595">
        <v>1</v>
      </c>
      <c r="AF244" s="595">
        <v>4</v>
      </c>
      <c r="AG244" s="379" t="s">
        <v>665</v>
      </c>
      <c r="AJ244" s="379"/>
      <c r="AK244" s="379"/>
      <c r="AL244" s="379"/>
      <c r="AM244" s="379"/>
      <c r="AN244" s="379"/>
      <c r="AO244" s="379"/>
      <c r="AP244" s="379" t="s">
        <v>1429</v>
      </c>
      <c r="AQ244" s="379" t="s">
        <v>1567</v>
      </c>
      <c r="AR244" s="379" t="s">
        <v>1568</v>
      </c>
      <c r="AU244" s="379"/>
      <c r="AV244" s="681">
        <v>1.1000000000000001</v>
      </c>
      <c r="AW244" s="644">
        <v>0.70399999999999996</v>
      </c>
      <c r="AY244" s="379"/>
    </row>
    <row r="245" spans="1:51" x14ac:dyDescent="0.45">
      <c r="A245" s="379" t="s">
        <v>602</v>
      </c>
      <c r="B245" s="379" t="s">
        <v>1569</v>
      </c>
      <c r="C245" s="681" t="s">
        <v>1570</v>
      </c>
      <c r="D245" s="379" t="s">
        <v>1571</v>
      </c>
      <c r="J245" s="379" t="s">
        <v>120</v>
      </c>
      <c r="K245" s="594" t="s">
        <v>1572</v>
      </c>
      <c r="L245" s="594" t="s">
        <v>855</v>
      </c>
      <c r="M245" s="594" t="s">
        <v>856</v>
      </c>
      <c r="N245" s="594" t="s">
        <v>1573</v>
      </c>
      <c r="O245" s="594" t="s">
        <v>1574</v>
      </c>
      <c r="P245" s="594"/>
      <c r="Q245" s="594"/>
      <c r="R245" s="594"/>
      <c r="S245" s="594"/>
      <c r="T245" s="594"/>
      <c r="U245" s="594"/>
      <c r="V245" s="594"/>
      <c r="W245" s="594"/>
      <c r="X245" s="594"/>
      <c r="Y245" s="594"/>
      <c r="Z245" s="594"/>
      <c r="AA245" s="588" t="s">
        <v>1575</v>
      </c>
      <c r="AB245" s="588" t="s">
        <v>1576</v>
      </c>
      <c r="AC245" s="680" t="s">
        <v>217</v>
      </c>
      <c r="AD245" s="588" t="s">
        <v>1096</v>
      </c>
      <c r="AE245" s="595">
        <v>1</v>
      </c>
      <c r="AF245" s="595">
        <v>4</v>
      </c>
      <c r="AG245" s="379" t="s">
        <v>665</v>
      </c>
      <c r="AJ245" s="379">
        <v>11</v>
      </c>
      <c r="AK245" s="379"/>
      <c r="AL245" s="379">
        <v>1</v>
      </c>
      <c r="AM245" s="379"/>
      <c r="AN245" s="379">
        <v>9</v>
      </c>
      <c r="AO245" s="379">
        <v>1</v>
      </c>
      <c r="AP245" s="379" t="s">
        <v>1429</v>
      </c>
      <c r="AQ245" s="379" t="s">
        <v>1577</v>
      </c>
      <c r="AR245" s="379" t="s">
        <v>1578</v>
      </c>
      <c r="AU245" s="379"/>
      <c r="AV245" s="681">
        <v>1.1000000000000001</v>
      </c>
      <c r="AW245" s="644">
        <v>1.518</v>
      </c>
      <c r="AY245" s="379"/>
    </row>
    <row r="246" spans="1:51" x14ac:dyDescent="0.45">
      <c r="A246" s="379" t="s">
        <v>16</v>
      </c>
      <c r="J246" s="379" t="s">
        <v>120</v>
      </c>
      <c r="K246" s="594" t="s">
        <v>1579</v>
      </c>
      <c r="L246" s="594"/>
      <c r="M246" s="594"/>
      <c r="N246" s="594"/>
      <c r="O246" s="594"/>
      <c r="P246" s="594"/>
      <c r="Q246" s="594"/>
      <c r="R246" s="594"/>
      <c r="S246" s="594"/>
      <c r="T246" s="594"/>
      <c r="U246" s="594"/>
      <c r="V246" s="594"/>
      <c r="W246" s="594"/>
      <c r="X246" s="594"/>
      <c r="Y246" s="594"/>
      <c r="Z246" s="594"/>
      <c r="AA246" s="588" t="s">
        <v>1580</v>
      </c>
      <c r="AB246" s="588" t="s">
        <v>1581</v>
      </c>
      <c r="AC246" s="528" t="s">
        <v>234</v>
      </c>
      <c r="AD246" s="588" t="s">
        <v>1096</v>
      </c>
      <c r="AE246" s="595">
        <v>1</v>
      </c>
      <c r="AF246" s="595">
        <v>4</v>
      </c>
      <c r="AG246" s="379" t="s">
        <v>665</v>
      </c>
      <c r="AJ246" s="379"/>
      <c r="AK246" s="379"/>
      <c r="AL246" s="379"/>
      <c r="AM246" s="379"/>
      <c r="AN246" s="379"/>
      <c r="AO246" s="379"/>
      <c r="AU246" s="379"/>
      <c r="AW246" s="644">
        <v>0</v>
      </c>
      <c r="AY246" s="379"/>
    </row>
    <row r="247" spans="1:51" x14ac:dyDescent="0.45">
      <c r="A247" s="379" t="s">
        <v>16</v>
      </c>
      <c r="J247" s="379" t="s">
        <v>120</v>
      </c>
      <c r="K247" s="594" t="s">
        <v>1582</v>
      </c>
      <c r="L247" s="594"/>
      <c r="M247" s="594"/>
      <c r="N247" s="594"/>
      <c r="O247" s="594"/>
      <c r="P247" s="594"/>
      <c r="Q247" s="594"/>
      <c r="R247" s="594"/>
      <c r="S247" s="594"/>
      <c r="T247" s="594"/>
      <c r="U247" s="594"/>
      <c r="V247" s="594"/>
      <c r="W247" s="594"/>
      <c r="X247" s="594"/>
      <c r="Y247" s="594"/>
      <c r="Z247" s="594"/>
      <c r="AA247" s="588" t="s">
        <v>1583</v>
      </c>
      <c r="AB247" s="588" t="s">
        <v>1584</v>
      </c>
      <c r="AC247" s="528" t="s">
        <v>250</v>
      </c>
      <c r="AD247" s="588" t="s">
        <v>1096</v>
      </c>
      <c r="AE247" s="595">
        <v>1</v>
      </c>
      <c r="AF247" s="595">
        <v>4</v>
      </c>
      <c r="AG247" s="379" t="s">
        <v>665</v>
      </c>
      <c r="AJ247" s="379"/>
      <c r="AK247" s="379"/>
      <c r="AL247" s="379"/>
      <c r="AM247" s="379"/>
      <c r="AN247" s="379"/>
      <c r="AO247" s="379"/>
      <c r="AU247" s="379"/>
      <c r="AW247" s="644">
        <v>0</v>
      </c>
      <c r="AY247" s="379"/>
    </row>
    <row r="248" spans="1:51" x14ac:dyDescent="0.45">
      <c r="A248" s="379" t="s">
        <v>16</v>
      </c>
      <c r="J248" s="379" t="s">
        <v>120</v>
      </c>
      <c r="K248" s="594" t="s">
        <v>1585</v>
      </c>
      <c r="L248" s="594"/>
      <c r="M248" s="594"/>
      <c r="N248" s="594"/>
      <c r="O248" s="594"/>
      <c r="P248" s="594"/>
      <c r="Q248" s="594"/>
      <c r="R248" s="594"/>
      <c r="S248" s="594"/>
      <c r="T248" s="594"/>
      <c r="U248" s="594"/>
      <c r="V248" s="594"/>
      <c r="W248" s="594"/>
      <c r="X248" s="594"/>
      <c r="Y248" s="594"/>
      <c r="Z248" s="594"/>
      <c r="AA248" s="588" t="s">
        <v>1586</v>
      </c>
      <c r="AB248" s="588" t="s">
        <v>1587</v>
      </c>
      <c r="AC248" s="528" t="s">
        <v>266</v>
      </c>
      <c r="AD248" s="588" t="s">
        <v>1096</v>
      </c>
      <c r="AE248" s="595">
        <v>1</v>
      </c>
      <c r="AF248" s="595">
        <v>4</v>
      </c>
      <c r="AG248" s="379" t="s">
        <v>665</v>
      </c>
      <c r="AJ248" s="379"/>
      <c r="AK248" s="379"/>
      <c r="AL248" s="379"/>
      <c r="AM248" s="379"/>
      <c r="AN248" s="379"/>
      <c r="AO248" s="379"/>
      <c r="AU248" s="379"/>
      <c r="AW248" s="644">
        <v>0</v>
      </c>
      <c r="AY248" s="379"/>
    </row>
    <row r="249" spans="1:51" x14ac:dyDescent="0.45">
      <c r="A249" s="379" t="s">
        <v>16</v>
      </c>
      <c r="J249" s="379" t="s">
        <v>120</v>
      </c>
      <c r="K249" s="594" t="s">
        <v>1588</v>
      </c>
      <c r="L249" s="594"/>
      <c r="M249" s="594"/>
      <c r="N249" s="594"/>
      <c r="O249" s="594"/>
      <c r="P249" s="594"/>
      <c r="Q249" s="594"/>
      <c r="R249" s="594"/>
      <c r="S249" s="594"/>
      <c r="T249" s="594"/>
      <c r="U249" s="594"/>
      <c r="V249" s="594"/>
      <c r="W249" s="594"/>
      <c r="X249" s="594"/>
      <c r="Y249" s="594"/>
      <c r="Z249" s="594"/>
      <c r="AA249" s="588" t="s">
        <v>1589</v>
      </c>
      <c r="AB249" s="588" t="s">
        <v>1590</v>
      </c>
      <c r="AC249" s="528" t="s">
        <v>282</v>
      </c>
      <c r="AD249" s="588" t="s">
        <v>1096</v>
      </c>
      <c r="AE249" s="595">
        <v>1</v>
      </c>
      <c r="AF249" s="595">
        <v>4</v>
      </c>
      <c r="AG249" s="379" t="s">
        <v>665</v>
      </c>
      <c r="AJ249" s="379"/>
      <c r="AK249" s="379"/>
      <c r="AL249" s="379"/>
      <c r="AM249" s="379"/>
      <c r="AN249" s="379"/>
      <c r="AO249" s="379"/>
      <c r="AU249" s="379"/>
      <c r="AW249" s="644">
        <v>0</v>
      </c>
      <c r="AY249" s="379"/>
    </row>
    <row r="250" spans="1:51" x14ac:dyDescent="0.45">
      <c r="A250" s="379" t="s">
        <v>16</v>
      </c>
      <c r="J250" s="379" t="s">
        <v>120</v>
      </c>
      <c r="K250" s="594" t="s">
        <v>1591</v>
      </c>
      <c r="L250" s="594"/>
      <c r="M250" s="594"/>
      <c r="N250" s="594"/>
      <c r="O250" s="594"/>
      <c r="P250" s="594"/>
      <c r="Q250" s="594"/>
      <c r="R250" s="594"/>
      <c r="S250" s="594"/>
      <c r="T250" s="594"/>
      <c r="U250" s="594"/>
      <c r="V250" s="594"/>
      <c r="W250" s="594"/>
      <c r="X250" s="594"/>
      <c r="Y250" s="594"/>
      <c r="Z250" s="594"/>
      <c r="AA250" s="588" t="s">
        <v>1592</v>
      </c>
      <c r="AB250" s="588" t="s">
        <v>1593</v>
      </c>
      <c r="AC250" s="528" t="s">
        <v>298</v>
      </c>
      <c r="AD250" s="588" t="s">
        <v>1096</v>
      </c>
      <c r="AE250" s="595">
        <v>1</v>
      </c>
      <c r="AF250" s="595">
        <v>4</v>
      </c>
      <c r="AG250" s="379" t="s">
        <v>665</v>
      </c>
      <c r="AJ250" s="379"/>
      <c r="AK250" s="379"/>
      <c r="AL250" s="379"/>
      <c r="AM250" s="379"/>
      <c r="AN250" s="379"/>
      <c r="AO250" s="379"/>
      <c r="AU250" s="379"/>
      <c r="AW250" s="644">
        <v>0</v>
      </c>
      <c r="AY250" s="379"/>
    </row>
    <row r="251" spans="1:51" x14ac:dyDescent="0.45">
      <c r="A251" s="379" t="s">
        <v>16</v>
      </c>
      <c r="J251" s="379" t="s">
        <v>120</v>
      </c>
      <c r="K251" s="594" t="s">
        <v>1594</v>
      </c>
      <c r="L251" s="594"/>
      <c r="M251" s="594"/>
      <c r="N251" s="594"/>
      <c r="O251" s="594"/>
      <c r="P251" s="594"/>
      <c r="Q251" s="594"/>
      <c r="R251" s="594"/>
      <c r="S251" s="594"/>
      <c r="T251" s="594"/>
      <c r="U251" s="594"/>
      <c r="V251" s="594"/>
      <c r="W251" s="594"/>
      <c r="X251" s="594"/>
      <c r="Y251" s="594"/>
      <c r="Z251" s="594"/>
      <c r="AA251" s="588" t="s">
        <v>1595</v>
      </c>
      <c r="AB251" s="588" t="s">
        <v>1596</v>
      </c>
      <c r="AC251" s="528" t="s">
        <v>314</v>
      </c>
      <c r="AD251" s="588" t="s">
        <v>1096</v>
      </c>
      <c r="AE251" s="595">
        <v>1</v>
      </c>
      <c r="AF251" s="595">
        <v>4</v>
      </c>
      <c r="AG251" s="379" t="s">
        <v>665</v>
      </c>
      <c r="AJ251" s="379"/>
      <c r="AK251" s="379"/>
      <c r="AL251" s="379"/>
      <c r="AM251" s="379"/>
      <c r="AN251" s="379"/>
      <c r="AO251" s="379"/>
      <c r="AU251" s="379"/>
      <c r="AW251" s="644">
        <v>0</v>
      </c>
      <c r="AY251" s="379"/>
    </row>
    <row r="252" spans="1:51" x14ac:dyDescent="0.45">
      <c r="A252" s="379" t="s">
        <v>602</v>
      </c>
      <c r="B252" s="379" t="s">
        <v>851</v>
      </c>
      <c r="C252" s="681" t="s">
        <v>852</v>
      </c>
      <c r="D252" s="379" t="s">
        <v>853</v>
      </c>
      <c r="H252" s="379" t="s">
        <v>1597</v>
      </c>
      <c r="J252" s="379" t="s">
        <v>120</v>
      </c>
      <c r="K252" s="594" t="s">
        <v>1598</v>
      </c>
      <c r="L252" s="594"/>
      <c r="M252" s="594"/>
      <c r="N252" s="594"/>
      <c r="O252" s="594"/>
      <c r="P252" s="594"/>
      <c r="Q252" s="594"/>
      <c r="R252" s="594"/>
      <c r="S252" s="594"/>
      <c r="T252" s="594"/>
      <c r="U252" s="594"/>
      <c r="V252" s="594"/>
      <c r="W252" s="594"/>
      <c r="X252" s="594"/>
      <c r="Y252" s="594"/>
      <c r="Z252" s="594"/>
      <c r="AA252" s="588" t="s">
        <v>1599</v>
      </c>
      <c r="AB252" s="588" t="s">
        <v>1600</v>
      </c>
      <c r="AC252" s="680" t="s">
        <v>331</v>
      </c>
      <c r="AD252" s="588" t="s">
        <v>1096</v>
      </c>
      <c r="AE252" s="595">
        <v>1</v>
      </c>
      <c r="AF252" s="595">
        <v>4</v>
      </c>
      <c r="AG252" s="379" t="s">
        <v>665</v>
      </c>
      <c r="AJ252" s="379">
        <v>12</v>
      </c>
      <c r="AK252" s="379"/>
      <c r="AL252" s="379">
        <v>12</v>
      </c>
      <c r="AM252" s="379"/>
      <c r="AN252" s="379"/>
      <c r="AO252" s="379"/>
      <c r="AR252" s="379" t="s">
        <v>1601</v>
      </c>
      <c r="AT252" s="379" t="s">
        <v>1597</v>
      </c>
      <c r="AV252" s="681">
        <v>2.2000000000000002</v>
      </c>
      <c r="AW252" s="644">
        <v>1.518</v>
      </c>
    </row>
    <row r="253" spans="1:51" x14ac:dyDescent="0.45">
      <c r="A253" s="379" t="s">
        <v>16</v>
      </c>
      <c r="J253" s="379" t="s">
        <v>120</v>
      </c>
      <c r="K253" s="594" t="s">
        <v>1602</v>
      </c>
      <c r="L253" s="594"/>
      <c r="M253" s="594"/>
      <c r="N253" s="594"/>
      <c r="O253" s="594"/>
      <c r="P253" s="594"/>
      <c r="Q253" s="594"/>
      <c r="R253" s="594"/>
      <c r="S253" s="594"/>
      <c r="T253" s="594"/>
      <c r="U253" s="594"/>
      <c r="V253" s="594"/>
      <c r="W253" s="594"/>
      <c r="X253" s="594"/>
      <c r="Y253" s="594"/>
      <c r="Z253" s="594"/>
      <c r="AA253" s="588" t="s">
        <v>1603</v>
      </c>
      <c r="AB253" s="588" t="s">
        <v>1604</v>
      </c>
      <c r="AC253" s="528" t="s">
        <v>348</v>
      </c>
      <c r="AD253" s="588" t="s">
        <v>1096</v>
      </c>
      <c r="AE253" s="595">
        <v>1</v>
      </c>
      <c r="AF253" s="595">
        <v>4</v>
      </c>
      <c r="AG253" s="379" t="s">
        <v>665</v>
      </c>
      <c r="AJ253" s="379"/>
      <c r="AK253" s="379"/>
      <c r="AL253" s="379"/>
      <c r="AM253" s="379"/>
      <c r="AN253" s="379"/>
      <c r="AO253" s="379"/>
      <c r="AU253" s="379"/>
      <c r="AW253" s="644">
        <v>0</v>
      </c>
      <c r="AY253" s="379"/>
    </row>
    <row r="254" spans="1:51" x14ac:dyDescent="0.45">
      <c r="A254" s="379" t="s">
        <v>16</v>
      </c>
      <c r="B254" s="380"/>
      <c r="J254" s="379" t="s">
        <v>120</v>
      </c>
      <c r="K254" s="594" t="s">
        <v>1605</v>
      </c>
      <c r="L254" s="594" t="s">
        <v>842</v>
      </c>
      <c r="M254" s="594" t="s">
        <v>843</v>
      </c>
      <c r="N254" s="594" t="s">
        <v>1606</v>
      </c>
      <c r="O254" s="594" t="s">
        <v>1607</v>
      </c>
      <c r="P254" s="594"/>
      <c r="Q254" s="594"/>
      <c r="R254" s="594"/>
      <c r="S254" s="594"/>
      <c r="T254" s="594"/>
      <c r="U254" s="594"/>
      <c r="V254" s="594"/>
      <c r="W254" s="594"/>
      <c r="X254" s="594"/>
      <c r="Y254" s="594"/>
      <c r="Z254" s="594"/>
      <c r="AA254" s="588" t="s">
        <v>1608</v>
      </c>
      <c r="AB254" s="588" t="s">
        <v>1609</v>
      </c>
      <c r="AC254" s="528" t="s">
        <v>226</v>
      </c>
      <c r="AD254" s="588" t="s">
        <v>1096</v>
      </c>
      <c r="AE254" s="595">
        <v>1</v>
      </c>
      <c r="AF254" s="595">
        <v>4</v>
      </c>
      <c r="AG254" s="379" t="s">
        <v>665</v>
      </c>
      <c r="AJ254" s="379"/>
      <c r="AK254" s="379"/>
      <c r="AL254" s="379"/>
      <c r="AM254" s="379"/>
      <c r="AN254" s="379"/>
      <c r="AO254" s="379"/>
      <c r="AU254" s="379"/>
      <c r="AW254" s="644">
        <v>0</v>
      </c>
      <c r="AY254" s="379"/>
    </row>
    <row r="255" spans="1:51" x14ac:dyDescent="0.45">
      <c r="A255" s="379" t="s">
        <v>16</v>
      </c>
      <c r="J255" s="379" t="s">
        <v>120</v>
      </c>
      <c r="K255" s="594" t="s">
        <v>1610</v>
      </c>
      <c r="L255" s="594"/>
      <c r="M255" s="594"/>
      <c r="N255" s="594"/>
      <c r="O255" s="594"/>
      <c r="P255" s="594"/>
      <c r="Q255" s="594"/>
      <c r="R255" s="594"/>
      <c r="S255" s="594"/>
      <c r="T255" s="594"/>
      <c r="U255" s="594"/>
      <c r="V255" s="594"/>
      <c r="W255" s="594"/>
      <c r="X255" s="594"/>
      <c r="Y255" s="594"/>
      <c r="Z255" s="594"/>
      <c r="AA255" s="588" t="s">
        <v>1611</v>
      </c>
      <c r="AB255" s="588" t="s">
        <v>1612</v>
      </c>
      <c r="AC255" s="528" t="s">
        <v>365</v>
      </c>
      <c r="AD255" s="588" t="s">
        <v>1096</v>
      </c>
      <c r="AE255" s="595">
        <v>1</v>
      </c>
      <c r="AF255" s="595">
        <v>4</v>
      </c>
      <c r="AG255" s="379" t="s">
        <v>665</v>
      </c>
      <c r="AJ255" s="379"/>
      <c r="AK255" s="379"/>
      <c r="AL255" s="379"/>
      <c r="AM255" s="379"/>
      <c r="AN255" s="379"/>
      <c r="AO255" s="379"/>
      <c r="AU255" s="379"/>
      <c r="AW255" s="644">
        <v>0</v>
      </c>
      <c r="AY255" s="379"/>
    </row>
    <row r="256" spans="1:51" x14ac:dyDescent="0.45">
      <c r="A256" s="379" t="s">
        <v>16</v>
      </c>
      <c r="J256" s="379" t="s">
        <v>120</v>
      </c>
      <c r="K256" s="594" t="s">
        <v>1613</v>
      </c>
      <c r="L256" s="594"/>
      <c r="M256" s="594"/>
      <c r="N256" s="594"/>
      <c r="O256" s="594"/>
      <c r="P256" s="594"/>
      <c r="Q256" s="594"/>
      <c r="R256" s="594"/>
      <c r="S256" s="594"/>
      <c r="T256" s="594"/>
      <c r="U256" s="594"/>
      <c r="V256" s="594"/>
      <c r="W256" s="594"/>
      <c r="X256" s="594"/>
      <c r="Y256" s="594"/>
      <c r="Z256" s="594"/>
      <c r="AA256" s="588" t="s">
        <v>1614</v>
      </c>
      <c r="AB256" s="588" t="s">
        <v>1615</v>
      </c>
      <c r="AC256" s="528" t="s">
        <v>382</v>
      </c>
      <c r="AD256" s="588" t="s">
        <v>1096</v>
      </c>
      <c r="AE256" s="595">
        <v>1</v>
      </c>
      <c r="AF256" s="595">
        <v>4</v>
      </c>
      <c r="AG256" s="379" t="s">
        <v>665</v>
      </c>
      <c r="AJ256" s="379"/>
      <c r="AK256" s="379"/>
      <c r="AL256" s="379"/>
      <c r="AM256" s="379"/>
      <c r="AN256" s="379"/>
      <c r="AO256" s="379"/>
      <c r="AU256" s="379"/>
      <c r="AW256" s="644">
        <v>0</v>
      </c>
      <c r="AY256" s="379"/>
    </row>
    <row r="257" spans="1:51" x14ac:dyDescent="0.45">
      <c r="A257" s="379" t="s">
        <v>16</v>
      </c>
      <c r="J257" s="379" t="s">
        <v>120</v>
      </c>
      <c r="K257" s="594" t="s">
        <v>1616</v>
      </c>
      <c r="L257" s="594"/>
      <c r="M257" s="594"/>
      <c r="N257" s="594"/>
      <c r="O257" s="594"/>
      <c r="P257" s="594"/>
      <c r="Q257" s="594"/>
      <c r="R257" s="594"/>
      <c r="S257" s="594"/>
      <c r="T257" s="594"/>
      <c r="U257" s="594"/>
      <c r="V257" s="594"/>
      <c r="W257" s="594"/>
      <c r="X257" s="594"/>
      <c r="Y257" s="594"/>
      <c r="Z257" s="594"/>
      <c r="AA257" s="588" t="s">
        <v>1617</v>
      </c>
      <c r="AB257" s="588" t="s">
        <v>1618</v>
      </c>
      <c r="AC257" s="528" t="s">
        <v>396</v>
      </c>
      <c r="AD257" s="588" t="s">
        <v>1096</v>
      </c>
      <c r="AE257" s="595">
        <v>1</v>
      </c>
      <c r="AF257" s="595">
        <v>4</v>
      </c>
      <c r="AG257" s="379" t="s">
        <v>665</v>
      </c>
      <c r="AJ257" s="379"/>
      <c r="AK257" s="379"/>
      <c r="AL257" s="379"/>
      <c r="AM257" s="379"/>
      <c r="AN257" s="379"/>
      <c r="AO257" s="379"/>
      <c r="AU257" s="379"/>
      <c r="AW257" s="644">
        <v>0</v>
      </c>
      <c r="AY257" s="379"/>
    </row>
    <row r="258" spans="1:51" x14ac:dyDescent="0.45">
      <c r="A258" s="379" t="s">
        <v>16</v>
      </c>
      <c r="B258" s="380"/>
      <c r="J258" s="379" t="s">
        <v>120</v>
      </c>
      <c r="K258" s="594" t="s">
        <v>1619</v>
      </c>
      <c r="L258" s="594"/>
      <c r="M258" s="594"/>
      <c r="N258" s="594"/>
      <c r="O258" s="594"/>
      <c r="P258" s="594"/>
      <c r="Q258" s="594"/>
      <c r="R258" s="594"/>
      <c r="S258" s="594"/>
      <c r="T258" s="594"/>
      <c r="U258" s="594"/>
      <c r="V258" s="594"/>
      <c r="W258" s="594"/>
      <c r="X258" s="594"/>
      <c r="Y258" s="594"/>
      <c r="Z258" s="594"/>
      <c r="AA258" s="588" t="s">
        <v>1620</v>
      </c>
      <c r="AB258" s="588" t="s">
        <v>1621</v>
      </c>
      <c r="AC258" s="528" t="s">
        <v>243</v>
      </c>
      <c r="AD258" s="588" t="s">
        <v>1096</v>
      </c>
      <c r="AE258" s="595">
        <v>1</v>
      </c>
      <c r="AF258" s="595">
        <v>4</v>
      </c>
      <c r="AG258" s="379" t="s">
        <v>665</v>
      </c>
      <c r="AJ258" s="379"/>
      <c r="AK258" s="379"/>
      <c r="AL258" s="379"/>
      <c r="AM258" s="379"/>
      <c r="AN258" s="379"/>
      <c r="AO258" s="379"/>
      <c r="AU258" s="379"/>
      <c r="AW258" s="644">
        <v>0</v>
      </c>
      <c r="AY258" s="379"/>
    </row>
    <row r="259" spans="1:51" x14ac:dyDescent="0.45">
      <c r="A259" s="379" t="s">
        <v>16</v>
      </c>
      <c r="B259" s="380"/>
      <c r="J259" s="379" t="s">
        <v>120</v>
      </c>
      <c r="K259" s="594" t="s">
        <v>1622</v>
      </c>
      <c r="L259" s="594"/>
      <c r="M259" s="594"/>
      <c r="N259" s="594"/>
      <c r="O259" s="594"/>
      <c r="P259" s="594"/>
      <c r="Q259" s="594"/>
      <c r="R259" s="594"/>
      <c r="S259" s="594"/>
      <c r="T259" s="594"/>
      <c r="U259" s="594"/>
      <c r="V259" s="594"/>
      <c r="W259" s="594"/>
      <c r="X259" s="594"/>
      <c r="Y259" s="594"/>
      <c r="Z259" s="594"/>
      <c r="AA259" s="588" t="s">
        <v>1623</v>
      </c>
      <c r="AB259" s="588" t="s">
        <v>1624</v>
      </c>
      <c r="AC259" s="528" t="s">
        <v>259</v>
      </c>
      <c r="AD259" s="588" t="s">
        <v>1096</v>
      </c>
      <c r="AE259" s="595">
        <v>1</v>
      </c>
      <c r="AF259" s="595">
        <v>4</v>
      </c>
      <c r="AG259" s="379" t="s">
        <v>665</v>
      </c>
      <c r="AJ259" s="379"/>
      <c r="AK259" s="379"/>
      <c r="AL259" s="379"/>
      <c r="AM259" s="379"/>
      <c r="AN259" s="379"/>
      <c r="AO259" s="379"/>
      <c r="AU259" s="379"/>
      <c r="AW259" s="644">
        <v>0</v>
      </c>
      <c r="AY259" s="379"/>
    </row>
    <row r="260" spans="1:51" x14ac:dyDescent="0.45">
      <c r="A260" s="379" t="s">
        <v>16</v>
      </c>
      <c r="J260" s="379" t="s">
        <v>120</v>
      </c>
      <c r="K260" s="594" t="s">
        <v>1625</v>
      </c>
      <c r="L260" s="594"/>
      <c r="M260" s="594"/>
      <c r="N260" s="594"/>
      <c r="O260" s="594"/>
      <c r="P260" s="594"/>
      <c r="Q260" s="594"/>
      <c r="R260" s="594"/>
      <c r="S260" s="594"/>
      <c r="T260" s="594"/>
      <c r="U260" s="594"/>
      <c r="V260" s="594"/>
      <c r="W260" s="594"/>
      <c r="X260" s="594"/>
      <c r="Y260" s="594"/>
      <c r="Z260" s="594"/>
      <c r="AA260" s="588" t="s">
        <v>1626</v>
      </c>
      <c r="AB260" s="588" t="s">
        <v>1627</v>
      </c>
      <c r="AC260" s="528" t="s">
        <v>275</v>
      </c>
      <c r="AD260" s="588" t="s">
        <v>1096</v>
      </c>
      <c r="AE260" s="595">
        <v>1</v>
      </c>
      <c r="AF260" s="595">
        <v>4</v>
      </c>
      <c r="AG260" s="379" t="s">
        <v>665</v>
      </c>
      <c r="AJ260" s="379"/>
      <c r="AK260" s="379"/>
      <c r="AL260" s="379"/>
      <c r="AM260" s="379"/>
      <c r="AN260" s="379"/>
      <c r="AO260" s="379"/>
      <c r="AU260" s="379"/>
      <c r="AW260" s="644">
        <v>0</v>
      </c>
      <c r="AY260" s="379"/>
    </row>
    <row r="261" spans="1:51" x14ac:dyDescent="0.45">
      <c r="A261" s="379" t="s">
        <v>16</v>
      </c>
      <c r="J261" s="379" t="s">
        <v>120</v>
      </c>
      <c r="K261" s="594" t="s">
        <v>1628</v>
      </c>
      <c r="L261" s="594"/>
      <c r="M261" s="594"/>
      <c r="N261" s="594"/>
      <c r="O261" s="594"/>
      <c r="P261" s="594"/>
      <c r="Q261" s="594"/>
      <c r="R261" s="594"/>
      <c r="S261" s="594"/>
      <c r="T261" s="594"/>
      <c r="U261" s="594"/>
      <c r="V261" s="594"/>
      <c r="W261" s="594"/>
      <c r="X261" s="594"/>
      <c r="Y261" s="594"/>
      <c r="Z261" s="594"/>
      <c r="AA261" s="588" t="s">
        <v>1629</v>
      </c>
      <c r="AB261" s="588" t="s">
        <v>1630</v>
      </c>
      <c r="AC261" s="528" t="s">
        <v>291</v>
      </c>
      <c r="AD261" s="588" t="s">
        <v>1096</v>
      </c>
      <c r="AE261" s="595">
        <v>1</v>
      </c>
      <c r="AF261" s="595">
        <v>4</v>
      </c>
      <c r="AG261" s="379" t="s">
        <v>665</v>
      </c>
      <c r="AJ261" s="379"/>
      <c r="AK261" s="379"/>
      <c r="AL261" s="379"/>
      <c r="AM261" s="379"/>
      <c r="AN261" s="379"/>
      <c r="AO261" s="379"/>
      <c r="AU261" s="379"/>
      <c r="AW261" s="644">
        <v>0</v>
      </c>
      <c r="AY261" s="379"/>
    </row>
    <row r="262" spans="1:51" x14ac:dyDescent="0.45">
      <c r="A262" s="379" t="s">
        <v>602</v>
      </c>
      <c r="B262" s="379" t="s">
        <v>1423</v>
      </c>
      <c r="C262" s="379" t="s">
        <v>1424</v>
      </c>
      <c r="D262" s="379" t="s">
        <v>1425</v>
      </c>
      <c r="J262" s="379" t="s">
        <v>120</v>
      </c>
      <c r="K262" s="594" t="s">
        <v>1631</v>
      </c>
      <c r="L262" s="594"/>
      <c r="M262" s="594"/>
      <c r="N262" s="594"/>
      <c r="O262" s="594"/>
      <c r="P262" s="594"/>
      <c r="Q262" s="594"/>
      <c r="R262" s="594"/>
      <c r="S262" s="594"/>
      <c r="T262" s="594"/>
      <c r="U262" s="594"/>
      <c r="V262" s="594"/>
      <c r="W262" s="594"/>
      <c r="X262" s="594"/>
      <c r="Y262" s="594"/>
      <c r="Z262" s="594"/>
      <c r="AA262" s="588" t="s">
        <v>1632</v>
      </c>
      <c r="AB262" s="588" t="s">
        <v>1633</v>
      </c>
      <c r="AC262" s="680" t="s">
        <v>307</v>
      </c>
      <c r="AD262" s="588" t="s">
        <v>1096</v>
      </c>
      <c r="AE262" s="595">
        <v>1</v>
      </c>
      <c r="AF262" s="595">
        <v>4</v>
      </c>
      <c r="AG262" s="379" t="s">
        <v>665</v>
      </c>
      <c r="AJ262" s="379">
        <v>17</v>
      </c>
      <c r="AK262" s="379">
        <v>11</v>
      </c>
      <c r="AL262" s="379"/>
      <c r="AM262" s="379"/>
      <c r="AN262" s="379">
        <v>6</v>
      </c>
      <c r="AO262" s="379"/>
      <c r="AQ262" s="379" t="s">
        <v>1430</v>
      </c>
      <c r="AR262" s="379" t="s">
        <v>1634</v>
      </c>
      <c r="AU262" s="379"/>
      <c r="AV262" s="681">
        <v>2.2000000000000002</v>
      </c>
      <c r="AW262" s="644">
        <v>0.95299999999999996</v>
      </c>
      <c r="AY262" s="379"/>
    </row>
    <row r="263" spans="1:51" x14ac:dyDescent="0.45">
      <c r="A263" s="379" t="s">
        <v>16</v>
      </c>
      <c r="J263" s="379" t="s">
        <v>120</v>
      </c>
      <c r="K263" s="594" t="s">
        <v>1635</v>
      </c>
      <c r="L263" s="594"/>
      <c r="M263" s="594"/>
      <c r="N263" s="594"/>
      <c r="O263" s="594"/>
      <c r="P263" s="594"/>
      <c r="Q263" s="594"/>
      <c r="R263" s="594"/>
      <c r="S263" s="594"/>
      <c r="T263" s="594"/>
      <c r="U263" s="594"/>
      <c r="V263" s="594"/>
      <c r="W263" s="594"/>
      <c r="X263" s="594"/>
      <c r="Y263" s="594"/>
      <c r="Z263" s="594"/>
      <c r="AA263" s="588" t="s">
        <v>1636</v>
      </c>
      <c r="AB263" s="588" t="s">
        <v>1637</v>
      </c>
      <c r="AC263" s="528" t="s">
        <v>323</v>
      </c>
      <c r="AD263" s="588" t="s">
        <v>1096</v>
      </c>
      <c r="AE263" s="595">
        <v>1</v>
      </c>
      <c r="AF263" s="595">
        <v>4</v>
      </c>
      <c r="AG263" s="379" t="s">
        <v>665</v>
      </c>
      <c r="AJ263" s="379"/>
      <c r="AK263" s="379"/>
      <c r="AL263" s="379"/>
      <c r="AM263" s="379"/>
      <c r="AN263" s="379"/>
      <c r="AO263" s="379"/>
      <c r="AU263" s="379"/>
      <c r="AW263" s="644">
        <v>0.95299999999999996</v>
      </c>
      <c r="AY263" s="379"/>
    </row>
    <row r="264" spans="1:51" x14ac:dyDescent="0.45">
      <c r="A264" s="379" t="s">
        <v>602</v>
      </c>
      <c r="B264" s="379" t="s">
        <v>1423</v>
      </c>
      <c r="C264" s="379" t="s">
        <v>1424</v>
      </c>
      <c r="D264" s="379" t="s">
        <v>1425</v>
      </c>
      <c r="J264" s="379" t="s">
        <v>120</v>
      </c>
      <c r="K264" s="594" t="s">
        <v>1638</v>
      </c>
      <c r="L264" s="594"/>
      <c r="M264" s="594"/>
      <c r="N264" s="594"/>
      <c r="O264" s="594"/>
      <c r="P264" s="594"/>
      <c r="Q264" s="594"/>
      <c r="R264" s="594"/>
      <c r="S264" s="594"/>
      <c r="T264" s="594"/>
      <c r="U264" s="594"/>
      <c r="V264" s="594"/>
      <c r="W264" s="594"/>
      <c r="X264" s="594"/>
      <c r="Y264" s="594"/>
      <c r="Z264" s="594"/>
      <c r="AA264" s="588" t="s">
        <v>1639</v>
      </c>
      <c r="AB264" s="588" t="s">
        <v>1640</v>
      </c>
      <c r="AC264" s="680" t="s">
        <v>340</v>
      </c>
      <c r="AD264" s="588" t="s">
        <v>1096</v>
      </c>
      <c r="AE264" s="595">
        <v>1</v>
      </c>
      <c r="AF264" s="595">
        <v>4</v>
      </c>
      <c r="AG264" s="379" t="s">
        <v>665</v>
      </c>
      <c r="AJ264" s="379">
        <v>17</v>
      </c>
      <c r="AK264" s="379">
        <v>2</v>
      </c>
      <c r="AL264" s="379">
        <v>8</v>
      </c>
      <c r="AM264" s="379">
        <v>1</v>
      </c>
      <c r="AN264" s="379">
        <v>3</v>
      </c>
      <c r="AO264" s="379"/>
      <c r="AQ264" s="379" t="s">
        <v>1430</v>
      </c>
      <c r="AR264" s="379" t="s">
        <v>1641</v>
      </c>
      <c r="AU264" s="379"/>
      <c r="AV264" s="681">
        <v>2.2000000000000002</v>
      </c>
      <c r="AW264" s="644">
        <v>0.95299999999999996</v>
      </c>
      <c r="AY264" s="379"/>
    </row>
    <row r="265" spans="1:51" x14ac:dyDescent="0.45">
      <c r="A265" s="379" t="s">
        <v>602</v>
      </c>
      <c r="B265" s="379" t="s">
        <v>1423</v>
      </c>
      <c r="C265" s="379" t="s">
        <v>1424</v>
      </c>
      <c r="D265" s="379" t="s">
        <v>1425</v>
      </c>
      <c r="J265" s="379" t="s">
        <v>120</v>
      </c>
      <c r="K265" s="594" t="s">
        <v>1642</v>
      </c>
      <c r="L265" s="594"/>
      <c r="M265" s="594"/>
      <c r="N265" s="594"/>
      <c r="O265" s="594"/>
      <c r="P265" s="594"/>
      <c r="Q265" s="594"/>
      <c r="R265" s="594"/>
      <c r="S265" s="594"/>
      <c r="T265" s="594"/>
      <c r="U265" s="594"/>
      <c r="V265" s="594"/>
      <c r="W265" s="594"/>
      <c r="X265" s="594"/>
      <c r="Y265" s="594"/>
      <c r="Z265" s="594"/>
      <c r="AA265" s="588" t="s">
        <v>1643</v>
      </c>
      <c r="AB265" s="588" t="s">
        <v>1644</v>
      </c>
      <c r="AC265" s="680" t="s">
        <v>357</v>
      </c>
      <c r="AD265" s="588" t="s">
        <v>1096</v>
      </c>
      <c r="AE265" s="595">
        <v>1</v>
      </c>
      <c r="AF265" s="595">
        <v>4</v>
      </c>
      <c r="AG265" s="379" t="s">
        <v>665</v>
      </c>
      <c r="AJ265" s="379">
        <v>3</v>
      </c>
      <c r="AK265" s="379">
        <v>2</v>
      </c>
      <c r="AL265" s="379"/>
      <c r="AM265" s="379">
        <v>1</v>
      </c>
      <c r="AN265" s="379"/>
      <c r="AO265" s="379"/>
      <c r="AP265" s="379" t="s">
        <v>1429</v>
      </c>
      <c r="AQ265" s="379" t="s">
        <v>1430</v>
      </c>
      <c r="AR265" s="379" t="s">
        <v>1645</v>
      </c>
      <c r="AU265" s="379"/>
      <c r="AV265" s="681">
        <v>2.2000000000000002</v>
      </c>
      <c r="AW265" s="644">
        <v>0.95299999999999996</v>
      </c>
      <c r="AY265" s="379"/>
    </row>
    <row r="266" spans="1:51" x14ac:dyDescent="0.45">
      <c r="A266" s="379" t="s">
        <v>16</v>
      </c>
      <c r="B266" s="380"/>
      <c r="J266" s="379" t="s">
        <v>120</v>
      </c>
      <c r="K266" s="594" t="s">
        <v>1646</v>
      </c>
      <c r="L266" s="594"/>
      <c r="M266" s="594"/>
      <c r="N266" s="594"/>
      <c r="O266" s="594"/>
      <c r="P266" s="594"/>
      <c r="Q266" s="594"/>
      <c r="R266" s="594"/>
      <c r="S266" s="594"/>
      <c r="T266" s="594"/>
      <c r="U266" s="594"/>
      <c r="V266" s="594"/>
      <c r="W266" s="594"/>
      <c r="X266" s="594"/>
      <c r="Y266" s="594"/>
      <c r="Z266" s="594"/>
      <c r="AA266" s="588" t="s">
        <v>1647</v>
      </c>
      <c r="AB266" s="588" t="s">
        <v>1648</v>
      </c>
      <c r="AC266" s="528" t="s">
        <v>374</v>
      </c>
      <c r="AD266" s="588" t="s">
        <v>1096</v>
      </c>
      <c r="AE266" s="595">
        <v>1</v>
      </c>
      <c r="AF266" s="595">
        <v>4</v>
      </c>
      <c r="AG266" s="379" t="s">
        <v>665</v>
      </c>
      <c r="AJ266" s="379"/>
      <c r="AK266" s="379"/>
      <c r="AL266" s="379"/>
      <c r="AM266" s="379"/>
      <c r="AN266" s="379"/>
      <c r="AO266" s="379"/>
      <c r="AU266" s="379"/>
      <c r="AW266" s="644">
        <v>0</v>
      </c>
      <c r="AY266" s="379"/>
    </row>
    <row r="267" spans="1:51" x14ac:dyDescent="0.45">
      <c r="A267" s="379" t="s">
        <v>16</v>
      </c>
      <c r="B267" s="380"/>
      <c r="J267" s="379" t="s">
        <v>120</v>
      </c>
      <c r="K267" s="594" t="s">
        <v>1649</v>
      </c>
      <c r="L267" s="594"/>
      <c r="M267" s="594"/>
      <c r="N267" s="594"/>
      <c r="O267" s="594"/>
      <c r="P267" s="594"/>
      <c r="Q267" s="594"/>
      <c r="R267" s="594"/>
      <c r="S267" s="594"/>
      <c r="T267" s="594"/>
      <c r="U267" s="594"/>
      <c r="V267" s="594"/>
      <c r="W267" s="594"/>
      <c r="X267" s="594"/>
      <c r="Y267" s="594"/>
      <c r="Z267" s="594"/>
      <c r="AA267" s="588" t="s">
        <v>1650</v>
      </c>
      <c r="AB267" s="588" t="s">
        <v>1651</v>
      </c>
      <c r="AC267" s="528" t="s">
        <v>388</v>
      </c>
      <c r="AD267" s="588" t="s">
        <v>1096</v>
      </c>
      <c r="AE267" s="595">
        <v>1</v>
      </c>
      <c r="AF267" s="595">
        <v>4</v>
      </c>
      <c r="AG267" s="379" t="s">
        <v>665</v>
      </c>
      <c r="AJ267" s="379"/>
      <c r="AK267" s="379"/>
      <c r="AL267" s="379"/>
      <c r="AM267" s="379"/>
      <c r="AN267" s="379"/>
      <c r="AO267" s="379"/>
      <c r="AU267" s="379"/>
      <c r="AW267" s="644">
        <v>0</v>
      </c>
      <c r="AY267" s="379"/>
    </row>
    <row r="268" spans="1:51" x14ac:dyDescent="0.45">
      <c r="A268" s="379" t="s">
        <v>1440</v>
      </c>
      <c r="B268" s="686" t="s">
        <v>1441</v>
      </c>
      <c r="C268" s="645" t="s">
        <v>1442</v>
      </c>
      <c r="D268" s="379" t="s">
        <v>1443</v>
      </c>
      <c r="E268" s="380"/>
      <c r="F268" s="380"/>
      <c r="G268" s="380"/>
      <c r="H268" s="380" t="s">
        <v>1652</v>
      </c>
      <c r="J268" s="379" t="s">
        <v>120</v>
      </c>
      <c r="K268" s="594" t="s">
        <v>1653</v>
      </c>
      <c r="L268" s="594" t="s">
        <v>842</v>
      </c>
      <c r="M268" s="594" t="s">
        <v>843</v>
      </c>
      <c r="N268" s="594" t="s">
        <v>1654</v>
      </c>
      <c r="O268" s="594" t="s">
        <v>1655</v>
      </c>
      <c r="P268" s="594"/>
      <c r="Q268" s="594"/>
      <c r="R268" s="594"/>
      <c r="S268" s="594"/>
      <c r="T268" s="594"/>
      <c r="U268" s="594"/>
      <c r="V268" s="594"/>
      <c r="W268" s="594"/>
      <c r="X268" s="594"/>
      <c r="Y268" s="594"/>
      <c r="Z268" s="594"/>
      <c r="AA268" s="588" t="s">
        <v>1656</v>
      </c>
      <c r="AB268" s="588" t="s">
        <v>1657</v>
      </c>
      <c r="AC268" s="528" t="s">
        <v>225</v>
      </c>
      <c r="AD268" s="588" t="s">
        <v>1096</v>
      </c>
      <c r="AE268" s="595">
        <v>1</v>
      </c>
      <c r="AF268" s="595">
        <v>4</v>
      </c>
      <c r="AG268" s="379" t="s">
        <v>665</v>
      </c>
      <c r="AJ268" s="379">
        <v>4</v>
      </c>
      <c r="AK268" s="379">
        <v>4</v>
      </c>
      <c r="AL268" s="379"/>
      <c r="AM268" s="379"/>
      <c r="AN268" s="379"/>
      <c r="AO268" s="379"/>
      <c r="AU268" s="379"/>
      <c r="AV268" s="685" t="s">
        <v>1658</v>
      </c>
      <c r="AW268" s="644">
        <v>0.73099999999999998</v>
      </c>
      <c r="AX268" s="685" t="s">
        <v>1659</v>
      </c>
      <c r="AY268" s="379"/>
    </row>
    <row r="269" spans="1:51" x14ac:dyDescent="0.45">
      <c r="A269" s="379" t="s">
        <v>16</v>
      </c>
      <c r="J269" s="379" t="s">
        <v>120</v>
      </c>
      <c r="K269" s="594" t="s">
        <v>1660</v>
      </c>
      <c r="L269" s="594"/>
      <c r="M269" s="594"/>
      <c r="N269" s="594"/>
      <c r="O269" s="594"/>
      <c r="P269" s="594"/>
      <c r="Q269" s="594"/>
      <c r="R269" s="594"/>
      <c r="S269" s="594"/>
      <c r="T269" s="594"/>
      <c r="U269" s="594"/>
      <c r="V269" s="594"/>
      <c r="W269" s="594"/>
      <c r="X269" s="594"/>
      <c r="Y269" s="594"/>
      <c r="Z269" s="594"/>
      <c r="AA269" s="588" t="s">
        <v>1661</v>
      </c>
      <c r="AB269" s="588" t="s">
        <v>1662</v>
      </c>
      <c r="AC269" s="528" t="s">
        <v>242</v>
      </c>
      <c r="AD269" s="588" t="s">
        <v>1096</v>
      </c>
      <c r="AE269" s="595">
        <v>1</v>
      </c>
      <c r="AF269" s="595">
        <v>4</v>
      </c>
      <c r="AG269" s="379" t="s">
        <v>665</v>
      </c>
      <c r="AJ269" s="379"/>
      <c r="AK269" s="379"/>
      <c r="AL269" s="379"/>
      <c r="AM269" s="379"/>
      <c r="AN269" s="379"/>
      <c r="AO269" s="379"/>
      <c r="AU269" s="379"/>
      <c r="AW269" s="644">
        <v>0</v>
      </c>
      <c r="AY269" s="379"/>
    </row>
    <row r="270" spans="1:51" x14ac:dyDescent="0.45">
      <c r="A270" s="379" t="s">
        <v>602</v>
      </c>
      <c r="B270" s="379" t="s">
        <v>1663</v>
      </c>
      <c r="C270" s="379" t="s">
        <v>1664</v>
      </c>
      <c r="D270" s="379" t="s">
        <v>1665</v>
      </c>
      <c r="J270" s="379" t="s">
        <v>120</v>
      </c>
      <c r="K270" s="594" t="s">
        <v>1666</v>
      </c>
      <c r="L270" s="594"/>
      <c r="M270" s="594"/>
      <c r="N270" s="594"/>
      <c r="O270" s="594"/>
      <c r="P270" s="594"/>
      <c r="Q270" s="594"/>
      <c r="R270" s="594"/>
      <c r="S270" s="594"/>
      <c r="T270" s="594"/>
      <c r="U270" s="594"/>
      <c r="V270" s="594"/>
      <c r="W270" s="594"/>
      <c r="X270" s="594"/>
      <c r="Y270" s="594"/>
      <c r="Z270" s="594"/>
      <c r="AA270" s="588" t="s">
        <v>1667</v>
      </c>
      <c r="AB270" s="588" t="s">
        <v>1668</v>
      </c>
      <c r="AC270" s="680" t="s">
        <v>258</v>
      </c>
      <c r="AD270" s="588" t="s">
        <v>1096</v>
      </c>
      <c r="AE270" s="595">
        <v>1</v>
      </c>
      <c r="AF270" s="595">
        <v>4</v>
      </c>
      <c r="AG270" s="379" t="s">
        <v>665</v>
      </c>
      <c r="AJ270" s="379"/>
      <c r="AK270" s="379"/>
      <c r="AL270" s="379"/>
      <c r="AM270" s="379"/>
      <c r="AN270" s="379"/>
      <c r="AO270" s="379"/>
      <c r="AQ270" s="379" t="s">
        <v>1669</v>
      </c>
      <c r="AR270" s="379" t="s">
        <v>1670</v>
      </c>
      <c r="AU270" s="379"/>
      <c r="AV270" s="681">
        <v>2.2000000000000002</v>
      </c>
      <c r="AW270" s="644">
        <v>0.73099999999999998</v>
      </c>
      <c r="AY270" s="379"/>
    </row>
    <row r="271" spans="1:51" x14ac:dyDescent="0.45">
      <c r="A271" s="379" t="s">
        <v>602</v>
      </c>
      <c r="B271" s="379" t="s">
        <v>1663</v>
      </c>
      <c r="C271" s="379" t="s">
        <v>1664</v>
      </c>
      <c r="D271" s="379" t="s">
        <v>1665</v>
      </c>
      <c r="J271" s="379" t="s">
        <v>120</v>
      </c>
      <c r="K271" s="594" t="s">
        <v>1671</v>
      </c>
      <c r="L271" s="594"/>
      <c r="M271" s="594"/>
      <c r="N271" s="594"/>
      <c r="O271" s="594"/>
      <c r="P271" s="594"/>
      <c r="Q271" s="594"/>
      <c r="R271" s="594"/>
      <c r="S271" s="594"/>
      <c r="T271" s="594"/>
      <c r="U271" s="594"/>
      <c r="V271" s="594"/>
      <c r="W271" s="594"/>
      <c r="X271" s="594"/>
      <c r="Y271" s="594"/>
      <c r="Z271" s="594"/>
      <c r="AA271" s="588" t="s">
        <v>1672</v>
      </c>
      <c r="AB271" s="588" t="s">
        <v>1673</v>
      </c>
      <c r="AC271" s="680" t="s">
        <v>274</v>
      </c>
      <c r="AD271" s="588" t="s">
        <v>1096</v>
      </c>
      <c r="AE271" s="595">
        <v>1</v>
      </c>
      <c r="AF271" s="595">
        <v>4</v>
      </c>
      <c r="AG271" s="379" t="s">
        <v>665</v>
      </c>
      <c r="AJ271" s="379"/>
      <c r="AK271" s="379"/>
      <c r="AL271" s="379"/>
      <c r="AM271" s="379"/>
      <c r="AN271" s="379"/>
      <c r="AO271" s="379"/>
      <c r="AQ271" s="379" t="s">
        <v>1674</v>
      </c>
      <c r="AR271" s="379" t="s">
        <v>1675</v>
      </c>
      <c r="AU271" s="379"/>
      <c r="AV271" s="681">
        <v>2.2000000000000002</v>
      </c>
      <c r="AW271" s="644">
        <v>0.73099999999999998</v>
      </c>
      <c r="AY271" s="379"/>
    </row>
    <row r="272" spans="1:51" x14ac:dyDescent="0.45">
      <c r="A272" s="379" t="s">
        <v>16</v>
      </c>
      <c r="J272" s="379" t="s">
        <v>120</v>
      </c>
      <c r="K272" s="594" t="s">
        <v>1676</v>
      </c>
      <c r="L272" s="594"/>
      <c r="M272" s="594"/>
      <c r="N272" s="594"/>
      <c r="O272" s="594"/>
      <c r="P272" s="594"/>
      <c r="Q272" s="594"/>
      <c r="R272" s="594"/>
      <c r="S272" s="594"/>
      <c r="T272" s="594"/>
      <c r="U272" s="594"/>
      <c r="V272" s="594"/>
      <c r="W272" s="594"/>
      <c r="X272" s="594"/>
      <c r="Y272" s="594"/>
      <c r="Z272" s="594"/>
      <c r="AA272" s="588" t="s">
        <v>1677</v>
      </c>
      <c r="AB272" s="588" t="s">
        <v>1678</v>
      </c>
      <c r="AC272" s="528" t="s">
        <v>290</v>
      </c>
      <c r="AD272" s="588" t="s">
        <v>1096</v>
      </c>
      <c r="AE272" s="595">
        <v>1</v>
      </c>
      <c r="AF272" s="595">
        <v>4</v>
      </c>
      <c r="AG272" s="379" t="s">
        <v>665</v>
      </c>
      <c r="AJ272" s="379"/>
      <c r="AK272" s="379"/>
      <c r="AL272" s="379"/>
      <c r="AM272" s="379"/>
      <c r="AN272" s="379"/>
      <c r="AO272" s="379"/>
      <c r="AU272" s="379"/>
      <c r="AW272" s="644">
        <v>0</v>
      </c>
      <c r="AY272" s="379"/>
    </row>
    <row r="273" spans="1:51" x14ac:dyDescent="0.45">
      <c r="A273" s="379" t="s">
        <v>602</v>
      </c>
      <c r="B273" s="379" t="s">
        <v>1663</v>
      </c>
      <c r="C273" s="379" t="s">
        <v>1664</v>
      </c>
      <c r="D273" s="379" t="s">
        <v>1665</v>
      </c>
      <c r="J273" s="379" t="s">
        <v>120</v>
      </c>
      <c r="K273" s="594" t="s">
        <v>1679</v>
      </c>
      <c r="L273" s="594"/>
      <c r="M273" s="594"/>
      <c r="N273" s="594"/>
      <c r="O273" s="594"/>
      <c r="P273" s="594"/>
      <c r="Q273" s="594"/>
      <c r="R273" s="594"/>
      <c r="S273" s="594"/>
      <c r="T273" s="594"/>
      <c r="U273" s="594"/>
      <c r="V273" s="594"/>
      <c r="W273" s="594"/>
      <c r="X273" s="594"/>
      <c r="Y273" s="594"/>
      <c r="Z273" s="594"/>
      <c r="AA273" s="588" t="s">
        <v>1680</v>
      </c>
      <c r="AB273" s="588" t="s">
        <v>1681</v>
      </c>
      <c r="AC273" s="680" t="s">
        <v>306</v>
      </c>
      <c r="AD273" s="588" t="s">
        <v>1096</v>
      </c>
      <c r="AE273" s="595">
        <v>1</v>
      </c>
      <c r="AF273" s="595">
        <v>4</v>
      </c>
      <c r="AG273" s="379" t="s">
        <v>665</v>
      </c>
      <c r="AJ273" s="379"/>
      <c r="AK273" s="379"/>
      <c r="AL273" s="379"/>
      <c r="AM273" s="379"/>
      <c r="AN273" s="379"/>
      <c r="AO273" s="379"/>
      <c r="AP273" s="379" t="s">
        <v>1340</v>
      </c>
      <c r="AQ273" s="379" t="s">
        <v>1682</v>
      </c>
      <c r="AR273" s="379" t="s">
        <v>1683</v>
      </c>
      <c r="AU273" s="379"/>
      <c r="AV273" s="681">
        <v>1.1000000000000001</v>
      </c>
      <c r="AW273" s="644">
        <v>0.73099999999999998</v>
      </c>
      <c r="AY273" s="379"/>
    </row>
    <row r="274" spans="1:51" x14ac:dyDescent="0.45">
      <c r="A274" s="379" t="s">
        <v>16</v>
      </c>
      <c r="J274" s="379" t="s">
        <v>120</v>
      </c>
      <c r="K274" s="594" t="s">
        <v>1684</v>
      </c>
      <c r="L274" s="594"/>
      <c r="M274" s="594"/>
      <c r="N274" s="594"/>
      <c r="O274" s="594"/>
      <c r="P274" s="594"/>
      <c r="Q274" s="594"/>
      <c r="R274" s="594"/>
      <c r="S274" s="594"/>
      <c r="T274" s="594"/>
      <c r="U274" s="594"/>
      <c r="V274" s="594"/>
      <c r="W274" s="594"/>
      <c r="X274" s="594"/>
      <c r="Y274" s="594"/>
      <c r="Z274" s="594"/>
      <c r="AA274" s="588" t="s">
        <v>1685</v>
      </c>
      <c r="AB274" s="588" t="s">
        <v>1686</v>
      </c>
      <c r="AC274" s="528" t="s">
        <v>322</v>
      </c>
      <c r="AD274" s="588" t="s">
        <v>1096</v>
      </c>
      <c r="AE274" s="595">
        <v>1</v>
      </c>
      <c r="AF274" s="595">
        <v>4</v>
      </c>
      <c r="AG274" s="379" t="s">
        <v>665</v>
      </c>
      <c r="AJ274" s="379"/>
      <c r="AK274" s="379"/>
      <c r="AL274" s="379"/>
      <c r="AM274" s="379"/>
      <c r="AN274" s="379"/>
      <c r="AO274" s="379"/>
      <c r="AU274" s="379"/>
      <c r="AW274" s="644">
        <v>0</v>
      </c>
      <c r="AY274" s="379"/>
    </row>
    <row r="275" spans="1:51" x14ac:dyDescent="0.45">
      <c r="A275" s="379" t="s">
        <v>16</v>
      </c>
      <c r="J275" s="379" t="s">
        <v>120</v>
      </c>
      <c r="K275" s="594" t="s">
        <v>1687</v>
      </c>
      <c r="L275" s="594"/>
      <c r="M275" s="594"/>
      <c r="N275" s="594"/>
      <c r="O275" s="594"/>
      <c r="P275" s="594"/>
      <c r="Q275" s="594"/>
      <c r="R275" s="594"/>
      <c r="S275" s="594"/>
      <c r="T275" s="594"/>
      <c r="U275" s="594"/>
      <c r="V275" s="594"/>
      <c r="W275" s="594"/>
      <c r="X275" s="594"/>
      <c r="Y275" s="594"/>
      <c r="Z275" s="594"/>
      <c r="AA275" s="588" t="s">
        <v>1688</v>
      </c>
      <c r="AB275" s="588" t="s">
        <v>1689</v>
      </c>
      <c r="AC275" s="528" t="s">
        <v>339</v>
      </c>
      <c r="AD275" s="588" t="s">
        <v>1096</v>
      </c>
      <c r="AE275" s="595">
        <v>1</v>
      </c>
      <c r="AF275" s="595">
        <v>4</v>
      </c>
      <c r="AG275" s="379" t="s">
        <v>665</v>
      </c>
      <c r="AJ275" s="379"/>
      <c r="AK275" s="379"/>
      <c r="AL275" s="379"/>
      <c r="AM275" s="379"/>
      <c r="AN275" s="379"/>
      <c r="AO275" s="379"/>
      <c r="AU275" s="379"/>
      <c r="AW275" s="644">
        <v>0.27600000000000002</v>
      </c>
      <c r="AY275" s="379"/>
    </row>
    <row r="276" spans="1:51" x14ac:dyDescent="0.45">
      <c r="A276" s="379" t="s">
        <v>16</v>
      </c>
      <c r="J276" s="379" t="s">
        <v>120</v>
      </c>
      <c r="K276" s="594" t="s">
        <v>1690</v>
      </c>
      <c r="L276" s="594"/>
      <c r="M276" s="594"/>
      <c r="N276" s="594"/>
      <c r="O276" s="594"/>
      <c r="P276" s="594"/>
      <c r="Q276" s="594"/>
      <c r="R276" s="594"/>
      <c r="S276" s="594"/>
      <c r="T276" s="594"/>
      <c r="U276" s="594"/>
      <c r="V276" s="594"/>
      <c r="W276" s="594"/>
      <c r="X276" s="594"/>
      <c r="Y276" s="594"/>
      <c r="Z276" s="594"/>
      <c r="AA276" s="588" t="s">
        <v>1691</v>
      </c>
      <c r="AB276" s="588" t="s">
        <v>1692</v>
      </c>
      <c r="AC276" s="528" t="s">
        <v>356</v>
      </c>
      <c r="AD276" s="588" t="s">
        <v>1096</v>
      </c>
      <c r="AE276" s="595">
        <v>1</v>
      </c>
      <c r="AF276" s="595">
        <v>4</v>
      </c>
      <c r="AG276" s="379" t="s">
        <v>665</v>
      </c>
      <c r="AJ276" s="379"/>
      <c r="AK276" s="379"/>
      <c r="AL276" s="379"/>
      <c r="AM276" s="379"/>
      <c r="AN276" s="379"/>
      <c r="AO276" s="379"/>
      <c r="AU276" s="379"/>
      <c r="AW276" s="644">
        <v>0</v>
      </c>
      <c r="AY276" s="379"/>
    </row>
    <row r="277" spans="1:51" x14ac:dyDescent="0.45">
      <c r="A277" s="379" t="s">
        <v>16</v>
      </c>
      <c r="J277" s="379" t="s">
        <v>120</v>
      </c>
      <c r="K277" s="594" t="s">
        <v>1693</v>
      </c>
      <c r="L277" s="594"/>
      <c r="M277" s="594"/>
      <c r="N277" s="594"/>
      <c r="O277" s="594"/>
      <c r="P277" s="594"/>
      <c r="Q277" s="594"/>
      <c r="R277" s="594"/>
      <c r="S277" s="594"/>
      <c r="T277" s="594"/>
      <c r="U277" s="594"/>
      <c r="V277" s="594"/>
      <c r="W277" s="594"/>
      <c r="X277" s="594"/>
      <c r="Y277" s="594"/>
      <c r="Z277" s="594"/>
      <c r="AA277" s="588" t="s">
        <v>1694</v>
      </c>
      <c r="AB277" s="588" t="s">
        <v>1695</v>
      </c>
      <c r="AC277" s="528" t="s">
        <v>373</v>
      </c>
      <c r="AD277" s="588" t="s">
        <v>1096</v>
      </c>
      <c r="AE277" s="595">
        <v>1</v>
      </c>
      <c r="AF277" s="595">
        <v>4</v>
      </c>
      <c r="AG277" s="379" t="s">
        <v>665</v>
      </c>
      <c r="AJ277" s="379"/>
      <c r="AK277" s="379"/>
      <c r="AL277" s="379"/>
      <c r="AM277" s="379"/>
      <c r="AN277" s="379"/>
      <c r="AO277" s="379"/>
      <c r="AU277" s="379"/>
      <c r="AW277" s="644">
        <v>0</v>
      </c>
      <c r="AY277" s="379"/>
    </row>
    <row r="278" spans="1:51" x14ac:dyDescent="0.45">
      <c r="A278" s="379" t="s">
        <v>16</v>
      </c>
      <c r="B278" s="380"/>
      <c r="J278" s="379" t="s">
        <v>120</v>
      </c>
      <c r="K278" s="594" t="s">
        <v>1696</v>
      </c>
      <c r="L278" s="594"/>
      <c r="M278" s="594"/>
      <c r="N278" s="594"/>
      <c r="O278" s="594"/>
      <c r="P278" s="594"/>
      <c r="Q278" s="594"/>
      <c r="R278" s="594"/>
      <c r="S278" s="594"/>
      <c r="T278" s="594"/>
      <c r="U278" s="594"/>
      <c r="V278" s="594"/>
      <c r="W278" s="594"/>
      <c r="X278" s="594"/>
      <c r="Y278" s="594"/>
      <c r="Z278" s="594"/>
      <c r="AA278" s="588" t="s">
        <v>1697</v>
      </c>
      <c r="AB278" s="588" t="s">
        <v>1698</v>
      </c>
      <c r="AC278" s="528" t="s">
        <v>387</v>
      </c>
      <c r="AD278" s="588" t="s">
        <v>1096</v>
      </c>
      <c r="AE278" s="595">
        <v>1</v>
      </c>
      <c r="AF278" s="595">
        <v>4</v>
      </c>
      <c r="AG278" s="379" t="s">
        <v>665</v>
      </c>
      <c r="AJ278" s="379"/>
      <c r="AK278" s="379"/>
      <c r="AL278" s="379"/>
      <c r="AM278" s="379"/>
      <c r="AN278" s="379"/>
      <c r="AO278" s="379"/>
      <c r="AU278" s="379"/>
      <c r="AW278" s="644">
        <v>0.27600000000000002</v>
      </c>
      <c r="AY278" s="379"/>
    </row>
    <row r="279" spans="1:51" x14ac:dyDescent="0.45">
      <c r="A279" s="379" t="s">
        <v>16</v>
      </c>
      <c r="J279" s="379" t="s">
        <v>120</v>
      </c>
      <c r="K279" s="594" t="s">
        <v>1699</v>
      </c>
      <c r="L279" s="594" t="s">
        <v>842</v>
      </c>
      <c r="M279" s="594" t="s">
        <v>843</v>
      </c>
      <c r="N279" s="594" t="s">
        <v>1700</v>
      </c>
      <c r="O279" s="594" t="s">
        <v>1701</v>
      </c>
      <c r="P279" s="594"/>
      <c r="Q279" s="594"/>
      <c r="R279" s="594"/>
      <c r="S279" s="594"/>
      <c r="T279" s="594"/>
      <c r="U279" s="594"/>
      <c r="V279" s="594"/>
      <c r="W279" s="594"/>
      <c r="X279" s="594"/>
      <c r="Y279" s="594"/>
      <c r="Z279" s="594"/>
      <c r="AA279" s="588" t="s">
        <v>1702</v>
      </c>
      <c r="AB279" s="588" t="s">
        <v>1703</v>
      </c>
      <c r="AC279" s="528" t="s">
        <v>224</v>
      </c>
      <c r="AD279" s="588" t="s">
        <v>1096</v>
      </c>
      <c r="AE279" s="595">
        <v>1</v>
      </c>
      <c r="AF279" s="595">
        <v>4</v>
      </c>
      <c r="AG279" s="379" t="s">
        <v>665</v>
      </c>
      <c r="AJ279" s="379"/>
      <c r="AK279" s="379"/>
      <c r="AL279" s="379"/>
      <c r="AM279" s="379"/>
      <c r="AN279" s="379"/>
      <c r="AO279" s="379"/>
      <c r="AU279" s="379"/>
      <c r="AW279" s="644">
        <v>0</v>
      </c>
      <c r="AY279" s="379"/>
    </row>
    <row r="280" spans="1:51" x14ac:dyDescent="0.45">
      <c r="A280" s="379" t="s">
        <v>16</v>
      </c>
      <c r="J280" s="379" t="s">
        <v>120</v>
      </c>
      <c r="K280" s="594" t="s">
        <v>1704</v>
      </c>
      <c r="L280" s="594"/>
      <c r="M280" s="594"/>
      <c r="N280" s="594"/>
      <c r="O280" s="594"/>
      <c r="P280" s="594"/>
      <c r="Q280" s="594"/>
      <c r="R280" s="594"/>
      <c r="S280" s="594"/>
      <c r="T280" s="594"/>
      <c r="U280" s="594"/>
      <c r="V280" s="594"/>
      <c r="W280" s="594"/>
      <c r="X280" s="594"/>
      <c r="Y280" s="594"/>
      <c r="Z280" s="594"/>
      <c r="AA280" s="588" t="s">
        <v>1705</v>
      </c>
      <c r="AB280" s="588" t="s">
        <v>1706</v>
      </c>
      <c r="AC280" s="528" t="s">
        <v>241</v>
      </c>
      <c r="AD280" s="588" t="s">
        <v>1096</v>
      </c>
      <c r="AE280" s="595">
        <v>1</v>
      </c>
      <c r="AF280" s="595">
        <v>4</v>
      </c>
      <c r="AG280" s="379" t="s">
        <v>665</v>
      </c>
      <c r="AJ280" s="379"/>
      <c r="AK280" s="379"/>
      <c r="AL280" s="379"/>
      <c r="AM280" s="379"/>
      <c r="AN280" s="379"/>
      <c r="AO280" s="379"/>
      <c r="AU280" s="379"/>
      <c r="AW280" s="644">
        <v>0.92400000000000004</v>
      </c>
      <c r="AY280" s="379"/>
    </row>
    <row r="281" spans="1:51" x14ac:dyDescent="0.45">
      <c r="A281" s="379" t="s">
        <v>16</v>
      </c>
      <c r="J281" s="379" t="s">
        <v>120</v>
      </c>
      <c r="K281" s="594" t="s">
        <v>1707</v>
      </c>
      <c r="L281" s="594"/>
      <c r="M281" s="594"/>
      <c r="N281" s="594"/>
      <c r="O281" s="594"/>
      <c r="P281" s="594"/>
      <c r="Q281" s="594"/>
      <c r="R281" s="594"/>
      <c r="S281" s="594"/>
      <c r="T281" s="594"/>
      <c r="U281" s="594"/>
      <c r="V281" s="594"/>
      <c r="W281" s="594"/>
      <c r="X281" s="594"/>
      <c r="Y281" s="594"/>
      <c r="Z281" s="594"/>
      <c r="AA281" s="588" t="s">
        <v>1708</v>
      </c>
      <c r="AB281" s="588" t="s">
        <v>1709</v>
      </c>
      <c r="AC281" s="528" t="s">
        <v>257</v>
      </c>
      <c r="AD281" s="588" t="s">
        <v>1096</v>
      </c>
      <c r="AE281" s="595">
        <v>1</v>
      </c>
      <c r="AF281" s="595">
        <v>4</v>
      </c>
      <c r="AG281" s="379" t="s">
        <v>665</v>
      </c>
      <c r="AJ281" s="379"/>
      <c r="AK281" s="379"/>
      <c r="AL281" s="379"/>
      <c r="AM281" s="379"/>
      <c r="AN281" s="379"/>
      <c r="AO281" s="379"/>
      <c r="AU281" s="379"/>
      <c r="AW281" s="644">
        <v>2.4420000000000002</v>
      </c>
      <c r="AY281" s="379"/>
    </row>
    <row r="282" spans="1:51" x14ac:dyDescent="0.45">
      <c r="A282" s="379" t="s">
        <v>16</v>
      </c>
      <c r="J282" s="379" t="s">
        <v>120</v>
      </c>
      <c r="K282" s="594" t="s">
        <v>1710</v>
      </c>
      <c r="L282" s="594"/>
      <c r="M282" s="594"/>
      <c r="N282" s="594"/>
      <c r="O282" s="594"/>
      <c r="P282" s="594"/>
      <c r="Q282" s="594"/>
      <c r="R282" s="594"/>
      <c r="S282" s="594"/>
      <c r="T282" s="594"/>
      <c r="U282" s="594"/>
      <c r="V282" s="594"/>
      <c r="W282" s="594"/>
      <c r="X282" s="594"/>
      <c r="Y282" s="594"/>
      <c r="Z282" s="594"/>
      <c r="AA282" s="588" t="s">
        <v>1711</v>
      </c>
      <c r="AB282" s="588" t="s">
        <v>1712</v>
      </c>
      <c r="AC282" s="528" t="s">
        <v>273</v>
      </c>
      <c r="AD282" s="588" t="s">
        <v>1096</v>
      </c>
      <c r="AE282" s="595">
        <v>1</v>
      </c>
      <c r="AF282" s="595">
        <v>4</v>
      </c>
      <c r="AG282" s="379" t="s">
        <v>665</v>
      </c>
      <c r="AJ282" s="379"/>
      <c r="AK282" s="379"/>
      <c r="AL282" s="379"/>
      <c r="AM282" s="379"/>
      <c r="AN282" s="379"/>
      <c r="AO282" s="379"/>
      <c r="AU282" s="379"/>
      <c r="AW282" s="644">
        <v>0.28599999999999998</v>
      </c>
      <c r="AY282" s="379"/>
    </row>
    <row r="283" spans="1:51" x14ac:dyDescent="0.45">
      <c r="A283" s="379" t="s">
        <v>16</v>
      </c>
      <c r="J283" s="379" t="s">
        <v>120</v>
      </c>
      <c r="K283" s="594" t="s">
        <v>1713</v>
      </c>
      <c r="L283" s="594"/>
      <c r="M283" s="594"/>
      <c r="N283" s="594"/>
      <c r="O283" s="594"/>
      <c r="P283" s="594"/>
      <c r="Q283" s="594"/>
      <c r="R283" s="594"/>
      <c r="S283" s="594"/>
      <c r="T283" s="594"/>
      <c r="U283" s="594"/>
      <c r="V283" s="594"/>
      <c r="W283" s="594"/>
      <c r="X283" s="594"/>
      <c r="Y283" s="594"/>
      <c r="Z283" s="594"/>
      <c r="AA283" s="588" t="s">
        <v>1714</v>
      </c>
      <c r="AB283" s="588" t="s">
        <v>1715</v>
      </c>
      <c r="AC283" s="528" t="s">
        <v>289</v>
      </c>
      <c r="AD283" s="588" t="s">
        <v>1096</v>
      </c>
      <c r="AE283" s="595">
        <v>1</v>
      </c>
      <c r="AF283" s="595">
        <v>4</v>
      </c>
      <c r="AG283" s="379" t="s">
        <v>665</v>
      </c>
      <c r="AJ283" s="379"/>
      <c r="AK283" s="379"/>
      <c r="AL283" s="379"/>
      <c r="AM283" s="379"/>
      <c r="AN283" s="379"/>
      <c r="AO283" s="379"/>
      <c r="AU283" s="379"/>
      <c r="AW283" s="644">
        <v>0</v>
      </c>
      <c r="AY283" s="379"/>
    </row>
    <row r="284" spans="1:51" x14ac:dyDescent="0.45">
      <c r="A284" s="379" t="s">
        <v>16</v>
      </c>
      <c r="B284" s="380"/>
      <c r="C284" s="380"/>
      <c r="D284" s="380"/>
      <c r="E284" s="380"/>
      <c r="F284" s="380"/>
      <c r="G284" s="380"/>
      <c r="H284" s="380"/>
      <c r="J284" s="379" t="s">
        <v>120</v>
      </c>
      <c r="K284" s="594" t="s">
        <v>1716</v>
      </c>
      <c r="L284" s="594"/>
      <c r="M284" s="594"/>
      <c r="N284" s="594"/>
      <c r="O284" s="594"/>
      <c r="P284" s="594"/>
      <c r="Q284" s="594"/>
      <c r="R284" s="594"/>
      <c r="S284" s="594"/>
      <c r="T284" s="594"/>
      <c r="U284" s="594"/>
      <c r="V284" s="594"/>
      <c r="W284" s="594"/>
      <c r="X284" s="594"/>
      <c r="Y284" s="594"/>
      <c r="Z284" s="594"/>
      <c r="AA284" s="588" t="s">
        <v>1717</v>
      </c>
      <c r="AB284" s="588" t="s">
        <v>1718</v>
      </c>
      <c r="AC284" s="528" t="s">
        <v>305</v>
      </c>
      <c r="AD284" s="588" t="s">
        <v>1096</v>
      </c>
      <c r="AE284" s="595">
        <v>1</v>
      </c>
      <c r="AF284" s="595">
        <v>4</v>
      </c>
      <c r="AG284" s="379" t="s">
        <v>665</v>
      </c>
      <c r="AJ284" s="379"/>
      <c r="AK284" s="379"/>
      <c r="AL284" s="379"/>
      <c r="AM284" s="379"/>
      <c r="AN284" s="379"/>
      <c r="AO284" s="379"/>
      <c r="AU284" s="379"/>
      <c r="AW284" s="644">
        <v>2.6179999999999999</v>
      </c>
      <c r="AY284" s="379"/>
    </row>
    <row r="285" spans="1:51" x14ac:dyDescent="0.45">
      <c r="A285" s="379" t="s">
        <v>16</v>
      </c>
      <c r="J285" s="379" t="s">
        <v>120</v>
      </c>
      <c r="K285" s="594" t="s">
        <v>1719</v>
      </c>
      <c r="L285" s="594"/>
      <c r="M285" s="594"/>
      <c r="N285" s="594"/>
      <c r="O285" s="594"/>
      <c r="P285" s="594"/>
      <c r="Q285" s="594"/>
      <c r="R285" s="594"/>
      <c r="S285" s="594"/>
      <c r="T285" s="594"/>
      <c r="U285" s="594"/>
      <c r="V285" s="594"/>
      <c r="W285" s="594"/>
      <c r="X285" s="594"/>
      <c r="Y285" s="594"/>
      <c r="Z285" s="594"/>
      <c r="AA285" s="588" t="s">
        <v>1720</v>
      </c>
      <c r="AB285" s="588" t="s">
        <v>1721</v>
      </c>
      <c r="AC285" s="528" t="s">
        <v>321</v>
      </c>
      <c r="AD285" s="588" t="s">
        <v>1096</v>
      </c>
      <c r="AE285" s="595">
        <v>1</v>
      </c>
      <c r="AF285" s="595">
        <v>4</v>
      </c>
      <c r="AG285" s="379" t="s">
        <v>665</v>
      </c>
      <c r="AJ285" s="379"/>
      <c r="AK285" s="379"/>
      <c r="AL285" s="379"/>
      <c r="AM285" s="379"/>
      <c r="AN285" s="379"/>
      <c r="AO285" s="379"/>
      <c r="AU285" s="379"/>
      <c r="AW285" s="644">
        <v>0</v>
      </c>
      <c r="AY285" s="379"/>
    </row>
    <row r="286" spans="1:51" x14ac:dyDescent="0.45">
      <c r="A286" s="379" t="s">
        <v>16</v>
      </c>
      <c r="J286" s="379" t="s">
        <v>120</v>
      </c>
      <c r="K286" s="594" t="s">
        <v>1722</v>
      </c>
      <c r="L286" s="594"/>
      <c r="M286" s="594"/>
      <c r="N286" s="594"/>
      <c r="O286" s="594"/>
      <c r="P286" s="594"/>
      <c r="Q286" s="594"/>
      <c r="R286" s="594"/>
      <c r="S286" s="594"/>
      <c r="T286" s="594"/>
      <c r="U286" s="594"/>
      <c r="V286" s="594"/>
      <c r="W286" s="594"/>
      <c r="X286" s="594"/>
      <c r="Y286" s="594"/>
      <c r="Z286" s="594"/>
      <c r="AA286" s="588" t="s">
        <v>1723</v>
      </c>
      <c r="AB286" s="588" t="s">
        <v>1724</v>
      </c>
      <c r="AC286" s="528" t="s">
        <v>338</v>
      </c>
      <c r="AD286" s="588" t="s">
        <v>1096</v>
      </c>
      <c r="AE286" s="595">
        <v>1</v>
      </c>
      <c r="AF286" s="595">
        <v>4</v>
      </c>
      <c r="AG286" s="379" t="s">
        <v>665</v>
      </c>
      <c r="AJ286" s="379"/>
      <c r="AK286" s="379"/>
      <c r="AL286" s="379"/>
      <c r="AM286" s="379"/>
      <c r="AN286" s="379"/>
      <c r="AO286" s="379"/>
      <c r="AU286" s="379"/>
      <c r="AW286" s="644">
        <v>1.1000000000000001</v>
      </c>
      <c r="AY286" s="379"/>
    </row>
    <row r="287" spans="1:51" x14ac:dyDescent="0.45">
      <c r="A287" s="379" t="s">
        <v>16</v>
      </c>
      <c r="J287" s="379" t="s">
        <v>120</v>
      </c>
      <c r="K287" s="594" t="s">
        <v>1725</v>
      </c>
      <c r="L287" s="594"/>
      <c r="M287" s="594"/>
      <c r="N287" s="594"/>
      <c r="O287" s="594"/>
      <c r="P287" s="594"/>
      <c r="Q287" s="594"/>
      <c r="R287" s="594"/>
      <c r="S287" s="594"/>
      <c r="T287" s="594"/>
      <c r="U287" s="594"/>
      <c r="V287" s="594"/>
      <c r="W287" s="594"/>
      <c r="X287" s="594"/>
      <c r="Y287" s="594"/>
      <c r="Z287" s="594"/>
      <c r="AA287" s="588" t="s">
        <v>1726</v>
      </c>
      <c r="AB287" s="588" t="s">
        <v>1727</v>
      </c>
      <c r="AC287" s="528" t="s">
        <v>355</v>
      </c>
      <c r="AD287" s="588" t="s">
        <v>1096</v>
      </c>
      <c r="AE287" s="595">
        <v>1</v>
      </c>
      <c r="AF287" s="595">
        <v>4</v>
      </c>
      <c r="AG287" s="379" t="s">
        <v>665</v>
      </c>
      <c r="AJ287" s="379"/>
      <c r="AK287" s="379"/>
      <c r="AL287" s="379"/>
      <c r="AM287" s="379"/>
      <c r="AN287" s="379"/>
      <c r="AO287" s="379"/>
      <c r="AU287" s="379"/>
      <c r="AW287" s="644">
        <v>1.958</v>
      </c>
      <c r="AY287" s="379"/>
    </row>
    <row r="288" spans="1:51" x14ac:dyDescent="0.45">
      <c r="A288" s="379" t="s">
        <v>16</v>
      </c>
      <c r="J288" s="379" t="s">
        <v>120</v>
      </c>
      <c r="K288" s="594" t="s">
        <v>1728</v>
      </c>
      <c r="L288" s="594"/>
      <c r="M288" s="594"/>
      <c r="N288" s="594"/>
      <c r="O288" s="594"/>
      <c r="P288" s="594"/>
      <c r="Q288" s="594"/>
      <c r="R288" s="594"/>
      <c r="S288" s="594"/>
      <c r="T288" s="594"/>
      <c r="U288" s="594"/>
      <c r="V288" s="594"/>
      <c r="W288" s="594"/>
      <c r="X288" s="594"/>
      <c r="Y288" s="594"/>
      <c r="Z288" s="594"/>
      <c r="AA288" s="588" t="s">
        <v>1729</v>
      </c>
      <c r="AB288" s="588" t="s">
        <v>1730</v>
      </c>
      <c r="AC288" s="528" t="s">
        <v>372</v>
      </c>
      <c r="AD288" s="588" t="s">
        <v>1096</v>
      </c>
      <c r="AE288" s="595">
        <v>1</v>
      </c>
      <c r="AF288" s="595">
        <v>4</v>
      </c>
      <c r="AG288" s="379" t="s">
        <v>665</v>
      </c>
      <c r="AJ288" s="379"/>
      <c r="AK288" s="379"/>
      <c r="AL288" s="379"/>
      <c r="AM288" s="379"/>
      <c r="AN288" s="379"/>
      <c r="AO288" s="379"/>
      <c r="AU288" s="379"/>
      <c r="AW288" s="644">
        <v>0</v>
      </c>
      <c r="AY288" s="379"/>
    </row>
    <row r="289" spans="1:51" x14ac:dyDescent="0.45">
      <c r="A289" s="379" t="s">
        <v>1440</v>
      </c>
      <c r="B289" s="686" t="s">
        <v>1441</v>
      </c>
      <c r="C289" s="685" t="s">
        <v>1465</v>
      </c>
      <c r="J289" s="379" t="s">
        <v>120</v>
      </c>
      <c r="K289" s="646" t="s">
        <v>1731</v>
      </c>
      <c r="L289" s="594" t="s">
        <v>842</v>
      </c>
      <c r="M289" s="594" t="s">
        <v>843</v>
      </c>
      <c r="N289" s="594" t="s">
        <v>1732</v>
      </c>
      <c r="O289" s="594" t="s">
        <v>1733</v>
      </c>
      <c r="P289" s="594"/>
      <c r="Q289" s="594"/>
      <c r="R289" s="594"/>
      <c r="S289" s="594"/>
      <c r="T289" s="594"/>
      <c r="U289" s="594"/>
      <c r="V289" s="594"/>
      <c r="W289" s="594"/>
      <c r="X289" s="594"/>
      <c r="Y289" s="594"/>
      <c r="Z289" s="594"/>
      <c r="AA289" s="588" t="s">
        <v>1734</v>
      </c>
      <c r="AB289" s="588" t="s">
        <v>1735</v>
      </c>
      <c r="AC289" s="528" t="s">
        <v>223</v>
      </c>
      <c r="AD289" s="588" t="s">
        <v>1096</v>
      </c>
      <c r="AE289" s="595">
        <v>1</v>
      </c>
      <c r="AF289" s="595">
        <v>4</v>
      </c>
      <c r="AG289" s="379" t="s">
        <v>665</v>
      </c>
      <c r="AJ289" s="379"/>
      <c r="AK289" s="379"/>
      <c r="AL289" s="379"/>
      <c r="AM289" s="379"/>
      <c r="AN289" s="379"/>
      <c r="AO289" s="379"/>
      <c r="AU289" s="379"/>
      <c r="AW289" s="644">
        <v>1.54</v>
      </c>
      <c r="AY289" s="379"/>
    </row>
    <row r="290" spans="1:51" x14ac:dyDescent="0.45">
      <c r="A290" s="379" t="s">
        <v>16</v>
      </c>
      <c r="J290" s="379" t="s">
        <v>120</v>
      </c>
      <c r="K290" s="594" t="s">
        <v>1736</v>
      </c>
      <c r="L290" s="594"/>
      <c r="M290" s="594"/>
      <c r="N290" s="594"/>
      <c r="O290" s="594"/>
      <c r="P290" s="594"/>
      <c r="Q290" s="594"/>
      <c r="R290" s="594"/>
      <c r="S290" s="594"/>
      <c r="T290" s="594"/>
      <c r="U290" s="594"/>
      <c r="V290" s="594"/>
      <c r="W290" s="594"/>
      <c r="X290" s="594"/>
      <c r="Y290" s="594"/>
      <c r="Z290" s="594"/>
      <c r="AA290" s="588" t="s">
        <v>1737</v>
      </c>
      <c r="AB290" s="588" t="s">
        <v>1738</v>
      </c>
      <c r="AC290" s="528" t="s">
        <v>240</v>
      </c>
      <c r="AD290" s="588" t="s">
        <v>1096</v>
      </c>
      <c r="AE290" s="595">
        <v>1</v>
      </c>
      <c r="AF290" s="595">
        <v>4</v>
      </c>
      <c r="AG290" s="379" t="s">
        <v>665</v>
      </c>
      <c r="AJ290" s="379">
        <v>8</v>
      </c>
      <c r="AK290" s="379">
        <v>8</v>
      </c>
      <c r="AL290" s="379"/>
      <c r="AM290" s="379"/>
      <c r="AN290" s="379"/>
      <c r="AO290" s="379"/>
      <c r="AU290" s="379"/>
      <c r="AW290" s="644">
        <v>2.3540000000000001</v>
      </c>
      <c r="AY290" s="379"/>
    </row>
    <row r="291" spans="1:51" x14ac:dyDescent="0.45">
      <c r="A291" s="379" t="s">
        <v>16</v>
      </c>
      <c r="J291" s="379" t="s">
        <v>120</v>
      </c>
      <c r="K291" s="594" t="s">
        <v>1739</v>
      </c>
      <c r="L291" s="594"/>
      <c r="M291" s="594"/>
      <c r="N291" s="594"/>
      <c r="O291" s="594"/>
      <c r="P291" s="594"/>
      <c r="Q291" s="594"/>
      <c r="R291" s="594"/>
      <c r="S291" s="594"/>
      <c r="T291" s="594"/>
      <c r="U291" s="594"/>
      <c r="V291" s="594"/>
      <c r="W291" s="594"/>
      <c r="X291" s="594"/>
      <c r="Y291" s="594"/>
      <c r="Z291" s="594"/>
      <c r="AA291" s="588" t="s">
        <v>1740</v>
      </c>
      <c r="AB291" s="588" t="s">
        <v>1741</v>
      </c>
      <c r="AC291" s="528" t="s">
        <v>256</v>
      </c>
      <c r="AD291" s="588" t="s">
        <v>1096</v>
      </c>
      <c r="AE291" s="595">
        <v>1</v>
      </c>
      <c r="AF291" s="595">
        <v>4</v>
      </c>
      <c r="AG291" s="379" t="s">
        <v>665</v>
      </c>
      <c r="AJ291" s="379"/>
      <c r="AK291" s="379"/>
      <c r="AL291" s="379"/>
      <c r="AM291" s="379"/>
      <c r="AN291" s="379"/>
      <c r="AO291" s="379"/>
      <c r="AU291" s="379"/>
      <c r="AW291" s="644"/>
      <c r="AY291" s="379"/>
    </row>
    <row r="292" spans="1:51" x14ac:dyDescent="0.45">
      <c r="A292" s="379" t="s">
        <v>602</v>
      </c>
      <c r="B292" s="379" t="s">
        <v>1742</v>
      </c>
      <c r="C292" s="379" t="s">
        <v>1743</v>
      </c>
      <c r="D292" s="379" t="s">
        <v>1744</v>
      </c>
      <c r="J292" s="379" t="s">
        <v>120</v>
      </c>
      <c r="K292" s="594" t="s">
        <v>1745</v>
      </c>
      <c r="L292" s="594"/>
      <c r="M292" s="594"/>
      <c r="N292" s="594"/>
      <c r="O292" s="594"/>
      <c r="P292" s="594"/>
      <c r="Q292" s="594"/>
      <c r="R292" s="594"/>
      <c r="S292" s="594"/>
      <c r="T292" s="594"/>
      <c r="U292" s="594"/>
      <c r="V292" s="594"/>
      <c r="W292" s="594"/>
      <c r="X292" s="594"/>
      <c r="Y292" s="594"/>
      <c r="Z292" s="594"/>
      <c r="AA292" s="588" t="s">
        <v>1746</v>
      </c>
      <c r="AB292" s="588" t="s">
        <v>1747</v>
      </c>
      <c r="AC292" s="680" t="s">
        <v>272</v>
      </c>
      <c r="AD292" s="588" t="s">
        <v>1096</v>
      </c>
      <c r="AE292" s="595">
        <v>1</v>
      </c>
      <c r="AF292" s="595">
        <v>4</v>
      </c>
      <c r="AG292" s="379" t="s">
        <v>665</v>
      </c>
      <c r="AJ292" s="379"/>
      <c r="AK292" s="379"/>
      <c r="AL292" s="379"/>
      <c r="AM292" s="379"/>
      <c r="AN292" s="379"/>
      <c r="AO292" s="379"/>
      <c r="AQ292" s="379" t="s">
        <v>1748</v>
      </c>
      <c r="AR292" s="379" t="s">
        <v>1749</v>
      </c>
      <c r="AU292" s="379"/>
      <c r="AV292" s="681">
        <v>2.2000000000000002</v>
      </c>
      <c r="AW292" s="644">
        <v>1.633</v>
      </c>
      <c r="AY292" s="379"/>
    </row>
    <row r="293" spans="1:51" x14ac:dyDescent="0.45">
      <c r="A293" s="379" t="s">
        <v>602</v>
      </c>
      <c r="B293" s="379" t="s">
        <v>1423</v>
      </c>
      <c r="C293" s="379" t="s">
        <v>1424</v>
      </c>
      <c r="D293" s="379" t="s">
        <v>1425</v>
      </c>
      <c r="J293" s="379" t="s">
        <v>120</v>
      </c>
      <c r="K293" s="594" t="s">
        <v>1750</v>
      </c>
      <c r="L293" s="594"/>
      <c r="M293" s="594"/>
      <c r="N293" s="594"/>
      <c r="O293" s="594"/>
      <c r="P293" s="594"/>
      <c r="Q293" s="594"/>
      <c r="R293" s="594"/>
      <c r="S293" s="594"/>
      <c r="T293" s="594"/>
      <c r="U293" s="594"/>
      <c r="V293" s="594"/>
      <c r="W293" s="594"/>
      <c r="X293" s="594"/>
      <c r="Y293" s="594"/>
      <c r="Z293" s="594"/>
      <c r="AA293" s="588" t="s">
        <v>1751</v>
      </c>
      <c r="AB293" s="588" t="s">
        <v>1752</v>
      </c>
      <c r="AC293" s="680" t="s">
        <v>288</v>
      </c>
      <c r="AD293" s="588" t="s">
        <v>1096</v>
      </c>
      <c r="AE293" s="595">
        <v>1</v>
      </c>
      <c r="AF293" s="595">
        <v>4</v>
      </c>
      <c r="AG293" s="379" t="s">
        <v>665</v>
      </c>
      <c r="AJ293" s="379">
        <v>19</v>
      </c>
      <c r="AK293" s="379">
        <v>10</v>
      </c>
      <c r="AL293" s="379"/>
      <c r="AM293" s="379">
        <v>1</v>
      </c>
      <c r="AN293" s="379">
        <v>8</v>
      </c>
      <c r="AO293" s="379"/>
      <c r="AQ293" s="379" t="s">
        <v>1430</v>
      </c>
      <c r="AR293" s="379" t="s">
        <v>1753</v>
      </c>
      <c r="AU293" s="379"/>
      <c r="AV293" s="681">
        <v>2.2000000000000002</v>
      </c>
      <c r="AW293" s="644">
        <v>1.633</v>
      </c>
      <c r="AY293" s="379"/>
    </row>
    <row r="294" spans="1:51" x14ac:dyDescent="0.45">
      <c r="A294" s="379" t="s">
        <v>16</v>
      </c>
      <c r="J294" s="379" t="s">
        <v>120</v>
      </c>
      <c r="K294" s="594" t="s">
        <v>1754</v>
      </c>
      <c r="L294" s="594"/>
      <c r="M294" s="594"/>
      <c r="N294" s="594"/>
      <c r="O294" s="594"/>
      <c r="P294" s="594"/>
      <c r="Q294" s="594"/>
      <c r="R294" s="594"/>
      <c r="S294" s="594"/>
      <c r="T294" s="594"/>
      <c r="U294" s="594"/>
      <c r="V294" s="594"/>
      <c r="W294" s="594"/>
      <c r="X294" s="594"/>
      <c r="Y294" s="594"/>
      <c r="Z294" s="594"/>
      <c r="AA294" s="588" t="s">
        <v>1755</v>
      </c>
      <c r="AB294" s="588" t="s">
        <v>1756</v>
      </c>
      <c r="AC294" s="528" t="s">
        <v>304</v>
      </c>
      <c r="AD294" s="588" t="s">
        <v>1096</v>
      </c>
      <c r="AE294" s="595">
        <v>1</v>
      </c>
      <c r="AF294" s="595">
        <v>4</v>
      </c>
      <c r="AG294" s="379" t="s">
        <v>665</v>
      </c>
      <c r="AJ294" s="379"/>
      <c r="AK294" s="379"/>
      <c r="AL294" s="379"/>
      <c r="AM294" s="379"/>
      <c r="AN294" s="379"/>
      <c r="AO294" s="379"/>
      <c r="AU294" s="379"/>
      <c r="AW294" s="644">
        <v>0</v>
      </c>
      <c r="AY294" s="379"/>
    </row>
    <row r="295" spans="1:51" x14ac:dyDescent="0.45">
      <c r="A295" s="379" t="s">
        <v>602</v>
      </c>
      <c r="B295" s="379" t="s">
        <v>1757</v>
      </c>
      <c r="C295" s="379" t="s">
        <v>1758</v>
      </c>
      <c r="D295" s="379" t="s">
        <v>1759</v>
      </c>
      <c r="J295" s="379" t="s">
        <v>120</v>
      </c>
      <c r="K295" s="594" t="s">
        <v>1760</v>
      </c>
      <c r="L295" s="594"/>
      <c r="M295" s="594"/>
      <c r="N295" s="594"/>
      <c r="O295" s="594"/>
      <c r="P295" s="594"/>
      <c r="Q295" s="594"/>
      <c r="R295" s="594"/>
      <c r="S295" s="594"/>
      <c r="T295" s="594"/>
      <c r="U295" s="594"/>
      <c r="V295" s="594"/>
      <c r="W295" s="594"/>
      <c r="X295" s="594"/>
      <c r="Y295" s="594"/>
      <c r="Z295" s="594"/>
      <c r="AA295" s="588" t="s">
        <v>1761</v>
      </c>
      <c r="AB295" s="588" t="s">
        <v>1762</v>
      </c>
      <c r="AC295" s="680" t="s">
        <v>320</v>
      </c>
      <c r="AD295" s="588" t="s">
        <v>1096</v>
      </c>
      <c r="AE295" s="595">
        <v>1</v>
      </c>
      <c r="AF295" s="595">
        <v>4</v>
      </c>
      <c r="AG295" s="379" t="s">
        <v>665</v>
      </c>
      <c r="AJ295" s="379">
        <v>7</v>
      </c>
      <c r="AK295" s="379">
        <v>4</v>
      </c>
      <c r="AL295" s="379"/>
      <c r="AM295" s="379"/>
      <c r="AN295" s="379">
        <v>3</v>
      </c>
      <c r="AO295" s="379"/>
      <c r="AP295" s="379" t="s">
        <v>1763</v>
      </c>
      <c r="AQ295" s="379" t="s">
        <v>1764</v>
      </c>
      <c r="AR295" s="379" t="s">
        <v>1765</v>
      </c>
      <c r="AU295" s="379"/>
      <c r="AV295" s="681">
        <v>0.55000000000000004</v>
      </c>
      <c r="AW295" s="644">
        <v>1.633</v>
      </c>
      <c r="AY295" s="379"/>
    </row>
    <row r="296" spans="1:51" x14ac:dyDescent="0.45">
      <c r="A296" s="379" t="s">
        <v>16</v>
      </c>
      <c r="J296" s="379" t="s">
        <v>120</v>
      </c>
      <c r="K296" s="594" t="s">
        <v>1766</v>
      </c>
      <c r="L296" s="594"/>
      <c r="M296" s="594"/>
      <c r="N296" s="594"/>
      <c r="O296" s="594"/>
      <c r="P296" s="594"/>
      <c r="Q296" s="594"/>
      <c r="R296" s="594"/>
      <c r="S296" s="594"/>
      <c r="T296" s="594"/>
      <c r="U296" s="594"/>
      <c r="V296" s="594"/>
      <c r="W296" s="594"/>
      <c r="X296" s="594"/>
      <c r="Y296" s="594"/>
      <c r="Z296" s="594"/>
      <c r="AA296" s="588" t="s">
        <v>1767</v>
      </c>
      <c r="AB296" s="588" t="s">
        <v>1768</v>
      </c>
      <c r="AC296" s="528" t="s">
        <v>337</v>
      </c>
      <c r="AD296" s="588" t="s">
        <v>1096</v>
      </c>
      <c r="AE296" s="595">
        <v>1</v>
      </c>
      <c r="AF296" s="595">
        <v>4</v>
      </c>
      <c r="AG296" s="379" t="s">
        <v>665</v>
      </c>
      <c r="AJ296" s="379"/>
      <c r="AK296" s="379"/>
      <c r="AL296" s="379"/>
      <c r="AM296" s="379"/>
      <c r="AN296" s="379"/>
      <c r="AO296" s="379"/>
      <c r="AU296" s="379"/>
      <c r="AW296" s="644">
        <v>1.87</v>
      </c>
      <c r="AY296" s="379"/>
    </row>
    <row r="297" spans="1:51" x14ac:dyDescent="0.45">
      <c r="A297" s="379" t="s">
        <v>16</v>
      </c>
      <c r="J297" s="379" t="s">
        <v>120</v>
      </c>
      <c r="K297" s="594" t="s">
        <v>1769</v>
      </c>
      <c r="L297" s="594"/>
      <c r="M297" s="594"/>
      <c r="N297" s="594"/>
      <c r="O297" s="594"/>
      <c r="P297" s="594"/>
      <c r="Q297" s="594"/>
      <c r="R297" s="594"/>
      <c r="S297" s="594"/>
      <c r="T297" s="594"/>
      <c r="U297" s="594"/>
      <c r="V297" s="594"/>
      <c r="W297" s="594"/>
      <c r="X297" s="594"/>
      <c r="Y297" s="594"/>
      <c r="Z297" s="594"/>
      <c r="AA297" s="588" t="s">
        <v>1770</v>
      </c>
      <c r="AB297" s="588" t="s">
        <v>1771</v>
      </c>
      <c r="AC297" s="528" t="s">
        <v>354</v>
      </c>
      <c r="AD297" s="588" t="s">
        <v>1096</v>
      </c>
      <c r="AE297" s="595">
        <v>1</v>
      </c>
      <c r="AF297" s="595">
        <v>4</v>
      </c>
      <c r="AG297" s="379" t="s">
        <v>665</v>
      </c>
      <c r="AJ297" s="379"/>
      <c r="AK297" s="379"/>
      <c r="AL297" s="379"/>
      <c r="AM297" s="379"/>
      <c r="AN297" s="379"/>
      <c r="AO297" s="379"/>
      <c r="AU297" s="379"/>
      <c r="AW297" s="644">
        <v>1.3640000000000001</v>
      </c>
      <c r="AY297" s="379"/>
    </row>
    <row r="298" spans="1:51" x14ac:dyDescent="0.45">
      <c r="A298" s="379" t="s">
        <v>16</v>
      </c>
      <c r="J298" s="379" t="s">
        <v>120</v>
      </c>
      <c r="K298" s="594" t="s">
        <v>1772</v>
      </c>
      <c r="L298" s="594"/>
      <c r="M298" s="594"/>
      <c r="N298" s="594"/>
      <c r="O298" s="594"/>
      <c r="P298" s="594"/>
      <c r="Q298" s="594"/>
      <c r="R298" s="594"/>
      <c r="S298" s="594"/>
      <c r="T298" s="594"/>
      <c r="U298" s="594"/>
      <c r="V298" s="594"/>
      <c r="W298" s="594"/>
      <c r="X298" s="594"/>
      <c r="Y298" s="594"/>
      <c r="Z298" s="594"/>
      <c r="AA298" s="588" t="s">
        <v>1773</v>
      </c>
      <c r="AB298" s="588" t="s">
        <v>1774</v>
      </c>
      <c r="AC298" s="528" t="s">
        <v>371</v>
      </c>
      <c r="AD298" s="588" t="s">
        <v>1096</v>
      </c>
      <c r="AE298" s="595">
        <v>1</v>
      </c>
      <c r="AF298" s="595">
        <v>4</v>
      </c>
      <c r="AG298" s="379" t="s">
        <v>665</v>
      </c>
      <c r="AJ298" s="379"/>
      <c r="AK298" s="379"/>
      <c r="AL298" s="379"/>
      <c r="AM298" s="379"/>
      <c r="AN298" s="379"/>
      <c r="AO298" s="379"/>
      <c r="AU298" s="379"/>
      <c r="AW298" s="644">
        <v>0</v>
      </c>
      <c r="AY298" s="379"/>
    </row>
    <row r="299" spans="1:51" x14ac:dyDescent="0.45">
      <c r="A299" s="379" t="s">
        <v>1440</v>
      </c>
      <c r="B299" s="379" t="s">
        <v>1441</v>
      </c>
      <c r="C299" s="379" t="s">
        <v>1442</v>
      </c>
      <c r="D299" s="379" t="s">
        <v>1443</v>
      </c>
      <c r="H299" s="379" t="s">
        <v>1775</v>
      </c>
      <c r="J299" s="379" t="s">
        <v>120</v>
      </c>
      <c r="K299" s="594" t="s">
        <v>1776</v>
      </c>
      <c r="L299" s="594" t="s">
        <v>934</v>
      </c>
      <c r="M299" s="594" t="s">
        <v>935</v>
      </c>
      <c r="N299" s="594" t="s">
        <v>1777</v>
      </c>
      <c r="O299" s="594" t="s">
        <v>1778</v>
      </c>
      <c r="P299" s="594"/>
      <c r="Q299" s="594"/>
      <c r="R299" s="594"/>
      <c r="S299" s="594"/>
      <c r="T299" s="594"/>
      <c r="U299" s="594"/>
      <c r="V299" s="594"/>
      <c r="W299" s="594"/>
      <c r="X299" s="594"/>
      <c r="Y299" s="594"/>
      <c r="Z299" s="594"/>
      <c r="AA299" s="588" t="s">
        <v>1779</v>
      </c>
      <c r="AB299" s="588" t="s">
        <v>1780</v>
      </c>
      <c r="AC299" s="528" t="s">
        <v>222</v>
      </c>
      <c r="AD299" s="588" t="s">
        <v>1096</v>
      </c>
      <c r="AE299" s="595">
        <v>1</v>
      </c>
      <c r="AF299" s="595">
        <v>4</v>
      </c>
      <c r="AG299" s="379" t="s">
        <v>665</v>
      </c>
      <c r="AJ299" s="379">
        <v>3</v>
      </c>
      <c r="AK299" s="379"/>
      <c r="AL299" s="379"/>
      <c r="AM299" s="379">
        <v>3</v>
      </c>
      <c r="AN299" s="379"/>
      <c r="AO299" s="379"/>
      <c r="AU299" s="379"/>
      <c r="AV299" s="645"/>
      <c r="AW299" s="644">
        <v>1.5309999999999999</v>
      </c>
      <c r="AY299" s="379"/>
    </row>
    <row r="300" spans="1:51" x14ac:dyDescent="0.45">
      <c r="A300" s="379" t="s">
        <v>16</v>
      </c>
      <c r="J300" s="379" t="s">
        <v>120</v>
      </c>
      <c r="K300" s="594" t="s">
        <v>1781</v>
      </c>
      <c r="L300" s="594"/>
      <c r="M300" s="594"/>
      <c r="N300" s="594"/>
      <c r="O300" s="594"/>
      <c r="P300" s="594"/>
      <c r="Q300" s="594"/>
      <c r="R300" s="594"/>
      <c r="S300" s="594"/>
      <c r="T300" s="594"/>
      <c r="U300" s="594"/>
      <c r="V300" s="594"/>
      <c r="W300" s="594"/>
      <c r="X300" s="594"/>
      <c r="Y300" s="594"/>
      <c r="Z300" s="594"/>
      <c r="AA300" s="588" t="s">
        <v>1782</v>
      </c>
      <c r="AB300" s="588" t="s">
        <v>1783</v>
      </c>
      <c r="AC300" s="528" t="s">
        <v>239</v>
      </c>
      <c r="AD300" s="588" t="s">
        <v>1096</v>
      </c>
      <c r="AE300" s="595">
        <v>1</v>
      </c>
      <c r="AF300" s="595">
        <v>4</v>
      </c>
      <c r="AG300" s="379" t="s">
        <v>665</v>
      </c>
      <c r="AJ300" s="379"/>
      <c r="AK300" s="379"/>
      <c r="AL300" s="379"/>
      <c r="AM300" s="379"/>
      <c r="AN300" s="379"/>
      <c r="AO300" s="379"/>
      <c r="AU300" s="379"/>
      <c r="AW300" s="644">
        <v>0.90200000000000002</v>
      </c>
      <c r="AY300" s="379"/>
    </row>
    <row r="301" spans="1:51" x14ac:dyDescent="0.45">
      <c r="A301" s="379" t="s">
        <v>602</v>
      </c>
      <c r="B301" s="379" t="s">
        <v>1784</v>
      </c>
      <c r="C301" s="379" t="s">
        <v>1785</v>
      </c>
      <c r="D301" s="379" t="s">
        <v>1786</v>
      </c>
      <c r="J301" s="379" t="s">
        <v>120</v>
      </c>
      <c r="K301" s="594" t="s">
        <v>1787</v>
      </c>
      <c r="L301" s="594"/>
      <c r="M301" s="594"/>
      <c r="N301" s="594"/>
      <c r="O301" s="594"/>
      <c r="P301" s="594"/>
      <c r="Q301" s="594"/>
      <c r="R301" s="594"/>
      <c r="S301" s="594"/>
      <c r="T301" s="594"/>
      <c r="U301" s="594"/>
      <c r="V301" s="594"/>
      <c r="W301" s="594"/>
      <c r="X301" s="594"/>
      <c r="Y301" s="594"/>
      <c r="Z301" s="594"/>
      <c r="AA301" s="588" t="s">
        <v>1788</v>
      </c>
      <c r="AB301" s="588" t="s">
        <v>1789</v>
      </c>
      <c r="AC301" s="680" t="s">
        <v>255</v>
      </c>
      <c r="AD301" s="588" t="s">
        <v>1096</v>
      </c>
      <c r="AE301" s="595">
        <v>1</v>
      </c>
      <c r="AF301" s="595">
        <v>4</v>
      </c>
      <c r="AG301" s="379" t="s">
        <v>665</v>
      </c>
      <c r="AJ301" s="379">
        <v>7</v>
      </c>
      <c r="AK301" s="379">
        <v>3</v>
      </c>
      <c r="AL301" s="379">
        <v>2</v>
      </c>
      <c r="AM301" s="379"/>
      <c r="AN301" s="379">
        <v>2</v>
      </c>
      <c r="AO301" s="379"/>
      <c r="AP301" s="379" t="s">
        <v>1790</v>
      </c>
      <c r="AQ301" s="379" t="s">
        <v>1791</v>
      </c>
      <c r="AR301" s="379" t="s">
        <v>1792</v>
      </c>
      <c r="AU301" s="379"/>
      <c r="AV301" s="681">
        <v>0.55000000000000004</v>
      </c>
      <c r="AW301" s="644">
        <v>1.5309999999999999</v>
      </c>
      <c r="AY301" s="379"/>
    </row>
    <row r="302" spans="1:51" x14ac:dyDescent="0.45">
      <c r="A302" s="379" t="s">
        <v>16</v>
      </c>
      <c r="J302" s="379" t="s">
        <v>120</v>
      </c>
      <c r="K302" s="594" t="s">
        <v>1793</v>
      </c>
      <c r="L302" s="594"/>
      <c r="M302" s="594"/>
      <c r="N302" s="594"/>
      <c r="O302" s="594"/>
      <c r="P302" s="594"/>
      <c r="Q302" s="594"/>
      <c r="R302" s="594"/>
      <c r="S302" s="594"/>
      <c r="T302" s="594"/>
      <c r="U302" s="594"/>
      <c r="V302" s="594"/>
      <c r="W302" s="594"/>
      <c r="X302" s="594"/>
      <c r="Y302" s="594"/>
      <c r="Z302" s="594"/>
      <c r="AA302" s="588" t="s">
        <v>1794</v>
      </c>
      <c r="AB302" s="588" t="s">
        <v>1795</v>
      </c>
      <c r="AC302" s="528" t="s">
        <v>271</v>
      </c>
      <c r="AD302" s="588" t="s">
        <v>1096</v>
      </c>
      <c r="AE302" s="595">
        <v>1</v>
      </c>
      <c r="AF302" s="595">
        <v>4</v>
      </c>
      <c r="AG302" s="379" t="s">
        <v>665</v>
      </c>
      <c r="AJ302" s="379"/>
      <c r="AK302" s="379"/>
      <c r="AL302" s="379"/>
      <c r="AM302" s="379"/>
      <c r="AN302" s="379"/>
      <c r="AO302" s="379"/>
      <c r="AU302" s="379"/>
      <c r="AW302" s="644">
        <v>1.1879999999999999</v>
      </c>
      <c r="AY302" s="379"/>
    </row>
    <row r="303" spans="1:51" x14ac:dyDescent="0.45">
      <c r="A303" s="379" t="s">
        <v>16</v>
      </c>
      <c r="J303" s="379" t="s">
        <v>120</v>
      </c>
      <c r="K303" s="594" t="s">
        <v>1796</v>
      </c>
      <c r="L303" s="594"/>
      <c r="M303" s="594"/>
      <c r="N303" s="594"/>
      <c r="O303" s="594"/>
      <c r="P303" s="594"/>
      <c r="Q303" s="594"/>
      <c r="R303" s="594"/>
      <c r="S303" s="594"/>
      <c r="T303" s="594"/>
      <c r="U303" s="594"/>
      <c r="V303" s="594"/>
      <c r="W303" s="594"/>
      <c r="X303" s="594"/>
      <c r="Y303" s="594"/>
      <c r="Z303" s="594"/>
      <c r="AA303" s="588" t="s">
        <v>1797</v>
      </c>
      <c r="AB303" s="588" t="s">
        <v>1798</v>
      </c>
      <c r="AC303" s="528" t="s">
        <v>287</v>
      </c>
      <c r="AD303" s="588" t="s">
        <v>1096</v>
      </c>
      <c r="AE303" s="595">
        <v>1</v>
      </c>
      <c r="AF303" s="595">
        <v>4</v>
      </c>
      <c r="AG303" s="379" t="s">
        <v>665</v>
      </c>
      <c r="AJ303" s="379"/>
      <c r="AK303" s="379"/>
      <c r="AL303" s="379"/>
      <c r="AM303" s="379"/>
      <c r="AN303" s="379"/>
      <c r="AO303" s="379"/>
      <c r="AU303" s="379"/>
      <c r="AW303" s="644">
        <v>2.706</v>
      </c>
      <c r="AY303" s="379"/>
    </row>
    <row r="304" spans="1:51" x14ac:dyDescent="0.45">
      <c r="A304" s="379" t="s">
        <v>602</v>
      </c>
      <c r="B304" s="379" t="s">
        <v>750</v>
      </c>
      <c r="C304" s="379" t="s">
        <v>1799</v>
      </c>
      <c r="D304" s="379" t="s">
        <v>752</v>
      </c>
      <c r="J304" s="379" t="s">
        <v>120</v>
      </c>
      <c r="K304" s="594" t="s">
        <v>1800</v>
      </c>
      <c r="L304" s="594"/>
      <c r="M304" s="594"/>
      <c r="N304" s="594"/>
      <c r="O304" s="594"/>
      <c r="P304" s="594"/>
      <c r="Q304" s="594"/>
      <c r="R304" s="594"/>
      <c r="S304" s="594"/>
      <c r="T304" s="594"/>
      <c r="U304" s="594"/>
      <c r="V304" s="594"/>
      <c r="W304" s="594"/>
      <c r="X304" s="594"/>
      <c r="Y304" s="594"/>
      <c r="Z304" s="594"/>
      <c r="AA304" s="588" t="s">
        <v>1801</v>
      </c>
      <c r="AB304" s="588" t="s">
        <v>1802</v>
      </c>
      <c r="AC304" s="680" t="s">
        <v>303</v>
      </c>
      <c r="AD304" s="588" t="s">
        <v>1096</v>
      </c>
      <c r="AE304" s="595">
        <v>1</v>
      </c>
      <c r="AF304" s="595">
        <v>4</v>
      </c>
      <c r="AG304" s="379" t="s">
        <v>665</v>
      </c>
      <c r="AJ304" s="379">
        <v>12</v>
      </c>
      <c r="AK304" s="379">
        <v>5</v>
      </c>
      <c r="AL304" s="379"/>
      <c r="AM304" s="379">
        <v>1</v>
      </c>
      <c r="AN304" s="379">
        <v>6</v>
      </c>
      <c r="AO304" s="379"/>
      <c r="AQ304" s="379" t="s">
        <v>1803</v>
      </c>
      <c r="AR304" s="379" t="s">
        <v>1804</v>
      </c>
      <c r="AU304" s="379"/>
      <c r="AV304" s="681">
        <v>2.2000000000000002</v>
      </c>
      <c r="AW304" s="644">
        <v>1.5309999999999999</v>
      </c>
      <c r="AY304" s="379"/>
    </row>
    <row r="305" spans="1:51" x14ac:dyDescent="0.45">
      <c r="A305" s="379" t="s">
        <v>602</v>
      </c>
      <c r="B305" s="379" t="s">
        <v>750</v>
      </c>
      <c r="C305" s="379" t="s">
        <v>1799</v>
      </c>
      <c r="D305" s="379" t="s">
        <v>752</v>
      </c>
      <c r="J305" s="379" t="s">
        <v>120</v>
      </c>
      <c r="K305" s="594" t="s">
        <v>1805</v>
      </c>
      <c r="L305" s="594"/>
      <c r="M305" s="594"/>
      <c r="N305" s="594"/>
      <c r="O305" s="594"/>
      <c r="P305" s="594"/>
      <c r="Q305" s="594"/>
      <c r="R305" s="594"/>
      <c r="S305" s="594"/>
      <c r="T305" s="594"/>
      <c r="U305" s="594"/>
      <c r="V305" s="594"/>
      <c r="W305" s="594"/>
      <c r="X305" s="594"/>
      <c r="Y305" s="594"/>
      <c r="Z305" s="594"/>
      <c r="AA305" s="588" t="s">
        <v>1806</v>
      </c>
      <c r="AB305" s="588" t="s">
        <v>1807</v>
      </c>
      <c r="AC305" s="680" t="s">
        <v>319</v>
      </c>
      <c r="AD305" s="588" t="s">
        <v>1096</v>
      </c>
      <c r="AE305" s="595">
        <v>1</v>
      </c>
      <c r="AF305" s="595">
        <v>4</v>
      </c>
      <c r="AG305" s="379" t="s">
        <v>665</v>
      </c>
      <c r="AJ305" s="379">
        <v>13</v>
      </c>
      <c r="AK305" s="379">
        <v>6</v>
      </c>
      <c r="AL305" s="379"/>
      <c r="AM305" s="379">
        <v>4</v>
      </c>
      <c r="AN305" s="379">
        <v>3</v>
      </c>
      <c r="AO305" s="379"/>
      <c r="AQ305" s="379" t="s">
        <v>1803</v>
      </c>
      <c r="AR305" s="379" t="s">
        <v>1808</v>
      </c>
      <c r="AU305" s="379"/>
      <c r="AV305" s="681">
        <v>2.2000000000000002</v>
      </c>
      <c r="AW305" s="644">
        <v>1.5309999999999999</v>
      </c>
      <c r="AY305" s="379"/>
    </row>
    <row r="306" spans="1:51" x14ac:dyDescent="0.45">
      <c r="A306" s="379" t="s">
        <v>16</v>
      </c>
      <c r="J306" s="379" t="s">
        <v>120</v>
      </c>
      <c r="K306" s="594" t="s">
        <v>1809</v>
      </c>
      <c r="L306" s="594"/>
      <c r="M306" s="594"/>
      <c r="N306" s="594"/>
      <c r="O306" s="594"/>
      <c r="P306" s="594"/>
      <c r="Q306" s="594"/>
      <c r="R306" s="594"/>
      <c r="S306" s="594"/>
      <c r="T306" s="594"/>
      <c r="U306" s="594"/>
      <c r="V306" s="594"/>
      <c r="W306" s="594"/>
      <c r="X306" s="594"/>
      <c r="Y306" s="594"/>
      <c r="Z306" s="594"/>
      <c r="AA306" s="588" t="s">
        <v>1810</v>
      </c>
      <c r="AB306" s="588" t="s">
        <v>1811</v>
      </c>
      <c r="AC306" s="528" t="s">
        <v>336</v>
      </c>
      <c r="AD306" s="588" t="s">
        <v>1096</v>
      </c>
      <c r="AE306" s="595">
        <v>1</v>
      </c>
      <c r="AF306" s="595">
        <v>4</v>
      </c>
      <c r="AG306" s="379" t="s">
        <v>665</v>
      </c>
      <c r="AJ306" s="379"/>
      <c r="AK306" s="379"/>
      <c r="AL306" s="379"/>
      <c r="AM306" s="379"/>
      <c r="AN306" s="379"/>
      <c r="AO306" s="379"/>
      <c r="AU306" s="379"/>
      <c r="AW306" s="644">
        <v>1.452</v>
      </c>
      <c r="AY306" s="379"/>
    </row>
    <row r="307" spans="1:51" x14ac:dyDescent="0.45">
      <c r="A307" s="379" t="s">
        <v>602</v>
      </c>
      <c r="B307" s="379" t="s">
        <v>1812</v>
      </c>
      <c r="C307" s="379" t="s">
        <v>1813</v>
      </c>
      <c r="D307" s="379" t="s">
        <v>1814</v>
      </c>
      <c r="J307" s="379" t="s">
        <v>120</v>
      </c>
      <c r="K307" s="594" t="s">
        <v>1815</v>
      </c>
      <c r="L307" s="594"/>
      <c r="M307" s="594"/>
      <c r="N307" s="594"/>
      <c r="O307" s="594"/>
      <c r="P307" s="594"/>
      <c r="Q307" s="594"/>
      <c r="R307" s="594"/>
      <c r="S307" s="594"/>
      <c r="T307" s="594"/>
      <c r="U307" s="594"/>
      <c r="V307" s="594"/>
      <c r="W307" s="594"/>
      <c r="X307" s="594"/>
      <c r="Y307" s="594"/>
      <c r="Z307" s="594"/>
      <c r="AA307" s="588" t="s">
        <v>1816</v>
      </c>
      <c r="AB307" s="588" t="s">
        <v>1817</v>
      </c>
      <c r="AC307" s="680" t="s">
        <v>353</v>
      </c>
      <c r="AD307" s="588" t="s">
        <v>1096</v>
      </c>
      <c r="AE307" s="595">
        <v>1</v>
      </c>
      <c r="AF307" s="595">
        <v>4</v>
      </c>
      <c r="AG307" s="379" t="s">
        <v>665</v>
      </c>
      <c r="AJ307" s="379"/>
      <c r="AK307" s="379"/>
      <c r="AL307" s="379"/>
      <c r="AM307" s="379"/>
      <c r="AN307" s="379"/>
      <c r="AO307" s="379"/>
      <c r="AP307" s="379" t="s">
        <v>1429</v>
      </c>
      <c r="AQ307" s="379" t="s">
        <v>1818</v>
      </c>
      <c r="AR307" s="379" t="s">
        <v>1819</v>
      </c>
      <c r="AU307" s="379"/>
      <c r="AV307" s="681">
        <v>1.1000000000000001</v>
      </c>
      <c r="AW307" s="644">
        <v>1.5309999999999999</v>
      </c>
      <c r="AY307" s="379"/>
    </row>
    <row r="308" spans="1:51" x14ac:dyDescent="0.45">
      <c r="A308" s="379" t="s">
        <v>16</v>
      </c>
      <c r="J308" s="379" t="s">
        <v>120</v>
      </c>
      <c r="K308" s="594" t="s">
        <v>1820</v>
      </c>
      <c r="L308" s="594"/>
      <c r="M308" s="594"/>
      <c r="N308" s="594"/>
      <c r="O308" s="594"/>
      <c r="P308" s="594"/>
      <c r="Q308" s="594"/>
      <c r="R308" s="594"/>
      <c r="S308" s="594"/>
      <c r="T308" s="594"/>
      <c r="U308" s="594"/>
      <c r="V308" s="594"/>
      <c r="W308" s="594"/>
      <c r="X308" s="594"/>
      <c r="Y308" s="594"/>
      <c r="Z308" s="594"/>
      <c r="AA308" s="588" t="s">
        <v>1821</v>
      </c>
      <c r="AB308" s="588" t="s">
        <v>1822</v>
      </c>
      <c r="AC308" s="528" t="s">
        <v>370</v>
      </c>
      <c r="AD308" s="588" t="s">
        <v>1096</v>
      </c>
      <c r="AE308" s="595">
        <v>1</v>
      </c>
      <c r="AF308" s="595">
        <v>4</v>
      </c>
      <c r="AG308" s="379" t="s">
        <v>665</v>
      </c>
      <c r="AJ308" s="379"/>
      <c r="AK308" s="379"/>
      <c r="AL308" s="379"/>
      <c r="AM308" s="379"/>
      <c r="AN308" s="379"/>
      <c r="AO308" s="379"/>
      <c r="AU308" s="379"/>
      <c r="AW308" s="644">
        <v>0.35199999999999998</v>
      </c>
      <c r="AY308" s="379"/>
    </row>
    <row r="309" spans="1:51" x14ac:dyDescent="0.45">
      <c r="A309" s="379" t="s">
        <v>602</v>
      </c>
      <c r="B309" s="379" t="s">
        <v>1823</v>
      </c>
      <c r="C309" s="379" t="s">
        <v>1824</v>
      </c>
      <c r="D309" s="379" t="s">
        <v>1825</v>
      </c>
      <c r="J309" s="379" t="s">
        <v>120</v>
      </c>
      <c r="K309" s="594" t="s">
        <v>1826</v>
      </c>
      <c r="L309" s="594" t="s">
        <v>934</v>
      </c>
      <c r="M309" s="594" t="s">
        <v>935</v>
      </c>
      <c r="N309" s="594" t="s">
        <v>1827</v>
      </c>
      <c r="O309" s="594" t="s">
        <v>1828</v>
      </c>
      <c r="P309" s="594"/>
      <c r="Q309" s="594"/>
      <c r="R309" s="594"/>
      <c r="S309" s="594"/>
      <c r="T309" s="594"/>
      <c r="U309" s="594"/>
      <c r="V309" s="594"/>
      <c r="W309" s="594"/>
      <c r="X309" s="594"/>
      <c r="Y309" s="594"/>
      <c r="Z309" s="594"/>
      <c r="AA309" s="588" t="s">
        <v>1829</v>
      </c>
      <c r="AB309" s="588" t="s">
        <v>1830</v>
      </c>
      <c r="AC309" s="680" t="s">
        <v>221</v>
      </c>
      <c r="AD309" s="588" t="s">
        <v>1096</v>
      </c>
      <c r="AE309" s="595">
        <v>1</v>
      </c>
      <c r="AF309" s="595">
        <v>4</v>
      </c>
      <c r="AG309" s="379" t="s">
        <v>665</v>
      </c>
      <c r="AJ309" s="379"/>
      <c r="AK309" s="379"/>
      <c r="AL309" s="379"/>
      <c r="AM309" s="379"/>
      <c r="AN309" s="379"/>
      <c r="AO309" s="379"/>
      <c r="AQ309" s="379" t="s">
        <v>1831</v>
      </c>
      <c r="AR309" s="379" t="s">
        <v>1832</v>
      </c>
      <c r="AT309" s="379" t="s">
        <v>1823</v>
      </c>
      <c r="AU309" s="379"/>
      <c r="AV309" s="681">
        <v>2.2000000000000002</v>
      </c>
      <c r="AW309" s="644">
        <v>0.71099999999999997</v>
      </c>
      <c r="AY309" s="379"/>
    </row>
    <row r="310" spans="1:51" x14ac:dyDescent="0.45">
      <c r="A310" s="379" t="s">
        <v>16</v>
      </c>
      <c r="H310" s="379" t="s">
        <v>1833</v>
      </c>
      <c r="I310" s="379" t="s">
        <v>1834</v>
      </c>
      <c r="J310" s="379" t="s">
        <v>120</v>
      </c>
      <c r="K310" s="594" t="s">
        <v>1835</v>
      </c>
      <c r="L310" s="594"/>
      <c r="M310" s="594"/>
      <c r="N310" s="594"/>
      <c r="O310" s="594"/>
      <c r="P310" s="594"/>
      <c r="Q310" s="594"/>
      <c r="R310" s="594"/>
      <c r="S310" s="594"/>
      <c r="T310" s="594"/>
      <c r="U310" s="594"/>
      <c r="V310" s="594"/>
      <c r="W310" s="594"/>
      <c r="X310" s="594"/>
      <c r="Y310" s="594"/>
      <c r="Z310" s="594"/>
      <c r="AA310" s="588" t="s">
        <v>1836</v>
      </c>
      <c r="AB310" s="588" t="s">
        <v>1837</v>
      </c>
      <c r="AC310" s="528" t="s">
        <v>238</v>
      </c>
      <c r="AD310" s="588" t="s">
        <v>1096</v>
      </c>
      <c r="AE310" s="595">
        <v>1</v>
      </c>
      <c r="AF310" s="595">
        <v>4</v>
      </c>
      <c r="AG310" s="379" t="s">
        <v>665</v>
      </c>
      <c r="AJ310" s="379"/>
      <c r="AK310" s="379"/>
      <c r="AL310" s="379"/>
      <c r="AM310" s="379"/>
      <c r="AN310" s="379"/>
      <c r="AO310" s="379"/>
      <c r="AU310" s="379"/>
      <c r="AW310" s="644">
        <v>0.70399999999999996</v>
      </c>
      <c r="AY310" s="379"/>
    </row>
    <row r="311" spans="1:51" x14ac:dyDescent="0.45">
      <c r="A311" s="379" t="s">
        <v>602</v>
      </c>
      <c r="B311" s="379" t="s">
        <v>1823</v>
      </c>
      <c r="C311" s="379" t="s">
        <v>1824</v>
      </c>
      <c r="D311" s="379" t="s">
        <v>1825</v>
      </c>
      <c r="J311" s="379" t="s">
        <v>120</v>
      </c>
      <c r="K311" s="594" t="s">
        <v>1838</v>
      </c>
      <c r="L311" s="594"/>
      <c r="M311" s="594"/>
      <c r="N311" s="594"/>
      <c r="O311" s="594"/>
      <c r="P311" s="594"/>
      <c r="Q311" s="594"/>
      <c r="R311" s="594"/>
      <c r="S311" s="594"/>
      <c r="T311" s="594"/>
      <c r="U311" s="594"/>
      <c r="V311" s="594"/>
      <c r="W311" s="594"/>
      <c r="X311" s="594"/>
      <c r="Y311" s="594"/>
      <c r="Z311" s="594"/>
      <c r="AA311" s="588" t="s">
        <v>1839</v>
      </c>
      <c r="AB311" s="588" t="s">
        <v>1840</v>
      </c>
      <c r="AC311" s="680" t="s">
        <v>254</v>
      </c>
      <c r="AD311" s="588" t="s">
        <v>1096</v>
      </c>
      <c r="AE311" s="595">
        <v>1</v>
      </c>
      <c r="AF311" s="595">
        <v>4</v>
      </c>
      <c r="AG311" s="379" t="s">
        <v>665</v>
      </c>
      <c r="AJ311" s="379"/>
      <c r="AK311" s="379"/>
      <c r="AL311" s="379"/>
      <c r="AM311" s="379"/>
      <c r="AN311" s="379"/>
      <c r="AO311" s="379"/>
      <c r="AQ311" s="379" t="s">
        <v>1831</v>
      </c>
      <c r="AR311" s="379" t="s">
        <v>1841</v>
      </c>
      <c r="AT311" s="379" t="s">
        <v>1823</v>
      </c>
      <c r="AU311" s="379"/>
      <c r="AV311" s="681">
        <v>2.2000000000000002</v>
      </c>
      <c r="AW311" s="644">
        <v>0.71099999999999997</v>
      </c>
      <c r="AY311" s="379"/>
    </row>
    <row r="312" spans="1:51" x14ac:dyDescent="0.45">
      <c r="A312" s="379" t="s">
        <v>602</v>
      </c>
      <c r="B312" s="379" t="s">
        <v>1842</v>
      </c>
      <c r="C312" s="379" t="s">
        <v>1843</v>
      </c>
      <c r="D312" s="379" t="s">
        <v>1844</v>
      </c>
      <c r="J312" s="379" t="s">
        <v>120</v>
      </c>
      <c r="K312" s="594" t="s">
        <v>1845</v>
      </c>
      <c r="L312" s="594"/>
      <c r="M312" s="594"/>
      <c r="N312" s="594"/>
      <c r="O312" s="594"/>
      <c r="P312" s="594"/>
      <c r="Q312" s="594"/>
      <c r="R312" s="594"/>
      <c r="S312" s="594"/>
      <c r="T312" s="594"/>
      <c r="U312" s="594"/>
      <c r="V312" s="594"/>
      <c r="W312" s="594"/>
      <c r="X312" s="594"/>
      <c r="Y312" s="594"/>
      <c r="Z312" s="594"/>
      <c r="AA312" s="588" t="s">
        <v>1846</v>
      </c>
      <c r="AB312" s="588" t="s">
        <v>1847</v>
      </c>
      <c r="AC312" s="680" t="s">
        <v>270</v>
      </c>
      <c r="AD312" s="588" t="s">
        <v>1096</v>
      </c>
      <c r="AE312" s="595">
        <v>1</v>
      </c>
      <c r="AF312" s="595">
        <v>4</v>
      </c>
      <c r="AG312" s="379" t="s">
        <v>665</v>
      </c>
      <c r="AJ312" s="379"/>
      <c r="AK312" s="379"/>
      <c r="AL312" s="379"/>
      <c r="AM312" s="379"/>
      <c r="AN312" s="379"/>
      <c r="AO312" s="379"/>
      <c r="AQ312" s="379" t="s">
        <v>1848</v>
      </c>
      <c r="AR312" s="379" t="s">
        <v>1849</v>
      </c>
      <c r="AU312" s="379"/>
      <c r="AV312" s="681">
        <v>2.2000000000000002</v>
      </c>
      <c r="AW312" s="644">
        <v>0.71099999999999997</v>
      </c>
      <c r="AY312" s="379"/>
    </row>
    <row r="313" spans="1:51" x14ac:dyDescent="0.45">
      <c r="A313" s="379" t="s">
        <v>602</v>
      </c>
      <c r="B313" s="379" t="s">
        <v>750</v>
      </c>
      <c r="C313" s="379" t="s">
        <v>751</v>
      </c>
      <c r="D313" s="379" t="s">
        <v>752</v>
      </c>
      <c r="J313" s="379" t="s">
        <v>120</v>
      </c>
      <c r="K313" s="594" t="s">
        <v>1850</v>
      </c>
      <c r="L313" s="594"/>
      <c r="M313" s="594"/>
      <c r="N313" s="594"/>
      <c r="O313" s="594"/>
      <c r="P313" s="594"/>
      <c r="Q313" s="594"/>
      <c r="R313" s="594"/>
      <c r="S313" s="594"/>
      <c r="T313" s="594"/>
      <c r="U313" s="594"/>
      <c r="V313" s="594"/>
      <c r="W313" s="594"/>
      <c r="X313" s="594"/>
      <c r="Y313" s="594"/>
      <c r="Z313" s="594"/>
      <c r="AA313" s="588" t="s">
        <v>1851</v>
      </c>
      <c r="AB313" s="588" t="s">
        <v>1852</v>
      </c>
      <c r="AC313" s="680" t="s">
        <v>286</v>
      </c>
      <c r="AD313" s="588" t="s">
        <v>1096</v>
      </c>
      <c r="AE313" s="595">
        <v>1</v>
      </c>
      <c r="AF313" s="595">
        <v>4</v>
      </c>
      <c r="AG313" s="379" t="s">
        <v>665</v>
      </c>
      <c r="AJ313" s="379">
        <v>4</v>
      </c>
      <c r="AK313" s="379"/>
      <c r="AL313" s="379"/>
      <c r="AM313" s="379">
        <v>4</v>
      </c>
      <c r="AN313" s="379"/>
      <c r="AO313" s="379"/>
      <c r="AP313" s="379" t="s">
        <v>1429</v>
      </c>
      <c r="AQ313" s="379" t="s">
        <v>1803</v>
      </c>
      <c r="AR313" s="379" t="s">
        <v>1853</v>
      </c>
      <c r="AU313" s="379"/>
      <c r="AV313" s="681">
        <v>2.2000000000000002</v>
      </c>
      <c r="AW313" s="644">
        <v>0.71099999999999997</v>
      </c>
      <c r="AY313" s="379"/>
    </row>
    <row r="314" spans="1:51" x14ac:dyDescent="0.45">
      <c r="A314" s="379" t="s">
        <v>602</v>
      </c>
      <c r="B314" s="379" t="s">
        <v>750</v>
      </c>
      <c r="C314" s="379" t="s">
        <v>751</v>
      </c>
      <c r="D314" s="379" t="s">
        <v>752</v>
      </c>
      <c r="J314" s="379" t="s">
        <v>120</v>
      </c>
      <c r="K314" s="594" t="s">
        <v>1854</v>
      </c>
      <c r="L314" s="594"/>
      <c r="M314" s="594"/>
      <c r="N314" s="594"/>
      <c r="O314" s="594"/>
      <c r="P314" s="594"/>
      <c r="Q314" s="594"/>
      <c r="R314" s="594"/>
      <c r="S314" s="594"/>
      <c r="T314" s="594"/>
      <c r="U314" s="594"/>
      <c r="V314" s="594"/>
      <c r="W314" s="594"/>
      <c r="X314" s="594"/>
      <c r="Y314" s="594"/>
      <c r="Z314" s="594"/>
      <c r="AA314" s="588" t="s">
        <v>1855</v>
      </c>
      <c r="AB314" s="588" t="s">
        <v>1856</v>
      </c>
      <c r="AC314" s="680" t="s">
        <v>302</v>
      </c>
      <c r="AD314" s="588" t="s">
        <v>1096</v>
      </c>
      <c r="AE314" s="595">
        <v>1</v>
      </c>
      <c r="AF314" s="595">
        <v>4</v>
      </c>
      <c r="AG314" s="379" t="s">
        <v>665</v>
      </c>
      <c r="AJ314" s="379">
        <v>6</v>
      </c>
      <c r="AK314" s="379"/>
      <c r="AL314" s="379"/>
      <c r="AM314" s="379">
        <v>6</v>
      </c>
      <c r="AN314" s="379"/>
      <c r="AO314" s="379"/>
      <c r="AP314" s="379" t="s">
        <v>1429</v>
      </c>
      <c r="AQ314" s="379" t="s">
        <v>1803</v>
      </c>
      <c r="AR314" s="379" t="s">
        <v>1857</v>
      </c>
      <c r="AU314" s="379"/>
      <c r="AV314" s="681">
        <v>2.2000000000000002</v>
      </c>
      <c r="AW314" s="644">
        <v>0.71099999999999997</v>
      </c>
      <c r="AY314" s="379"/>
    </row>
    <row r="315" spans="1:51" x14ac:dyDescent="0.45">
      <c r="A315" s="379" t="s">
        <v>602</v>
      </c>
      <c r="B315" s="379" t="s">
        <v>1842</v>
      </c>
      <c r="C315" s="379" t="s">
        <v>1843</v>
      </c>
      <c r="D315" s="379" t="s">
        <v>1844</v>
      </c>
      <c r="J315" s="379" t="s">
        <v>120</v>
      </c>
      <c r="K315" s="594" t="s">
        <v>1858</v>
      </c>
      <c r="L315" s="594"/>
      <c r="M315" s="594"/>
      <c r="N315" s="594"/>
      <c r="O315" s="594"/>
      <c r="P315" s="594"/>
      <c r="Q315" s="594"/>
      <c r="R315" s="594"/>
      <c r="S315" s="594"/>
      <c r="T315" s="594"/>
      <c r="U315" s="594"/>
      <c r="V315" s="594"/>
      <c r="W315" s="594"/>
      <c r="X315" s="594"/>
      <c r="Y315" s="594"/>
      <c r="Z315" s="594"/>
      <c r="AA315" s="588" t="s">
        <v>1859</v>
      </c>
      <c r="AB315" s="588" t="s">
        <v>1860</v>
      </c>
      <c r="AC315" s="680" t="s">
        <v>318</v>
      </c>
      <c r="AD315" s="588" t="s">
        <v>1096</v>
      </c>
      <c r="AE315" s="595">
        <v>1</v>
      </c>
      <c r="AF315" s="595">
        <v>4</v>
      </c>
      <c r="AG315" s="379" t="s">
        <v>665</v>
      </c>
      <c r="AJ315" s="379">
        <v>17</v>
      </c>
      <c r="AK315" s="379">
        <v>14</v>
      </c>
      <c r="AL315" s="379"/>
      <c r="AM315" s="379">
        <v>2</v>
      </c>
      <c r="AN315" s="379">
        <v>1</v>
      </c>
      <c r="AO315" s="379"/>
      <c r="AQ315" s="379" t="s">
        <v>1848</v>
      </c>
      <c r="AR315" s="379" t="s">
        <v>1861</v>
      </c>
      <c r="AU315" s="379"/>
      <c r="AV315" s="681">
        <v>2.2000000000000002</v>
      </c>
      <c r="AW315" s="644">
        <v>0.71099999999999997</v>
      </c>
      <c r="AY315" s="379"/>
    </row>
    <row r="316" spans="1:51" x14ac:dyDescent="0.45">
      <c r="A316" s="379" t="s">
        <v>602</v>
      </c>
      <c r="B316" s="379" t="s">
        <v>750</v>
      </c>
      <c r="C316" s="379" t="s">
        <v>751</v>
      </c>
      <c r="D316" s="379" t="s">
        <v>752</v>
      </c>
      <c r="J316" s="379" t="s">
        <v>120</v>
      </c>
      <c r="K316" s="594" t="s">
        <v>1862</v>
      </c>
      <c r="L316" s="594"/>
      <c r="M316" s="594"/>
      <c r="N316" s="594"/>
      <c r="O316" s="594"/>
      <c r="P316" s="594"/>
      <c r="Q316" s="594"/>
      <c r="R316" s="594"/>
      <c r="S316" s="594"/>
      <c r="T316" s="594"/>
      <c r="U316" s="594"/>
      <c r="V316" s="594"/>
      <c r="W316" s="594"/>
      <c r="X316" s="594"/>
      <c r="Y316" s="594"/>
      <c r="Z316" s="594"/>
      <c r="AA316" s="588" t="s">
        <v>1863</v>
      </c>
      <c r="AB316" s="588" t="s">
        <v>1864</v>
      </c>
      <c r="AC316" s="680" t="s">
        <v>335</v>
      </c>
      <c r="AD316" s="588" t="s">
        <v>1096</v>
      </c>
      <c r="AE316" s="595">
        <v>1</v>
      </c>
      <c r="AF316" s="595">
        <v>4</v>
      </c>
      <c r="AG316" s="379" t="s">
        <v>665</v>
      </c>
      <c r="AJ316" s="379">
        <v>12</v>
      </c>
      <c r="AK316" s="379">
        <v>6</v>
      </c>
      <c r="AL316" s="379"/>
      <c r="AM316" s="379"/>
      <c r="AN316" s="379">
        <v>6</v>
      </c>
      <c r="AO316" s="379"/>
      <c r="AQ316" s="379" t="s">
        <v>1803</v>
      </c>
      <c r="AR316" s="379" t="s">
        <v>1865</v>
      </c>
      <c r="AU316" s="379"/>
      <c r="AV316" s="681">
        <v>2.2000000000000002</v>
      </c>
      <c r="AW316" s="644">
        <v>0.71099999999999997</v>
      </c>
      <c r="AY316" s="379"/>
    </row>
    <row r="317" spans="1:51" x14ac:dyDescent="0.45">
      <c r="A317" s="379" t="s">
        <v>602</v>
      </c>
      <c r="B317" s="379" t="s">
        <v>750</v>
      </c>
      <c r="C317" s="379" t="s">
        <v>751</v>
      </c>
      <c r="D317" s="379" t="s">
        <v>752</v>
      </c>
      <c r="J317" s="379" t="s">
        <v>120</v>
      </c>
      <c r="K317" s="594" t="s">
        <v>1866</v>
      </c>
      <c r="L317" s="594"/>
      <c r="M317" s="594"/>
      <c r="N317" s="594"/>
      <c r="O317" s="594"/>
      <c r="P317" s="594"/>
      <c r="Q317" s="594"/>
      <c r="R317" s="594"/>
      <c r="S317" s="594"/>
      <c r="T317" s="594"/>
      <c r="U317" s="594"/>
      <c r="V317" s="594"/>
      <c r="W317" s="594"/>
      <c r="X317" s="594"/>
      <c r="Y317" s="594"/>
      <c r="Z317" s="594"/>
      <c r="AA317" s="588" t="s">
        <v>1867</v>
      </c>
      <c r="AB317" s="588" t="s">
        <v>1868</v>
      </c>
      <c r="AC317" s="680" t="s">
        <v>352</v>
      </c>
      <c r="AD317" s="588" t="s">
        <v>1096</v>
      </c>
      <c r="AE317" s="595">
        <v>1</v>
      </c>
      <c r="AF317" s="595">
        <v>4</v>
      </c>
      <c r="AG317" s="379" t="s">
        <v>665</v>
      </c>
      <c r="AJ317" s="379">
        <v>12</v>
      </c>
      <c r="AK317" s="379">
        <v>4</v>
      </c>
      <c r="AL317" s="379"/>
      <c r="AM317" s="379"/>
      <c r="AN317" s="379">
        <v>8</v>
      </c>
      <c r="AO317" s="379"/>
      <c r="AQ317" s="379" t="s">
        <v>1803</v>
      </c>
      <c r="AR317" s="379" t="s">
        <v>1869</v>
      </c>
      <c r="AU317" s="379"/>
      <c r="AV317" s="681">
        <v>2.2000000000000002</v>
      </c>
      <c r="AW317" s="644">
        <v>0.71099999999999997</v>
      </c>
      <c r="AY317" s="379"/>
    </row>
    <row r="318" spans="1:51" x14ac:dyDescent="0.45">
      <c r="A318" s="379" t="s">
        <v>16</v>
      </c>
      <c r="J318" s="379" t="s">
        <v>120</v>
      </c>
      <c r="K318" s="594" t="s">
        <v>1870</v>
      </c>
      <c r="L318" s="594"/>
      <c r="M318" s="594"/>
      <c r="N318" s="594"/>
      <c r="O318" s="594"/>
      <c r="P318" s="594"/>
      <c r="Q318" s="594"/>
      <c r="R318" s="594"/>
      <c r="S318" s="594"/>
      <c r="T318" s="594"/>
      <c r="U318" s="594"/>
      <c r="V318" s="594"/>
      <c r="W318" s="594"/>
      <c r="X318" s="594"/>
      <c r="Y318" s="594"/>
      <c r="Z318" s="594"/>
      <c r="AA318" s="588" t="s">
        <v>1871</v>
      </c>
      <c r="AB318" s="588" t="s">
        <v>1872</v>
      </c>
      <c r="AC318" s="528" t="s">
        <v>369</v>
      </c>
      <c r="AD318" s="588" t="s">
        <v>1096</v>
      </c>
      <c r="AE318" s="595">
        <v>1</v>
      </c>
      <c r="AF318" s="595">
        <v>4</v>
      </c>
      <c r="AG318" s="379" t="s">
        <v>665</v>
      </c>
      <c r="AJ318" s="379"/>
      <c r="AK318" s="379"/>
      <c r="AL318" s="379"/>
      <c r="AM318" s="379"/>
      <c r="AN318" s="379"/>
      <c r="AO318" s="379"/>
      <c r="AU318" s="379"/>
      <c r="AW318" s="644">
        <v>0</v>
      </c>
      <c r="AY318" s="379"/>
    </row>
    <row r="319" spans="1:51" x14ac:dyDescent="0.45">
      <c r="A319" s="379" t="s">
        <v>602</v>
      </c>
      <c r="B319" s="379" t="s">
        <v>1873</v>
      </c>
      <c r="C319" s="379" t="s">
        <v>1874</v>
      </c>
      <c r="D319" s="379" t="s">
        <v>1875</v>
      </c>
      <c r="E319" s="379" t="s">
        <v>1876</v>
      </c>
      <c r="F319" s="379" t="s">
        <v>1877</v>
      </c>
      <c r="G319" s="379" t="s">
        <v>1878</v>
      </c>
      <c r="H319" s="379" t="s">
        <v>1879</v>
      </c>
      <c r="J319" s="379" t="s">
        <v>120</v>
      </c>
      <c r="K319" s="594" t="s">
        <v>1880</v>
      </c>
      <c r="L319" s="594"/>
      <c r="M319" s="594"/>
      <c r="N319" s="594"/>
      <c r="O319" s="594"/>
      <c r="P319" s="594"/>
      <c r="Q319" s="594"/>
      <c r="R319" s="594"/>
      <c r="S319" s="594"/>
      <c r="T319" s="594"/>
      <c r="U319" s="594"/>
      <c r="V319" s="594"/>
      <c r="W319" s="594"/>
      <c r="X319" s="594"/>
      <c r="Y319" s="594"/>
      <c r="Z319" s="594"/>
      <c r="AA319" s="588" t="s">
        <v>1881</v>
      </c>
      <c r="AB319" s="588" t="s">
        <v>1882</v>
      </c>
      <c r="AC319" s="680" t="s">
        <v>386</v>
      </c>
      <c r="AD319" s="588" t="s">
        <v>1096</v>
      </c>
      <c r="AE319" s="595">
        <v>1</v>
      </c>
      <c r="AF319" s="595">
        <v>4</v>
      </c>
      <c r="AG319" s="379" t="s">
        <v>665</v>
      </c>
      <c r="AJ319" s="379"/>
      <c r="AK319" s="379"/>
      <c r="AL319" s="379"/>
      <c r="AM319" s="379"/>
      <c r="AN319" s="379"/>
      <c r="AO319" s="379"/>
      <c r="AP319" s="379" t="s">
        <v>1340</v>
      </c>
      <c r="AQ319" s="379" t="s">
        <v>1883</v>
      </c>
      <c r="AR319" s="379" t="s">
        <v>1884</v>
      </c>
      <c r="AU319" s="379"/>
      <c r="AV319" s="681">
        <v>1.1000000000000001</v>
      </c>
      <c r="AW319" s="644">
        <v>0.71099999999999997</v>
      </c>
      <c r="AY319" s="379"/>
    </row>
    <row r="320" spans="1:51" x14ac:dyDescent="0.45">
      <c r="A320" s="379" t="s">
        <v>602</v>
      </c>
      <c r="B320" s="379" t="s">
        <v>1885</v>
      </c>
      <c r="C320" s="379" t="s">
        <v>1886</v>
      </c>
      <c r="D320" s="379" t="s">
        <v>1887</v>
      </c>
      <c r="J320" s="379" t="s">
        <v>120</v>
      </c>
      <c r="K320" s="594" t="s">
        <v>1888</v>
      </c>
      <c r="L320" s="594" t="s">
        <v>855</v>
      </c>
      <c r="M320" s="594" t="s">
        <v>856</v>
      </c>
      <c r="N320" s="594" t="s">
        <v>1889</v>
      </c>
      <c r="O320" s="594" t="s">
        <v>1890</v>
      </c>
      <c r="P320" s="594"/>
      <c r="Q320" s="594"/>
      <c r="R320" s="594"/>
      <c r="S320" s="594"/>
      <c r="T320" s="594"/>
      <c r="U320" s="594"/>
      <c r="V320" s="594"/>
      <c r="W320" s="594"/>
      <c r="X320" s="594"/>
      <c r="Y320" s="594"/>
      <c r="Z320" s="594"/>
      <c r="AA320" s="588" t="s">
        <v>1891</v>
      </c>
      <c r="AB320" s="588" t="s">
        <v>1892</v>
      </c>
      <c r="AC320" s="680" t="s">
        <v>220</v>
      </c>
      <c r="AD320" s="588" t="s">
        <v>1096</v>
      </c>
      <c r="AE320" s="595">
        <v>1</v>
      </c>
      <c r="AF320" s="595">
        <v>4</v>
      </c>
      <c r="AG320" s="379" t="s">
        <v>665</v>
      </c>
      <c r="AJ320" s="379">
        <v>2</v>
      </c>
      <c r="AK320" s="379">
        <v>2</v>
      </c>
      <c r="AL320" s="379"/>
      <c r="AM320" s="379"/>
      <c r="AN320" s="379"/>
      <c r="AO320" s="379"/>
      <c r="AP320" s="379" t="s">
        <v>1763</v>
      </c>
      <c r="AQ320" s="379" t="s">
        <v>1893</v>
      </c>
      <c r="AR320" s="379" t="s">
        <v>1894</v>
      </c>
      <c r="AU320" s="379"/>
      <c r="AV320" s="681">
        <v>0.55000000000000004</v>
      </c>
      <c r="AW320" s="644">
        <v>0.97599999999999998</v>
      </c>
      <c r="AY320" s="379"/>
    </row>
    <row r="321" spans="1:51" x14ac:dyDescent="0.45">
      <c r="A321" s="379" t="s">
        <v>16</v>
      </c>
      <c r="J321" s="379" t="s">
        <v>120</v>
      </c>
      <c r="K321" s="594" t="s">
        <v>1895</v>
      </c>
      <c r="L321" s="594"/>
      <c r="M321" s="594"/>
      <c r="N321" s="594"/>
      <c r="O321" s="594"/>
      <c r="P321" s="594"/>
      <c r="Q321" s="594"/>
      <c r="R321" s="594"/>
      <c r="S321" s="594"/>
      <c r="T321" s="594"/>
      <c r="U321" s="594"/>
      <c r="V321" s="594"/>
      <c r="W321" s="594"/>
      <c r="X321" s="594"/>
      <c r="Y321" s="594"/>
      <c r="Z321" s="594"/>
      <c r="AA321" s="588" t="s">
        <v>1896</v>
      </c>
      <c r="AB321" s="588" t="s">
        <v>1897</v>
      </c>
      <c r="AC321" s="528" t="s">
        <v>237</v>
      </c>
      <c r="AD321" s="588" t="s">
        <v>1096</v>
      </c>
      <c r="AE321" s="595">
        <v>1</v>
      </c>
      <c r="AF321" s="595">
        <v>4</v>
      </c>
      <c r="AG321" s="379" t="s">
        <v>665</v>
      </c>
      <c r="AJ321" s="379"/>
      <c r="AK321" s="379"/>
      <c r="AL321" s="379"/>
      <c r="AM321" s="379"/>
      <c r="AN321" s="379"/>
      <c r="AO321" s="379"/>
      <c r="AU321" s="379"/>
      <c r="AW321" s="644">
        <v>0</v>
      </c>
      <c r="AY321" s="379"/>
    </row>
    <row r="322" spans="1:51" x14ac:dyDescent="0.45">
      <c r="A322" s="379" t="s">
        <v>16</v>
      </c>
      <c r="J322" s="379" t="s">
        <v>120</v>
      </c>
      <c r="K322" s="594" t="s">
        <v>1898</v>
      </c>
      <c r="L322" s="594"/>
      <c r="M322" s="594"/>
      <c r="N322" s="594"/>
      <c r="O322" s="594"/>
      <c r="P322" s="594"/>
      <c r="Q322" s="594"/>
      <c r="R322" s="594"/>
      <c r="S322" s="594"/>
      <c r="T322" s="594"/>
      <c r="U322" s="594"/>
      <c r="V322" s="594"/>
      <c r="W322" s="594"/>
      <c r="X322" s="594"/>
      <c r="Y322" s="594"/>
      <c r="Z322" s="594"/>
      <c r="AA322" s="588" t="s">
        <v>1899</v>
      </c>
      <c r="AB322" s="588" t="s">
        <v>1900</v>
      </c>
      <c r="AC322" s="528" t="s">
        <v>253</v>
      </c>
      <c r="AD322" s="588" t="s">
        <v>1096</v>
      </c>
      <c r="AE322" s="595">
        <v>1</v>
      </c>
      <c r="AF322" s="595">
        <v>4</v>
      </c>
      <c r="AG322" s="379" t="s">
        <v>665</v>
      </c>
      <c r="AJ322" s="379"/>
      <c r="AK322" s="379"/>
      <c r="AL322" s="379"/>
      <c r="AM322" s="379"/>
      <c r="AN322" s="379"/>
      <c r="AO322" s="379"/>
      <c r="AU322" s="379"/>
      <c r="AW322" s="644">
        <v>0</v>
      </c>
      <c r="AY322" s="379"/>
    </row>
    <row r="323" spans="1:51" x14ac:dyDescent="0.45">
      <c r="A323" s="379" t="s">
        <v>602</v>
      </c>
      <c r="B323" s="379" t="s">
        <v>1423</v>
      </c>
      <c r="C323" s="379" t="s">
        <v>1424</v>
      </c>
      <c r="D323" s="379" t="s">
        <v>1425</v>
      </c>
      <c r="J323" s="379" t="s">
        <v>120</v>
      </c>
      <c r="K323" s="594" t="s">
        <v>1901</v>
      </c>
      <c r="L323" s="594"/>
      <c r="M323" s="594"/>
      <c r="N323" s="594"/>
      <c r="O323" s="594"/>
      <c r="P323" s="594"/>
      <c r="Q323" s="594"/>
      <c r="R323" s="594"/>
      <c r="S323" s="594"/>
      <c r="T323" s="594"/>
      <c r="U323" s="594"/>
      <c r="V323" s="594"/>
      <c r="W323" s="594"/>
      <c r="X323" s="594"/>
      <c r="Y323" s="594"/>
      <c r="Z323" s="594"/>
      <c r="AA323" s="588" t="s">
        <v>1902</v>
      </c>
      <c r="AB323" s="588" t="s">
        <v>1903</v>
      </c>
      <c r="AC323" s="680" t="s">
        <v>269</v>
      </c>
      <c r="AD323" s="588" t="s">
        <v>1096</v>
      </c>
      <c r="AE323" s="595">
        <v>1</v>
      </c>
      <c r="AF323" s="595">
        <v>4</v>
      </c>
      <c r="AG323" s="379" t="s">
        <v>665</v>
      </c>
      <c r="AJ323" s="379">
        <v>18</v>
      </c>
      <c r="AK323" s="379">
        <v>2</v>
      </c>
      <c r="AL323" s="379">
        <v>3</v>
      </c>
      <c r="AM323" s="379"/>
      <c r="AN323" s="379">
        <v>13</v>
      </c>
      <c r="AO323" s="379"/>
      <c r="AQ323" s="379" t="s">
        <v>1430</v>
      </c>
      <c r="AR323" s="379" t="s">
        <v>1904</v>
      </c>
      <c r="AU323" s="379"/>
      <c r="AV323" s="681">
        <v>2.2000000000000002</v>
      </c>
      <c r="AW323" s="644">
        <v>0.97599999999999998</v>
      </c>
      <c r="AY323" s="379"/>
    </row>
    <row r="324" spans="1:51" x14ac:dyDescent="0.45">
      <c r="A324" s="379" t="s">
        <v>602</v>
      </c>
      <c r="B324" s="379" t="s">
        <v>1842</v>
      </c>
      <c r="C324" s="379" t="s">
        <v>1843</v>
      </c>
      <c r="D324" s="379" t="s">
        <v>1844</v>
      </c>
      <c r="J324" s="379" t="s">
        <v>120</v>
      </c>
      <c r="K324" s="594" t="s">
        <v>1905</v>
      </c>
      <c r="L324" s="594"/>
      <c r="M324" s="594"/>
      <c r="N324" s="594"/>
      <c r="O324" s="594"/>
      <c r="P324" s="594"/>
      <c r="Q324" s="594"/>
      <c r="R324" s="594"/>
      <c r="S324" s="594"/>
      <c r="T324" s="594"/>
      <c r="U324" s="594"/>
      <c r="V324" s="594"/>
      <c r="W324" s="594"/>
      <c r="X324" s="594"/>
      <c r="Y324" s="594"/>
      <c r="Z324" s="594"/>
      <c r="AA324" s="588" t="s">
        <v>1906</v>
      </c>
      <c r="AB324" s="588" t="s">
        <v>1907</v>
      </c>
      <c r="AC324" s="680" t="s">
        <v>285</v>
      </c>
      <c r="AD324" s="588" t="s">
        <v>1096</v>
      </c>
      <c r="AE324" s="595">
        <v>1</v>
      </c>
      <c r="AF324" s="595">
        <v>4</v>
      </c>
      <c r="AG324" s="379" t="s">
        <v>665</v>
      </c>
      <c r="AJ324" s="379">
        <v>0</v>
      </c>
      <c r="AK324" s="379"/>
      <c r="AL324" s="379"/>
      <c r="AM324" s="379"/>
      <c r="AN324" s="379"/>
      <c r="AO324" s="379"/>
      <c r="AQ324" s="379" t="s">
        <v>1848</v>
      </c>
      <c r="AR324" s="379" t="s">
        <v>1908</v>
      </c>
      <c r="AU324" s="379"/>
      <c r="AV324" s="681">
        <v>2.2000000000000002</v>
      </c>
      <c r="AW324" s="644">
        <v>0.97599999999999998</v>
      </c>
      <c r="AY324" s="379"/>
    </row>
    <row r="325" spans="1:51" x14ac:dyDescent="0.45">
      <c r="A325" s="379" t="s">
        <v>1440</v>
      </c>
      <c r="B325" s="379" t="s">
        <v>1441</v>
      </c>
      <c r="C325" s="379" t="s">
        <v>1442</v>
      </c>
      <c r="D325" s="379" t="s">
        <v>1443</v>
      </c>
      <c r="J325" s="379" t="s">
        <v>120</v>
      </c>
      <c r="K325" s="594" t="s">
        <v>1909</v>
      </c>
      <c r="L325" s="594"/>
      <c r="M325" s="594"/>
      <c r="N325" s="594"/>
      <c r="O325" s="594"/>
      <c r="P325" s="594"/>
      <c r="Q325" s="594"/>
      <c r="R325" s="594"/>
      <c r="S325" s="594"/>
      <c r="T325" s="594"/>
      <c r="U325" s="594"/>
      <c r="V325" s="594"/>
      <c r="W325" s="594"/>
      <c r="X325" s="594"/>
      <c r="Y325" s="594"/>
      <c r="Z325" s="594"/>
      <c r="AA325" s="588" t="s">
        <v>1910</v>
      </c>
      <c r="AB325" s="588" t="s">
        <v>1911</v>
      </c>
      <c r="AC325" s="528" t="s">
        <v>301</v>
      </c>
      <c r="AD325" s="588" t="s">
        <v>1096</v>
      </c>
      <c r="AE325" s="595">
        <v>1</v>
      </c>
      <c r="AF325" s="595">
        <v>4</v>
      </c>
      <c r="AG325" s="379" t="s">
        <v>665</v>
      </c>
      <c r="AJ325" s="379">
        <v>0</v>
      </c>
      <c r="AK325" s="379"/>
      <c r="AL325" s="379"/>
      <c r="AM325" s="379"/>
      <c r="AN325" s="379"/>
      <c r="AO325" s="379"/>
      <c r="AU325" s="379"/>
      <c r="AV325" s="645"/>
      <c r="AW325" s="644">
        <v>0.97599999999999998</v>
      </c>
      <c r="AY325" s="379"/>
    </row>
    <row r="326" spans="1:51" x14ac:dyDescent="0.45">
      <c r="A326" s="379" t="s">
        <v>16</v>
      </c>
      <c r="J326" s="379" t="s">
        <v>120</v>
      </c>
      <c r="K326" s="594" t="s">
        <v>1912</v>
      </c>
      <c r="L326" s="594"/>
      <c r="M326" s="594"/>
      <c r="N326" s="594"/>
      <c r="O326" s="594"/>
      <c r="P326" s="594"/>
      <c r="Q326" s="594"/>
      <c r="R326" s="594"/>
      <c r="S326" s="594"/>
      <c r="T326" s="594"/>
      <c r="U326" s="594"/>
      <c r="V326" s="594"/>
      <c r="W326" s="594"/>
      <c r="X326" s="594"/>
      <c r="Y326" s="594"/>
      <c r="Z326" s="594"/>
      <c r="AA326" s="588" t="s">
        <v>1913</v>
      </c>
      <c r="AB326" s="588" t="s">
        <v>1914</v>
      </c>
      <c r="AC326" s="528" t="s">
        <v>317</v>
      </c>
      <c r="AD326" s="588" t="s">
        <v>1096</v>
      </c>
      <c r="AE326" s="595">
        <v>1</v>
      </c>
      <c r="AF326" s="595">
        <v>4</v>
      </c>
      <c r="AG326" s="379" t="s">
        <v>665</v>
      </c>
      <c r="AJ326" s="379"/>
      <c r="AK326" s="379"/>
      <c r="AL326" s="379"/>
      <c r="AM326" s="379"/>
      <c r="AN326" s="379"/>
      <c r="AO326" s="379"/>
      <c r="AU326" s="379"/>
      <c r="AW326" s="644">
        <v>0</v>
      </c>
      <c r="AY326" s="379"/>
    </row>
    <row r="327" spans="1:51" x14ac:dyDescent="0.45">
      <c r="A327" s="379" t="s">
        <v>602</v>
      </c>
      <c r="B327" s="379" t="s">
        <v>1423</v>
      </c>
      <c r="C327" s="379" t="s">
        <v>1424</v>
      </c>
      <c r="D327" s="379" t="s">
        <v>1425</v>
      </c>
      <c r="J327" s="379" t="s">
        <v>120</v>
      </c>
      <c r="K327" s="594" t="s">
        <v>1915</v>
      </c>
      <c r="L327" s="594"/>
      <c r="M327" s="594"/>
      <c r="N327" s="594"/>
      <c r="O327" s="594"/>
      <c r="P327" s="594"/>
      <c r="Q327" s="594"/>
      <c r="R327" s="594"/>
      <c r="S327" s="594"/>
      <c r="T327" s="594"/>
      <c r="U327" s="594"/>
      <c r="V327" s="594"/>
      <c r="W327" s="594"/>
      <c r="X327" s="594"/>
      <c r="Y327" s="594"/>
      <c r="Z327" s="594"/>
      <c r="AA327" s="588" t="s">
        <v>1916</v>
      </c>
      <c r="AB327" s="588" t="s">
        <v>1917</v>
      </c>
      <c r="AC327" s="680" t="s">
        <v>334</v>
      </c>
      <c r="AD327" s="588" t="s">
        <v>1096</v>
      </c>
      <c r="AE327" s="595">
        <v>1</v>
      </c>
      <c r="AF327" s="595">
        <v>4</v>
      </c>
      <c r="AG327" s="379" t="s">
        <v>665</v>
      </c>
      <c r="AJ327" s="379">
        <v>19</v>
      </c>
      <c r="AK327" s="379">
        <v>8</v>
      </c>
      <c r="AL327" s="379">
        <v>1</v>
      </c>
      <c r="AM327" s="379"/>
      <c r="AN327" s="379">
        <v>10</v>
      </c>
      <c r="AO327" s="379"/>
      <c r="AQ327" s="379" t="s">
        <v>1430</v>
      </c>
      <c r="AR327" s="379" t="s">
        <v>1918</v>
      </c>
      <c r="AU327" s="379"/>
      <c r="AV327" s="681">
        <v>2.2000000000000002</v>
      </c>
      <c r="AW327" s="644">
        <v>0.97599999999999998</v>
      </c>
      <c r="AY327" s="379"/>
    </row>
    <row r="328" spans="1:51" x14ac:dyDescent="0.45">
      <c r="A328" s="379" t="s">
        <v>602</v>
      </c>
      <c r="B328" s="379" t="s">
        <v>750</v>
      </c>
      <c r="C328" s="379" t="s">
        <v>751</v>
      </c>
      <c r="D328" s="379" t="s">
        <v>752</v>
      </c>
      <c r="J328" s="379" t="s">
        <v>120</v>
      </c>
      <c r="K328" s="594" t="s">
        <v>1919</v>
      </c>
      <c r="L328" s="594"/>
      <c r="M328" s="594"/>
      <c r="N328" s="594"/>
      <c r="O328" s="594"/>
      <c r="P328" s="594"/>
      <c r="Q328" s="594"/>
      <c r="R328" s="594"/>
      <c r="S328" s="594"/>
      <c r="T328" s="594"/>
      <c r="U328" s="594"/>
      <c r="V328" s="594"/>
      <c r="W328" s="594"/>
      <c r="X328" s="594"/>
      <c r="Y328" s="594"/>
      <c r="Z328" s="594"/>
      <c r="AA328" s="588" t="s">
        <v>1920</v>
      </c>
      <c r="AB328" s="588" t="s">
        <v>1921</v>
      </c>
      <c r="AC328" s="680" t="s">
        <v>351</v>
      </c>
      <c r="AD328" s="588" t="s">
        <v>1096</v>
      </c>
      <c r="AE328" s="595">
        <v>1</v>
      </c>
      <c r="AF328" s="595">
        <v>4</v>
      </c>
      <c r="AG328" s="379" t="s">
        <v>665</v>
      </c>
      <c r="AJ328" s="379">
        <v>15</v>
      </c>
      <c r="AK328" s="379">
        <v>3</v>
      </c>
      <c r="AL328" s="379"/>
      <c r="AM328" s="379"/>
      <c r="AN328" s="379">
        <v>7</v>
      </c>
      <c r="AO328" s="379">
        <v>5</v>
      </c>
      <c r="AQ328" s="379" t="s">
        <v>1803</v>
      </c>
      <c r="AR328" s="379" t="s">
        <v>1922</v>
      </c>
      <c r="AU328" s="379"/>
      <c r="AV328" s="681">
        <v>2.2000000000000002</v>
      </c>
      <c r="AW328" s="644">
        <v>0.97599999999999998</v>
      </c>
      <c r="AY328" s="379"/>
    </row>
    <row r="329" spans="1:51" x14ac:dyDescent="0.45">
      <c r="A329" s="379" t="s">
        <v>602</v>
      </c>
      <c r="B329" s="379" t="s">
        <v>750</v>
      </c>
      <c r="C329" s="379" t="s">
        <v>751</v>
      </c>
      <c r="D329" s="379" t="s">
        <v>752</v>
      </c>
      <c r="J329" s="379" t="s">
        <v>120</v>
      </c>
      <c r="K329" s="594" t="s">
        <v>1923</v>
      </c>
      <c r="L329" s="594"/>
      <c r="M329" s="594"/>
      <c r="N329" s="594"/>
      <c r="O329" s="594"/>
      <c r="P329" s="594"/>
      <c r="Q329" s="594"/>
      <c r="R329" s="594"/>
      <c r="S329" s="594"/>
      <c r="T329" s="594"/>
      <c r="U329" s="594"/>
      <c r="V329" s="594"/>
      <c r="W329" s="594"/>
      <c r="X329" s="594"/>
      <c r="Y329" s="594"/>
      <c r="Z329" s="594"/>
      <c r="AA329" s="588" t="s">
        <v>1924</v>
      </c>
      <c r="AB329" s="588" t="s">
        <v>1925</v>
      </c>
      <c r="AC329" s="680" t="s">
        <v>368</v>
      </c>
      <c r="AD329" s="588" t="s">
        <v>1096</v>
      </c>
      <c r="AE329" s="595">
        <v>1</v>
      </c>
      <c r="AF329" s="595">
        <v>4</v>
      </c>
      <c r="AG329" s="379" t="s">
        <v>665</v>
      </c>
      <c r="AJ329" s="379">
        <v>12</v>
      </c>
      <c r="AK329" s="379">
        <v>4</v>
      </c>
      <c r="AL329" s="379"/>
      <c r="AM329" s="379"/>
      <c r="AN329" s="379">
        <v>7</v>
      </c>
      <c r="AO329" s="379">
        <v>1</v>
      </c>
      <c r="AQ329" s="379" t="s">
        <v>1803</v>
      </c>
      <c r="AR329" s="379" t="s">
        <v>1926</v>
      </c>
      <c r="AU329" s="379"/>
      <c r="AV329" s="681">
        <v>2.2000000000000002</v>
      </c>
      <c r="AW329" s="644">
        <v>0.97599999999999998</v>
      </c>
      <c r="AY329" s="379"/>
    </row>
    <row r="330" spans="1:51" x14ac:dyDescent="0.45">
      <c r="A330" s="379" t="s">
        <v>602</v>
      </c>
      <c r="B330" s="379" t="s">
        <v>750</v>
      </c>
      <c r="C330" s="379" t="s">
        <v>751</v>
      </c>
      <c r="D330" s="379" t="s">
        <v>752</v>
      </c>
      <c r="J330" s="379" t="s">
        <v>120</v>
      </c>
      <c r="K330" s="594" t="s">
        <v>1927</v>
      </c>
      <c r="L330" s="594"/>
      <c r="M330" s="594"/>
      <c r="N330" s="594"/>
      <c r="O330" s="594"/>
      <c r="P330" s="594"/>
      <c r="Q330" s="594"/>
      <c r="R330" s="594"/>
      <c r="S330" s="594"/>
      <c r="T330" s="594"/>
      <c r="U330" s="594"/>
      <c r="V330" s="594"/>
      <c r="W330" s="594"/>
      <c r="X330" s="594"/>
      <c r="Y330" s="594"/>
      <c r="Z330" s="594"/>
      <c r="AA330" s="588" t="s">
        <v>1928</v>
      </c>
      <c r="AB330" s="588" t="s">
        <v>1929</v>
      </c>
      <c r="AC330" s="680" t="s">
        <v>385</v>
      </c>
      <c r="AD330" s="588" t="s">
        <v>1096</v>
      </c>
      <c r="AE330" s="595">
        <v>1</v>
      </c>
      <c r="AF330" s="595">
        <v>4</v>
      </c>
      <c r="AG330" s="379" t="s">
        <v>665</v>
      </c>
      <c r="AJ330" s="379">
        <v>15</v>
      </c>
      <c r="AK330" s="379">
        <v>7</v>
      </c>
      <c r="AL330" s="379"/>
      <c r="AM330" s="379"/>
      <c r="AN330" s="379">
        <v>8</v>
      </c>
      <c r="AO330" s="379"/>
      <c r="AQ330" s="379" t="s">
        <v>1803</v>
      </c>
      <c r="AR330" s="379" t="s">
        <v>1930</v>
      </c>
      <c r="AU330" s="379"/>
      <c r="AV330" s="681">
        <v>2.2000000000000002</v>
      </c>
      <c r="AW330" s="644">
        <v>0.97599999999999998</v>
      </c>
      <c r="AY330" s="379"/>
    </row>
    <row r="331" spans="1:51" x14ac:dyDescent="0.45">
      <c r="A331" s="379" t="s">
        <v>16</v>
      </c>
      <c r="J331" s="379" t="s">
        <v>120</v>
      </c>
      <c r="K331" s="594" t="s">
        <v>1931</v>
      </c>
      <c r="L331" s="594"/>
      <c r="M331" s="594"/>
      <c r="N331" s="594"/>
      <c r="O331" s="594"/>
      <c r="P331" s="594"/>
      <c r="Q331" s="594"/>
      <c r="R331" s="594"/>
      <c r="S331" s="594"/>
      <c r="T331" s="594"/>
      <c r="U331" s="594"/>
      <c r="V331" s="594"/>
      <c r="W331" s="594"/>
      <c r="X331" s="594"/>
      <c r="Y331" s="594"/>
      <c r="Z331" s="594"/>
      <c r="AA331" s="588" t="s">
        <v>1932</v>
      </c>
      <c r="AB331" s="588" t="s">
        <v>1933</v>
      </c>
      <c r="AC331" s="528" t="s">
        <v>399</v>
      </c>
      <c r="AD331" s="588" t="s">
        <v>1096</v>
      </c>
      <c r="AE331" s="595">
        <v>1</v>
      </c>
      <c r="AF331" s="595">
        <v>4</v>
      </c>
      <c r="AG331" s="379" t="s">
        <v>665</v>
      </c>
      <c r="AJ331" s="379"/>
      <c r="AK331" s="379"/>
      <c r="AL331" s="379"/>
      <c r="AM331" s="379"/>
      <c r="AN331" s="379"/>
      <c r="AO331" s="379"/>
      <c r="AU331" s="379"/>
      <c r="AW331" s="644">
        <v>0</v>
      </c>
      <c r="AY331" s="379"/>
    </row>
    <row r="332" spans="1:51" x14ac:dyDescent="0.45">
      <c r="A332" s="379" t="s">
        <v>1440</v>
      </c>
      <c r="B332" s="379" t="s">
        <v>1441</v>
      </c>
      <c r="C332" s="379" t="s">
        <v>1442</v>
      </c>
      <c r="D332" s="379" t="s">
        <v>1443</v>
      </c>
      <c r="H332" s="379" t="s">
        <v>1934</v>
      </c>
      <c r="J332" s="379" t="s">
        <v>120</v>
      </c>
      <c r="K332" s="594" t="s">
        <v>1935</v>
      </c>
      <c r="L332" s="594" t="s">
        <v>855</v>
      </c>
      <c r="M332" s="594" t="s">
        <v>856</v>
      </c>
      <c r="N332" s="594" t="s">
        <v>1936</v>
      </c>
      <c r="O332" s="594" t="s">
        <v>1937</v>
      </c>
      <c r="P332" s="594"/>
      <c r="Q332" s="594"/>
      <c r="R332" s="594"/>
      <c r="S332" s="594"/>
      <c r="T332" s="594"/>
      <c r="U332" s="594"/>
      <c r="V332" s="594"/>
      <c r="W332" s="594"/>
      <c r="X332" s="594"/>
      <c r="Y332" s="594"/>
      <c r="Z332" s="594"/>
      <c r="AA332" s="588" t="s">
        <v>1938</v>
      </c>
      <c r="AB332" s="588" t="s">
        <v>1939</v>
      </c>
      <c r="AC332" s="680" t="s">
        <v>219</v>
      </c>
      <c r="AD332" s="588" t="s">
        <v>1096</v>
      </c>
      <c r="AE332" s="595">
        <v>1</v>
      </c>
      <c r="AF332" s="595">
        <v>4</v>
      </c>
      <c r="AG332" s="379" t="s">
        <v>665</v>
      </c>
      <c r="AJ332" s="379">
        <v>3</v>
      </c>
      <c r="AK332" s="379"/>
      <c r="AL332" s="379"/>
      <c r="AM332" s="379">
        <v>3</v>
      </c>
      <c r="AN332" s="379"/>
      <c r="AO332" s="379"/>
      <c r="AR332" s="379" t="s">
        <v>1940</v>
      </c>
      <c r="AU332" s="379"/>
      <c r="AV332" s="681">
        <v>2.2000000000000002</v>
      </c>
      <c r="AW332" s="644">
        <v>1.256</v>
      </c>
      <c r="AY332" s="379"/>
    </row>
    <row r="333" spans="1:51" x14ac:dyDescent="0.45">
      <c r="A333" s="379" t="s">
        <v>602</v>
      </c>
      <c r="B333" s="379" t="s">
        <v>1941</v>
      </c>
      <c r="C333" s="379" t="s">
        <v>1942</v>
      </c>
      <c r="D333" s="379" t="s">
        <v>1943</v>
      </c>
      <c r="J333" s="379" t="s">
        <v>120</v>
      </c>
      <c r="K333" s="594" t="s">
        <v>1944</v>
      </c>
      <c r="L333" s="594"/>
      <c r="M333" s="594"/>
      <c r="N333" s="594"/>
      <c r="O333" s="594"/>
      <c r="P333" s="594"/>
      <c r="Q333" s="594"/>
      <c r="R333" s="594"/>
      <c r="S333" s="594"/>
      <c r="T333" s="594"/>
      <c r="U333" s="594"/>
      <c r="V333" s="594"/>
      <c r="W333" s="594"/>
      <c r="X333" s="594"/>
      <c r="Y333" s="594"/>
      <c r="Z333" s="594"/>
      <c r="AA333" s="588" t="s">
        <v>1945</v>
      </c>
      <c r="AB333" s="588" t="s">
        <v>1946</v>
      </c>
      <c r="AC333" s="680" t="s">
        <v>236</v>
      </c>
      <c r="AD333" s="588" t="s">
        <v>1096</v>
      </c>
      <c r="AE333" s="595">
        <v>1</v>
      </c>
      <c r="AF333" s="595">
        <v>4</v>
      </c>
      <c r="AG333" s="379" t="s">
        <v>665</v>
      </c>
      <c r="AJ333" s="379">
        <v>14</v>
      </c>
      <c r="AK333" s="379">
        <v>5</v>
      </c>
      <c r="AL333" s="379"/>
      <c r="AM333" s="379">
        <v>6</v>
      </c>
      <c r="AN333" s="379"/>
      <c r="AO333" s="379">
        <v>3</v>
      </c>
      <c r="AQ333" s="379" t="s">
        <v>1947</v>
      </c>
      <c r="AR333" s="379" t="s">
        <v>1948</v>
      </c>
      <c r="AU333" s="379"/>
      <c r="AV333" s="681">
        <v>2.2000000000000002</v>
      </c>
      <c r="AW333" s="644">
        <v>1.256</v>
      </c>
      <c r="AY333" s="379"/>
    </row>
    <row r="334" spans="1:51" x14ac:dyDescent="0.45">
      <c r="A334" s="379" t="s">
        <v>16</v>
      </c>
      <c r="J334" s="379" t="s">
        <v>120</v>
      </c>
      <c r="K334" s="594" t="s">
        <v>1949</v>
      </c>
      <c r="L334" s="594"/>
      <c r="M334" s="594"/>
      <c r="N334" s="594"/>
      <c r="O334" s="594"/>
      <c r="P334" s="594"/>
      <c r="Q334" s="594"/>
      <c r="R334" s="594"/>
      <c r="S334" s="594"/>
      <c r="T334" s="594"/>
      <c r="U334" s="594"/>
      <c r="V334" s="594"/>
      <c r="W334" s="594"/>
      <c r="X334" s="594"/>
      <c r="Y334" s="594"/>
      <c r="Z334" s="594"/>
      <c r="AA334" s="588" t="s">
        <v>1950</v>
      </c>
      <c r="AB334" s="588" t="s">
        <v>1951</v>
      </c>
      <c r="AC334" s="528" t="s">
        <v>252</v>
      </c>
      <c r="AD334" s="588" t="s">
        <v>1096</v>
      </c>
      <c r="AE334" s="595">
        <v>1</v>
      </c>
      <c r="AF334" s="595">
        <v>4</v>
      </c>
      <c r="AG334" s="379" t="s">
        <v>665</v>
      </c>
      <c r="AJ334" s="379"/>
      <c r="AK334" s="379"/>
      <c r="AL334" s="379"/>
      <c r="AM334" s="379"/>
      <c r="AN334" s="379"/>
      <c r="AO334" s="379"/>
      <c r="AU334" s="379"/>
      <c r="AW334" s="644">
        <v>1.034</v>
      </c>
      <c r="AY334" s="379"/>
    </row>
    <row r="335" spans="1:51" x14ac:dyDescent="0.45">
      <c r="A335" s="379" t="s">
        <v>16</v>
      </c>
      <c r="B335" s="530"/>
      <c r="C335" s="530"/>
      <c r="D335" s="530"/>
      <c r="E335" s="530"/>
      <c r="F335" s="530"/>
      <c r="G335" s="530"/>
      <c r="J335" s="379" t="s">
        <v>120</v>
      </c>
      <c r="K335" s="594" t="s">
        <v>1952</v>
      </c>
      <c r="L335" s="594"/>
      <c r="M335" s="594"/>
      <c r="N335" s="594"/>
      <c r="O335" s="594"/>
      <c r="P335" s="594"/>
      <c r="Q335" s="594"/>
      <c r="R335" s="594"/>
      <c r="S335" s="594"/>
      <c r="T335" s="594"/>
      <c r="U335" s="594"/>
      <c r="V335" s="594"/>
      <c r="W335" s="594"/>
      <c r="X335" s="594"/>
      <c r="Y335" s="594"/>
      <c r="Z335" s="594"/>
      <c r="AA335" s="588" t="s">
        <v>1953</v>
      </c>
      <c r="AB335" s="588" t="s">
        <v>1954</v>
      </c>
      <c r="AC335" s="528" t="s">
        <v>268</v>
      </c>
      <c r="AD335" s="588" t="s">
        <v>1096</v>
      </c>
      <c r="AE335" s="595">
        <v>1</v>
      </c>
      <c r="AF335" s="595">
        <v>4</v>
      </c>
      <c r="AG335" s="379" t="s">
        <v>665</v>
      </c>
      <c r="AJ335" s="379"/>
      <c r="AK335" s="379"/>
      <c r="AL335" s="379"/>
      <c r="AM335" s="379"/>
      <c r="AN335" s="379"/>
      <c r="AO335" s="379"/>
      <c r="AU335" s="379"/>
      <c r="AW335" s="644">
        <v>1.6719999999999999</v>
      </c>
      <c r="AY335" s="379"/>
    </row>
    <row r="336" spans="1:51" x14ac:dyDescent="0.45">
      <c r="A336" s="379" t="s">
        <v>16</v>
      </c>
      <c r="H336" s="531"/>
      <c r="J336" s="379" t="s">
        <v>120</v>
      </c>
      <c r="K336" s="594" t="s">
        <v>1955</v>
      </c>
      <c r="L336" s="594"/>
      <c r="M336" s="594"/>
      <c r="N336" s="594"/>
      <c r="O336" s="594"/>
      <c r="P336" s="594"/>
      <c r="Q336" s="594"/>
      <c r="R336" s="594"/>
      <c r="S336" s="594"/>
      <c r="T336" s="594"/>
      <c r="U336" s="594"/>
      <c r="V336" s="594"/>
      <c r="W336" s="594"/>
      <c r="X336" s="594"/>
      <c r="Y336" s="594"/>
      <c r="Z336" s="594"/>
      <c r="AA336" s="588" t="s">
        <v>1956</v>
      </c>
      <c r="AB336" s="588" t="s">
        <v>1957</v>
      </c>
      <c r="AC336" s="528" t="s">
        <v>284</v>
      </c>
      <c r="AD336" s="588" t="s">
        <v>1096</v>
      </c>
      <c r="AE336" s="595">
        <v>1</v>
      </c>
      <c r="AF336" s="595">
        <v>4</v>
      </c>
      <c r="AG336" s="379" t="s">
        <v>665</v>
      </c>
      <c r="AJ336" s="379"/>
      <c r="AK336" s="379"/>
      <c r="AL336" s="379"/>
      <c r="AM336" s="379"/>
      <c r="AN336" s="379"/>
      <c r="AO336" s="379"/>
      <c r="AU336" s="379"/>
      <c r="AW336" s="644">
        <v>1.716</v>
      </c>
      <c r="AY336" s="379"/>
    </row>
    <row r="337" spans="1:51" x14ac:dyDescent="0.45">
      <c r="A337" s="379" t="s">
        <v>602</v>
      </c>
      <c r="B337" s="379" t="s">
        <v>750</v>
      </c>
      <c r="C337" s="379" t="s">
        <v>751</v>
      </c>
      <c r="D337" s="379" t="s">
        <v>752</v>
      </c>
      <c r="J337" s="379" t="s">
        <v>120</v>
      </c>
      <c r="K337" s="594" t="s">
        <v>1958</v>
      </c>
      <c r="L337" s="594"/>
      <c r="M337" s="594"/>
      <c r="N337" s="594"/>
      <c r="O337" s="594"/>
      <c r="P337" s="594"/>
      <c r="Q337" s="594"/>
      <c r="R337" s="594"/>
      <c r="S337" s="594"/>
      <c r="T337" s="594"/>
      <c r="U337" s="594"/>
      <c r="V337" s="594"/>
      <c r="W337" s="594"/>
      <c r="X337" s="594"/>
      <c r="Y337" s="594"/>
      <c r="Z337" s="594"/>
      <c r="AA337" s="588" t="s">
        <v>1959</v>
      </c>
      <c r="AB337" s="588" t="s">
        <v>1960</v>
      </c>
      <c r="AC337" s="680" t="s">
        <v>300</v>
      </c>
      <c r="AD337" s="588" t="s">
        <v>1096</v>
      </c>
      <c r="AE337" s="595">
        <v>1</v>
      </c>
      <c r="AF337" s="595">
        <v>4</v>
      </c>
      <c r="AG337" s="379" t="s">
        <v>665</v>
      </c>
      <c r="AJ337" s="379">
        <v>14</v>
      </c>
      <c r="AK337" s="379">
        <v>6</v>
      </c>
      <c r="AL337" s="379"/>
      <c r="AM337" s="379"/>
      <c r="AN337" s="379"/>
      <c r="AO337" s="379">
        <v>8</v>
      </c>
      <c r="AQ337" s="379" t="s">
        <v>1803</v>
      </c>
      <c r="AR337" s="379" t="s">
        <v>1961</v>
      </c>
      <c r="AU337" s="379"/>
      <c r="AV337" s="681">
        <v>2.2000000000000002</v>
      </c>
      <c r="AW337" s="644">
        <v>1.256</v>
      </c>
      <c r="AY337" s="379"/>
    </row>
    <row r="338" spans="1:51" x14ac:dyDescent="0.45">
      <c r="A338" s="379" t="s">
        <v>602</v>
      </c>
      <c r="B338" s="379" t="s">
        <v>750</v>
      </c>
      <c r="C338" s="379" t="s">
        <v>751</v>
      </c>
      <c r="D338" s="379" t="s">
        <v>752</v>
      </c>
      <c r="J338" s="379" t="s">
        <v>120</v>
      </c>
      <c r="K338" s="594" t="s">
        <v>1962</v>
      </c>
      <c r="L338" s="594"/>
      <c r="M338" s="594"/>
      <c r="N338" s="594"/>
      <c r="O338" s="594"/>
      <c r="P338" s="594"/>
      <c r="Q338" s="594"/>
      <c r="R338" s="594"/>
      <c r="S338" s="594"/>
      <c r="T338" s="594"/>
      <c r="U338" s="594"/>
      <c r="V338" s="594"/>
      <c r="W338" s="594"/>
      <c r="X338" s="594"/>
      <c r="Y338" s="594"/>
      <c r="Z338" s="594"/>
      <c r="AA338" s="588" t="s">
        <v>1963</v>
      </c>
      <c r="AB338" s="588" t="s">
        <v>1964</v>
      </c>
      <c r="AC338" s="680" t="s">
        <v>316</v>
      </c>
      <c r="AD338" s="588" t="s">
        <v>1096</v>
      </c>
      <c r="AE338" s="595">
        <v>1</v>
      </c>
      <c r="AF338" s="595">
        <v>4</v>
      </c>
      <c r="AG338" s="379" t="s">
        <v>665</v>
      </c>
      <c r="AJ338" s="379">
        <v>19</v>
      </c>
      <c r="AK338" s="379">
        <v>10</v>
      </c>
      <c r="AL338" s="379"/>
      <c r="AM338" s="379"/>
      <c r="AN338" s="379"/>
      <c r="AO338" s="379">
        <v>9</v>
      </c>
      <c r="AQ338" s="379" t="s">
        <v>1803</v>
      </c>
      <c r="AR338" s="379" t="s">
        <v>1965</v>
      </c>
      <c r="AU338" s="379"/>
      <c r="AV338" s="681">
        <v>2.2000000000000002</v>
      </c>
      <c r="AW338" s="644">
        <v>1.256</v>
      </c>
      <c r="AY338" s="379"/>
    </row>
    <row r="339" spans="1:51" x14ac:dyDescent="0.45">
      <c r="A339" s="379" t="s">
        <v>602</v>
      </c>
      <c r="B339" s="379" t="s">
        <v>750</v>
      </c>
      <c r="C339" s="379" t="s">
        <v>751</v>
      </c>
      <c r="D339" s="379" t="s">
        <v>752</v>
      </c>
      <c r="J339" s="379" t="s">
        <v>120</v>
      </c>
      <c r="K339" s="594" t="s">
        <v>1966</v>
      </c>
      <c r="L339" s="594"/>
      <c r="M339" s="594"/>
      <c r="N339" s="594"/>
      <c r="O339" s="594"/>
      <c r="P339" s="594"/>
      <c r="Q339" s="594"/>
      <c r="R339" s="594"/>
      <c r="S339" s="594"/>
      <c r="T339" s="594"/>
      <c r="U339" s="594"/>
      <c r="V339" s="594"/>
      <c r="W339" s="594"/>
      <c r="X339" s="594"/>
      <c r="Y339" s="594"/>
      <c r="Z339" s="594"/>
      <c r="AA339" s="588" t="s">
        <v>1967</v>
      </c>
      <c r="AB339" s="588" t="s">
        <v>1968</v>
      </c>
      <c r="AC339" s="680" t="s">
        <v>333</v>
      </c>
      <c r="AD339" s="588" t="s">
        <v>1096</v>
      </c>
      <c r="AE339" s="595">
        <v>1</v>
      </c>
      <c r="AF339" s="595">
        <v>4</v>
      </c>
      <c r="AG339" s="379" t="s">
        <v>665</v>
      </c>
      <c r="AJ339" s="379">
        <v>13</v>
      </c>
      <c r="AK339" s="379">
        <v>7</v>
      </c>
      <c r="AL339" s="379"/>
      <c r="AM339" s="379"/>
      <c r="AN339" s="379">
        <v>6</v>
      </c>
      <c r="AO339" s="379"/>
      <c r="AP339" s="379" t="s">
        <v>1340</v>
      </c>
      <c r="AQ339" s="379" t="s">
        <v>1803</v>
      </c>
      <c r="AR339" s="379" t="s">
        <v>1969</v>
      </c>
      <c r="AU339" s="379"/>
      <c r="AV339" s="681">
        <v>2.2000000000000002</v>
      </c>
      <c r="AW339" s="644">
        <v>1.256</v>
      </c>
      <c r="AY339" s="379"/>
    </row>
    <row r="340" spans="1:51" x14ac:dyDescent="0.45">
      <c r="A340" s="379" t="s">
        <v>602</v>
      </c>
      <c r="B340" s="379" t="s">
        <v>750</v>
      </c>
      <c r="C340" s="379" t="s">
        <v>751</v>
      </c>
      <c r="D340" s="379" t="s">
        <v>752</v>
      </c>
      <c r="J340" s="379" t="s">
        <v>120</v>
      </c>
      <c r="K340" s="594" t="s">
        <v>1970</v>
      </c>
      <c r="L340" s="594"/>
      <c r="M340" s="594"/>
      <c r="N340" s="594"/>
      <c r="O340" s="594"/>
      <c r="P340" s="594"/>
      <c r="Q340" s="594"/>
      <c r="R340" s="594"/>
      <c r="S340" s="594"/>
      <c r="T340" s="594"/>
      <c r="U340" s="594"/>
      <c r="V340" s="594"/>
      <c r="W340" s="594"/>
      <c r="X340" s="594"/>
      <c r="Y340" s="594"/>
      <c r="Z340" s="594"/>
      <c r="AA340" s="588" t="s">
        <v>1971</v>
      </c>
      <c r="AB340" s="588" t="s">
        <v>1972</v>
      </c>
      <c r="AC340" s="680" t="s">
        <v>350</v>
      </c>
      <c r="AD340" s="588" t="s">
        <v>1096</v>
      </c>
      <c r="AE340" s="595">
        <v>1</v>
      </c>
      <c r="AF340" s="595">
        <v>4</v>
      </c>
      <c r="AG340" s="379" t="s">
        <v>665</v>
      </c>
      <c r="AJ340" s="379">
        <v>12</v>
      </c>
      <c r="AK340" s="379">
        <v>5</v>
      </c>
      <c r="AL340" s="379"/>
      <c r="AM340" s="379"/>
      <c r="AN340" s="379">
        <v>7</v>
      </c>
      <c r="AO340" s="379"/>
      <c r="AQ340" s="379" t="s">
        <v>1803</v>
      </c>
      <c r="AR340" s="379" t="s">
        <v>1973</v>
      </c>
      <c r="AU340" s="379"/>
      <c r="AV340" s="681">
        <v>2.2000000000000002</v>
      </c>
      <c r="AW340" s="644">
        <v>1.256</v>
      </c>
      <c r="AY340" s="379"/>
    </row>
    <row r="341" spans="1:51" x14ac:dyDescent="0.45">
      <c r="A341" s="379" t="s">
        <v>602</v>
      </c>
      <c r="B341" s="379" t="s">
        <v>750</v>
      </c>
      <c r="C341" s="379" t="s">
        <v>751</v>
      </c>
      <c r="D341" s="379" t="s">
        <v>752</v>
      </c>
      <c r="J341" s="379" t="s">
        <v>120</v>
      </c>
      <c r="K341" s="594" t="s">
        <v>1974</v>
      </c>
      <c r="L341" s="594"/>
      <c r="M341" s="594"/>
      <c r="N341" s="594"/>
      <c r="O341" s="594"/>
      <c r="P341" s="594"/>
      <c r="Q341" s="594"/>
      <c r="R341" s="594"/>
      <c r="S341" s="594"/>
      <c r="T341" s="594"/>
      <c r="U341" s="594"/>
      <c r="V341" s="594"/>
      <c r="W341" s="594"/>
      <c r="X341" s="594"/>
      <c r="Y341" s="594"/>
      <c r="Z341" s="594"/>
      <c r="AA341" s="588" t="s">
        <v>1975</v>
      </c>
      <c r="AB341" s="588" t="s">
        <v>1976</v>
      </c>
      <c r="AC341" s="680" t="s">
        <v>367</v>
      </c>
      <c r="AD341" s="588" t="s">
        <v>1096</v>
      </c>
      <c r="AE341" s="595">
        <v>1</v>
      </c>
      <c r="AF341" s="595">
        <v>4</v>
      </c>
      <c r="AG341" s="379" t="s">
        <v>665</v>
      </c>
      <c r="AJ341" s="379">
        <v>20</v>
      </c>
      <c r="AK341" s="379">
        <v>11</v>
      </c>
      <c r="AL341" s="379"/>
      <c r="AM341" s="379"/>
      <c r="AN341" s="379">
        <v>4</v>
      </c>
      <c r="AO341" s="379">
        <v>5</v>
      </c>
      <c r="AP341" s="379" t="s">
        <v>1340</v>
      </c>
      <c r="AQ341" s="379" t="s">
        <v>1803</v>
      </c>
      <c r="AR341" s="379" t="s">
        <v>1977</v>
      </c>
      <c r="AU341" s="379"/>
      <c r="AV341" s="681">
        <v>2.2000000000000002</v>
      </c>
      <c r="AW341" s="644">
        <v>1.256</v>
      </c>
      <c r="AY341" s="379"/>
    </row>
    <row r="342" spans="1:51" x14ac:dyDescent="0.45">
      <c r="A342" s="379" t="s">
        <v>16</v>
      </c>
      <c r="J342" s="379" t="s">
        <v>120</v>
      </c>
      <c r="K342" s="594" t="s">
        <v>1978</v>
      </c>
      <c r="L342" s="594"/>
      <c r="M342" s="594"/>
      <c r="N342" s="594"/>
      <c r="O342" s="594"/>
      <c r="P342" s="594"/>
      <c r="Q342" s="594"/>
      <c r="R342" s="594"/>
      <c r="S342" s="594"/>
      <c r="T342" s="594"/>
      <c r="U342" s="594"/>
      <c r="V342" s="594"/>
      <c r="W342" s="594"/>
      <c r="X342" s="594"/>
      <c r="Y342" s="594"/>
      <c r="Z342" s="594"/>
      <c r="AA342" s="588" t="s">
        <v>1979</v>
      </c>
      <c r="AB342" s="588" t="s">
        <v>1980</v>
      </c>
      <c r="AC342" s="528" t="s">
        <v>384</v>
      </c>
      <c r="AD342" s="588" t="s">
        <v>1096</v>
      </c>
      <c r="AE342" s="595">
        <v>1</v>
      </c>
      <c r="AF342" s="595">
        <v>4</v>
      </c>
      <c r="AG342" s="379" t="s">
        <v>665</v>
      </c>
      <c r="AJ342" s="379"/>
      <c r="AK342" s="379"/>
      <c r="AL342" s="379"/>
      <c r="AM342" s="379"/>
      <c r="AN342" s="379"/>
      <c r="AO342" s="379"/>
      <c r="AU342" s="379"/>
      <c r="AW342" s="644">
        <v>0</v>
      </c>
      <c r="AY342" s="379"/>
    </row>
    <row r="343" spans="1:51" x14ac:dyDescent="0.45">
      <c r="A343" s="379" t="s">
        <v>602</v>
      </c>
      <c r="B343" s="379" t="s">
        <v>1981</v>
      </c>
      <c r="C343" s="379" t="s">
        <v>1982</v>
      </c>
      <c r="D343" s="379" t="s">
        <v>1983</v>
      </c>
      <c r="J343" s="379" t="s">
        <v>120</v>
      </c>
      <c r="K343" s="594" t="s">
        <v>1984</v>
      </c>
      <c r="L343" s="594"/>
      <c r="M343" s="594"/>
      <c r="N343" s="594"/>
      <c r="O343" s="594"/>
      <c r="P343" s="594"/>
      <c r="Q343" s="594"/>
      <c r="R343" s="594"/>
      <c r="S343" s="594"/>
      <c r="T343" s="594"/>
      <c r="U343" s="594"/>
      <c r="V343" s="594"/>
      <c r="W343" s="594"/>
      <c r="X343" s="594"/>
      <c r="Y343" s="594"/>
      <c r="Z343" s="594"/>
      <c r="AA343" s="588" t="s">
        <v>1985</v>
      </c>
      <c r="AB343" s="588" t="s">
        <v>1986</v>
      </c>
      <c r="AC343" s="680" t="s">
        <v>398</v>
      </c>
      <c r="AD343" s="588" t="s">
        <v>1096</v>
      </c>
      <c r="AE343" s="595">
        <v>1</v>
      </c>
      <c r="AF343" s="595">
        <v>4</v>
      </c>
      <c r="AG343" s="379" t="s">
        <v>665</v>
      </c>
      <c r="AJ343" s="379"/>
      <c r="AK343" s="379"/>
      <c r="AL343" s="379"/>
      <c r="AM343" s="379"/>
      <c r="AN343" s="379"/>
      <c r="AO343" s="379"/>
      <c r="AQ343" s="379" t="s">
        <v>1987</v>
      </c>
      <c r="AR343" s="379" t="s">
        <v>1988</v>
      </c>
      <c r="AU343" s="379"/>
      <c r="AV343" s="681">
        <v>2.2000000000000002</v>
      </c>
      <c r="AW343" s="644">
        <v>1.256</v>
      </c>
      <c r="AY343" s="379"/>
    </row>
    <row r="344" spans="1:51" x14ac:dyDescent="0.45">
      <c r="A344" s="379" t="s">
        <v>16</v>
      </c>
      <c r="J344" s="379" t="s">
        <v>120</v>
      </c>
      <c r="K344" s="594" t="s">
        <v>1989</v>
      </c>
      <c r="L344" s="594" t="s">
        <v>855</v>
      </c>
      <c r="M344" s="594" t="s">
        <v>856</v>
      </c>
      <c r="N344" s="594" t="s">
        <v>1990</v>
      </c>
      <c r="O344" s="594" t="s">
        <v>1991</v>
      </c>
      <c r="P344" s="594"/>
      <c r="Q344" s="594"/>
      <c r="R344" s="594"/>
      <c r="S344" s="594"/>
      <c r="T344" s="594"/>
      <c r="U344" s="594"/>
      <c r="V344" s="594"/>
      <c r="W344" s="594"/>
      <c r="X344" s="594"/>
      <c r="Y344" s="594"/>
      <c r="Z344" s="594"/>
      <c r="AA344" s="588" t="s">
        <v>1992</v>
      </c>
      <c r="AB344" s="588" t="s">
        <v>1993</v>
      </c>
      <c r="AC344" s="528" t="s">
        <v>218</v>
      </c>
      <c r="AD344" s="588" t="s">
        <v>1096</v>
      </c>
      <c r="AE344" s="595">
        <v>1</v>
      </c>
      <c r="AF344" s="595">
        <v>4</v>
      </c>
      <c r="AG344" s="379" t="s">
        <v>665</v>
      </c>
      <c r="AJ344" s="379"/>
      <c r="AK344" s="379"/>
      <c r="AL344" s="379"/>
      <c r="AM344" s="379"/>
      <c r="AN344" s="379"/>
      <c r="AO344" s="379"/>
      <c r="AU344" s="379"/>
      <c r="AW344" s="644">
        <v>2.2000000000000002</v>
      </c>
      <c r="AY344" s="379"/>
    </row>
    <row r="345" spans="1:51" x14ac:dyDescent="0.45">
      <c r="A345" s="379" t="s">
        <v>602</v>
      </c>
      <c r="B345" s="379" t="s">
        <v>1994</v>
      </c>
      <c r="C345" s="379" t="s">
        <v>1995</v>
      </c>
      <c r="D345" s="379" t="s">
        <v>1996</v>
      </c>
      <c r="J345" s="379" t="s">
        <v>120</v>
      </c>
      <c r="K345" s="594" t="s">
        <v>1997</v>
      </c>
      <c r="L345" s="594"/>
      <c r="M345" s="594"/>
      <c r="N345" s="594"/>
      <c r="O345" s="594"/>
      <c r="P345" s="594"/>
      <c r="Q345" s="594"/>
      <c r="R345" s="594"/>
      <c r="S345" s="594"/>
      <c r="T345" s="594"/>
      <c r="U345" s="594"/>
      <c r="V345" s="594"/>
      <c r="W345" s="594"/>
      <c r="X345" s="594"/>
      <c r="Y345" s="594"/>
      <c r="Z345" s="594"/>
      <c r="AA345" s="588" t="s">
        <v>1998</v>
      </c>
      <c r="AB345" s="588" t="s">
        <v>1999</v>
      </c>
      <c r="AC345" s="680" t="s">
        <v>235</v>
      </c>
      <c r="AD345" s="588" t="s">
        <v>1096</v>
      </c>
      <c r="AE345" s="595">
        <v>1</v>
      </c>
      <c r="AF345" s="595">
        <v>4</v>
      </c>
      <c r="AG345" s="379" t="s">
        <v>665</v>
      </c>
      <c r="AJ345" s="379">
        <v>12</v>
      </c>
      <c r="AK345" s="379">
        <v>6</v>
      </c>
      <c r="AL345" s="379"/>
      <c r="AM345" s="379">
        <v>1</v>
      </c>
      <c r="AN345" s="379">
        <v>5</v>
      </c>
      <c r="AO345" s="379"/>
      <c r="AP345" s="379" t="s">
        <v>1340</v>
      </c>
      <c r="AQ345" s="379" t="s">
        <v>2000</v>
      </c>
      <c r="AR345" s="379" t="s">
        <v>2001</v>
      </c>
      <c r="AU345" s="379"/>
      <c r="AV345" s="681">
        <v>1.1000000000000001</v>
      </c>
      <c r="AW345" s="644">
        <v>1.512</v>
      </c>
      <c r="AY345" s="379"/>
    </row>
    <row r="346" spans="1:51" x14ac:dyDescent="0.45">
      <c r="A346" s="379" t="s">
        <v>16</v>
      </c>
      <c r="J346" s="379" t="s">
        <v>120</v>
      </c>
      <c r="K346" s="594" t="s">
        <v>2002</v>
      </c>
      <c r="L346" s="594"/>
      <c r="M346" s="594"/>
      <c r="N346" s="594"/>
      <c r="O346" s="594"/>
      <c r="P346" s="594"/>
      <c r="Q346" s="594"/>
      <c r="R346" s="594"/>
      <c r="S346" s="594"/>
      <c r="T346" s="594"/>
      <c r="U346" s="594"/>
      <c r="V346" s="594"/>
      <c r="W346" s="594"/>
      <c r="X346" s="594"/>
      <c r="Y346" s="594"/>
      <c r="Z346" s="594"/>
      <c r="AA346" s="588" t="s">
        <v>2003</v>
      </c>
      <c r="AB346" s="588" t="s">
        <v>2004</v>
      </c>
      <c r="AC346" s="528" t="s">
        <v>251</v>
      </c>
      <c r="AD346" s="588" t="s">
        <v>1096</v>
      </c>
      <c r="AE346" s="595">
        <v>1</v>
      </c>
      <c r="AF346" s="595">
        <v>4</v>
      </c>
      <c r="AG346" s="379" t="s">
        <v>665</v>
      </c>
      <c r="AJ346" s="379"/>
      <c r="AK346" s="379"/>
      <c r="AL346" s="379"/>
      <c r="AM346" s="379"/>
      <c r="AN346" s="379"/>
      <c r="AO346" s="379"/>
      <c r="AU346" s="379"/>
      <c r="AW346" s="644">
        <v>0.99</v>
      </c>
      <c r="AY346" s="379"/>
    </row>
    <row r="347" spans="1:51" x14ac:dyDescent="0.45">
      <c r="A347" s="379" t="s">
        <v>602</v>
      </c>
      <c r="B347" s="379" t="s">
        <v>2005</v>
      </c>
      <c r="C347" s="379" t="s">
        <v>2006</v>
      </c>
      <c r="D347" s="379" t="s">
        <v>2007</v>
      </c>
      <c r="J347" s="379" t="s">
        <v>120</v>
      </c>
      <c r="K347" s="594" t="s">
        <v>2008</v>
      </c>
      <c r="L347" s="594"/>
      <c r="M347" s="594"/>
      <c r="N347" s="594"/>
      <c r="O347" s="594"/>
      <c r="P347" s="594"/>
      <c r="Q347" s="594"/>
      <c r="R347" s="594"/>
      <c r="S347" s="594"/>
      <c r="T347" s="594"/>
      <c r="U347" s="594"/>
      <c r="V347" s="594"/>
      <c r="W347" s="594"/>
      <c r="X347" s="594"/>
      <c r="Y347" s="594"/>
      <c r="Z347" s="594"/>
      <c r="AA347" s="588" t="s">
        <v>2009</v>
      </c>
      <c r="AB347" s="588" t="s">
        <v>2010</v>
      </c>
      <c r="AC347" s="680" t="s">
        <v>267</v>
      </c>
      <c r="AD347" s="588" t="s">
        <v>1096</v>
      </c>
      <c r="AE347" s="595">
        <v>1</v>
      </c>
      <c r="AF347" s="595">
        <v>4</v>
      </c>
      <c r="AG347" s="379" t="s">
        <v>665</v>
      </c>
      <c r="AJ347" s="379">
        <v>17</v>
      </c>
      <c r="AK347" s="379">
        <v>5</v>
      </c>
      <c r="AL347" s="379"/>
      <c r="AM347" s="379"/>
      <c r="AN347" s="379">
        <v>12</v>
      </c>
      <c r="AO347" s="379"/>
      <c r="AP347" s="379" t="s">
        <v>1340</v>
      </c>
      <c r="AQ347" s="379" t="s">
        <v>2011</v>
      </c>
      <c r="AR347" s="379" t="s">
        <v>2012</v>
      </c>
      <c r="AT347" s="379" t="s">
        <v>2005</v>
      </c>
      <c r="AU347" s="379"/>
      <c r="AV347" s="681">
        <v>1.1000000000000001</v>
      </c>
      <c r="AW347" s="644">
        <v>1.512</v>
      </c>
      <c r="AY347" s="379"/>
    </row>
    <row r="348" spans="1:51" x14ac:dyDescent="0.45">
      <c r="A348" s="379" t="s">
        <v>602</v>
      </c>
      <c r="B348" s="379" t="s">
        <v>2005</v>
      </c>
      <c r="C348" s="379" t="s">
        <v>2006</v>
      </c>
      <c r="D348" s="379" t="s">
        <v>2007</v>
      </c>
      <c r="J348" s="379" t="s">
        <v>120</v>
      </c>
      <c r="K348" s="594" t="s">
        <v>2013</v>
      </c>
      <c r="L348" s="594"/>
      <c r="M348" s="594"/>
      <c r="N348" s="594"/>
      <c r="O348" s="594"/>
      <c r="P348" s="594"/>
      <c r="Q348" s="594"/>
      <c r="R348" s="594"/>
      <c r="S348" s="594"/>
      <c r="T348" s="594"/>
      <c r="U348" s="594"/>
      <c r="V348" s="594"/>
      <c r="W348" s="594"/>
      <c r="X348" s="594"/>
      <c r="Y348" s="594"/>
      <c r="Z348" s="594"/>
      <c r="AA348" s="588" t="s">
        <v>2014</v>
      </c>
      <c r="AB348" s="588" t="s">
        <v>2015</v>
      </c>
      <c r="AC348" s="680" t="s">
        <v>283</v>
      </c>
      <c r="AD348" s="588" t="s">
        <v>1096</v>
      </c>
      <c r="AE348" s="595">
        <v>1</v>
      </c>
      <c r="AF348" s="595">
        <v>4</v>
      </c>
      <c r="AG348" s="379" t="s">
        <v>665</v>
      </c>
      <c r="AJ348" s="379">
        <v>18</v>
      </c>
      <c r="AK348" s="379">
        <v>11</v>
      </c>
      <c r="AL348" s="379"/>
      <c r="AM348" s="379">
        <v>3</v>
      </c>
      <c r="AN348" s="379">
        <v>4</v>
      </c>
      <c r="AO348" s="379"/>
      <c r="AP348" s="379" t="s">
        <v>1340</v>
      </c>
      <c r="AQ348" s="379" t="s">
        <v>2016</v>
      </c>
      <c r="AR348" s="379" t="s">
        <v>2017</v>
      </c>
      <c r="AT348" s="379" t="s">
        <v>2005</v>
      </c>
      <c r="AU348" s="379"/>
      <c r="AV348" s="681">
        <v>1.1000000000000001</v>
      </c>
      <c r="AW348" s="644">
        <v>1.512</v>
      </c>
      <c r="AY348" s="379"/>
    </row>
    <row r="349" spans="1:51" x14ac:dyDescent="0.45">
      <c r="A349" s="379" t="s">
        <v>16</v>
      </c>
      <c r="J349" s="379" t="s">
        <v>120</v>
      </c>
      <c r="K349" s="594" t="s">
        <v>2018</v>
      </c>
      <c r="L349" s="594"/>
      <c r="M349" s="594"/>
      <c r="N349" s="594"/>
      <c r="O349" s="594"/>
      <c r="P349" s="594"/>
      <c r="Q349" s="594"/>
      <c r="R349" s="594"/>
      <c r="S349" s="594"/>
      <c r="T349" s="594"/>
      <c r="U349" s="594"/>
      <c r="V349" s="594"/>
      <c r="W349" s="594"/>
      <c r="X349" s="594"/>
      <c r="Y349" s="594"/>
      <c r="Z349" s="594"/>
      <c r="AA349" s="588" t="s">
        <v>2019</v>
      </c>
      <c r="AB349" s="588" t="s">
        <v>2020</v>
      </c>
      <c r="AC349" s="528" t="s">
        <v>299</v>
      </c>
      <c r="AD349" s="588" t="s">
        <v>1096</v>
      </c>
      <c r="AE349" s="595">
        <v>1</v>
      </c>
      <c r="AF349" s="595">
        <v>4</v>
      </c>
      <c r="AG349" s="379" t="s">
        <v>665</v>
      </c>
      <c r="AJ349" s="379"/>
      <c r="AK349" s="379"/>
      <c r="AL349" s="379"/>
      <c r="AM349" s="379"/>
      <c r="AN349" s="379"/>
      <c r="AO349" s="379"/>
      <c r="AU349" s="379"/>
      <c r="AW349" s="644">
        <v>0.19800000000000001</v>
      </c>
      <c r="AY349" s="379"/>
    </row>
    <row r="350" spans="1:51" x14ac:dyDescent="0.45">
      <c r="A350" s="379" t="s">
        <v>16</v>
      </c>
      <c r="J350" s="379" t="s">
        <v>120</v>
      </c>
      <c r="K350" s="594" t="s">
        <v>2021</v>
      </c>
      <c r="L350" s="594"/>
      <c r="M350" s="594"/>
      <c r="N350" s="594"/>
      <c r="O350" s="594"/>
      <c r="P350" s="594"/>
      <c r="Q350" s="594"/>
      <c r="R350" s="594"/>
      <c r="S350" s="594"/>
      <c r="T350" s="594"/>
      <c r="U350" s="594"/>
      <c r="V350" s="594"/>
      <c r="W350" s="594"/>
      <c r="X350" s="594"/>
      <c r="Y350" s="594"/>
      <c r="Z350" s="594"/>
      <c r="AA350" s="588" t="s">
        <v>2022</v>
      </c>
      <c r="AB350" s="588" t="s">
        <v>2023</v>
      </c>
      <c r="AC350" s="528" t="s">
        <v>315</v>
      </c>
      <c r="AD350" s="588" t="s">
        <v>1096</v>
      </c>
      <c r="AE350" s="595">
        <v>1</v>
      </c>
      <c r="AF350" s="595">
        <v>4</v>
      </c>
      <c r="AG350" s="379" t="s">
        <v>665</v>
      </c>
      <c r="AJ350" s="379"/>
      <c r="AK350" s="379"/>
      <c r="AL350" s="379"/>
      <c r="AM350" s="379"/>
      <c r="AN350" s="379"/>
      <c r="AO350" s="379"/>
      <c r="AU350" s="379"/>
      <c r="AW350" s="644">
        <v>0.55000000000000004</v>
      </c>
      <c r="AY350" s="379"/>
    </row>
    <row r="351" spans="1:51" x14ac:dyDescent="0.45">
      <c r="A351" s="379" t="s">
        <v>16</v>
      </c>
      <c r="J351" s="379" t="s">
        <v>120</v>
      </c>
      <c r="K351" s="594" t="s">
        <v>2024</v>
      </c>
      <c r="L351" s="594"/>
      <c r="M351" s="594"/>
      <c r="N351" s="594"/>
      <c r="O351" s="594"/>
      <c r="P351" s="594"/>
      <c r="Q351" s="594"/>
      <c r="R351" s="594"/>
      <c r="S351" s="594"/>
      <c r="T351" s="594"/>
      <c r="U351" s="594"/>
      <c r="V351" s="594"/>
      <c r="W351" s="594"/>
      <c r="X351" s="594"/>
      <c r="Y351" s="594"/>
      <c r="Z351" s="594"/>
      <c r="AA351" s="588" t="s">
        <v>2025</v>
      </c>
      <c r="AB351" s="588" t="s">
        <v>2026</v>
      </c>
      <c r="AC351" s="528" t="s">
        <v>332</v>
      </c>
      <c r="AD351" s="588" t="s">
        <v>1096</v>
      </c>
      <c r="AE351" s="595">
        <v>1</v>
      </c>
      <c r="AF351" s="595">
        <v>4</v>
      </c>
      <c r="AG351" s="379" t="s">
        <v>665</v>
      </c>
      <c r="AJ351" s="379"/>
      <c r="AK351" s="379"/>
      <c r="AL351" s="379"/>
      <c r="AM351" s="379"/>
      <c r="AN351" s="379"/>
      <c r="AO351" s="379"/>
      <c r="AU351" s="379"/>
      <c r="AW351" s="644">
        <v>0.28599999999999998</v>
      </c>
      <c r="AY351" s="379"/>
    </row>
    <row r="352" spans="1:51" x14ac:dyDescent="0.45">
      <c r="A352" s="379" t="s">
        <v>16</v>
      </c>
      <c r="J352" s="379" t="s">
        <v>120</v>
      </c>
      <c r="K352" s="594" t="s">
        <v>2027</v>
      </c>
      <c r="L352" s="594"/>
      <c r="M352" s="594"/>
      <c r="N352" s="594"/>
      <c r="O352" s="594"/>
      <c r="P352" s="594"/>
      <c r="Q352" s="594"/>
      <c r="R352" s="594"/>
      <c r="S352" s="594"/>
      <c r="T352" s="594"/>
      <c r="U352" s="594"/>
      <c r="V352" s="594"/>
      <c r="W352" s="594"/>
      <c r="X352" s="594"/>
      <c r="Y352" s="594"/>
      <c r="Z352" s="594"/>
      <c r="AA352" s="588" t="s">
        <v>2028</v>
      </c>
      <c r="AB352" s="588" t="s">
        <v>2029</v>
      </c>
      <c r="AC352" s="528" t="s">
        <v>349</v>
      </c>
      <c r="AD352" s="588" t="s">
        <v>1096</v>
      </c>
      <c r="AE352" s="595">
        <v>1</v>
      </c>
      <c r="AF352" s="595">
        <v>4</v>
      </c>
      <c r="AG352" s="379" t="s">
        <v>665</v>
      </c>
      <c r="AJ352" s="379"/>
      <c r="AK352" s="379"/>
      <c r="AL352" s="379"/>
      <c r="AM352" s="379"/>
      <c r="AN352" s="379"/>
      <c r="AO352" s="379"/>
      <c r="AU352" s="379"/>
      <c r="AW352" s="644">
        <v>0.57199999999999995</v>
      </c>
      <c r="AY352" s="379"/>
    </row>
    <row r="353" spans="1:51" x14ac:dyDescent="0.45">
      <c r="A353" s="379" t="s">
        <v>16</v>
      </c>
      <c r="J353" s="379" t="s">
        <v>120</v>
      </c>
      <c r="K353" s="594" t="s">
        <v>2030</v>
      </c>
      <c r="L353" s="594"/>
      <c r="M353" s="594"/>
      <c r="N353" s="594"/>
      <c r="O353" s="594"/>
      <c r="P353" s="594"/>
      <c r="Q353" s="594"/>
      <c r="R353" s="594"/>
      <c r="S353" s="594"/>
      <c r="T353" s="594"/>
      <c r="U353" s="594"/>
      <c r="V353" s="594"/>
      <c r="W353" s="594"/>
      <c r="X353" s="594"/>
      <c r="Y353" s="594"/>
      <c r="Z353" s="594"/>
      <c r="AA353" s="588" t="s">
        <v>2031</v>
      </c>
      <c r="AB353" s="588" t="s">
        <v>2032</v>
      </c>
      <c r="AC353" s="528" t="s">
        <v>366</v>
      </c>
      <c r="AD353" s="588" t="s">
        <v>1096</v>
      </c>
      <c r="AE353" s="595">
        <v>1</v>
      </c>
      <c r="AF353" s="595">
        <v>4</v>
      </c>
      <c r="AG353" s="379" t="s">
        <v>665</v>
      </c>
      <c r="AJ353" s="379"/>
      <c r="AK353" s="379"/>
      <c r="AL353" s="379"/>
      <c r="AM353" s="379"/>
      <c r="AN353" s="379"/>
      <c r="AO353" s="379"/>
      <c r="AU353" s="379"/>
      <c r="AW353" s="644">
        <v>1.1000000000000001</v>
      </c>
      <c r="AY353" s="379"/>
    </row>
    <row r="354" spans="1:51" x14ac:dyDescent="0.45">
      <c r="A354" s="379" t="s">
        <v>16</v>
      </c>
      <c r="J354" s="379" t="s">
        <v>120</v>
      </c>
      <c r="K354" s="594" t="s">
        <v>2033</v>
      </c>
      <c r="L354" s="594"/>
      <c r="M354" s="594"/>
      <c r="N354" s="594"/>
      <c r="O354" s="594"/>
      <c r="P354" s="594"/>
      <c r="Q354" s="594"/>
      <c r="R354" s="594"/>
      <c r="S354" s="594"/>
      <c r="T354" s="594"/>
      <c r="U354" s="594"/>
      <c r="V354" s="594"/>
      <c r="W354" s="594"/>
      <c r="X354" s="594"/>
      <c r="Y354" s="594"/>
      <c r="Z354" s="594"/>
      <c r="AA354" s="588" t="s">
        <v>2034</v>
      </c>
      <c r="AB354" s="588" t="s">
        <v>2035</v>
      </c>
      <c r="AC354" s="528" t="s">
        <v>383</v>
      </c>
      <c r="AD354" s="588" t="s">
        <v>1096</v>
      </c>
      <c r="AE354" s="595">
        <v>1</v>
      </c>
      <c r="AF354" s="595">
        <v>4</v>
      </c>
      <c r="AG354" s="379" t="s">
        <v>665</v>
      </c>
      <c r="AJ354" s="379"/>
      <c r="AK354" s="379"/>
      <c r="AL354" s="379"/>
      <c r="AM354" s="379"/>
      <c r="AN354" s="379"/>
      <c r="AO354" s="379"/>
      <c r="AU354" s="379"/>
      <c r="AW354" s="644">
        <v>1.3640000000000001</v>
      </c>
      <c r="AY354" s="379"/>
    </row>
    <row r="355" spans="1:51" x14ac:dyDescent="0.45">
      <c r="A355" s="379" t="s">
        <v>602</v>
      </c>
      <c r="B355" s="379" t="s">
        <v>2036</v>
      </c>
      <c r="C355" s="379" t="s">
        <v>2037</v>
      </c>
      <c r="D355" s="379" t="s">
        <v>2038</v>
      </c>
      <c r="J355" s="379" t="s">
        <v>120</v>
      </c>
      <c r="K355" s="594" t="s">
        <v>2039</v>
      </c>
      <c r="L355" s="594"/>
      <c r="M355" s="594"/>
      <c r="N355" s="594"/>
      <c r="O355" s="594"/>
      <c r="P355" s="594"/>
      <c r="Q355" s="594"/>
      <c r="R355" s="594"/>
      <c r="S355" s="594"/>
      <c r="T355" s="594"/>
      <c r="U355" s="594"/>
      <c r="V355" s="594"/>
      <c r="W355" s="594"/>
      <c r="X355" s="594"/>
      <c r="Y355" s="594"/>
      <c r="Z355" s="594"/>
      <c r="AA355" s="588" t="s">
        <v>2040</v>
      </c>
      <c r="AB355" s="588" t="s">
        <v>2041</v>
      </c>
      <c r="AC355" s="680" t="s">
        <v>397</v>
      </c>
      <c r="AD355" s="588" t="s">
        <v>1096</v>
      </c>
      <c r="AE355" s="595">
        <v>1</v>
      </c>
      <c r="AF355" s="595">
        <v>4</v>
      </c>
      <c r="AG355" s="379" t="s">
        <v>665</v>
      </c>
      <c r="AJ355" s="379">
        <v>16</v>
      </c>
      <c r="AK355" s="379">
        <v>16</v>
      </c>
      <c r="AL355" s="379"/>
      <c r="AM355" s="379"/>
      <c r="AN355" s="379"/>
      <c r="AO355" s="379"/>
      <c r="AP355" s="379" t="s">
        <v>1340</v>
      </c>
      <c r="AQ355" s="379" t="s">
        <v>2042</v>
      </c>
      <c r="AR355" s="379" t="s">
        <v>2043</v>
      </c>
      <c r="AU355" s="379"/>
      <c r="AV355" s="681">
        <v>1.1000000000000001</v>
      </c>
      <c r="AW355" s="644">
        <v>1.512</v>
      </c>
      <c r="AY355" s="379"/>
    </row>
    <row r="356" spans="1:51" x14ac:dyDescent="0.45">
      <c r="A356" s="645" t="s">
        <v>602</v>
      </c>
      <c r="B356" s="645" t="s">
        <v>2044</v>
      </c>
      <c r="C356" s="379" t="s">
        <v>2044</v>
      </c>
      <c r="D356" s="379" t="s">
        <v>2045</v>
      </c>
      <c r="J356" s="379" t="s">
        <v>120</v>
      </c>
      <c r="K356" s="646" t="s">
        <v>2046</v>
      </c>
      <c r="L356" s="594"/>
      <c r="M356" s="594"/>
      <c r="N356" s="594"/>
      <c r="O356" s="594"/>
      <c r="P356" s="594"/>
      <c r="Q356" s="594"/>
      <c r="R356" s="594"/>
      <c r="S356" s="594"/>
      <c r="T356" s="594"/>
      <c r="U356" s="594"/>
      <c r="V356" s="594"/>
      <c r="W356" s="594"/>
      <c r="X356" s="594"/>
      <c r="Y356" s="594"/>
      <c r="Z356" s="594"/>
      <c r="AA356" s="588" t="s">
        <v>2047</v>
      </c>
      <c r="AB356" s="588" t="s">
        <v>2048</v>
      </c>
      <c r="AC356" s="528" t="s">
        <v>127</v>
      </c>
      <c r="AD356" s="588" t="s">
        <v>664</v>
      </c>
      <c r="AE356" s="595">
        <v>1</v>
      </c>
      <c r="AF356" s="595">
        <v>5</v>
      </c>
      <c r="AG356" s="379" t="s">
        <v>665</v>
      </c>
      <c r="AH356" s="635" t="e">
        <v>#REF!</v>
      </c>
      <c r="AI356" s="635"/>
      <c r="AJ356" s="379"/>
      <c r="AK356" s="379"/>
      <c r="AL356" s="379"/>
      <c r="AM356" s="379"/>
      <c r="AN356" s="379"/>
      <c r="AO356" s="379"/>
      <c r="AP356" s="645"/>
      <c r="AQ356" s="645" t="s">
        <v>2049</v>
      </c>
      <c r="AR356" s="645" t="s">
        <v>2050</v>
      </c>
      <c r="AT356" s="645"/>
      <c r="AU356" s="379"/>
      <c r="AV356" s="645">
        <v>5</v>
      </c>
      <c r="AW356" s="647">
        <v>0</v>
      </c>
      <c r="AY356" s="379"/>
    </row>
    <row r="357" spans="1:51" x14ac:dyDescent="0.45">
      <c r="A357" s="379" t="s">
        <v>602</v>
      </c>
      <c r="B357" s="379" t="s">
        <v>2044</v>
      </c>
      <c r="C357" s="379" t="s">
        <v>2044</v>
      </c>
      <c r="D357" s="379" t="s">
        <v>2045</v>
      </c>
      <c r="J357" s="379" t="s">
        <v>120</v>
      </c>
      <c r="K357" s="594" t="s">
        <v>2051</v>
      </c>
      <c r="L357" s="594"/>
      <c r="M357" s="594"/>
      <c r="N357" s="594"/>
      <c r="O357" s="594"/>
      <c r="P357" s="594"/>
      <c r="Q357" s="594"/>
      <c r="R357" s="594"/>
      <c r="S357" s="594"/>
      <c r="T357" s="594"/>
      <c r="U357" s="594"/>
      <c r="V357" s="594"/>
      <c r="W357" s="594"/>
      <c r="X357" s="594"/>
      <c r="Y357" s="594"/>
      <c r="Z357" s="594"/>
      <c r="AA357" s="588" t="s">
        <v>2052</v>
      </c>
      <c r="AB357" s="588" t="s">
        <v>2053</v>
      </c>
      <c r="AC357" s="528" t="s">
        <v>134</v>
      </c>
      <c r="AD357" s="588" t="s">
        <v>664</v>
      </c>
      <c r="AE357" s="595">
        <v>1</v>
      </c>
      <c r="AF357" s="595">
        <v>5</v>
      </c>
      <c r="AG357" s="379" t="s">
        <v>665</v>
      </c>
      <c r="AH357" s="635" t="e">
        <v>#REF!</v>
      </c>
      <c r="AI357" s="635"/>
      <c r="AJ357" s="379"/>
      <c r="AK357" s="379"/>
      <c r="AL357" s="379"/>
      <c r="AM357" s="379"/>
      <c r="AN357" s="379"/>
      <c r="AO357" s="379"/>
      <c r="AP357" s="379" t="s">
        <v>2054</v>
      </c>
      <c r="AQ357" s="379" t="s">
        <v>2049</v>
      </c>
      <c r="AU357" s="379"/>
      <c r="AW357" s="644">
        <v>0</v>
      </c>
      <c r="AX357" s="648" t="s">
        <v>2055</v>
      </c>
      <c r="AY357" s="379"/>
    </row>
    <row r="358" spans="1:51" x14ac:dyDescent="0.45">
      <c r="A358" s="379" t="s">
        <v>602</v>
      </c>
      <c r="B358" s="379" t="s">
        <v>2044</v>
      </c>
      <c r="C358" s="379" t="s">
        <v>2044</v>
      </c>
      <c r="D358" s="379" t="s">
        <v>2045</v>
      </c>
      <c r="J358" s="379" t="s">
        <v>120</v>
      </c>
      <c r="K358" s="594" t="s">
        <v>2056</v>
      </c>
      <c r="L358" s="594"/>
      <c r="M358" s="594"/>
      <c r="N358" s="594"/>
      <c r="O358" s="594"/>
      <c r="P358" s="594"/>
      <c r="Q358" s="594"/>
      <c r="R358" s="594"/>
      <c r="S358" s="594"/>
      <c r="T358" s="594"/>
      <c r="U358" s="594"/>
      <c r="V358" s="594"/>
      <c r="W358" s="594"/>
      <c r="X358" s="594"/>
      <c r="Y358" s="594"/>
      <c r="Z358" s="594"/>
      <c r="AA358" s="588" t="s">
        <v>2057</v>
      </c>
      <c r="AB358" s="588" t="s">
        <v>2058</v>
      </c>
      <c r="AC358" s="528" t="s">
        <v>440</v>
      </c>
      <c r="AD358" s="588" t="s">
        <v>664</v>
      </c>
      <c r="AE358" s="595">
        <v>1</v>
      </c>
      <c r="AF358" s="595">
        <v>5</v>
      </c>
      <c r="AG358" s="379" t="s">
        <v>665</v>
      </c>
      <c r="AH358" s="635" t="e">
        <v>#REF!</v>
      </c>
      <c r="AI358" s="635"/>
      <c r="AJ358" s="379"/>
      <c r="AK358" s="379"/>
      <c r="AL358" s="379"/>
      <c r="AM358" s="379"/>
      <c r="AN358" s="379"/>
      <c r="AO358" s="379"/>
      <c r="AP358" s="379" t="s">
        <v>2054</v>
      </c>
      <c r="AQ358" s="379" t="s">
        <v>2049</v>
      </c>
      <c r="AU358" s="379"/>
      <c r="AW358" s="644">
        <v>0</v>
      </c>
      <c r="AX358" s="648" t="s">
        <v>2055</v>
      </c>
      <c r="AY358" s="379"/>
    </row>
    <row r="359" spans="1:51" x14ac:dyDescent="0.45">
      <c r="A359" s="379" t="s">
        <v>602</v>
      </c>
      <c r="B359" s="379" t="s">
        <v>2044</v>
      </c>
      <c r="C359" s="379" t="s">
        <v>2044</v>
      </c>
      <c r="D359" s="379" t="s">
        <v>2045</v>
      </c>
      <c r="J359" s="379" t="s">
        <v>120</v>
      </c>
      <c r="K359" s="594" t="s">
        <v>2059</v>
      </c>
      <c r="L359" s="594"/>
      <c r="M359" s="594"/>
      <c r="N359" s="594"/>
      <c r="O359" s="594"/>
      <c r="P359" s="594"/>
      <c r="Q359" s="594"/>
      <c r="R359" s="594"/>
      <c r="S359" s="594"/>
      <c r="T359" s="594"/>
      <c r="U359" s="594"/>
      <c r="V359" s="594"/>
      <c r="W359" s="594"/>
      <c r="X359" s="594"/>
      <c r="Y359" s="594"/>
      <c r="Z359" s="594"/>
      <c r="AA359" s="588" t="s">
        <v>2060</v>
      </c>
      <c r="AB359" s="588" t="s">
        <v>2061</v>
      </c>
      <c r="AC359" s="528" t="s">
        <v>442</v>
      </c>
      <c r="AD359" s="588" t="s">
        <v>664</v>
      </c>
      <c r="AE359" s="595">
        <v>1</v>
      </c>
      <c r="AF359" s="595">
        <v>5</v>
      </c>
      <c r="AG359" s="379" t="s">
        <v>665</v>
      </c>
      <c r="AH359" s="635" t="e">
        <v>#REF!</v>
      </c>
      <c r="AI359" s="635"/>
      <c r="AJ359" s="379"/>
      <c r="AK359" s="379"/>
      <c r="AL359" s="379"/>
      <c r="AM359" s="379"/>
      <c r="AN359" s="379"/>
      <c r="AO359" s="379"/>
      <c r="AP359" s="379" t="s">
        <v>2054</v>
      </c>
      <c r="AQ359" s="379" t="s">
        <v>2049</v>
      </c>
      <c r="AU359" s="379"/>
      <c r="AW359" s="644">
        <v>0</v>
      </c>
      <c r="AX359" s="648" t="s">
        <v>2055</v>
      </c>
      <c r="AY359" s="379"/>
    </row>
    <row r="360" spans="1:51" x14ac:dyDescent="0.45">
      <c r="A360" s="379" t="s">
        <v>602</v>
      </c>
      <c r="B360" s="379" t="s">
        <v>2044</v>
      </c>
      <c r="C360" s="379" t="s">
        <v>2044</v>
      </c>
      <c r="D360" s="379" t="s">
        <v>2045</v>
      </c>
      <c r="J360" s="379" t="s">
        <v>120</v>
      </c>
      <c r="K360" s="594" t="s">
        <v>2062</v>
      </c>
      <c r="L360" s="594"/>
      <c r="M360" s="594"/>
      <c r="N360" s="594"/>
      <c r="O360" s="594"/>
      <c r="P360" s="594"/>
      <c r="Q360" s="594"/>
      <c r="R360" s="594"/>
      <c r="S360" s="594"/>
      <c r="T360" s="594"/>
      <c r="U360" s="594"/>
      <c r="V360" s="594"/>
      <c r="W360" s="594"/>
      <c r="X360" s="594"/>
      <c r="Y360" s="594"/>
      <c r="Z360" s="594"/>
      <c r="AA360" s="588" t="s">
        <v>2063</v>
      </c>
      <c r="AB360" s="588" t="s">
        <v>2064</v>
      </c>
      <c r="AC360" s="528" t="s">
        <v>445</v>
      </c>
      <c r="AD360" s="588" t="s">
        <v>664</v>
      </c>
      <c r="AE360" s="595">
        <v>1</v>
      </c>
      <c r="AF360" s="595">
        <v>5</v>
      </c>
      <c r="AG360" s="379" t="s">
        <v>665</v>
      </c>
      <c r="AH360" s="635" t="e">
        <v>#REF!</v>
      </c>
      <c r="AI360" s="635"/>
      <c r="AJ360" s="379"/>
      <c r="AK360" s="379"/>
      <c r="AL360" s="379"/>
      <c r="AM360" s="379"/>
      <c r="AN360" s="379"/>
      <c r="AO360" s="379"/>
      <c r="AP360" s="379" t="s">
        <v>2054</v>
      </c>
      <c r="AQ360" s="379" t="s">
        <v>2049</v>
      </c>
      <c r="AU360" s="379"/>
      <c r="AW360" s="644">
        <v>0</v>
      </c>
      <c r="AX360" s="648" t="s">
        <v>2055</v>
      </c>
      <c r="AY360" s="379"/>
    </row>
    <row r="361" spans="1:51" x14ac:dyDescent="0.45">
      <c r="A361" s="379" t="s">
        <v>602</v>
      </c>
      <c r="B361" s="379" t="s">
        <v>2044</v>
      </c>
      <c r="C361" s="379" t="s">
        <v>2044</v>
      </c>
      <c r="D361" s="379" t="s">
        <v>2045</v>
      </c>
      <c r="J361" s="379" t="s">
        <v>120</v>
      </c>
      <c r="K361" s="594" t="s">
        <v>2065</v>
      </c>
      <c r="L361" s="594"/>
      <c r="M361" s="594"/>
      <c r="N361" s="594"/>
      <c r="O361" s="594"/>
      <c r="P361" s="594"/>
      <c r="Q361" s="594"/>
      <c r="R361" s="594"/>
      <c r="S361" s="594"/>
      <c r="T361" s="594"/>
      <c r="U361" s="594"/>
      <c r="V361" s="594"/>
      <c r="W361" s="594"/>
      <c r="X361" s="594"/>
      <c r="Y361" s="594"/>
      <c r="Z361" s="594"/>
      <c r="AA361" s="588" t="s">
        <v>2066</v>
      </c>
      <c r="AB361" s="588" t="s">
        <v>2067</v>
      </c>
      <c r="AC361" s="528" t="s">
        <v>126</v>
      </c>
      <c r="AD361" s="588" t="s">
        <v>664</v>
      </c>
      <c r="AE361" s="595">
        <v>1</v>
      </c>
      <c r="AF361" s="595">
        <v>5</v>
      </c>
      <c r="AG361" s="379" t="s">
        <v>665</v>
      </c>
      <c r="AH361" s="635" t="e">
        <v>#REF!</v>
      </c>
      <c r="AI361" s="635"/>
      <c r="AJ361" s="379"/>
      <c r="AK361" s="379"/>
      <c r="AL361" s="379"/>
      <c r="AM361" s="379"/>
      <c r="AN361" s="379"/>
      <c r="AO361" s="379"/>
      <c r="AQ361" s="379" t="s">
        <v>2049</v>
      </c>
      <c r="AR361" s="379" t="s">
        <v>2068</v>
      </c>
      <c r="AU361" s="379"/>
      <c r="AV361" s="379">
        <v>5</v>
      </c>
      <c r="AW361" s="644">
        <v>1.452</v>
      </c>
      <c r="AY361" s="379"/>
    </row>
    <row r="362" spans="1:51" x14ac:dyDescent="0.45">
      <c r="A362" s="379" t="s">
        <v>602</v>
      </c>
      <c r="B362" s="379" t="s">
        <v>2044</v>
      </c>
      <c r="C362" s="379" t="s">
        <v>2044</v>
      </c>
      <c r="D362" s="379" t="s">
        <v>2045</v>
      </c>
      <c r="J362" s="379" t="s">
        <v>120</v>
      </c>
      <c r="K362" s="594" t="s">
        <v>2069</v>
      </c>
      <c r="L362" s="594"/>
      <c r="M362" s="594"/>
      <c r="N362" s="594"/>
      <c r="O362" s="594"/>
      <c r="P362" s="594"/>
      <c r="Q362" s="594"/>
      <c r="R362" s="594"/>
      <c r="S362" s="594"/>
      <c r="T362" s="594"/>
      <c r="U362" s="594"/>
      <c r="V362" s="594"/>
      <c r="W362" s="594"/>
      <c r="X362" s="594"/>
      <c r="Y362" s="594"/>
      <c r="Z362" s="594"/>
      <c r="AA362" s="588" t="s">
        <v>2070</v>
      </c>
      <c r="AB362" s="588" t="s">
        <v>2071</v>
      </c>
      <c r="AC362" s="528" t="s">
        <v>133</v>
      </c>
      <c r="AD362" s="588" t="s">
        <v>664</v>
      </c>
      <c r="AE362" s="595">
        <v>1</v>
      </c>
      <c r="AF362" s="595">
        <v>5</v>
      </c>
      <c r="AG362" s="379" t="s">
        <v>665</v>
      </c>
      <c r="AH362" s="635" t="e">
        <v>#REF!</v>
      </c>
      <c r="AI362" s="635"/>
      <c r="AJ362" s="379"/>
      <c r="AK362" s="379"/>
      <c r="AL362" s="379"/>
      <c r="AM362" s="379"/>
      <c r="AN362" s="379"/>
      <c r="AO362" s="379"/>
      <c r="AP362" s="379" t="s">
        <v>2054</v>
      </c>
      <c r="AQ362" s="379" t="s">
        <v>2049</v>
      </c>
      <c r="AU362" s="379"/>
      <c r="AW362" s="644">
        <v>0</v>
      </c>
      <c r="AY362" s="379"/>
    </row>
    <row r="363" spans="1:51" x14ac:dyDescent="0.45">
      <c r="A363" s="379" t="s">
        <v>602</v>
      </c>
      <c r="B363" s="379" t="s">
        <v>2044</v>
      </c>
      <c r="C363" s="379" t="s">
        <v>2044</v>
      </c>
      <c r="D363" s="379" t="s">
        <v>2045</v>
      </c>
      <c r="J363" s="379" t="s">
        <v>120</v>
      </c>
      <c r="K363" s="594" t="s">
        <v>2072</v>
      </c>
      <c r="L363" s="594"/>
      <c r="M363" s="594"/>
      <c r="N363" s="594"/>
      <c r="O363" s="594"/>
      <c r="P363" s="594"/>
      <c r="Q363" s="594"/>
      <c r="R363" s="594"/>
      <c r="S363" s="594"/>
      <c r="T363" s="594"/>
      <c r="U363" s="594"/>
      <c r="V363" s="594"/>
      <c r="W363" s="594"/>
      <c r="X363" s="594"/>
      <c r="Y363" s="594"/>
      <c r="Z363" s="594"/>
      <c r="AA363" s="588" t="s">
        <v>2073</v>
      </c>
      <c r="AB363" s="588" t="s">
        <v>2074</v>
      </c>
      <c r="AC363" s="528" t="s">
        <v>138</v>
      </c>
      <c r="AD363" s="588" t="s">
        <v>664</v>
      </c>
      <c r="AE363" s="595">
        <v>1</v>
      </c>
      <c r="AF363" s="595">
        <v>5</v>
      </c>
      <c r="AG363" s="379" t="s">
        <v>665</v>
      </c>
      <c r="AH363" s="635" t="e">
        <v>#REF!</v>
      </c>
      <c r="AI363" s="635"/>
      <c r="AJ363" s="379"/>
      <c r="AK363" s="379"/>
      <c r="AL363" s="379"/>
      <c r="AM363" s="379"/>
      <c r="AN363" s="379"/>
      <c r="AO363" s="379"/>
      <c r="AP363" s="379" t="s">
        <v>2054</v>
      </c>
      <c r="AQ363" s="379" t="s">
        <v>2049</v>
      </c>
      <c r="AU363" s="379"/>
      <c r="AW363" s="644">
        <v>0</v>
      </c>
      <c r="AY363" s="379"/>
    </row>
    <row r="364" spans="1:51" x14ac:dyDescent="0.45">
      <c r="A364" s="379" t="s">
        <v>602</v>
      </c>
      <c r="B364" s="379" t="s">
        <v>2044</v>
      </c>
      <c r="C364" s="379" t="s">
        <v>2044</v>
      </c>
      <c r="D364" s="379" t="s">
        <v>2045</v>
      </c>
      <c r="J364" s="379" t="s">
        <v>120</v>
      </c>
      <c r="K364" s="594" t="s">
        <v>2075</v>
      </c>
      <c r="L364" s="594"/>
      <c r="M364" s="594"/>
      <c r="N364" s="594"/>
      <c r="O364" s="594"/>
      <c r="P364" s="594"/>
      <c r="Q364" s="594"/>
      <c r="R364" s="594"/>
      <c r="S364" s="594"/>
      <c r="T364" s="594"/>
      <c r="U364" s="594"/>
      <c r="V364" s="594"/>
      <c r="W364" s="594"/>
      <c r="X364" s="594"/>
      <c r="Y364" s="594"/>
      <c r="Z364" s="594"/>
      <c r="AA364" s="588" t="s">
        <v>2076</v>
      </c>
      <c r="AB364" s="588" t="s">
        <v>2077</v>
      </c>
      <c r="AC364" s="528" t="s">
        <v>441</v>
      </c>
      <c r="AD364" s="588" t="s">
        <v>664</v>
      </c>
      <c r="AE364" s="595">
        <v>1</v>
      </c>
      <c r="AF364" s="595">
        <v>5</v>
      </c>
      <c r="AG364" s="379" t="s">
        <v>665</v>
      </c>
      <c r="AH364" s="635" t="e">
        <v>#REF!</v>
      </c>
      <c r="AI364" s="635"/>
      <c r="AJ364" s="379"/>
      <c r="AK364" s="379"/>
      <c r="AL364" s="379"/>
      <c r="AM364" s="379"/>
      <c r="AN364" s="379"/>
      <c r="AO364" s="379"/>
      <c r="AP364" s="379" t="s">
        <v>2054</v>
      </c>
      <c r="AQ364" s="379" t="s">
        <v>2049</v>
      </c>
      <c r="AU364" s="379"/>
      <c r="AW364" s="644">
        <v>0</v>
      </c>
      <c r="AY364" s="379"/>
    </row>
    <row r="365" spans="1:51" x14ac:dyDescent="0.45">
      <c r="A365" s="379" t="s">
        <v>602</v>
      </c>
      <c r="B365" s="379" t="s">
        <v>2044</v>
      </c>
      <c r="C365" s="379" t="s">
        <v>2044</v>
      </c>
      <c r="D365" s="379" t="s">
        <v>2045</v>
      </c>
      <c r="J365" s="379" t="s">
        <v>120</v>
      </c>
      <c r="K365" s="594" t="s">
        <v>2078</v>
      </c>
      <c r="L365" s="594"/>
      <c r="M365" s="594"/>
      <c r="N365" s="594"/>
      <c r="O365" s="594"/>
      <c r="P365" s="594"/>
      <c r="Q365" s="594"/>
      <c r="R365" s="594"/>
      <c r="S365" s="594"/>
      <c r="T365" s="594"/>
      <c r="U365" s="594"/>
      <c r="V365" s="594"/>
      <c r="W365" s="594"/>
      <c r="X365" s="594"/>
      <c r="Y365" s="594"/>
      <c r="Z365" s="594"/>
      <c r="AA365" s="588" t="s">
        <v>2079</v>
      </c>
      <c r="AB365" s="588" t="s">
        <v>2080</v>
      </c>
      <c r="AC365" s="528" t="s">
        <v>444</v>
      </c>
      <c r="AD365" s="588" t="s">
        <v>664</v>
      </c>
      <c r="AE365" s="595">
        <v>1</v>
      </c>
      <c r="AF365" s="595">
        <v>5</v>
      </c>
      <c r="AG365" s="379" t="s">
        <v>665</v>
      </c>
      <c r="AH365" s="635" t="e">
        <v>#REF!</v>
      </c>
      <c r="AI365" s="635"/>
      <c r="AJ365" s="379"/>
      <c r="AK365" s="379"/>
      <c r="AL365" s="379"/>
      <c r="AM365" s="379"/>
      <c r="AN365" s="379"/>
      <c r="AO365" s="379"/>
      <c r="AP365" s="379" t="s">
        <v>2054</v>
      </c>
      <c r="AQ365" s="379" t="s">
        <v>2049</v>
      </c>
      <c r="AU365" s="379"/>
      <c r="AW365" s="644">
        <v>0</v>
      </c>
      <c r="AY365" s="379"/>
    </row>
    <row r="366" spans="1:51" x14ac:dyDescent="0.45">
      <c r="A366" s="379" t="s">
        <v>602</v>
      </c>
      <c r="B366" s="379" t="s">
        <v>2081</v>
      </c>
      <c r="C366" s="379" t="s">
        <v>2082</v>
      </c>
      <c r="D366" s="379" t="s">
        <v>2083</v>
      </c>
      <c r="J366" s="379" t="s">
        <v>120</v>
      </c>
      <c r="K366" s="594" t="s">
        <v>2084</v>
      </c>
      <c r="L366" s="594" t="s">
        <v>2085</v>
      </c>
      <c r="M366" s="594" t="s">
        <v>2086</v>
      </c>
      <c r="N366" s="629" t="s">
        <v>2087</v>
      </c>
      <c r="O366" s="629" t="s">
        <v>2088</v>
      </c>
      <c r="P366" s="588"/>
      <c r="Q366" s="588"/>
      <c r="R366" s="588"/>
      <c r="S366" s="588"/>
      <c r="T366" s="588"/>
      <c r="U366" s="588"/>
      <c r="V366" s="588"/>
      <c r="W366" s="588"/>
      <c r="X366" s="588"/>
      <c r="Y366" s="588"/>
      <c r="Z366" s="588"/>
      <c r="AA366" s="588" t="s">
        <v>1497</v>
      </c>
      <c r="AB366" s="588" t="s">
        <v>2089</v>
      </c>
      <c r="AC366" s="528" t="s">
        <v>448</v>
      </c>
      <c r="AD366" s="588" t="s">
        <v>756</v>
      </c>
      <c r="AE366" s="595">
        <v>1</v>
      </c>
      <c r="AF366" s="595">
        <v>5</v>
      </c>
      <c r="AG366" s="379" t="s">
        <v>665</v>
      </c>
      <c r="AH366" s="635" t="e">
        <v>#REF!</v>
      </c>
      <c r="AI366" s="635"/>
      <c r="AJ366" s="379"/>
      <c r="AK366" s="379"/>
      <c r="AL366" s="379"/>
      <c r="AM366" s="379"/>
      <c r="AN366" s="379"/>
      <c r="AO366" s="379"/>
      <c r="AQ366" s="379" t="s">
        <v>2090</v>
      </c>
      <c r="AR366" s="379" t="s">
        <v>2091</v>
      </c>
      <c r="AU366" s="379"/>
      <c r="AV366" s="379">
        <v>2.2000000000000002</v>
      </c>
      <c r="AW366" s="644">
        <v>0.17599999999999999</v>
      </c>
      <c r="AY366" s="379"/>
    </row>
    <row r="367" spans="1:51" x14ac:dyDescent="0.45">
      <c r="A367" s="379" t="s">
        <v>602</v>
      </c>
      <c r="B367" s="379" t="s">
        <v>2081</v>
      </c>
      <c r="C367" s="379" t="s">
        <v>2082</v>
      </c>
      <c r="D367" s="379" t="s">
        <v>2083</v>
      </c>
      <c r="J367" s="379" t="s">
        <v>120</v>
      </c>
      <c r="K367" s="594" t="s">
        <v>2092</v>
      </c>
      <c r="L367" s="594" t="s">
        <v>2085</v>
      </c>
      <c r="M367" s="594" t="s">
        <v>2086</v>
      </c>
      <c r="N367" s="588" t="s">
        <v>2093</v>
      </c>
      <c r="O367" s="588" t="s">
        <v>2094</v>
      </c>
      <c r="P367" s="588"/>
      <c r="Q367" s="588"/>
      <c r="R367" s="588"/>
      <c r="S367" s="588"/>
      <c r="T367" s="588"/>
      <c r="U367" s="588"/>
      <c r="V367" s="588"/>
      <c r="W367" s="588"/>
      <c r="X367" s="588"/>
      <c r="Y367" s="588"/>
      <c r="Z367" s="588"/>
      <c r="AA367" s="588" t="s">
        <v>1493</v>
      </c>
      <c r="AB367" s="588" t="s">
        <v>2095</v>
      </c>
      <c r="AC367" s="528" t="s">
        <v>450</v>
      </c>
      <c r="AD367" s="588" t="s">
        <v>756</v>
      </c>
      <c r="AE367" s="595">
        <v>1</v>
      </c>
      <c r="AF367" s="595">
        <v>5</v>
      </c>
      <c r="AG367" s="379" t="s">
        <v>665</v>
      </c>
      <c r="AH367" s="635" t="e">
        <v>#REF!</v>
      </c>
      <c r="AI367" s="635"/>
      <c r="AJ367" s="379"/>
      <c r="AK367" s="379"/>
      <c r="AL367" s="379"/>
      <c r="AM367" s="379"/>
      <c r="AN367" s="379"/>
      <c r="AO367" s="379"/>
      <c r="AQ367" s="379" t="s">
        <v>2090</v>
      </c>
      <c r="AR367" s="379" t="s">
        <v>2096</v>
      </c>
      <c r="AU367" s="379"/>
      <c r="AV367" s="379">
        <v>2.2000000000000002</v>
      </c>
      <c r="AW367" s="644">
        <v>0.57199999999999995</v>
      </c>
      <c r="AY367" s="379"/>
    </row>
    <row r="368" spans="1:51" x14ac:dyDescent="0.45">
      <c r="A368" s="379" t="s">
        <v>602</v>
      </c>
      <c r="B368" s="379" t="s">
        <v>2081</v>
      </c>
      <c r="C368" s="379" t="s">
        <v>2082</v>
      </c>
      <c r="D368" s="379" t="s">
        <v>2083</v>
      </c>
      <c r="J368" s="379" t="s">
        <v>120</v>
      </c>
      <c r="K368" s="594" t="s">
        <v>2097</v>
      </c>
      <c r="L368" s="594" t="s">
        <v>2085</v>
      </c>
      <c r="M368" s="594" t="s">
        <v>2086</v>
      </c>
      <c r="N368" s="588" t="s">
        <v>2098</v>
      </c>
      <c r="O368" s="588" t="s">
        <v>2099</v>
      </c>
      <c r="P368" s="588"/>
      <c r="Q368" s="588"/>
      <c r="R368" s="588"/>
      <c r="S368" s="588"/>
      <c r="T368" s="588"/>
      <c r="U368" s="588"/>
      <c r="V368" s="588"/>
      <c r="W368" s="588"/>
      <c r="X368" s="588"/>
      <c r="Y368" s="588"/>
      <c r="Z368" s="588"/>
      <c r="AA368" s="588" t="s">
        <v>1490</v>
      </c>
      <c r="AB368" s="588" t="s">
        <v>2100</v>
      </c>
      <c r="AC368" s="528" t="s">
        <v>154</v>
      </c>
      <c r="AD368" s="588" t="s">
        <v>756</v>
      </c>
      <c r="AE368" s="595">
        <v>1</v>
      </c>
      <c r="AF368" s="595">
        <v>5</v>
      </c>
      <c r="AG368" s="379" t="s">
        <v>665</v>
      </c>
      <c r="AH368" s="635" t="e">
        <v>#REF!</v>
      </c>
      <c r="AI368" s="635"/>
      <c r="AJ368" s="379"/>
      <c r="AK368" s="379"/>
      <c r="AL368" s="379"/>
      <c r="AM368" s="379"/>
      <c r="AN368" s="379"/>
      <c r="AO368" s="379"/>
      <c r="AQ368" s="379" t="s">
        <v>2090</v>
      </c>
      <c r="AR368" s="379" t="s">
        <v>2101</v>
      </c>
      <c r="AU368" s="379"/>
      <c r="AV368" s="379">
        <v>2.2000000000000002</v>
      </c>
      <c r="AW368" s="644">
        <v>0.55000000000000004</v>
      </c>
      <c r="AY368" s="379"/>
    </row>
    <row r="369" spans="1:51" x14ac:dyDescent="0.45">
      <c r="A369" s="645" t="s">
        <v>602</v>
      </c>
      <c r="B369" s="645" t="s">
        <v>2081</v>
      </c>
      <c r="C369" s="379" t="s">
        <v>2082</v>
      </c>
      <c r="D369" s="379" t="s">
        <v>2083</v>
      </c>
      <c r="J369" s="379" t="s">
        <v>120</v>
      </c>
      <c r="K369" s="646" t="s">
        <v>2102</v>
      </c>
      <c r="L369" s="594" t="s">
        <v>2085</v>
      </c>
      <c r="M369" s="594" t="s">
        <v>2086</v>
      </c>
      <c r="N369" s="588" t="s">
        <v>2103</v>
      </c>
      <c r="O369" s="588" t="s">
        <v>2104</v>
      </c>
      <c r="P369" s="588"/>
      <c r="Q369" s="588"/>
      <c r="R369" s="588"/>
      <c r="S369" s="588"/>
      <c r="T369" s="588"/>
      <c r="U369" s="588"/>
      <c r="V369" s="588"/>
      <c r="W369" s="588"/>
      <c r="X369" s="588"/>
      <c r="Y369" s="588"/>
      <c r="Z369" s="588"/>
      <c r="AA369" s="588" t="s">
        <v>1486</v>
      </c>
      <c r="AB369" s="588" t="s">
        <v>2105</v>
      </c>
      <c r="AC369" s="528" t="s">
        <v>159</v>
      </c>
      <c r="AD369" s="588" t="s">
        <v>756</v>
      </c>
      <c r="AE369" s="595">
        <v>1</v>
      </c>
      <c r="AF369" s="595">
        <v>5</v>
      </c>
      <c r="AG369" s="379" t="s">
        <v>665</v>
      </c>
      <c r="AH369" s="635" t="e">
        <v>#REF!</v>
      </c>
      <c r="AI369" s="635"/>
      <c r="AJ369" s="379"/>
      <c r="AK369" s="379"/>
      <c r="AL369" s="379"/>
      <c r="AM369" s="379"/>
      <c r="AN369" s="379"/>
      <c r="AO369" s="379"/>
      <c r="AP369" s="645"/>
      <c r="AQ369" s="645" t="s">
        <v>2090</v>
      </c>
      <c r="AR369" s="645" t="s">
        <v>2106</v>
      </c>
      <c r="AT369" s="645"/>
      <c r="AU369" s="379"/>
      <c r="AV369" s="645">
        <v>2.2000000000000002</v>
      </c>
      <c r="AW369" s="647">
        <v>0</v>
      </c>
      <c r="AY369" s="379"/>
    </row>
    <row r="370" spans="1:51" x14ac:dyDescent="0.45">
      <c r="A370" s="645" t="s">
        <v>602</v>
      </c>
      <c r="B370" s="645" t="s">
        <v>2081</v>
      </c>
      <c r="C370" s="379" t="s">
        <v>2082</v>
      </c>
      <c r="D370" s="379" t="s">
        <v>2083</v>
      </c>
      <c r="J370" s="379" t="s">
        <v>120</v>
      </c>
      <c r="K370" s="646" t="s">
        <v>2107</v>
      </c>
      <c r="L370" s="594"/>
      <c r="M370" s="594"/>
      <c r="N370" s="594"/>
      <c r="O370" s="594"/>
      <c r="P370" s="594"/>
      <c r="Q370" s="594"/>
      <c r="R370" s="594"/>
      <c r="S370" s="594"/>
      <c r="T370" s="594"/>
      <c r="U370" s="594"/>
      <c r="V370" s="594"/>
      <c r="W370" s="594"/>
      <c r="X370" s="594"/>
      <c r="Y370" s="594"/>
      <c r="Z370" s="594"/>
      <c r="AA370" s="588" t="s">
        <v>1545</v>
      </c>
      <c r="AB370" s="588" t="s">
        <v>2108</v>
      </c>
      <c r="AC370" s="528" t="s">
        <v>153</v>
      </c>
      <c r="AD370" s="588" t="s">
        <v>756</v>
      </c>
      <c r="AE370" s="595">
        <v>1</v>
      </c>
      <c r="AF370" s="595">
        <v>5</v>
      </c>
      <c r="AG370" s="379" t="s">
        <v>665</v>
      </c>
      <c r="AH370" s="635" t="e">
        <v>#REF!</v>
      </c>
      <c r="AI370" s="635"/>
      <c r="AJ370" s="379"/>
      <c r="AK370" s="379"/>
      <c r="AL370" s="379"/>
      <c r="AM370" s="379"/>
      <c r="AN370" s="379"/>
      <c r="AO370" s="379"/>
      <c r="AP370" s="645"/>
      <c r="AQ370" s="645" t="s">
        <v>2090</v>
      </c>
      <c r="AR370" s="645" t="s">
        <v>2109</v>
      </c>
      <c r="AT370" s="645"/>
      <c r="AU370" s="379"/>
      <c r="AV370" s="645">
        <v>2.2000000000000002</v>
      </c>
      <c r="AW370" s="647">
        <v>0</v>
      </c>
      <c r="AY370" s="379"/>
    </row>
    <row r="371" spans="1:51" x14ac:dyDescent="0.45">
      <c r="A371" s="379" t="s">
        <v>602</v>
      </c>
      <c r="B371" s="379" t="s">
        <v>2081</v>
      </c>
      <c r="C371" s="379" t="s">
        <v>2082</v>
      </c>
      <c r="D371" s="379" t="s">
        <v>2083</v>
      </c>
      <c r="J371" s="379" t="s">
        <v>120</v>
      </c>
      <c r="K371" s="594" t="s">
        <v>2110</v>
      </c>
      <c r="L371" s="594"/>
      <c r="M371" s="594"/>
      <c r="N371" s="594"/>
      <c r="O371" s="594"/>
      <c r="P371" s="594"/>
      <c r="Q371" s="594"/>
      <c r="R371" s="594"/>
      <c r="S371" s="594"/>
      <c r="T371" s="594"/>
      <c r="U371" s="594"/>
      <c r="V371" s="594"/>
      <c r="W371" s="594"/>
      <c r="X371" s="594"/>
      <c r="Y371" s="594"/>
      <c r="Z371" s="594"/>
      <c r="AA371" s="588" t="s">
        <v>1542</v>
      </c>
      <c r="AB371" s="588" t="s">
        <v>2111</v>
      </c>
      <c r="AC371" s="528" t="s">
        <v>158</v>
      </c>
      <c r="AD371" s="588" t="s">
        <v>756</v>
      </c>
      <c r="AE371" s="595">
        <v>1</v>
      </c>
      <c r="AF371" s="595">
        <v>5</v>
      </c>
      <c r="AG371" s="379" t="s">
        <v>665</v>
      </c>
      <c r="AH371" s="635" t="e">
        <v>#REF!</v>
      </c>
      <c r="AI371" s="635"/>
      <c r="AJ371" s="379"/>
      <c r="AK371" s="379"/>
      <c r="AL371" s="379"/>
      <c r="AM371" s="379"/>
      <c r="AN371" s="379"/>
      <c r="AO371" s="379"/>
      <c r="AQ371" s="379" t="s">
        <v>2090</v>
      </c>
      <c r="AR371" s="379" t="s">
        <v>2112</v>
      </c>
      <c r="AU371" s="379"/>
      <c r="AV371" s="379">
        <v>2.2000000000000002</v>
      </c>
      <c r="AW371" s="644">
        <v>0.17599999999999999</v>
      </c>
      <c r="AY371" s="379"/>
    </row>
    <row r="372" spans="1:51" x14ac:dyDescent="0.45">
      <c r="A372" s="645" t="s">
        <v>602</v>
      </c>
      <c r="B372" s="645" t="s">
        <v>2113</v>
      </c>
      <c r="C372" s="379" t="s">
        <v>2114</v>
      </c>
      <c r="D372" s="379" t="s">
        <v>2115</v>
      </c>
      <c r="J372" s="379" t="s">
        <v>120</v>
      </c>
      <c r="K372" s="646" t="s">
        <v>2116</v>
      </c>
      <c r="L372" s="594"/>
      <c r="M372" s="594"/>
      <c r="N372" s="639" t="s">
        <v>1076</v>
      </c>
      <c r="O372" s="639" t="s">
        <v>1076</v>
      </c>
      <c r="P372" s="588"/>
      <c r="Q372" s="588"/>
      <c r="R372" s="588"/>
      <c r="S372" s="588"/>
      <c r="T372" s="588"/>
      <c r="U372" s="588"/>
      <c r="V372" s="588"/>
      <c r="W372" s="588"/>
      <c r="X372" s="588"/>
      <c r="Y372" s="588"/>
      <c r="Z372" s="588"/>
      <c r="AA372" s="588" t="s">
        <v>2117</v>
      </c>
      <c r="AB372" s="588" t="s">
        <v>2118</v>
      </c>
      <c r="AC372" s="528" t="s">
        <v>156</v>
      </c>
      <c r="AD372" s="588" t="s">
        <v>832</v>
      </c>
      <c r="AE372" s="595">
        <v>1</v>
      </c>
      <c r="AF372" s="595">
        <v>5</v>
      </c>
      <c r="AG372" s="379" t="s">
        <v>665</v>
      </c>
      <c r="AH372" s="635" t="e">
        <v>#REF!</v>
      </c>
      <c r="AI372" s="635"/>
      <c r="AJ372" s="379"/>
      <c r="AK372" s="379"/>
      <c r="AL372" s="379"/>
      <c r="AM372" s="379"/>
      <c r="AN372" s="379"/>
      <c r="AO372" s="379"/>
      <c r="AP372" s="645"/>
      <c r="AQ372" s="645" t="s">
        <v>2119</v>
      </c>
      <c r="AR372" s="645" t="s">
        <v>2120</v>
      </c>
      <c r="AT372" s="645" t="s">
        <v>2113</v>
      </c>
      <c r="AU372" s="379"/>
      <c r="AV372" s="645">
        <v>2.2000000000000002</v>
      </c>
      <c r="AW372" s="647">
        <v>0</v>
      </c>
      <c r="AX372" s="380" t="s">
        <v>2121</v>
      </c>
      <c r="AY372" s="379"/>
    </row>
    <row r="373" spans="1:51" x14ac:dyDescent="0.45">
      <c r="A373" s="645" t="s">
        <v>602</v>
      </c>
      <c r="B373" s="645" t="s">
        <v>2113</v>
      </c>
      <c r="C373" s="379" t="s">
        <v>2114</v>
      </c>
      <c r="D373" s="379" t="s">
        <v>2115</v>
      </c>
      <c r="J373" s="379" t="s">
        <v>120</v>
      </c>
      <c r="K373" s="646" t="s">
        <v>2122</v>
      </c>
      <c r="L373" s="594" t="s">
        <v>2085</v>
      </c>
      <c r="M373" s="594" t="s">
        <v>2086</v>
      </c>
      <c r="N373" s="588" t="s">
        <v>2123</v>
      </c>
      <c r="O373" s="588" t="s">
        <v>2124</v>
      </c>
      <c r="P373" s="588"/>
      <c r="Q373" s="588"/>
      <c r="R373" s="588"/>
      <c r="S373" s="588"/>
      <c r="T373" s="588"/>
      <c r="U373" s="588"/>
      <c r="V373" s="588"/>
      <c r="W373" s="588"/>
      <c r="X373" s="588"/>
      <c r="Y373" s="588"/>
      <c r="Z373" s="588"/>
      <c r="AA373" s="588" t="s">
        <v>2125</v>
      </c>
      <c r="AB373" s="588" t="s">
        <v>2126</v>
      </c>
      <c r="AC373" s="528" t="s">
        <v>161</v>
      </c>
      <c r="AD373" s="588" t="s">
        <v>832</v>
      </c>
      <c r="AE373" s="595">
        <v>1</v>
      </c>
      <c r="AF373" s="595">
        <v>5</v>
      </c>
      <c r="AG373" s="379" t="s">
        <v>665</v>
      </c>
      <c r="AH373" s="635" t="e">
        <v>#REF!</v>
      </c>
      <c r="AI373" s="635"/>
      <c r="AJ373" s="379"/>
      <c r="AK373" s="379"/>
      <c r="AL373" s="379"/>
      <c r="AM373" s="379"/>
      <c r="AN373" s="379"/>
      <c r="AO373" s="379"/>
      <c r="AP373" s="645"/>
      <c r="AQ373" s="645" t="s">
        <v>2127</v>
      </c>
      <c r="AR373" s="645" t="s">
        <v>2128</v>
      </c>
      <c r="AT373" s="645" t="s">
        <v>2113</v>
      </c>
      <c r="AU373" s="379"/>
      <c r="AV373" s="645">
        <v>2.2000000000000002</v>
      </c>
      <c r="AW373" s="647">
        <v>0</v>
      </c>
      <c r="AY373" s="379"/>
    </row>
    <row r="374" spans="1:51" x14ac:dyDescent="0.45">
      <c r="A374" s="379" t="s">
        <v>602</v>
      </c>
      <c r="B374" s="379" t="s">
        <v>2113</v>
      </c>
      <c r="C374" s="379" t="s">
        <v>2114</v>
      </c>
      <c r="D374" s="379" t="s">
        <v>2115</v>
      </c>
      <c r="J374" s="379" t="s">
        <v>120</v>
      </c>
      <c r="K374" s="594" t="s">
        <v>2129</v>
      </c>
      <c r="L374" s="594" t="s">
        <v>2085</v>
      </c>
      <c r="M374" s="594" t="s">
        <v>2086</v>
      </c>
      <c r="N374" s="588" t="s">
        <v>2130</v>
      </c>
      <c r="O374" s="588" t="s">
        <v>2131</v>
      </c>
      <c r="P374" s="588" t="s">
        <v>2132</v>
      </c>
      <c r="Q374" s="588" t="s">
        <v>2133</v>
      </c>
      <c r="R374" s="588"/>
      <c r="S374" s="588"/>
      <c r="T374" s="588"/>
      <c r="U374" s="588"/>
      <c r="V374" s="588"/>
      <c r="W374" s="588"/>
      <c r="X374" s="588"/>
      <c r="Y374" s="588"/>
      <c r="Z374" s="588"/>
      <c r="AA374" s="588" t="s">
        <v>2134</v>
      </c>
      <c r="AB374" s="588" t="s">
        <v>2135</v>
      </c>
      <c r="AC374" s="528" t="s">
        <v>167</v>
      </c>
      <c r="AD374" s="588" t="s">
        <v>832</v>
      </c>
      <c r="AE374" s="595">
        <v>1</v>
      </c>
      <c r="AF374" s="595">
        <v>5</v>
      </c>
      <c r="AG374" s="379" t="s">
        <v>665</v>
      </c>
      <c r="AH374" s="635" t="e">
        <v>#REF!</v>
      </c>
      <c r="AI374" s="635"/>
      <c r="AJ374" s="379"/>
      <c r="AK374" s="379"/>
      <c r="AL374" s="379"/>
      <c r="AM374" s="379"/>
      <c r="AN374" s="379"/>
      <c r="AO374" s="379"/>
      <c r="AQ374" s="379" t="s">
        <v>2127</v>
      </c>
      <c r="AR374" s="379" t="s">
        <v>2136</v>
      </c>
      <c r="AT374" s="379" t="s">
        <v>2113</v>
      </c>
      <c r="AU374" s="379"/>
      <c r="AV374" s="379">
        <v>2.2000000000000002</v>
      </c>
      <c r="AW374" s="644">
        <v>1.3640000000000001</v>
      </c>
      <c r="AX374" s="380" t="s">
        <v>2137</v>
      </c>
      <c r="AY374" s="379"/>
    </row>
    <row r="375" spans="1:51" x14ac:dyDescent="0.45">
      <c r="A375" s="379" t="s">
        <v>602</v>
      </c>
      <c r="B375" s="379" t="s">
        <v>2138</v>
      </c>
      <c r="C375" s="379" t="s">
        <v>456</v>
      </c>
      <c r="D375" s="379" t="s">
        <v>2139</v>
      </c>
      <c r="J375" s="379" t="s">
        <v>120</v>
      </c>
      <c r="K375" s="631" t="s">
        <v>2143</v>
      </c>
      <c r="L375" s="594"/>
      <c r="M375" s="594"/>
      <c r="N375" s="594"/>
      <c r="O375" s="594"/>
      <c r="P375" s="594"/>
      <c r="Q375" s="594"/>
      <c r="R375" s="594"/>
      <c r="S375" s="594"/>
      <c r="T375" s="594"/>
      <c r="U375" s="594"/>
      <c r="V375" s="594"/>
      <c r="W375" s="594"/>
      <c r="X375" s="594"/>
      <c r="Y375" s="594"/>
      <c r="Z375" s="594"/>
      <c r="AA375" s="588" t="s">
        <v>2144</v>
      </c>
      <c r="AB375" s="588" t="s">
        <v>2145</v>
      </c>
      <c r="AC375" s="528" t="s">
        <v>273</v>
      </c>
      <c r="AD375" s="588" t="s">
        <v>861</v>
      </c>
      <c r="AE375" s="595">
        <v>1</v>
      </c>
      <c r="AF375" s="595">
        <v>5</v>
      </c>
      <c r="AG375" s="379" t="s">
        <v>665</v>
      </c>
      <c r="AH375" s="635" t="e">
        <v>#REF!</v>
      </c>
      <c r="AI375" s="635"/>
      <c r="AJ375" s="379"/>
      <c r="AK375" s="379"/>
      <c r="AL375" s="379"/>
      <c r="AM375" s="379"/>
      <c r="AN375" s="379"/>
      <c r="AO375" s="379"/>
      <c r="AQ375" s="379" t="s">
        <v>2146</v>
      </c>
      <c r="AR375" s="379" t="s">
        <v>2147</v>
      </c>
      <c r="AU375" s="379"/>
      <c r="AV375" s="379">
        <v>13</v>
      </c>
      <c r="AW375" s="644">
        <v>5.0819999999999999</v>
      </c>
      <c r="AY375" s="379"/>
    </row>
    <row r="376" spans="1:51" x14ac:dyDescent="0.45">
      <c r="A376" s="379" t="s">
        <v>602</v>
      </c>
      <c r="B376" s="379" t="s">
        <v>2138</v>
      </c>
      <c r="C376" s="379" t="s">
        <v>456</v>
      </c>
      <c r="D376" s="379" t="s">
        <v>2139</v>
      </c>
      <c r="J376" s="379" t="s">
        <v>120</v>
      </c>
      <c r="K376" s="631" t="s">
        <v>2148</v>
      </c>
      <c r="L376" s="594"/>
      <c r="M376" s="594"/>
      <c r="N376" s="594"/>
      <c r="O376" s="594"/>
      <c r="P376" s="594"/>
      <c r="Q376" s="594"/>
      <c r="R376" s="594"/>
      <c r="S376" s="594"/>
      <c r="T376" s="594"/>
      <c r="U376" s="594"/>
      <c r="V376" s="594"/>
      <c r="W376" s="594"/>
      <c r="X376" s="594"/>
      <c r="Y376" s="594"/>
      <c r="Z376" s="594"/>
      <c r="AA376" s="588" t="s">
        <v>2149</v>
      </c>
      <c r="AB376" s="588" t="s">
        <v>2150</v>
      </c>
      <c r="AC376" s="528" t="s">
        <v>289</v>
      </c>
      <c r="AD376" s="588" t="s">
        <v>861</v>
      </c>
      <c r="AE376" s="595">
        <v>1</v>
      </c>
      <c r="AF376" s="595">
        <v>5</v>
      </c>
      <c r="AG376" s="379" t="s">
        <v>665</v>
      </c>
      <c r="AH376" s="635" t="e">
        <v>#REF!</v>
      </c>
      <c r="AI376" s="635"/>
      <c r="AJ376" s="379"/>
      <c r="AK376" s="379"/>
      <c r="AL376" s="379"/>
      <c r="AM376" s="379"/>
      <c r="AN376" s="379"/>
      <c r="AO376" s="379"/>
      <c r="AQ376" s="379" t="s">
        <v>2146</v>
      </c>
      <c r="AR376" s="379" t="s">
        <v>2151</v>
      </c>
      <c r="AU376" s="379"/>
      <c r="AV376" s="379">
        <v>13</v>
      </c>
      <c r="AW376" s="644">
        <v>5.258</v>
      </c>
      <c r="AY376" s="379"/>
    </row>
    <row r="377" spans="1:51" x14ac:dyDescent="0.45">
      <c r="A377" s="379" t="s">
        <v>602</v>
      </c>
      <c r="B377" s="379" t="s">
        <v>2138</v>
      </c>
      <c r="C377" s="379" t="s">
        <v>456</v>
      </c>
      <c r="D377" s="379" t="s">
        <v>2139</v>
      </c>
      <c r="J377" s="379" t="s">
        <v>120</v>
      </c>
      <c r="K377" s="631" t="s">
        <v>2152</v>
      </c>
      <c r="L377" s="594"/>
      <c r="M377" s="594"/>
      <c r="N377" s="594"/>
      <c r="O377" s="594"/>
      <c r="P377" s="594"/>
      <c r="Q377" s="594"/>
      <c r="R377" s="594"/>
      <c r="S377" s="594"/>
      <c r="T377" s="594"/>
      <c r="U377" s="594"/>
      <c r="V377" s="594"/>
      <c r="W377" s="594"/>
      <c r="X377" s="594"/>
      <c r="Y377" s="594"/>
      <c r="Z377" s="594"/>
      <c r="AA377" s="588" t="s">
        <v>2153</v>
      </c>
      <c r="AB377" s="588" t="s">
        <v>2154</v>
      </c>
      <c r="AC377" s="528" t="s">
        <v>305</v>
      </c>
      <c r="AD377" s="588" t="s">
        <v>861</v>
      </c>
      <c r="AE377" s="595">
        <v>1</v>
      </c>
      <c r="AF377" s="595">
        <v>5</v>
      </c>
      <c r="AG377" s="379" t="s">
        <v>665</v>
      </c>
      <c r="AH377" s="635" t="e">
        <v>#REF!</v>
      </c>
      <c r="AI377" s="635"/>
      <c r="AJ377" s="379"/>
      <c r="AK377" s="379"/>
      <c r="AL377" s="379"/>
      <c r="AM377" s="379"/>
      <c r="AN377" s="379"/>
      <c r="AO377" s="379"/>
      <c r="AQ377" s="379" t="s">
        <v>2155</v>
      </c>
      <c r="AR377" s="379" t="s">
        <v>2156</v>
      </c>
      <c r="AU377" s="379"/>
      <c r="AV377" s="379">
        <v>13</v>
      </c>
      <c r="AW377" s="644">
        <v>5.7859999999999996</v>
      </c>
      <c r="AY377" s="379"/>
    </row>
    <row r="378" spans="1:51" x14ac:dyDescent="0.45">
      <c r="A378" s="379" t="s">
        <v>602</v>
      </c>
      <c r="B378" s="379" t="s">
        <v>2138</v>
      </c>
      <c r="C378" s="379" t="s">
        <v>456</v>
      </c>
      <c r="D378" s="379" t="s">
        <v>2139</v>
      </c>
      <c r="J378" s="379" t="s">
        <v>120</v>
      </c>
      <c r="K378" s="631" t="s">
        <v>2157</v>
      </c>
      <c r="L378" s="594"/>
      <c r="M378" s="594"/>
      <c r="N378" s="594"/>
      <c r="O378" s="594"/>
      <c r="P378" s="594"/>
      <c r="Q378" s="594"/>
      <c r="R378" s="594"/>
      <c r="S378" s="594"/>
      <c r="T378" s="594"/>
      <c r="U378" s="594"/>
      <c r="V378" s="594"/>
      <c r="W378" s="594"/>
      <c r="X378" s="594"/>
      <c r="Y378" s="594"/>
      <c r="Z378" s="594"/>
      <c r="AA378" s="588" t="s">
        <v>2158</v>
      </c>
      <c r="AB378" s="588" t="s">
        <v>2159</v>
      </c>
      <c r="AC378" s="528" t="s">
        <v>321</v>
      </c>
      <c r="AD378" s="588" t="s">
        <v>861</v>
      </c>
      <c r="AE378" s="595">
        <v>1</v>
      </c>
      <c r="AF378" s="595">
        <v>5</v>
      </c>
      <c r="AG378" s="379" t="s">
        <v>665</v>
      </c>
      <c r="AH378" s="635" t="e">
        <v>#REF!</v>
      </c>
      <c r="AI378" s="635"/>
      <c r="AJ378" s="379"/>
      <c r="AK378" s="379"/>
      <c r="AL378" s="379"/>
      <c r="AM378" s="379"/>
      <c r="AN378" s="379"/>
      <c r="AO378" s="379"/>
      <c r="AQ378" s="379" t="s">
        <v>2155</v>
      </c>
      <c r="AR378" s="379" t="s">
        <v>2160</v>
      </c>
      <c r="AU378" s="379"/>
      <c r="AV378" s="379">
        <v>13</v>
      </c>
      <c r="AW378" s="644">
        <v>3.718</v>
      </c>
      <c r="AY378" s="379"/>
    </row>
    <row r="379" spans="1:51" x14ac:dyDescent="0.45">
      <c r="A379" s="379" t="s">
        <v>602</v>
      </c>
      <c r="B379" s="379" t="s">
        <v>2138</v>
      </c>
      <c r="C379" s="379" t="s">
        <v>456</v>
      </c>
      <c r="D379" s="379" t="s">
        <v>2139</v>
      </c>
      <c r="J379" s="379" t="s">
        <v>120</v>
      </c>
      <c r="K379" s="631" t="s">
        <v>2168</v>
      </c>
      <c r="L379" s="594"/>
      <c r="M379" s="594"/>
      <c r="N379" s="594"/>
      <c r="O379" s="594"/>
      <c r="P379" s="594"/>
      <c r="Q379" s="594"/>
      <c r="R379" s="594"/>
      <c r="S379" s="594"/>
      <c r="T379" s="594"/>
      <c r="U379" s="594"/>
      <c r="V379" s="594"/>
      <c r="W379" s="594"/>
      <c r="X379" s="594"/>
      <c r="Y379" s="594"/>
      <c r="Z379" s="594"/>
      <c r="AA379" s="588" t="s">
        <v>2169</v>
      </c>
      <c r="AB379" s="588" t="s">
        <v>2170</v>
      </c>
      <c r="AC379" s="528" t="s">
        <v>288</v>
      </c>
      <c r="AD379" s="588" t="s">
        <v>861</v>
      </c>
      <c r="AE379" s="595">
        <v>1</v>
      </c>
      <c r="AF379" s="595">
        <v>5</v>
      </c>
      <c r="AG379" s="379" t="s">
        <v>665</v>
      </c>
      <c r="AH379" s="635" t="e">
        <v>#REF!</v>
      </c>
      <c r="AI379" s="635"/>
      <c r="AJ379" s="379"/>
      <c r="AK379" s="379"/>
      <c r="AL379" s="379"/>
      <c r="AM379" s="379"/>
      <c r="AN379" s="379"/>
      <c r="AO379" s="379"/>
      <c r="AQ379" s="379" t="s">
        <v>2171</v>
      </c>
      <c r="AR379" s="379" t="s">
        <v>2172</v>
      </c>
      <c r="AU379" s="379"/>
      <c r="AV379" s="379">
        <v>13</v>
      </c>
      <c r="AW379" s="644">
        <v>3.278</v>
      </c>
      <c r="AY379" s="379"/>
    </row>
    <row r="380" spans="1:51" x14ac:dyDescent="0.45">
      <c r="A380" s="379" t="s">
        <v>602</v>
      </c>
      <c r="B380" s="379" t="s">
        <v>2138</v>
      </c>
      <c r="C380" s="379" t="s">
        <v>456</v>
      </c>
      <c r="D380" s="379" t="s">
        <v>2139</v>
      </c>
      <c r="J380" s="379" t="s">
        <v>120</v>
      </c>
      <c r="K380" s="631" t="s">
        <v>2173</v>
      </c>
      <c r="L380" s="594"/>
      <c r="M380" s="594"/>
      <c r="N380" s="594"/>
      <c r="O380" s="594"/>
      <c r="P380" s="594"/>
      <c r="Q380" s="594"/>
      <c r="R380" s="594"/>
      <c r="S380" s="594"/>
      <c r="T380" s="594"/>
      <c r="U380" s="594"/>
      <c r="V380" s="594"/>
      <c r="W380" s="594"/>
      <c r="X380" s="594"/>
      <c r="Y380" s="594"/>
      <c r="Z380" s="594"/>
      <c r="AA380" s="588" t="s">
        <v>2174</v>
      </c>
      <c r="AB380" s="588" t="s">
        <v>2175</v>
      </c>
      <c r="AC380" s="528" t="s">
        <v>304</v>
      </c>
      <c r="AD380" s="588" t="s">
        <v>861</v>
      </c>
      <c r="AE380" s="595">
        <v>1</v>
      </c>
      <c r="AF380" s="595">
        <v>5</v>
      </c>
      <c r="AG380" s="379" t="s">
        <v>665</v>
      </c>
      <c r="AH380" s="635" t="e">
        <v>#REF!</v>
      </c>
      <c r="AI380" s="635"/>
      <c r="AJ380" s="379"/>
      <c r="AK380" s="379"/>
      <c r="AL380" s="379"/>
      <c r="AM380" s="379"/>
      <c r="AN380" s="379"/>
      <c r="AO380" s="379"/>
      <c r="AQ380" s="379" t="s">
        <v>2171</v>
      </c>
      <c r="AR380" s="379" t="s">
        <v>2176</v>
      </c>
      <c r="AU380" s="379"/>
      <c r="AV380" s="379">
        <v>13</v>
      </c>
      <c r="AW380" s="644">
        <v>5.3019999999999996</v>
      </c>
      <c r="AY380" s="379"/>
    </row>
    <row r="381" spans="1:51" x14ac:dyDescent="0.45">
      <c r="A381" s="379" t="s">
        <v>602</v>
      </c>
      <c r="B381" s="379" t="s">
        <v>2138</v>
      </c>
      <c r="C381" s="379" t="s">
        <v>456</v>
      </c>
      <c r="D381" s="379" t="s">
        <v>2139</v>
      </c>
      <c r="J381" s="379" t="s">
        <v>120</v>
      </c>
      <c r="K381" s="631" t="s">
        <v>2177</v>
      </c>
      <c r="L381" s="594"/>
      <c r="M381" s="594"/>
      <c r="N381" s="594"/>
      <c r="O381" s="594"/>
      <c r="P381" s="594"/>
      <c r="Q381" s="594"/>
      <c r="R381" s="594"/>
      <c r="S381" s="594"/>
      <c r="T381" s="594"/>
      <c r="U381" s="594"/>
      <c r="V381" s="594"/>
      <c r="W381" s="594"/>
      <c r="X381" s="594"/>
      <c r="Y381" s="594"/>
      <c r="Z381" s="594"/>
      <c r="AA381" s="588" t="s">
        <v>2178</v>
      </c>
      <c r="AB381" s="588" t="s">
        <v>2179</v>
      </c>
      <c r="AC381" s="528" t="s">
        <v>320</v>
      </c>
      <c r="AD381" s="588" t="s">
        <v>861</v>
      </c>
      <c r="AE381" s="595">
        <v>1</v>
      </c>
      <c r="AF381" s="595">
        <v>5</v>
      </c>
      <c r="AG381" s="379" t="s">
        <v>665</v>
      </c>
      <c r="AH381" s="635" t="e">
        <v>#REF!</v>
      </c>
      <c r="AI381" s="635"/>
      <c r="AJ381" s="379"/>
      <c r="AK381" s="379"/>
      <c r="AL381" s="379"/>
      <c r="AM381" s="379"/>
      <c r="AN381" s="379"/>
      <c r="AO381" s="379"/>
      <c r="AQ381" s="379" t="s">
        <v>2171</v>
      </c>
      <c r="AR381" s="379" t="s">
        <v>2180</v>
      </c>
      <c r="AU381" s="379"/>
      <c r="AV381" s="379">
        <v>13</v>
      </c>
      <c r="AW381" s="644">
        <v>2.3980000000000001</v>
      </c>
      <c r="AY381" s="379"/>
    </row>
    <row r="382" spans="1:51" x14ac:dyDescent="0.45">
      <c r="A382" s="379" t="s">
        <v>602</v>
      </c>
      <c r="B382" s="379" t="s">
        <v>2138</v>
      </c>
      <c r="C382" s="379" t="s">
        <v>456</v>
      </c>
      <c r="D382" s="379" t="s">
        <v>2139</v>
      </c>
      <c r="J382" s="379" t="s">
        <v>120</v>
      </c>
      <c r="K382" s="631" t="s">
        <v>2185</v>
      </c>
      <c r="L382" s="594"/>
      <c r="M382" s="594"/>
      <c r="N382" s="594"/>
      <c r="O382" s="594"/>
      <c r="P382" s="594"/>
      <c r="Q382" s="594"/>
      <c r="R382" s="594"/>
      <c r="S382" s="594"/>
      <c r="T382" s="594"/>
      <c r="U382" s="594"/>
      <c r="V382" s="594"/>
      <c r="W382" s="594"/>
      <c r="X382" s="594"/>
      <c r="Y382" s="594"/>
      <c r="Z382" s="594"/>
      <c r="AA382" s="588" t="s">
        <v>2186</v>
      </c>
      <c r="AB382" s="588" t="s">
        <v>2187</v>
      </c>
      <c r="AC382" s="528" t="s">
        <v>271</v>
      </c>
      <c r="AD382" s="588" t="s">
        <v>861</v>
      </c>
      <c r="AE382" s="595">
        <v>1</v>
      </c>
      <c r="AF382" s="595">
        <v>5</v>
      </c>
      <c r="AG382" s="379" t="s">
        <v>665</v>
      </c>
      <c r="AH382" s="635" t="e">
        <v>#REF!</v>
      </c>
      <c r="AI382" s="635"/>
      <c r="AJ382" s="379"/>
      <c r="AK382" s="379"/>
      <c r="AL382" s="379"/>
      <c r="AM382" s="379"/>
      <c r="AN382" s="379"/>
      <c r="AO382" s="379"/>
      <c r="AQ382" s="379" t="s">
        <v>2171</v>
      </c>
      <c r="AR382" s="379" t="s">
        <v>2188</v>
      </c>
      <c r="AU382" s="379"/>
      <c r="AV382" s="379">
        <v>13</v>
      </c>
      <c r="AW382" s="644">
        <v>3.8940000000000001</v>
      </c>
      <c r="AY382" s="379"/>
    </row>
    <row r="383" spans="1:51" x14ac:dyDescent="0.45">
      <c r="A383" s="379" t="s">
        <v>602</v>
      </c>
      <c r="B383" s="379" t="s">
        <v>2138</v>
      </c>
      <c r="C383" s="379" t="s">
        <v>456</v>
      </c>
      <c r="D383" s="379" t="s">
        <v>2139</v>
      </c>
      <c r="J383" s="379" t="s">
        <v>120</v>
      </c>
      <c r="K383" s="631" t="s">
        <v>2189</v>
      </c>
      <c r="L383" s="594"/>
      <c r="M383" s="594"/>
      <c r="N383" s="594"/>
      <c r="O383" s="594"/>
      <c r="P383" s="594"/>
      <c r="Q383" s="594"/>
      <c r="R383" s="594"/>
      <c r="S383" s="594"/>
      <c r="T383" s="594"/>
      <c r="U383" s="594"/>
      <c r="V383" s="594"/>
      <c r="W383" s="594"/>
      <c r="X383" s="594"/>
      <c r="Y383" s="594"/>
      <c r="Z383" s="594"/>
      <c r="AA383" s="588" t="s">
        <v>1157</v>
      </c>
      <c r="AB383" s="588" t="s">
        <v>2190</v>
      </c>
      <c r="AC383" s="528" t="s">
        <v>287</v>
      </c>
      <c r="AD383" s="588" t="s">
        <v>861</v>
      </c>
      <c r="AE383" s="595">
        <v>1</v>
      </c>
      <c r="AF383" s="595">
        <v>5</v>
      </c>
      <c r="AG383" s="379" t="s">
        <v>665</v>
      </c>
      <c r="AH383" s="635" t="e">
        <v>#REF!</v>
      </c>
      <c r="AI383" s="635"/>
      <c r="AJ383" s="379"/>
      <c r="AK383" s="379"/>
      <c r="AL383" s="379"/>
      <c r="AM383" s="379"/>
      <c r="AN383" s="379"/>
      <c r="AO383" s="379"/>
      <c r="AQ383" s="379" t="s">
        <v>2171</v>
      </c>
      <c r="AR383" s="379" t="s">
        <v>2191</v>
      </c>
      <c r="AU383" s="379"/>
      <c r="AV383" s="379">
        <v>13</v>
      </c>
      <c r="AW383" s="644">
        <v>2.6179999999999999</v>
      </c>
      <c r="AY383" s="379"/>
    </row>
    <row r="384" spans="1:51" x14ac:dyDescent="0.45">
      <c r="A384" s="379" t="s">
        <v>602</v>
      </c>
      <c r="B384" s="379" t="s">
        <v>2138</v>
      </c>
      <c r="C384" s="379" t="s">
        <v>456</v>
      </c>
      <c r="D384" s="379" t="s">
        <v>2139</v>
      </c>
      <c r="J384" s="379" t="s">
        <v>120</v>
      </c>
      <c r="K384" s="631" t="s">
        <v>2192</v>
      </c>
      <c r="L384" s="594"/>
      <c r="M384" s="594"/>
      <c r="N384" s="594"/>
      <c r="O384" s="594"/>
      <c r="P384" s="594"/>
      <c r="Q384" s="594"/>
      <c r="R384" s="594"/>
      <c r="S384" s="594"/>
      <c r="T384" s="594"/>
      <c r="U384" s="594"/>
      <c r="V384" s="594"/>
      <c r="W384" s="594"/>
      <c r="X384" s="594"/>
      <c r="Y384" s="594"/>
      <c r="Z384" s="594"/>
      <c r="AA384" s="588" t="s">
        <v>1160</v>
      </c>
      <c r="AB384" s="588" t="s">
        <v>2193</v>
      </c>
      <c r="AC384" s="528" t="s">
        <v>303</v>
      </c>
      <c r="AD384" s="588" t="s">
        <v>861</v>
      </c>
      <c r="AE384" s="595">
        <v>1</v>
      </c>
      <c r="AF384" s="595">
        <v>5</v>
      </c>
      <c r="AG384" s="379" t="s">
        <v>665</v>
      </c>
      <c r="AH384" s="635" t="e">
        <v>#REF!</v>
      </c>
      <c r="AI384" s="635"/>
      <c r="AJ384" s="379"/>
      <c r="AK384" s="379"/>
      <c r="AL384" s="379"/>
      <c r="AM384" s="379"/>
      <c r="AN384" s="379"/>
      <c r="AO384" s="379"/>
      <c r="AQ384" s="379" t="s">
        <v>2171</v>
      </c>
      <c r="AR384" s="379" t="s">
        <v>2194</v>
      </c>
      <c r="AU384" s="379"/>
      <c r="AV384" s="379">
        <v>13</v>
      </c>
      <c r="AW384" s="644">
        <v>2.508</v>
      </c>
      <c r="AY384" s="379"/>
    </row>
    <row r="385" spans="1:52" x14ac:dyDescent="0.45">
      <c r="A385" s="379" t="s">
        <v>602</v>
      </c>
      <c r="B385" s="379" t="s">
        <v>2138</v>
      </c>
      <c r="C385" s="379" t="s">
        <v>456</v>
      </c>
      <c r="D385" s="379" t="s">
        <v>2139</v>
      </c>
      <c r="J385" s="379" t="s">
        <v>120</v>
      </c>
      <c r="K385" s="631" t="s">
        <v>2195</v>
      </c>
      <c r="L385" s="594"/>
      <c r="M385" s="594"/>
      <c r="N385" s="594"/>
      <c r="O385" s="594"/>
      <c r="P385" s="594"/>
      <c r="Q385" s="594"/>
      <c r="R385" s="594"/>
      <c r="S385" s="594"/>
      <c r="T385" s="594"/>
      <c r="U385" s="594"/>
      <c r="V385" s="594"/>
      <c r="W385" s="594"/>
      <c r="X385" s="594"/>
      <c r="Y385" s="594"/>
      <c r="Z385" s="594"/>
      <c r="AA385" s="588" t="s">
        <v>1164</v>
      </c>
      <c r="AB385" s="588" t="s">
        <v>2196</v>
      </c>
      <c r="AC385" s="528" t="s">
        <v>319</v>
      </c>
      <c r="AD385" s="588" t="s">
        <v>861</v>
      </c>
      <c r="AE385" s="595">
        <v>1</v>
      </c>
      <c r="AF385" s="595">
        <v>5</v>
      </c>
      <c r="AG385" s="379" t="s">
        <v>665</v>
      </c>
      <c r="AH385" s="635" t="e">
        <v>#REF!</v>
      </c>
      <c r="AI385" s="635"/>
      <c r="AJ385" s="379"/>
      <c r="AK385" s="379"/>
      <c r="AL385" s="379"/>
      <c r="AM385" s="379"/>
      <c r="AN385" s="379"/>
      <c r="AO385" s="379"/>
      <c r="AQ385" s="379" t="s">
        <v>2171</v>
      </c>
      <c r="AR385" s="379" t="s">
        <v>2197</v>
      </c>
      <c r="AU385" s="379"/>
      <c r="AV385" s="379">
        <v>13</v>
      </c>
      <c r="AW385" s="644">
        <v>1.232</v>
      </c>
      <c r="AY385" s="379"/>
    </row>
    <row r="386" spans="1:52" x14ac:dyDescent="0.45">
      <c r="A386" s="379" t="s">
        <v>602</v>
      </c>
      <c r="B386" s="379" t="s">
        <v>2138</v>
      </c>
      <c r="C386" s="379" t="s">
        <v>456</v>
      </c>
      <c r="D386" s="379" t="s">
        <v>2139</v>
      </c>
      <c r="J386" s="379" t="s">
        <v>120</v>
      </c>
      <c r="K386" s="631" t="s">
        <v>2203</v>
      </c>
      <c r="L386" s="594"/>
      <c r="M386" s="594"/>
      <c r="N386" s="594"/>
      <c r="O386" s="594"/>
      <c r="P386" s="594"/>
      <c r="Q386" s="594"/>
      <c r="R386" s="594"/>
      <c r="S386" s="594"/>
      <c r="T386" s="594"/>
      <c r="U386" s="594"/>
      <c r="V386" s="594"/>
      <c r="W386" s="594"/>
      <c r="X386" s="594"/>
      <c r="Y386" s="594"/>
      <c r="Z386" s="594"/>
      <c r="AA386" s="588" t="s">
        <v>1203</v>
      </c>
      <c r="AB386" s="588" t="s">
        <v>2204</v>
      </c>
      <c r="AC386" s="528" t="s">
        <v>286</v>
      </c>
      <c r="AD386" s="588" t="s">
        <v>861</v>
      </c>
      <c r="AE386" s="595">
        <v>1</v>
      </c>
      <c r="AF386" s="595">
        <v>5</v>
      </c>
      <c r="AG386" s="379" t="s">
        <v>665</v>
      </c>
      <c r="AH386" s="635" t="e">
        <v>#REF!</v>
      </c>
      <c r="AI386" s="635"/>
      <c r="AJ386" s="379"/>
      <c r="AK386" s="379"/>
      <c r="AL386" s="379"/>
      <c r="AM386" s="379"/>
      <c r="AN386" s="379"/>
      <c r="AO386" s="379"/>
      <c r="AQ386" s="379" t="s">
        <v>2171</v>
      </c>
      <c r="AR386" s="379" t="s">
        <v>2205</v>
      </c>
      <c r="AU386" s="379"/>
      <c r="AV386" s="379">
        <v>13</v>
      </c>
      <c r="AW386" s="644">
        <v>1.8260000000000001</v>
      </c>
      <c r="AY386" s="379"/>
    </row>
    <row r="387" spans="1:52" x14ac:dyDescent="0.45">
      <c r="A387" s="379" t="s">
        <v>602</v>
      </c>
      <c r="B387" s="379" t="s">
        <v>2138</v>
      </c>
      <c r="C387" s="379" t="s">
        <v>456</v>
      </c>
      <c r="D387" s="379" t="s">
        <v>2139</v>
      </c>
      <c r="J387" s="379" t="s">
        <v>120</v>
      </c>
      <c r="K387" s="631" t="s">
        <v>2206</v>
      </c>
      <c r="L387" s="594"/>
      <c r="M387" s="594"/>
      <c r="N387" s="594"/>
      <c r="O387" s="594"/>
      <c r="P387" s="594"/>
      <c r="Q387" s="594"/>
      <c r="R387" s="594"/>
      <c r="S387" s="594"/>
      <c r="T387" s="594"/>
      <c r="U387" s="594"/>
      <c r="V387" s="594"/>
      <c r="W387" s="594"/>
      <c r="X387" s="594"/>
      <c r="Y387" s="594"/>
      <c r="Z387" s="594"/>
      <c r="AA387" s="588" t="s">
        <v>1206</v>
      </c>
      <c r="AB387" s="588" t="s">
        <v>2207</v>
      </c>
      <c r="AC387" s="528" t="s">
        <v>302</v>
      </c>
      <c r="AD387" s="588" t="s">
        <v>861</v>
      </c>
      <c r="AE387" s="595">
        <v>1</v>
      </c>
      <c r="AF387" s="595">
        <v>5</v>
      </c>
      <c r="AG387" s="379" t="s">
        <v>665</v>
      </c>
      <c r="AH387" s="635" t="e">
        <v>#REF!</v>
      </c>
      <c r="AI387" s="635"/>
      <c r="AJ387" s="379"/>
      <c r="AK387" s="379"/>
      <c r="AL387" s="379"/>
      <c r="AM387" s="379"/>
      <c r="AN387" s="379"/>
      <c r="AO387" s="379"/>
      <c r="AQ387" s="379" t="s">
        <v>2171</v>
      </c>
      <c r="AR387" s="379" t="s">
        <v>2208</v>
      </c>
      <c r="AU387" s="379"/>
      <c r="AV387" s="379">
        <v>13</v>
      </c>
      <c r="AW387" s="644">
        <v>1.6719999999999999</v>
      </c>
      <c r="AY387" s="379"/>
    </row>
    <row r="388" spans="1:52" x14ac:dyDescent="0.45">
      <c r="A388" s="379" t="s">
        <v>602</v>
      </c>
      <c r="B388" s="379" t="s">
        <v>2138</v>
      </c>
      <c r="C388" s="379" t="s">
        <v>456</v>
      </c>
      <c r="D388" s="379" t="s">
        <v>2139</v>
      </c>
      <c r="J388" s="379" t="s">
        <v>120</v>
      </c>
      <c r="K388" s="631" t="s">
        <v>2209</v>
      </c>
      <c r="L388" s="594"/>
      <c r="M388" s="594"/>
      <c r="N388" s="594"/>
      <c r="O388" s="594"/>
      <c r="P388" s="594"/>
      <c r="Q388" s="594"/>
      <c r="R388" s="594"/>
      <c r="S388" s="594"/>
      <c r="T388" s="594"/>
      <c r="U388" s="594"/>
      <c r="V388" s="594"/>
      <c r="W388" s="594"/>
      <c r="X388" s="594"/>
      <c r="Y388" s="594"/>
      <c r="Z388" s="594"/>
      <c r="AA388" s="588" t="s">
        <v>1209</v>
      </c>
      <c r="AB388" s="588" t="s">
        <v>2210</v>
      </c>
      <c r="AC388" s="528" t="s">
        <v>318</v>
      </c>
      <c r="AD388" s="588" t="s">
        <v>861</v>
      </c>
      <c r="AE388" s="595">
        <v>1</v>
      </c>
      <c r="AF388" s="595">
        <v>5</v>
      </c>
      <c r="AG388" s="379" t="s">
        <v>665</v>
      </c>
      <c r="AH388" s="635" t="e">
        <v>#REF!</v>
      </c>
      <c r="AI388" s="635"/>
      <c r="AJ388" s="379"/>
      <c r="AK388" s="379"/>
      <c r="AL388" s="379"/>
      <c r="AM388" s="379"/>
      <c r="AN388" s="379"/>
      <c r="AO388" s="379"/>
      <c r="AQ388" s="379" t="s">
        <v>2171</v>
      </c>
      <c r="AR388" s="379" t="s">
        <v>2211</v>
      </c>
      <c r="AU388" s="379"/>
      <c r="AV388" s="379">
        <v>13</v>
      </c>
      <c r="AW388" s="644">
        <v>2.8159999999999998</v>
      </c>
      <c r="AY388" s="379"/>
    </row>
    <row r="389" spans="1:52" x14ac:dyDescent="0.45">
      <c r="A389" s="379" t="s">
        <v>602</v>
      </c>
      <c r="B389" s="379" t="s">
        <v>2138</v>
      </c>
      <c r="C389" s="379" t="s">
        <v>456</v>
      </c>
      <c r="D389" s="379" t="s">
        <v>2139</v>
      </c>
      <c r="J389" s="379" t="s">
        <v>120</v>
      </c>
      <c r="K389" s="631" t="s">
        <v>2215</v>
      </c>
      <c r="L389" s="594"/>
      <c r="M389" s="594"/>
      <c r="N389" s="594"/>
      <c r="O389" s="594"/>
      <c r="P389" s="594"/>
      <c r="Q389" s="594"/>
      <c r="R389" s="594"/>
      <c r="S389" s="594"/>
      <c r="T389" s="594"/>
      <c r="U389" s="594"/>
      <c r="V389" s="594"/>
      <c r="W389" s="594"/>
      <c r="X389" s="594"/>
      <c r="Y389" s="594"/>
      <c r="Z389" s="594"/>
      <c r="AA389" s="588" t="s">
        <v>2216</v>
      </c>
      <c r="AB389" s="588" t="s">
        <v>2217</v>
      </c>
      <c r="AC389" s="528" t="s">
        <v>269</v>
      </c>
      <c r="AD389" s="588" t="s">
        <v>861</v>
      </c>
      <c r="AE389" s="595">
        <v>1</v>
      </c>
      <c r="AF389" s="595">
        <v>5</v>
      </c>
      <c r="AG389" s="379" t="s">
        <v>665</v>
      </c>
      <c r="AH389" s="635" t="e">
        <v>#REF!</v>
      </c>
      <c r="AI389" s="635"/>
      <c r="AJ389" s="379"/>
      <c r="AK389" s="379"/>
      <c r="AL389" s="379"/>
      <c r="AM389" s="379"/>
      <c r="AN389" s="379"/>
      <c r="AO389" s="379"/>
      <c r="AQ389" s="379" t="s">
        <v>2171</v>
      </c>
      <c r="AR389" s="379" t="s">
        <v>2218</v>
      </c>
      <c r="AU389" s="379"/>
      <c r="AV389" s="379">
        <v>13</v>
      </c>
      <c r="AW389" s="644">
        <v>3.6739999999999999</v>
      </c>
      <c r="AY389" s="379"/>
    </row>
    <row r="390" spans="1:52" x14ac:dyDescent="0.45">
      <c r="A390" s="379" t="s">
        <v>602</v>
      </c>
      <c r="B390" s="379" t="s">
        <v>2138</v>
      </c>
      <c r="C390" s="379" t="s">
        <v>456</v>
      </c>
      <c r="D390" s="379" t="s">
        <v>2139</v>
      </c>
      <c r="J390" s="379" t="s">
        <v>120</v>
      </c>
      <c r="K390" s="631" t="s">
        <v>2219</v>
      </c>
      <c r="L390" s="594"/>
      <c r="M390" s="594"/>
      <c r="N390" s="594"/>
      <c r="O390" s="594"/>
      <c r="P390" s="594"/>
      <c r="Q390" s="594"/>
      <c r="R390" s="594"/>
      <c r="S390" s="594"/>
      <c r="T390" s="594"/>
      <c r="U390" s="594"/>
      <c r="V390" s="594"/>
      <c r="W390" s="594"/>
      <c r="X390" s="594"/>
      <c r="Y390" s="594"/>
      <c r="Z390" s="594"/>
      <c r="AA390" s="588" t="s">
        <v>2220</v>
      </c>
      <c r="AB390" s="588" t="s">
        <v>2221</v>
      </c>
      <c r="AC390" s="528" t="s">
        <v>285</v>
      </c>
      <c r="AD390" s="588" t="s">
        <v>861</v>
      </c>
      <c r="AE390" s="595">
        <v>1</v>
      </c>
      <c r="AF390" s="595">
        <v>5</v>
      </c>
      <c r="AG390" s="379" t="s">
        <v>665</v>
      </c>
      <c r="AH390" s="635" t="e">
        <v>#REF!</v>
      </c>
      <c r="AI390" s="635"/>
      <c r="AJ390" s="379"/>
      <c r="AK390" s="379"/>
      <c r="AL390" s="379"/>
      <c r="AM390" s="379"/>
      <c r="AN390" s="379"/>
      <c r="AO390" s="379"/>
      <c r="AQ390" s="379" t="s">
        <v>2171</v>
      </c>
      <c r="AR390" s="379" t="s">
        <v>2222</v>
      </c>
      <c r="AU390" s="379"/>
      <c r="AV390" s="379">
        <v>13</v>
      </c>
      <c r="AW390" s="644">
        <v>2.508</v>
      </c>
      <c r="AY390" s="379"/>
    </row>
    <row r="391" spans="1:52" x14ac:dyDescent="0.45">
      <c r="A391" s="379" t="s">
        <v>602</v>
      </c>
      <c r="B391" s="379" t="s">
        <v>2138</v>
      </c>
      <c r="C391" s="379" t="s">
        <v>456</v>
      </c>
      <c r="D391" s="379" t="s">
        <v>2139</v>
      </c>
      <c r="J391" s="379" t="s">
        <v>120</v>
      </c>
      <c r="K391" s="631" t="s">
        <v>2223</v>
      </c>
      <c r="L391" s="594"/>
      <c r="M391" s="594"/>
      <c r="N391" s="594"/>
      <c r="O391" s="594"/>
      <c r="P391" s="594"/>
      <c r="Q391" s="594"/>
      <c r="R391" s="594"/>
      <c r="S391" s="594"/>
      <c r="T391" s="594"/>
      <c r="U391" s="594"/>
      <c r="V391" s="594"/>
      <c r="W391" s="594"/>
      <c r="X391" s="594"/>
      <c r="Y391" s="594"/>
      <c r="Z391" s="594"/>
      <c r="AA391" s="588" t="s">
        <v>2224</v>
      </c>
      <c r="AB391" s="588" t="s">
        <v>2225</v>
      </c>
      <c r="AC391" s="528" t="s">
        <v>301</v>
      </c>
      <c r="AD391" s="588" t="s">
        <v>861</v>
      </c>
      <c r="AE391" s="595">
        <v>1</v>
      </c>
      <c r="AF391" s="595">
        <v>5</v>
      </c>
      <c r="AG391" s="379" t="s">
        <v>665</v>
      </c>
      <c r="AH391" s="635" t="e">
        <v>#REF!</v>
      </c>
      <c r="AI391" s="635"/>
      <c r="AJ391" s="379"/>
      <c r="AK391" s="379"/>
      <c r="AL391" s="379"/>
      <c r="AM391" s="379"/>
      <c r="AN391" s="379"/>
      <c r="AO391" s="379"/>
      <c r="AQ391" s="379" t="s">
        <v>2171</v>
      </c>
      <c r="AR391" s="379" t="s">
        <v>2226</v>
      </c>
      <c r="AU391" s="379"/>
      <c r="AV391" s="379">
        <v>13</v>
      </c>
      <c r="AW391" s="644">
        <v>2.1560000000000001</v>
      </c>
      <c r="AY391" s="379"/>
    </row>
    <row r="392" spans="1:52" x14ac:dyDescent="0.45">
      <c r="A392" s="379" t="s">
        <v>602</v>
      </c>
      <c r="B392" s="379" t="s">
        <v>2138</v>
      </c>
      <c r="C392" s="379" t="s">
        <v>456</v>
      </c>
      <c r="D392" s="379" t="s">
        <v>2139</v>
      </c>
      <c r="J392" s="379" t="s">
        <v>120</v>
      </c>
      <c r="K392" s="631" t="s">
        <v>2227</v>
      </c>
      <c r="L392" s="594"/>
      <c r="M392" s="594"/>
      <c r="N392" s="594"/>
      <c r="O392" s="594"/>
      <c r="P392" s="594"/>
      <c r="Q392" s="594"/>
      <c r="R392" s="594"/>
      <c r="S392" s="594"/>
      <c r="T392" s="594"/>
      <c r="U392" s="594"/>
      <c r="V392" s="594"/>
      <c r="W392" s="594"/>
      <c r="X392" s="594"/>
      <c r="Y392" s="594"/>
      <c r="Z392" s="594"/>
      <c r="AA392" s="588" t="s">
        <v>2228</v>
      </c>
      <c r="AB392" s="588" t="s">
        <v>2229</v>
      </c>
      <c r="AC392" s="528" t="s">
        <v>317</v>
      </c>
      <c r="AD392" s="588" t="s">
        <v>861</v>
      </c>
      <c r="AE392" s="595">
        <v>1</v>
      </c>
      <c r="AF392" s="595">
        <v>5</v>
      </c>
      <c r="AG392" s="379" t="s">
        <v>665</v>
      </c>
      <c r="AH392" s="635" t="e">
        <v>#REF!</v>
      </c>
      <c r="AI392" s="635"/>
      <c r="AJ392" s="379"/>
      <c r="AK392" s="379"/>
      <c r="AL392" s="379"/>
      <c r="AM392" s="379"/>
      <c r="AN392" s="379"/>
      <c r="AO392" s="379"/>
      <c r="AR392" s="379" t="s">
        <v>2230</v>
      </c>
      <c r="AU392" s="379"/>
      <c r="AV392" s="379">
        <v>13</v>
      </c>
      <c r="AW392" s="644">
        <v>2.8159999999999998</v>
      </c>
      <c r="AY392" s="379"/>
    </row>
    <row r="393" spans="1:52" x14ac:dyDescent="0.45">
      <c r="A393" s="379" t="s">
        <v>602</v>
      </c>
      <c r="B393" s="379" t="s">
        <v>2138</v>
      </c>
      <c r="C393" s="379" t="s">
        <v>456</v>
      </c>
      <c r="D393" s="379" t="s">
        <v>2139</v>
      </c>
      <c r="J393" s="379" t="s">
        <v>120</v>
      </c>
      <c r="K393" s="631" t="s">
        <v>2233</v>
      </c>
      <c r="L393" s="594"/>
      <c r="M393" s="594"/>
      <c r="N393" s="594"/>
      <c r="O393" s="594"/>
      <c r="P393" s="594"/>
      <c r="Q393" s="594"/>
      <c r="R393" s="594"/>
      <c r="S393" s="594"/>
      <c r="T393" s="594"/>
      <c r="U393" s="594"/>
      <c r="V393" s="594"/>
      <c r="W393" s="594"/>
      <c r="X393" s="594"/>
      <c r="Y393" s="594"/>
      <c r="Z393" s="594"/>
      <c r="AA393" s="588" t="s">
        <v>2234</v>
      </c>
      <c r="AB393" s="588" t="s">
        <v>2235</v>
      </c>
      <c r="AC393" s="528" t="s">
        <v>268</v>
      </c>
      <c r="AD393" s="588" t="s">
        <v>861</v>
      </c>
      <c r="AE393" s="595">
        <v>1</v>
      </c>
      <c r="AF393" s="595">
        <v>5</v>
      </c>
      <c r="AG393" s="379" t="s">
        <v>665</v>
      </c>
      <c r="AH393" s="635" t="e">
        <v>#REF!</v>
      </c>
      <c r="AI393" s="635"/>
      <c r="AJ393" s="379"/>
      <c r="AK393" s="379"/>
      <c r="AL393" s="379"/>
      <c r="AM393" s="379"/>
      <c r="AN393" s="379"/>
      <c r="AO393" s="379"/>
      <c r="AU393" s="379"/>
      <c r="AV393" s="379">
        <v>13</v>
      </c>
      <c r="AW393" s="644">
        <v>0</v>
      </c>
      <c r="AY393" s="379"/>
    </row>
    <row r="394" spans="1:52" x14ac:dyDescent="0.45">
      <c r="A394" s="379" t="s">
        <v>602</v>
      </c>
      <c r="B394" s="379" t="s">
        <v>2138</v>
      </c>
      <c r="C394" s="379" t="s">
        <v>456</v>
      </c>
      <c r="D394" s="379" t="s">
        <v>2139</v>
      </c>
      <c r="J394" s="379" t="s">
        <v>120</v>
      </c>
      <c r="K394" s="631" t="s">
        <v>2236</v>
      </c>
      <c r="L394" s="594"/>
      <c r="M394" s="594"/>
      <c r="N394" s="594"/>
      <c r="O394" s="594"/>
      <c r="P394" s="594"/>
      <c r="Q394" s="594"/>
      <c r="R394" s="594"/>
      <c r="S394" s="594"/>
      <c r="T394" s="594"/>
      <c r="U394" s="594"/>
      <c r="V394" s="594"/>
      <c r="W394" s="594"/>
      <c r="X394" s="594"/>
      <c r="Y394" s="594"/>
      <c r="Z394" s="594"/>
      <c r="AA394" s="588" t="s">
        <v>2237</v>
      </c>
      <c r="AB394" s="588" t="s">
        <v>2238</v>
      </c>
      <c r="AC394" s="528" t="s">
        <v>284</v>
      </c>
      <c r="AD394" s="588" t="s">
        <v>861</v>
      </c>
      <c r="AE394" s="595">
        <v>1</v>
      </c>
      <c r="AF394" s="595">
        <v>5</v>
      </c>
      <c r="AG394" s="379" t="s">
        <v>665</v>
      </c>
      <c r="AH394" s="635" t="e">
        <v>#REF!</v>
      </c>
      <c r="AI394" s="635"/>
      <c r="AJ394" s="379"/>
      <c r="AK394" s="379"/>
      <c r="AL394" s="379"/>
      <c r="AM394" s="379"/>
      <c r="AN394" s="379"/>
      <c r="AO394" s="379"/>
      <c r="AQ394" s="379" t="s">
        <v>2171</v>
      </c>
      <c r="AR394" s="379" t="s">
        <v>2239</v>
      </c>
      <c r="AU394" s="379"/>
      <c r="AV394" s="379">
        <v>13</v>
      </c>
      <c r="AW394" s="644">
        <v>4.1360000000000001</v>
      </c>
      <c r="AX394" s="649"/>
      <c r="AY394" s="379"/>
    </row>
    <row r="395" spans="1:52" x14ac:dyDescent="0.45">
      <c r="A395" s="379" t="s">
        <v>602</v>
      </c>
      <c r="B395" s="379" t="s">
        <v>2138</v>
      </c>
      <c r="C395" s="379" t="s">
        <v>456</v>
      </c>
      <c r="D395" s="379" t="s">
        <v>2139</v>
      </c>
      <c r="J395" s="379" t="s">
        <v>120</v>
      </c>
      <c r="K395" s="631" t="s">
        <v>2240</v>
      </c>
      <c r="L395" s="594"/>
      <c r="M395" s="594"/>
      <c r="N395" s="594"/>
      <c r="O395" s="594"/>
      <c r="P395" s="594"/>
      <c r="Q395" s="594"/>
      <c r="R395" s="594"/>
      <c r="S395" s="594"/>
      <c r="T395" s="594"/>
      <c r="U395" s="594"/>
      <c r="V395" s="594"/>
      <c r="W395" s="594"/>
      <c r="X395" s="594"/>
      <c r="Y395" s="594"/>
      <c r="Z395" s="594"/>
      <c r="AA395" s="588" t="s">
        <v>2241</v>
      </c>
      <c r="AB395" s="588" t="s">
        <v>2242</v>
      </c>
      <c r="AC395" s="528" t="s">
        <v>300</v>
      </c>
      <c r="AD395" s="588" t="s">
        <v>861</v>
      </c>
      <c r="AE395" s="595">
        <v>1</v>
      </c>
      <c r="AF395" s="595">
        <v>5</v>
      </c>
      <c r="AG395" s="379" t="s">
        <v>665</v>
      </c>
      <c r="AH395" s="635" t="e">
        <v>#REF!</v>
      </c>
      <c r="AI395" s="635"/>
      <c r="AJ395" s="379"/>
      <c r="AK395" s="379"/>
      <c r="AL395" s="379"/>
      <c r="AM395" s="379"/>
      <c r="AN395" s="379"/>
      <c r="AO395" s="379"/>
      <c r="AQ395" s="379" t="s">
        <v>2171</v>
      </c>
      <c r="AR395" s="379" t="s">
        <v>2243</v>
      </c>
      <c r="AU395" s="379"/>
      <c r="AV395" s="379">
        <v>13</v>
      </c>
      <c r="AW395" s="644">
        <v>2.6179999999999999</v>
      </c>
      <c r="AX395" s="380"/>
      <c r="AY395" s="379"/>
    </row>
    <row r="396" spans="1:52" x14ac:dyDescent="0.45">
      <c r="A396" s="379" t="s">
        <v>602</v>
      </c>
      <c r="B396" s="379" t="s">
        <v>2138</v>
      </c>
      <c r="C396" s="379" t="s">
        <v>456</v>
      </c>
      <c r="D396" s="379" t="s">
        <v>2139</v>
      </c>
      <c r="J396" s="379" t="s">
        <v>120</v>
      </c>
      <c r="K396" s="631" t="s">
        <v>2244</v>
      </c>
      <c r="L396" s="594"/>
      <c r="M396" s="594"/>
      <c r="N396" s="594"/>
      <c r="O396" s="594"/>
      <c r="P396" s="594"/>
      <c r="Q396" s="594"/>
      <c r="R396" s="594"/>
      <c r="S396" s="594"/>
      <c r="T396" s="594"/>
      <c r="U396" s="594"/>
      <c r="V396" s="594"/>
      <c r="W396" s="594"/>
      <c r="X396" s="594"/>
      <c r="Y396" s="594"/>
      <c r="Z396" s="594"/>
      <c r="AA396" s="588" t="s">
        <v>2245</v>
      </c>
      <c r="AB396" s="588" t="s">
        <v>2246</v>
      </c>
      <c r="AC396" s="528" t="s">
        <v>316</v>
      </c>
      <c r="AD396" s="588" t="s">
        <v>861</v>
      </c>
      <c r="AE396" s="595">
        <v>1</v>
      </c>
      <c r="AF396" s="595">
        <v>5</v>
      </c>
      <c r="AG396" s="379" t="s">
        <v>665</v>
      </c>
      <c r="AH396" s="635" t="e">
        <v>#REF!</v>
      </c>
      <c r="AI396" s="635"/>
      <c r="AJ396" s="379"/>
      <c r="AK396" s="379"/>
      <c r="AL396" s="379"/>
      <c r="AM396" s="379"/>
      <c r="AN396" s="379"/>
      <c r="AO396" s="379"/>
      <c r="AQ396" s="379" t="s">
        <v>2171</v>
      </c>
      <c r="AR396" s="379" t="s">
        <v>2247</v>
      </c>
      <c r="AU396" s="379"/>
      <c r="AV396" s="379">
        <v>13</v>
      </c>
      <c r="AW396" s="644">
        <v>2.5299999999999998</v>
      </c>
      <c r="AX396" s="380"/>
      <c r="AY396" s="379"/>
    </row>
    <row r="397" spans="1:52" x14ac:dyDescent="0.45">
      <c r="A397" s="379" t="s">
        <v>602</v>
      </c>
      <c r="B397" s="719" t="s">
        <v>1664</v>
      </c>
      <c r="C397" s="719" t="s">
        <v>1664</v>
      </c>
      <c r="D397" s="719"/>
      <c r="E397" s="719"/>
      <c r="F397" s="719"/>
      <c r="G397" s="719"/>
      <c r="H397" s="719"/>
      <c r="I397" s="719"/>
      <c r="J397" s="379" t="s">
        <v>120</v>
      </c>
      <c r="K397" s="720" t="s">
        <v>5036</v>
      </c>
      <c r="L397" s="720"/>
      <c r="M397" s="720"/>
      <c r="N397" s="720"/>
      <c r="O397" s="720"/>
      <c r="P397" s="720"/>
      <c r="Q397" s="720"/>
      <c r="R397" s="720"/>
      <c r="S397" s="720"/>
      <c r="T397" s="720"/>
      <c r="U397" s="720"/>
      <c r="V397" s="720"/>
      <c r="W397" s="720"/>
      <c r="X397" s="720"/>
      <c r="Y397" s="720"/>
      <c r="Z397" s="720"/>
      <c r="AA397" s="721"/>
      <c r="AB397" s="722" t="str">
        <f>MID(Cab_list[[#This Row],[Cabinet ID]],6,1)&amp;"-"&amp;RIGHT(Cab_list[[#This Row],[Cabinet ID]],5)</f>
        <v>5-G4101</v>
      </c>
      <c r="AC397" s="722" t="str">
        <f>RIGHT(Cab_list[[#This Row],[Cabinet ID]],5)</f>
        <v>G4101</v>
      </c>
      <c r="AD397" s="721"/>
      <c r="AE397" s="613"/>
      <c r="AF397" s="613">
        <v>5</v>
      </c>
      <c r="AG397" s="719"/>
      <c r="AH397" s="719"/>
      <c r="AI397" s="719"/>
      <c r="AJ397" s="719"/>
      <c r="AK397" s="719"/>
      <c r="AL397" s="719"/>
      <c r="AM397" s="719"/>
      <c r="AN397" s="719"/>
      <c r="AO397" s="719"/>
      <c r="AP397" s="719"/>
      <c r="AQ397" s="723"/>
      <c r="AR397" s="719"/>
      <c r="AS397" s="719"/>
      <c r="AT397" s="719"/>
      <c r="AU397" s="719"/>
      <c r="AV397" s="719"/>
      <c r="AW397" s="719"/>
      <c r="AX397" s="719"/>
      <c r="AY397" s="719"/>
      <c r="AZ397" s="719"/>
    </row>
    <row r="398" spans="1:52" x14ac:dyDescent="0.45">
      <c r="A398" s="379" t="s">
        <v>602</v>
      </c>
      <c r="B398" s="719" t="s">
        <v>1664</v>
      </c>
      <c r="C398" s="719" t="s">
        <v>1664</v>
      </c>
      <c r="D398" s="719"/>
      <c r="E398" s="719"/>
      <c r="F398" s="719"/>
      <c r="G398" s="719"/>
      <c r="H398" s="719"/>
      <c r="I398" s="719"/>
      <c r="J398" s="379" t="s">
        <v>120</v>
      </c>
      <c r="K398" s="720" t="s">
        <v>5037</v>
      </c>
      <c r="L398" s="720"/>
      <c r="M398" s="720"/>
      <c r="N398" s="720"/>
      <c r="O398" s="720"/>
      <c r="P398" s="720"/>
      <c r="Q398" s="720"/>
      <c r="R398" s="720"/>
      <c r="S398" s="720"/>
      <c r="T398" s="720"/>
      <c r="U398" s="720"/>
      <c r="V398" s="720"/>
      <c r="W398" s="720"/>
      <c r="X398" s="720"/>
      <c r="Y398" s="720"/>
      <c r="Z398" s="720"/>
      <c r="AA398" s="721"/>
      <c r="AB398" s="722" t="str">
        <f>MID(Cab_list[[#This Row],[Cabinet ID]],6,1)&amp;"-"&amp;RIGHT(Cab_list[[#This Row],[Cabinet ID]],5)</f>
        <v>5-G4102</v>
      </c>
      <c r="AC398" s="722" t="str">
        <f>RIGHT(Cab_list[[#This Row],[Cabinet ID]],5)</f>
        <v>G4102</v>
      </c>
      <c r="AD398" s="721"/>
      <c r="AE398" s="613"/>
      <c r="AF398" s="613">
        <v>5</v>
      </c>
      <c r="AG398" s="719"/>
      <c r="AH398" s="719"/>
      <c r="AI398" s="719"/>
      <c r="AJ398" s="719"/>
      <c r="AK398" s="719"/>
      <c r="AL398" s="719"/>
      <c r="AM398" s="719"/>
      <c r="AN398" s="719"/>
      <c r="AO398" s="719"/>
      <c r="AP398" s="719"/>
      <c r="AQ398" s="723"/>
      <c r="AR398" s="719"/>
      <c r="AS398" s="719"/>
      <c r="AT398" s="719"/>
      <c r="AU398" s="719"/>
      <c r="AV398" s="719"/>
      <c r="AW398" s="719"/>
      <c r="AX398" s="719"/>
      <c r="AY398" s="719"/>
      <c r="AZ398" s="719"/>
    </row>
    <row r="399" spans="1:52" x14ac:dyDescent="0.45">
      <c r="A399" s="379" t="s">
        <v>602</v>
      </c>
      <c r="B399" s="719" t="s">
        <v>1664</v>
      </c>
      <c r="C399" s="719" t="s">
        <v>1664</v>
      </c>
      <c r="D399" s="719"/>
      <c r="E399" s="719"/>
      <c r="F399" s="719"/>
      <c r="G399" s="719"/>
      <c r="H399" s="719"/>
      <c r="I399" s="719"/>
      <c r="J399" s="379" t="s">
        <v>120</v>
      </c>
      <c r="K399" s="720" t="s">
        <v>5038</v>
      </c>
      <c r="L399" s="720"/>
      <c r="M399" s="720"/>
      <c r="N399" s="720"/>
      <c r="O399" s="720"/>
      <c r="P399" s="720"/>
      <c r="Q399" s="720"/>
      <c r="R399" s="720"/>
      <c r="S399" s="720"/>
      <c r="T399" s="720"/>
      <c r="U399" s="720"/>
      <c r="V399" s="720"/>
      <c r="W399" s="720"/>
      <c r="X399" s="720"/>
      <c r="Y399" s="720"/>
      <c r="Z399" s="720"/>
      <c r="AA399" s="721"/>
      <c r="AB399" s="722" t="str">
        <f>MID(Cab_list[[#This Row],[Cabinet ID]],6,1)&amp;"-"&amp;RIGHT(Cab_list[[#This Row],[Cabinet ID]],5)</f>
        <v>5-G4103</v>
      </c>
      <c r="AC399" s="722" t="str">
        <f>RIGHT(Cab_list[[#This Row],[Cabinet ID]],5)</f>
        <v>G4103</v>
      </c>
      <c r="AD399" s="721"/>
      <c r="AE399" s="613"/>
      <c r="AF399" s="613">
        <v>5</v>
      </c>
      <c r="AG399" s="719"/>
      <c r="AH399" s="719"/>
      <c r="AI399" s="719"/>
      <c r="AJ399" s="719"/>
      <c r="AK399" s="719"/>
      <c r="AL399" s="719"/>
      <c r="AM399" s="719"/>
      <c r="AN399" s="719"/>
      <c r="AO399" s="719"/>
      <c r="AP399" s="719"/>
      <c r="AQ399" s="723"/>
      <c r="AR399" s="719"/>
      <c r="AS399" s="719"/>
      <c r="AT399" s="719"/>
      <c r="AU399" s="719"/>
      <c r="AV399" s="719"/>
      <c r="AW399" s="719"/>
      <c r="AX399" s="719"/>
      <c r="AY399" s="719"/>
      <c r="AZ399" s="719"/>
    </row>
    <row r="400" spans="1:52" x14ac:dyDescent="0.45">
      <c r="A400" s="379" t="s">
        <v>602</v>
      </c>
      <c r="B400" s="719" t="s">
        <v>1664</v>
      </c>
      <c r="C400" s="719" t="s">
        <v>1664</v>
      </c>
      <c r="D400" s="719"/>
      <c r="E400" s="719"/>
      <c r="F400" s="719"/>
      <c r="G400" s="719"/>
      <c r="H400" s="719"/>
      <c r="I400" s="719"/>
      <c r="J400" s="379" t="s">
        <v>120</v>
      </c>
      <c r="K400" s="720" t="s">
        <v>5039</v>
      </c>
      <c r="L400" s="720"/>
      <c r="M400" s="720"/>
      <c r="N400" s="720"/>
      <c r="O400" s="720"/>
      <c r="P400" s="720"/>
      <c r="Q400" s="720"/>
      <c r="R400" s="720"/>
      <c r="S400" s="720"/>
      <c r="T400" s="720"/>
      <c r="U400" s="720"/>
      <c r="V400" s="720"/>
      <c r="W400" s="720"/>
      <c r="X400" s="720"/>
      <c r="Y400" s="720"/>
      <c r="Z400" s="720"/>
      <c r="AA400" s="721"/>
      <c r="AB400" s="722" t="str">
        <f>MID(Cab_list[[#This Row],[Cabinet ID]],6,1)&amp;"-"&amp;RIGHT(Cab_list[[#This Row],[Cabinet ID]],5)</f>
        <v>5-G4104</v>
      </c>
      <c r="AC400" s="722" t="str">
        <f>RIGHT(Cab_list[[#This Row],[Cabinet ID]],5)</f>
        <v>G4104</v>
      </c>
      <c r="AD400" s="721"/>
      <c r="AE400" s="613"/>
      <c r="AF400" s="613">
        <v>5</v>
      </c>
      <c r="AG400" s="719"/>
      <c r="AH400" s="719"/>
      <c r="AI400" s="719"/>
      <c r="AJ400" s="719"/>
      <c r="AK400" s="719"/>
      <c r="AL400" s="719"/>
      <c r="AM400" s="719"/>
      <c r="AN400" s="719"/>
      <c r="AO400" s="719"/>
      <c r="AP400" s="719"/>
      <c r="AQ400" s="723"/>
      <c r="AR400" s="719"/>
      <c r="AS400" s="719"/>
      <c r="AT400" s="719"/>
      <c r="AU400" s="719"/>
      <c r="AV400" s="719"/>
      <c r="AW400" s="719"/>
      <c r="AX400" s="719"/>
      <c r="AY400" s="719"/>
      <c r="AZ400" s="719"/>
    </row>
    <row r="401" spans="1:52" x14ac:dyDescent="0.45">
      <c r="A401" s="379" t="s">
        <v>602</v>
      </c>
      <c r="B401" s="719" t="s">
        <v>1664</v>
      </c>
      <c r="C401" s="719" t="s">
        <v>1664</v>
      </c>
      <c r="D401" s="719"/>
      <c r="E401" s="719"/>
      <c r="F401" s="719"/>
      <c r="G401" s="719"/>
      <c r="H401" s="719"/>
      <c r="I401" s="719"/>
      <c r="J401" s="379" t="s">
        <v>120</v>
      </c>
      <c r="K401" s="720" t="s">
        <v>5040</v>
      </c>
      <c r="L401" s="720"/>
      <c r="M401" s="720"/>
      <c r="N401" s="720"/>
      <c r="O401" s="720"/>
      <c r="P401" s="720"/>
      <c r="Q401" s="720"/>
      <c r="R401" s="720"/>
      <c r="S401" s="720"/>
      <c r="T401" s="720"/>
      <c r="U401" s="720"/>
      <c r="V401" s="720"/>
      <c r="W401" s="720"/>
      <c r="X401" s="720"/>
      <c r="Y401" s="720"/>
      <c r="Z401" s="720"/>
      <c r="AA401" s="721"/>
      <c r="AB401" s="722" t="str">
        <f>MID(Cab_list[[#This Row],[Cabinet ID]],6,1)&amp;"-"&amp;RIGHT(Cab_list[[#This Row],[Cabinet ID]],5)</f>
        <v>5-G4105</v>
      </c>
      <c r="AC401" s="722" t="str">
        <f>RIGHT(Cab_list[[#This Row],[Cabinet ID]],5)</f>
        <v>G4105</v>
      </c>
      <c r="AD401" s="721"/>
      <c r="AE401" s="613"/>
      <c r="AF401" s="613">
        <v>5</v>
      </c>
      <c r="AG401" s="719"/>
      <c r="AH401" s="719"/>
      <c r="AI401" s="719"/>
      <c r="AJ401" s="719"/>
      <c r="AK401" s="719"/>
      <c r="AL401" s="719"/>
      <c r="AM401" s="719"/>
      <c r="AN401" s="719"/>
      <c r="AO401" s="719"/>
      <c r="AP401" s="719"/>
      <c r="AQ401" s="723"/>
      <c r="AR401" s="719"/>
      <c r="AS401" s="719"/>
      <c r="AT401" s="719"/>
      <c r="AU401" s="719"/>
      <c r="AV401" s="719"/>
      <c r="AW401" s="719"/>
      <c r="AX401" s="719"/>
      <c r="AY401" s="719"/>
      <c r="AZ401" s="719"/>
    </row>
    <row r="402" spans="1:52" x14ac:dyDescent="0.45">
      <c r="A402" s="379" t="s">
        <v>602</v>
      </c>
      <c r="B402" s="719" t="s">
        <v>1664</v>
      </c>
      <c r="C402" s="719" t="s">
        <v>1664</v>
      </c>
      <c r="D402" s="719"/>
      <c r="E402" s="719"/>
      <c r="F402" s="719"/>
      <c r="G402" s="719"/>
      <c r="H402" s="719"/>
      <c r="I402" s="719"/>
      <c r="J402" s="379" t="s">
        <v>120</v>
      </c>
      <c r="K402" s="720" t="s">
        <v>5041</v>
      </c>
      <c r="L402" s="720"/>
      <c r="M402" s="720"/>
      <c r="N402" s="720"/>
      <c r="O402" s="720"/>
      <c r="P402" s="720"/>
      <c r="Q402" s="720"/>
      <c r="R402" s="720"/>
      <c r="S402" s="720"/>
      <c r="T402" s="720"/>
      <c r="U402" s="720"/>
      <c r="V402" s="720"/>
      <c r="W402" s="720"/>
      <c r="X402" s="720"/>
      <c r="Y402" s="720"/>
      <c r="Z402" s="720"/>
      <c r="AA402" s="721"/>
      <c r="AB402" s="722" t="str">
        <f>MID(Cab_list[[#This Row],[Cabinet ID]],6,1)&amp;"-"&amp;RIGHT(Cab_list[[#This Row],[Cabinet ID]],5)</f>
        <v>5-G4106</v>
      </c>
      <c r="AC402" s="722" t="str">
        <f>RIGHT(Cab_list[[#This Row],[Cabinet ID]],5)</f>
        <v>G4106</v>
      </c>
      <c r="AD402" s="721"/>
      <c r="AE402" s="613"/>
      <c r="AF402" s="613">
        <v>5</v>
      </c>
      <c r="AG402" s="719"/>
      <c r="AH402" s="719"/>
      <c r="AI402" s="719"/>
      <c r="AJ402" s="719"/>
      <c r="AK402" s="719"/>
      <c r="AL402" s="719"/>
      <c r="AM402" s="719"/>
      <c r="AN402" s="719"/>
      <c r="AO402" s="719"/>
      <c r="AP402" s="719"/>
      <c r="AQ402" s="723"/>
      <c r="AR402" s="719"/>
      <c r="AS402" s="719"/>
      <c r="AT402" s="719"/>
      <c r="AU402" s="719"/>
      <c r="AV402" s="719"/>
      <c r="AW402" s="719"/>
      <c r="AX402" s="719"/>
      <c r="AY402" s="719"/>
      <c r="AZ402" s="719"/>
    </row>
    <row r="403" spans="1:52" x14ac:dyDescent="0.45">
      <c r="A403" s="379" t="s">
        <v>602</v>
      </c>
      <c r="B403" s="719" t="s">
        <v>1664</v>
      </c>
      <c r="C403" s="719" t="s">
        <v>1664</v>
      </c>
      <c r="D403" s="719"/>
      <c r="E403" s="719"/>
      <c r="F403" s="719"/>
      <c r="G403" s="719"/>
      <c r="H403" s="719"/>
      <c r="I403" s="719"/>
      <c r="J403" s="379" t="s">
        <v>120</v>
      </c>
      <c r="K403" s="720" t="s">
        <v>5042</v>
      </c>
      <c r="L403" s="720"/>
      <c r="M403" s="720"/>
      <c r="N403" s="720"/>
      <c r="O403" s="720"/>
      <c r="P403" s="720"/>
      <c r="Q403" s="720"/>
      <c r="R403" s="720"/>
      <c r="S403" s="720"/>
      <c r="T403" s="720"/>
      <c r="U403" s="720"/>
      <c r="V403" s="720"/>
      <c r="W403" s="720"/>
      <c r="X403" s="720"/>
      <c r="Y403" s="720"/>
      <c r="Z403" s="720"/>
      <c r="AA403" s="721"/>
      <c r="AB403" s="722" t="str">
        <f>MID(Cab_list[[#This Row],[Cabinet ID]],6,1)&amp;"-"&amp;RIGHT(Cab_list[[#This Row],[Cabinet ID]],5)</f>
        <v>5-G4107</v>
      </c>
      <c r="AC403" s="722" t="str">
        <f>RIGHT(Cab_list[[#This Row],[Cabinet ID]],5)</f>
        <v>G4107</v>
      </c>
      <c r="AD403" s="721"/>
      <c r="AE403" s="613"/>
      <c r="AF403" s="613">
        <v>5</v>
      </c>
      <c r="AG403" s="719"/>
      <c r="AH403" s="719"/>
      <c r="AI403" s="719"/>
      <c r="AJ403" s="719"/>
      <c r="AK403" s="719"/>
      <c r="AL403" s="719"/>
      <c r="AM403" s="719"/>
      <c r="AN403" s="719"/>
      <c r="AO403" s="719"/>
      <c r="AP403" s="719"/>
      <c r="AQ403" s="723"/>
      <c r="AR403" s="719"/>
      <c r="AS403" s="719"/>
      <c r="AT403" s="719"/>
      <c r="AU403" s="719"/>
      <c r="AV403" s="719"/>
      <c r="AW403" s="719"/>
      <c r="AX403" s="719"/>
      <c r="AY403" s="719"/>
      <c r="AZ403" s="719"/>
    </row>
    <row r="404" spans="1:52" x14ac:dyDescent="0.45">
      <c r="A404" s="379" t="s">
        <v>602</v>
      </c>
      <c r="B404" s="719" t="s">
        <v>1664</v>
      </c>
      <c r="C404" s="719" t="s">
        <v>1664</v>
      </c>
      <c r="D404" s="719"/>
      <c r="E404" s="719"/>
      <c r="F404" s="719"/>
      <c r="G404" s="719"/>
      <c r="H404" s="719"/>
      <c r="I404" s="719"/>
      <c r="J404" s="379" t="s">
        <v>120</v>
      </c>
      <c r="K404" s="720" t="s">
        <v>5043</v>
      </c>
      <c r="L404" s="720"/>
      <c r="M404" s="720"/>
      <c r="N404" s="720"/>
      <c r="O404" s="720"/>
      <c r="P404" s="720"/>
      <c r="Q404" s="720"/>
      <c r="R404" s="720"/>
      <c r="S404" s="720"/>
      <c r="T404" s="720"/>
      <c r="U404" s="720"/>
      <c r="V404" s="720"/>
      <c r="W404" s="720"/>
      <c r="X404" s="720"/>
      <c r="Y404" s="720"/>
      <c r="Z404" s="720"/>
      <c r="AA404" s="721"/>
      <c r="AB404" s="722" t="str">
        <f>MID(Cab_list[[#This Row],[Cabinet ID]],6,1)&amp;"-"&amp;RIGHT(Cab_list[[#This Row],[Cabinet ID]],5)</f>
        <v>5-G4108</v>
      </c>
      <c r="AC404" s="722" t="str">
        <f>RIGHT(Cab_list[[#This Row],[Cabinet ID]],5)</f>
        <v>G4108</v>
      </c>
      <c r="AD404" s="721"/>
      <c r="AE404" s="613"/>
      <c r="AF404" s="613">
        <v>5</v>
      </c>
      <c r="AG404" s="719"/>
      <c r="AH404" s="719"/>
      <c r="AI404" s="719"/>
      <c r="AJ404" s="719"/>
      <c r="AK404" s="719"/>
      <c r="AL404" s="719"/>
      <c r="AM404" s="719"/>
      <c r="AN404" s="719"/>
      <c r="AO404" s="719"/>
      <c r="AP404" s="719"/>
      <c r="AQ404" s="723"/>
      <c r="AR404" s="719"/>
      <c r="AS404" s="719"/>
      <c r="AT404" s="719"/>
      <c r="AU404" s="719"/>
      <c r="AV404" s="719"/>
      <c r="AW404" s="719"/>
      <c r="AX404" s="719"/>
      <c r="AY404" s="719"/>
      <c r="AZ404" s="719"/>
    </row>
    <row r="405" spans="1:52" x14ac:dyDescent="0.45">
      <c r="A405" s="379" t="s">
        <v>602</v>
      </c>
      <c r="B405" s="719" t="s">
        <v>1664</v>
      </c>
      <c r="C405" s="719" t="s">
        <v>1664</v>
      </c>
      <c r="D405" s="719"/>
      <c r="E405" s="719"/>
      <c r="F405" s="719"/>
      <c r="G405" s="719"/>
      <c r="H405" s="719"/>
      <c r="I405" s="719"/>
      <c r="J405" s="379" t="s">
        <v>120</v>
      </c>
      <c r="K405" s="720" t="s">
        <v>5044</v>
      </c>
      <c r="L405" s="720"/>
      <c r="M405" s="720"/>
      <c r="N405" s="720"/>
      <c r="O405" s="720"/>
      <c r="P405" s="720"/>
      <c r="Q405" s="720"/>
      <c r="R405" s="720"/>
      <c r="S405" s="720"/>
      <c r="T405" s="720"/>
      <c r="U405" s="720"/>
      <c r="V405" s="720"/>
      <c r="W405" s="720"/>
      <c r="X405" s="720"/>
      <c r="Y405" s="720"/>
      <c r="Z405" s="720"/>
      <c r="AA405" s="721"/>
      <c r="AB405" s="722" t="str">
        <f>MID(Cab_list[[#This Row],[Cabinet ID]],6,1)&amp;"-"&amp;RIGHT(Cab_list[[#This Row],[Cabinet ID]],5)</f>
        <v>5-G4109</v>
      </c>
      <c r="AC405" s="722" t="str">
        <f>RIGHT(Cab_list[[#This Row],[Cabinet ID]],5)</f>
        <v>G4109</v>
      </c>
      <c r="AD405" s="721"/>
      <c r="AE405" s="613"/>
      <c r="AF405" s="613">
        <v>5</v>
      </c>
      <c r="AG405" s="719"/>
      <c r="AH405" s="719"/>
      <c r="AI405" s="719"/>
      <c r="AJ405" s="719"/>
      <c r="AK405" s="719"/>
      <c r="AL405" s="719"/>
      <c r="AM405" s="719"/>
      <c r="AN405" s="719"/>
      <c r="AO405" s="719"/>
      <c r="AP405" s="719"/>
      <c r="AQ405" s="723"/>
      <c r="AR405" s="719"/>
      <c r="AS405" s="719"/>
      <c r="AT405" s="719"/>
      <c r="AU405" s="719"/>
      <c r="AV405" s="719"/>
      <c r="AW405" s="719"/>
      <c r="AX405" s="719"/>
      <c r="AY405" s="719"/>
      <c r="AZ405" s="719"/>
    </row>
    <row r="406" spans="1:52" x14ac:dyDescent="0.45">
      <c r="A406" s="379" t="s">
        <v>602</v>
      </c>
      <c r="B406" s="719" t="s">
        <v>1664</v>
      </c>
      <c r="C406" s="719" t="s">
        <v>1664</v>
      </c>
      <c r="D406" s="719"/>
      <c r="E406" s="719"/>
      <c r="F406" s="719"/>
      <c r="G406" s="719"/>
      <c r="H406" s="719"/>
      <c r="I406" s="719"/>
      <c r="J406" s="379" t="s">
        <v>120</v>
      </c>
      <c r="K406" s="720" t="s">
        <v>5045</v>
      </c>
      <c r="L406" s="720"/>
      <c r="M406" s="720"/>
      <c r="N406" s="720"/>
      <c r="O406" s="720"/>
      <c r="P406" s="720"/>
      <c r="Q406" s="720"/>
      <c r="R406" s="720"/>
      <c r="S406" s="720"/>
      <c r="T406" s="720"/>
      <c r="U406" s="720"/>
      <c r="V406" s="720"/>
      <c r="W406" s="720"/>
      <c r="X406" s="720"/>
      <c r="Y406" s="720"/>
      <c r="Z406" s="720"/>
      <c r="AA406" s="721"/>
      <c r="AB406" s="722" t="str">
        <f>MID(Cab_list[[#This Row],[Cabinet ID]],6,1)&amp;"-"&amp;RIGHT(Cab_list[[#This Row],[Cabinet ID]],5)</f>
        <v>5-G4110</v>
      </c>
      <c r="AC406" s="722" t="str">
        <f>RIGHT(Cab_list[[#This Row],[Cabinet ID]],5)</f>
        <v>G4110</v>
      </c>
      <c r="AD406" s="721"/>
      <c r="AE406" s="613"/>
      <c r="AF406" s="613">
        <v>5</v>
      </c>
      <c r="AG406" s="719"/>
      <c r="AH406" s="719"/>
      <c r="AI406" s="719"/>
      <c r="AJ406" s="719"/>
      <c r="AK406" s="719"/>
      <c r="AL406" s="719"/>
      <c r="AM406" s="719"/>
      <c r="AN406" s="719"/>
      <c r="AO406" s="719"/>
      <c r="AP406" s="719"/>
      <c r="AQ406" s="723"/>
      <c r="AR406" s="719"/>
      <c r="AS406" s="719"/>
      <c r="AT406" s="719"/>
      <c r="AU406" s="719"/>
      <c r="AV406" s="719"/>
      <c r="AW406" s="719"/>
      <c r="AX406" s="719"/>
      <c r="AY406" s="719"/>
      <c r="AZ406" s="719"/>
    </row>
    <row r="407" spans="1:52" x14ac:dyDescent="0.45">
      <c r="A407" s="379" t="s">
        <v>602</v>
      </c>
      <c r="B407" s="719" t="s">
        <v>1664</v>
      </c>
      <c r="C407" s="719" t="s">
        <v>1664</v>
      </c>
      <c r="D407" s="719"/>
      <c r="E407" s="719"/>
      <c r="F407" s="719"/>
      <c r="G407" s="719"/>
      <c r="H407" s="719"/>
      <c r="I407" s="719"/>
      <c r="J407" s="379" t="s">
        <v>120</v>
      </c>
      <c r="K407" s="720" t="s">
        <v>5046</v>
      </c>
      <c r="L407" s="720"/>
      <c r="M407" s="720"/>
      <c r="N407" s="720"/>
      <c r="O407" s="720"/>
      <c r="P407" s="720"/>
      <c r="Q407" s="720"/>
      <c r="R407" s="720"/>
      <c r="S407" s="720"/>
      <c r="T407" s="720"/>
      <c r="U407" s="720"/>
      <c r="V407" s="720"/>
      <c r="W407" s="720"/>
      <c r="X407" s="720"/>
      <c r="Y407" s="720"/>
      <c r="Z407" s="720"/>
      <c r="AA407" s="721"/>
      <c r="AB407" s="722" t="str">
        <f>MID(Cab_list[[#This Row],[Cabinet ID]],6,1)&amp;"-"&amp;RIGHT(Cab_list[[#This Row],[Cabinet ID]],5)</f>
        <v>5-G4111</v>
      </c>
      <c r="AC407" s="722" t="str">
        <f>RIGHT(Cab_list[[#This Row],[Cabinet ID]],5)</f>
        <v>G4111</v>
      </c>
      <c r="AD407" s="721"/>
      <c r="AE407" s="613"/>
      <c r="AF407" s="613">
        <v>5</v>
      </c>
      <c r="AG407" s="719"/>
      <c r="AH407" s="719"/>
      <c r="AI407" s="719"/>
      <c r="AJ407" s="719"/>
      <c r="AK407" s="719"/>
      <c r="AL407" s="719"/>
      <c r="AM407" s="719"/>
      <c r="AN407" s="719"/>
      <c r="AO407" s="719"/>
      <c r="AP407" s="719"/>
      <c r="AQ407" s="723"/>
      <c r="AR407" s="719"/>
      <c r="AS407" s="719"/>
      <c r="AT407" s="719"/>
      <c r="AU407" s="719"/>
      <c r="AV407" s="719"/>
      <c r="AW407" s="719"/>
      <c r="AX407" s="719"/>
      <c r="AY407" s="719"/>
      <c r="AZ407" s="719"/>
    </row>
    <row r="408" spans="1:52" x14ac:dyDescent="0.45">
      <c r="A408" s="379" t="s">
        <v>602</v>
      </c>
      <c r="B408" s="719" t="s">
        <v>1664</v>
      </c>
      <c r="C408" s="719" t="s">
        <v>1664</v>
      </c>
      <c r="D408" s="719"/>
      <c r="E408" s="719"/>
      <c r="F408" s="719"/>
      <c r="G408" s="719"/>
      <c r="H408" s="719"/>
      <c r="I408" s="719"/>
      <c r="J408" s="379" t="s">
        <v>120</v>
      </c>
      <c r="K408" s="720" t="s">
        <v>5047</v>
      </c>
      <c r="L408" s="720"/>
      <c r="M408" s="720"/>
      <c r="N408" s="720"/>
      <c r="O408" s="720"/>
      <c r="P408" s="720"/>
      <c r="Q408" s="720"/>
      <c r="R408" s="720"/>
      <c r="S408" s="720"/>
      <c r="T408" s="720"/>
      <c r="U408" s="720"/>
      <c r="V408" s="720"/>
      <c r="W408" s="720"/>
      <c r="X408" s="720"/>
      <c r="Y408" s="720"/>
      <c r="Z408" s="720"/>
      <c r="AA408" s="721"/>
      <c r="AB408" s="722" t="str">
        <f>MID(Cab_list[[#This Row],[Cabinet ID]],6,1)&amp;"-"&amp;RIGHT(Cab_list[[#This Row],[Cabinet ID]],5)</f>
        <v>5-G4112</v>
      </c>
      <c r="AC408" s="722" t="str">
        <f>RIGHT(Cab_list[[#This Row],[Cabinet ID]],5)</f>
        <v>G4112</v>
      </c>
      <c r="AD408" s="721"/>
      <c r="AE408" s="613"/>
      <c r="AF408" s="613">
        <v>5</v>
      </c>
      <c r="AG408" s="719"/>
      <c r="AH408" s="719"/>
      <c r="AI408" s="719"/>
      <c r="AJ408" s="719"/>
      <c r="AK408" s="719"/>
      <c r="AL408" s="719"/>
      <c r="AM408" s="719"/>
      <c r="AN408" s="719"/>
      <c r="AO408" s="719"/>
      <c r="AP408" s="719"/>
      <c r="AQ408" s="723"/>
      <c r="AR408" s="719"/>
      <c r="AS408" s="719"/>
      <c r="AT408" s="719"/>
      <c r="AU408" s="719"/>
      <c r="AV408" s="719"/>
      <c r="AW408" s="719"/>
      <c r="AX408" s="719"/>
      <c r="AY408" s="719"/>
      <c r="AZ408" s="719"/>
    </row>
    <row r="409" spans="1:52" x14ac:dyDescent="0.45">
      <c r="A409" s="379" t="s">
        <v>602</v>
      </c>
      <c r="B409" s="719" t="s">
        <v>1664</v>
      </c>
      <c r="C409" s="719" t="s">
        <v>1664</v>
      </c>
      <c r="D409" s="719"/>
      <c r="E409" s="719"/>
      <c r="F409" s="719"/>
      <c r="G409" s="719"/>
      <c r="H409" s="719"/>
      <c r="I409" s="719"/>
      <c r="J409" s="379" t="s">
        <v>120</v>
      </c>
      <c r="K409" s="720" t="s">
        <v>5048</v>
      </c>
      <c r="L409" s="720"/>
      <c r="M409" s="720"/>
      <c r="N409" s="720"/>
      <c r="O409" s="720"/>
      <c r="P409" s="720"/>
      <c r="Q409" s="720"/>
      <c r="R409" s="720"/>
      <c r="S409" s="720"/>
      <c r="T409" s="720"/>
      <c r="U409" s="720"/>
      <c r="V409" s="720"/>
      <c r="W409" s="720"/>
      <c r="X409" s="720"/>
      <c r="Y409" s="720"/>
      <c r="Z409" s="720"/>
      <c r="AA409" s="721"/>
      <c r="AB409" s="722" t="str">
        <f>MID(Cab_list[[#This Row],[Cabinet ID]],6,1)&amp;"-"&amp;RIGHT(Cab_list[[#This Row],[Cabinet ID]],5)</f>
        <v>5-G4113</v>
      </c>
      <c r="AC409" s="722" t="str">
        <f>RIGHT(Cab_list[[#This Row],[Cabinet ID]],5)</f>
        <v>G4113</v>
      </c>
      <c r="AD409" s="721"/>
      <c r="AE409" s="613"/>
      <c r="AF409" s="613">
        <v>5</v>
      </c>
      <c r="AG409" s="719"/>
      <c r="AH409" s="719"/>
      <c r="AI409" s="719"/>
      <c r="AJ409" s="719"/>
      <c r="AK409" s="719"/>
      <c r="AL409" s="719"/>
      <c r="AM409" s="719"/>
      <c r="AN409" s="719"/>
      <c r="AO409" s="719"/>
      <c r="AP409" s="719"/>
      <c r="AQ409" s="723"/>
      <c r="AR409" s="719"/>
      <c r="AS409" s="719"/>
      <c r="AT409" s="719"/>
      <c r="AU409" s="719"/>
      <c r="AV409" s="719"/>
      <c r="AW409" s="719"/>
      <c r="AX409" s="719"/>
      <c r="AY409" s="719"/>
      <c r="AZ409" s="719"/>
    </row>
    <row r="410" spans="1:52" x14ac:dyDescent="0.45">
      <c r="A410" s="379" t="s">
        <v>602</v>
      </c>
      <c r="B410" s="719" t="s">
        <v>1664</v>
      </c>
      <c r="C410" s="719" t="s">
        <v>1664</v>
      </c>
      <c r="D410" s="719"/>
      <c r="E410" s="719"/>
      <c r="F410" s="719"/>
      <c r="G410" s="719"/>
      <c r="H410" s="719"/>
      <c r="I410" s="719"/>
      <c r="J410" s="379" t="s">
        <v>120</v>
      </c>
      <c r="K410" s="720" t="s">
        <v>5049</v>
      </c>
      <c r="L410" s="720"/>
      <c r="M410" s="720"/>
      <c r="N410" s="720"/>
      <c r="O410" s="720"/>
      <c r="P410" s="720"/>
      <c r="Q410" s="720"/>
      <c r="R410" s="720"/>
      <c r="S410" s="720"/>
      <c r="T410" s="720"/>
      <c r="U410" s="720"/>
      <c r="V410" s="720"/>
      <c r="W410" s="720"/>
      <c r="X410" s="720"/>
      <c r="Y410" s="720"/>
      <c r="Z410" s="720"/>
      <c r="AA410" s="721"/>
      <c r="AB410" s="722" t="str">
        <f>MID(Cab_list[[#This Row],[Cabinet ID]],6,1)&amp;"-"&amp;RIGHT(Cab_list[[#This Row],[Cabinet ID]],5)</f>
        <v>5-G4114</v>
      </c>
      <c r="AC410" s="722" t="str">
        <f>RIGHT(Cab_list[[#This Row],[Cabinet ID]],5)</f>
        <v>G4114</v>
      </c>
      <c r="AD410" s="721"/>
      <c r="AE410" s="613"/>
      <c r="AF410" s="613">
        <v>5</v>
      </c>
      <c r="AG410" s="719"/>
      <c r="AH410" s="719"/>
      <c r="AI410" s="719"/>
      <c r="AJ410" s="719"/>
      <c r="AK410" s="719"/>
      <c r="AL410" s="719"/>
      <c r="AM410" s="719"/>
      <c r="AN410" s="719"/>
      <c r="AO410" s="719"/>
      <c r="AP410" s="719"/>
      <c r="AQ410" s="723"/>
      <c r="AR410" s="719"/>
      <c r="AS410" s="719"/>
      <c r="AT410" s="719"/>
      <c r="AU410" s="719"/>
      <c r="AV410" s="719"/>
      <c r="AW410" s="719"/>
      <c r="AX410" s="719"/>
      <c r="AY410" s="719"/>
      <c r="AZ410" s="719"/>
    </row>
    <row r="411" spans="1:52" x14ac:dyDescent="0.45">
      <c r="A411" s="379" t="s">
        <v>602</v>
      </c>
      <c r="B411" s="719" t="s">
        <v>1664</v>
      </c>
      <c r="C411" s="719" t="s">
        <v>1664</v>
      </c>
      <c r="D411" s="719"/>
      <c r="E411" s="719"/>
      <c r="F411" s="719"/>
      <c r="G411" s="719"/>
      <c r="H411" s="719"/>
      <c r="I411" s="719"/>
      <c r="J411" s="379" t="s">
        <v>120</v>
      </c>
      <c r="K411" s="720" t="s">
        <v>5050</v>
      </c>
      <c r="L411" s="720"/>
      <c r="M411" s="720"/>
      <c r="N411" s="720"/>
      <c r="O411" s="720"/>
      <c r="P411" s="720"/>
      <c r="Q411" s="720"/>
      <c r="R411" s="720"/>
      <c r="S411" s="720"/>
      <c r="T411" s="720"/>
      <c r="U411" s="720"/>
      <c r="V411" s="720"/>
      <c r="W411" s="720"/>
      <c r="X411" s="720"/>
      <c r="Y411" s="720"/>
      <c r="Z411" s="720"/>
      <c r="AA411" s="721"/>
      <c r="AB411" s="722" t="str">
        <f>MID(Cab_list[[#This Row],[Cabinet ID]],6,1)&amp;"-"&amp;RIGHT(Cab_list[[#This Row],[Cabinet ID]],5)</f>
        <v>5-G4115</v>
      </c>
      <c r="AC411" s="722" t="str">
        <f>RIGHT(Cab_list[[#This Row],[Cabinet ID]],5)</f>
        <v>G4115</v>
      </c>
      <c r="AD411" s="721"/>
      <c r="AE411" s="613"/>
      <c r="AF411" s="613">
        <v>5</v>
      </c>
      <c r="AG411" s="719"/>
      <c r="AH411" s="719"/>
      <c r="AI411" s="719"/>
      <c r="AJ411" s="719"/>
      <c r="AK411" s="719"/>
      <c r="AL411" s="719"/>
      <c r="AM411" s="719"/>
      <c r="AN411" s="719"/>
      <c r="AO411" s="719"/>
      <c r="AP411" s="719"/>
      <c r="AQ411" s="723"/>
      <c r="AR411" s="719"/>
      <c r="AS411" s="719"/>
      <c r="AT411" s="719"/>
      <c r="AU411" s="719"/>
      <c r="AV411" s="719"/>
      <c r="AW411" s="719"/>
      <c r="AX411" s="719"/>
      <c r="AY411" s="719"/>
      <c r="AZ411" s="719"/>
    </row>
    <row r="412" spans="1:52" x14ac:dyDescent="0.45">
      <c r="A412" s="379" t="s">
        <v>602</v>
      </c>
      <c r="B412" s="719" t="s">
        <v>1664</v>
      </c>
      <c r="C412" s="719" t="s">
        <v>1664</v>
      </c>
      <c r="D412" s="719"/>
      <c r="E412" s="719"/>
      <c r="F412" s="719"/>
      <c r="G412" s="719"/>
      <c r="H412" s="719"/>
      <c r="I412" s="719"/>
      <c r="J412" s="379" t="s">
        <v>120</v>
      </c>
      <c r="K412" s="720" t="s">
        <v>5051</v>
      </c>
      <c r="L412" s="720"/>
      <c r="M412" s="720"/>
      <c r="N412" s="720"/>
      <c r="O412" s="720"/>
      <c r="P412" s="720"/>
      <c r="Q412" s="720"/>
      <c r="R412" s="720"/>
      <c r="S412" s="720"/>
      <c r="T412" s="720"/>
      <c r="U412" s="720"/>
      <c r="V412" s="720"/>
      <c r="W412" s="720"/>
      <c r="X412" s="720"/>
      <c r="Y412" s="720"/>
      <c r="Z412" s="720"/>
      <c r="AA412" s="721"/>
      <c r="AB412" s="722" t="str">
        <f>MID(Cab_list[[#This Row],[Cabinet ID]],6,1)&amp;"-"&amp;RIGHT(Cab_list[[#This Row],[Cabinet ID]],5)</f>
        <v>5-G4116</v>
      </c>
      <c r="AC412" s="722" t="str">
        <f>RIGHT(Cab_list[[#This Row],[Cabinet ID]],5)</f>
        <v>G4116</v>
      </c>
      <c r="AD412" s="721"/>
      <c r="AE412" s="613"/>
      <c r="AF412" s="613">
        <v>5</v>
      </c>
      <c r="AG412" s="719"/>
      <c r="AH412" s="719"/>
      <c r="AI412" s="719"/>
      <c r="AJ412" s="719"/>
      <c r="AK412" s="719"/>
      <c r="AL412" s="719"/>
      <c r="AM412" s="719"/>
      <c r="AN412" s="719"/>
      <c r="AO412" s="719"/>
      <c r="AP412" s="719"/>
      <c r="AQ412" s="723"/>
      <c r="AR412" s="719"/>
      <c r="AS412" s="719"/>
      <c r="AT412" s="719"/>
      <c r="AU412" s="719"/>
      <c r="AV412" s="719"/>
      <c r="AW412" s="719"/>
      <c r="AX412" s="719"/>
      <c r="AY412" s="719"/>
      <c r="AZ412" s="719"/>
    </row>
    <row r="413" spans="1:52" x14ac:dyDescent="0.45">
      <c r="A413" s="379" t="s">
        <v>602</v>
      </c>
      <c r="B413" s="719" t="s">
        <v>1664</v>
      </c>
      <c r="C413" s="719" t="s">
        <v>1664</v>
      </c>
      <c r="D413" s="719"/>
      <c r="E413" s="719"/>
      <c r="F413" s="719"/>
      <c r="G413" s="719"/>
      <c r="H413" s="719"/>
      <c r="I413" s="719"/>
      <c r="J413" s="379" t="s">
        <v>120</v>
      </c>
      <c r="K413" s="720" t="s">
        <v>5052</v>
      </c>
      <c r="L413" s="720"/>
      <c r="M413" s="720"/>
      <c r="N413" s="720"/>
      <c r="O413" s="720"/>
      <c r="P413" s="720"/>
      <c r="Q413" s="720"/>
      <c r="R413" s="720"/>
      <c r="S413" s="720"/>
      <c r="T413" s="720"/>
      <c r="U413" s="720"/>
      <c r="V413" s="720"/>
      <c r="W413" s="720"/>
      <c r="X413" s="720"/>
      <c r="Y413" s="720"/>
      <c r="Z413" s="720"/>
      <c r="AA413" s="721"/>
      <c r="AB413" s="722" t="str">
        <f>MID(Cab_list[[#This Row],[Cabinet ID]],6,1)&amp;"-"&amp;RIGHT(Cab_list[[#This Row],[Cabinet ID]],5)</f>
        <v>5-G4117</v>
      </c>
      <c r="AC413" s="722" t="str">
        <f>RIGHT(Cab_list[[#This Row],[Cabinet ID]],5)</f>
        <v>G4117</v>
      </c>
      <c r="AD413" s="721"/>
      <c r="AE413" s="613"/>
      <c r="AF413" s="613">
        <v>5</v>
      </c>
      <c r="AG413" s="719"/>
      <c r="AH413" s="719"/>
      <c r="AI413" s="719"/>
      <c r="AJ413" s="719"/>
      <c r="AK413" s="719"/>
      <c r="AL413" s="719"/>
      <c r="AM413" s="719"/>
      <c r="AN413" s="719"/>
      <c r="AO413" s="719"/>
      <c r="AP413" s="719"/>
      <c r="AQ413" s="723"/>
      <c r="AR413" s="719"/>
      <c r="AS413" s="719"/>
      <c r="AT413" s="719"/>
      <c r="AU413" s="719"/>
      <c r="AV413" s="719"/>
      <c r="AW413" s="719"/>
      <c r="AX413" s="719"/>
      <c r="AY413" s="719"/>
      <c r="AZ413" s="719"/>
    </row>
    <row r="414" spans="1:52" x14ac:dyDescent="0.45">
      <c r="A414" s="379" t="s">
        <v>602</v>
      </c>
      <c r="B414" s="719" t="s">
        <v>1664</v>
      </c>
      <c r="C414" s="719" t="s">
        <v>1664</v>
      </c>
      <c r="D414" s="719"/>
      <c r="E414" s="719"/>
      <c r="F414" s="719"/>
      <c r="G414" s="719"/>
      <c r="H414" s="719"/>
      <c r="I414" s="719"/>
      <c r="J414" s="379" t="s">
        <v>120</v>
      </c>
      <c r="K414" s="720" t="s">
        <v>5053</v>
      </c>
      <c r="L414" s="720"/>
      <c r="M414" s="720"/>
      <c r="N414" s="720"/>
      <c r="O414" s="720"/>
      <c r="P414" s="720"/>
      <c r="Q414" s="720"/>
      <c r="R414" s="720"/>
      <c r="S414" s="720"/>
      <c r="T414" s="720"/>
      <c r="U414" s="720"/>
      <c r="V414" s="720"/>
      <c r="W414" s="720"/>
      <c r="X414" s="720"/>
      <c r="Y414" s="720"/>
      <c r="Z414" s="720"/>
      <c r="AA414" s="721"/>
      <c r="AB414" s="722" t="str">
        <f>MID(Cab_list[[#This Row],[Cabinet ID]],6,1)&amp;"-"&amp;RIGHT(Cab_list[[#This Row],[Cabinet ID]],5)</f>
        <v>5-G4118</v>
      </c>
      <c r="AC414" s="722" t="str">
        <f>RIGHT(Cab_list[[#This Row],[Cabinet ID]],5)</f>
        <v>G4118</v>
      </c>
      <c r="AD414" s="721"/>
      <c r="AE414" s="613"/>
      <c r="AF414" s="613">
        <v>5</v>
      </c>
      <c r="AG414" s="719"/>
      <c r="AH414" s="719"/>
      <c r="AI414" s="719"/>
      <c r="AJ414" s="719"/>
      <c r="AK414" s="719"/>
      <c r="AL414" s="719"/>
      <c r="AM414" s="719"/>
      <c r="AN414" s="719"/>
      <c r="AO414" s="719"/>
      <c r="AP414" s="719"/>
      <c r="AQ414" s="723"/>
      <c r="AR414" s="719"/>
      <c r="AS414" s="719"/>
      <c r="AT414" s="719"/>
      <c r="AU414" s="719"/>
      <c r="AV414" s="719"/>
      <c r="AW414" s="719"/>
      <c r="AX414" s="719"/>
      <c r="AY414" s="719"/>
      <c r="AZ414" s="719"/>
    </row>
    <row r="415" spans="1:52" x14ac:dyDescent="0.45">
      <c r="A415" s="379" t="s">
        <v>602</v>
      </c>
      <c r="B415" s="719" t="s">
        <v>1664</v>
      </c>
      <c r="C415" s="719" t="s">
        <v>1664</v>
      </c>
      <c r="D415" s="719"/>
      <c r="E415" s="719"/>
      <c r="F415" s="719"/>
      <c r="G415" s="719"/>
      <c r="H415" s="719"/>
      <c r="I415" s="719"/>
      <c r="J415" s="379" t="s">
        <v>120</v>
      </c>
      <c r="K415" s="720" t="s">
        <v>5054</v>
      </c>
      <c r="L415" s="720"/>
      <c r="M415" s="720"/>
      <c r="N415" s="720"/>
      <c r="O415" s="720"/>
      <c r="P415" s="720"/>
      <c r="Q415" s="720"/>
      <c r="R415" s="720"/>
      <c r="S415" s="720"/>
      <c r="T415" s="720"/>
      <c r="U415" s="720"/>
      <c r="V415" s="720"/>
      <c r="W415" s="720"/>
      <c r="X415" s="720"/>
      <c r="Y415" s="720"/>
      <c r="Z415" s="720"/>
      <c r="AA415" s="721"/>
      <c r="AB415" s="722" t="str">
        <f>MID(Cab_list[[#This Row],[Cabinet ID]],6,1)&amp;"-"&amp;RIGHT(Cab_list[[#This Row],[Cabinet ID]],5)</f>
        <v>5-G4119</v>
      </c>
      <c r="AC415" s="722" t="str">
        <f>RIGHT(Cab_list[[#This Row],[Cabinet ID]],5)</f>
        <v>G4119</v>
      </c>
      <c r="AD415" s="721"/>
      <c r="AE415" s="613"/>
      <c r="AF415" s="613">
        <v>5</v>
      </c>
      <c r="AG415" s="719"/>
      <c r="AH415" s="719"/>
      <c r="AI415" s="719"/>
      <c r="AJ415" s="719"/>
      <c r="AK415" s="719"/>
      <c r="AL415" s="719"/>
      <c r="AM415" s="719"/>
      <c r="AN415" s="719"/>
      <c r="AO415" s="719"/>
      <c r="AP415" s="719"/>
      <c r="AQ415" s="723"/>
      <c r="AR415" s="719"/>
      <c r="AS415" s="719"/>
      <c r="AT415" s="719"/>
      <c r="AU415" s="719"/>
      <c r="AV415" s="719"/>
      <c r="AW415" s="719"/>
      <c r="AX415" s="719"/>
      <c r="AY415" s="719"/>
      <c r="AZ415" s="719"/>
    </row>
    <row r="416" spans="1:52" x14ac:dyDescent="0.45">
      <c r="A416" s="379" t="s">
        <v>602</v>
      </c>
      <c r="B416" s="719" t="s">
        <v>1664</v>
      </c>
      <c r="C416" s="719" t="s">
        <v>1664</v>
      </c>
      <c r="D416" s="719"/>
      <c r="E416" s="719"/>
      <c r="F416" s="719"/>
      <c r="G416" s="719"/>
      <c r="H416" s="719"/>
      <c r="I416" s="719"/>
      <c r="J416" s="379" t="s">
        <v>120</v>
      </c>
      <c r="K416" s="720" t="s">
        <v>5055</v>
      </c>
      <c r="L416" s="720"/>
      <c r="M416" s="720"/>
      <c r="N416" s="720"/>
      <c r="O416" s="720"/>
      <c r="P416" s="720"/>
      <c r="Q416" s="720"/>
      <c r="R416" s="720"/>
      <c r="S416" s="720"/>
      <c r="T416" s="720"/>
      <c r="U416" s="720"/>
      <c r="V416" s="720"/>
      <c r="W416" s="720"/>
      <c r="X416" s="720"/>
      <c r="Y416" s="720"/>
      <c r="Z416" s="720"/>
      <c r="AA416" s="721"/>
      <c r="AB416" s="722" t="str">
        <f>MID(Cab_list[[#This Row],[Cabinet ID]],6,1)&amp;"-"&amp;RIGHT(Cab_list[[#This Row],[Cabinet ID]],5)</f>
        <v>5-G4120</v>
      </c>
      <c r="AC416" s="722" t="str">
        <f>RIGHT(Cab_list[[#This Row],[Cabinet ID]],5)</f>
        <v>G4120</v>
      </c>
      <c r="AD416" s="721"/>
      <c r="AE416" s="613"/>
      <c r="AF416" s="613">
        <v>5</v>
      </c>
      <c r="AG416" s="719"/>
      <c r="AH416" s="719"/>
      <c r="AI416" s="719"/>
      <c r="AJ416" s="719"/>
      <c r="AK416" s="719"/>
      <c r="AL416" s="719"/>
      <c r="AM416" s="719"/>
      <c r="AN416" s="719"/>
      <c r="AO416" s="719"/>
      <c r="AP416" s="719"/>
      <c r="AQ416" s="723"/>
      <c r="AR416" s="719"/>
      <c r="AS416" s="719"/>
      <c r="AT416" s="719"/>
      <c r="AU416" s="719"/>
      <c r="AV416" s="719"/>
      <c r="AW416" s="719"/>
      <c r="AX416" s="719"/>
      <c r="AY416" s="719"/>
      <c r="AZ416" s="719"/>
    </row>
    <row r="417" spans="1:52" x14ac:dyDescent="0.45">
      <c r="A417" s="379" t="s">
        <v>602</v>
      </c>
      <c r="B417" s="719" t="s">
        <v>1664</v>
      </c>
      <c r="C417" s="719" t="s">
        <v>1664</v>
      </c>
      <c r="D417" s="719"/>
      <c r="E417" s="719"/>
      <c r="F417" s="719"/>
      <c r="G417" s="719"/>
      <c r="H417" s="719"/>
      <c r="I417" s="719"/>
      <c r="J417" s="379" t="s">
        <v>120</v>
      </c>
      <c r="K417" s="720" t="s">
        <v>5056</v>
      </c>
      <c r="L417" s="720"/>
      <c r="M417" s="720"/>
      <c r="N417" s="720"/>
      <c r="O417" s="720"/>
      <c r="P417" s="720"/>
      <c r="Q417" s="720"/>
      <c r="R417" s="720"/>
      <c r="S417" s="720"/>
      <c r="T417" s="720"/>
      <c r="U417" s="720"/>
      <c r="V417" s="720"/>
      <c r="W417" s="720"/>
      <c r="X417" s="720"/>
      <c r="Y417" s="720"/>
      <c r="Z417" s="720"/>
      <c r="AA417" s="721"/>
      <c r="AB417" s="722" t="str">
        <f>MID(Cab_list[[#This Row],[Cabinet ID]],6,1)&amp;"-"&amp;RIGHT(Cab_list[[#This Row],[Cabinet ID]],5)</f>
        <v>5-G4121</v>
      </c>
      <c r="AC417" s="722" t="str">
        <f>RIGHT(Cab_list[[#This Row],[Cabinet ID]],5)</f>
        <v>G4121</v>
      </c>
      <c r="AD417" s="721"/>
      <c r="AE417" s="613"/>
      <c r="AF417" s="613">
        <v>5</v>
      </c>
      <c r="AG417" s="719"/>
      <c r="AH417" s="719"/>
      <c r="AI417" s="719"/>
      <c r="AJ417" s="719"/>
      <c r="AK417" s="719"/>
      <c r="AL417" s="719"/>
      <c r="AM417" s="719"/>
      <c r="AN417" s="719"/>
      <c r="AO417" s="719"/>
      <c r="AP417" s="719"/>
      <c r="AQ417" s="723"/>
      <c r="AR417" s="719"/>
      <c r="AS417" s="719"/>
      <c r="AT417" s="719"/>
      <c r="AU417" s="719"/>
      <c r="AV417" s="719"/>
      <c r="AW417" s="719"/>
      <c r="AX417" s="719"/>
      <c r="AY417" s="719"/>
      <c r="AZ417" s="719"/>
    </row>
    <row r="418" spans="1:52" x14ac:dyDescent="0.45">
      <c r="A418" s="379" t="s">
        <v>602</v>
      </c>
      <c r="B418" s="719" t="s">
        <v>1664</v>
      </c>
      <c r="C418" s="719" t="s">
        <v>1664</v>
      </c>
      <c r="D418" s="719"/>
      <c r="E418" s="719"/>
      <c r="F418" s="719"/>
      <c r="G418" s="719"/>
      <c r="H418" s="719"/>
      <c r="I418" s="719"/>
      <c r="J418" s="379" t="s">
        <v>120</v>
      </c>
      <c r="K418" s="720" t="s">
        <v>5057</v>
      </c>
      <c r="L418" s="720"/>
      <c r="M418" s="720"/>
      <c r="N418" s="720"/>
      <c r="O418" s="720"/>
      <c r="P418" s="720"/>
      <c r="Q418" s="720"/>
      <c r="R418" s="720"/>
      <c r="S418" s="720"/>
      <c r="T418" s="720"/>
      <c r="U418" s="720"/>
      <c r="V418" s="720"/>
      <c r="W418" s="720"/>
      <c r="X418" s="720"/>
      <c r="Y418" s="720"/>
      <c r="Z418" s="720"/>
      <c r="AA418" s="721"/>
      <c r="AB418" s="722" t="str">
        <f>MID(Cab_list[[#This Row],[Cabinet ID]],6,1)&amp;"-"&amp;RIGHT(Cab_list[[#This Row],[Cabinet ID]],5)</f>
        <v>5-G4122</v>
      </c>
      <c r="AC418" s="722" t="str">
        <f>RIGHT(Cab_list[[#This Row],[Cabinet ID]],5)</f>
        <v>G4122</v>
      </c>
      <c r="AD418" s="721"/>
      <c r="AE418" s="613"/>
      <c r="AF418" s="613">
        <v>5</v>
      </c>
      <c r="AG418" s="719"/>
      <c r="AH418" s="719"/>
      <c r="AI418" s="719"/>
      <c r="AJ418" s="719"/>
      <c r="AK418" s="719"/>
      <c r="AL418" s="719"/>
      <c r="AM418" s="719"/>
      <c r="AN418" s="719"/>
      <c r="AO418" s="719"/>
      <c r="AP418" s="719"/>
      <c r="AQ418" s="723"/>
      <c r="AR418" s="719"/>
      <c r="AS418" s="719"/>
      <c r="AT418" s="719"/>
      <c r="AU418" s="719"/>
      <c r="AV418" s="719"/>
      <c r="AW418" s="719"/>
      <c r="AX418" s="719"/>
      <c r="AY418" s="719"/>
      <c r="AZ418" s="719"/>
    </row>
    <row r="419" spans="1:52" x14ac:dyDescent="0.45">
      <c r="A419" s="379" t="s">
        <v>602</v>
      </c>
      <c r="B419" s="719" t="s">
        <v>1664</v>
      </c>
      <c r="C419" s="719" t="s">
        <v>1664</v>
      </c>
      <c r="D419" s="719"/>
      <c r="E419" s="719"/>
      <c r="F419" s="719"/>
      <c r="G419" s="719"/>
      <c r="H419" s="719"/>
      <c r="I419" s="719"/>
      <c r="J419" s="379" t="s">
        <v>120</v>
      </c>
      <c r="K419" s="720" t="s">
        <v>5058</v>
      </c>
      <c r="L419" s="720"/>
      <c r="M419" s="720"/>
      <c r="N419" s="720"/>
      <c r="O419" s="720"/>
      <c r="P419" s="720"/>
      <c r="Q419" s="720"/>
      <c r="R419" s="720"/>
      <c r="S419" s="720"/>
      <c r="T419" s="720"/>
      <c r="U419" s="720"/>
      <c r="V419" s="720"/>
      <c r="W419" s="720"/>
      <c r="X419" s="720"/>
      <c r="Y419" s="720"/>
      <c r="Z419" s="720"/>
      <c r="AA419" s="721"/>
      <c r="AB419" s="722" t="str">
        <f>MID(Cab_list[[#This Row],[Cabinet ID]],6,1)&amp;"-"&amp;RIGHT(Cab_list[[#This Row],[Cabinet ID]],5)</f>
        <v>5-G4123</v>
      </c>
      <c r="AC419" s="722" t="str">
        <f>RIGHT(Cab_list[[#This Row],[Cabinet ID]],5)</f>
        <v>G4123</v>
      </c>
      <c r="AD419" s="721"/>
      <c r="AE419" s="613"/>
      <c r="AF419" s="613">
        <v>5</v>
      </c>
      <c r="AG419" s="719"/>
      <c r="AH419" s="719"/>
      <c r="AI419" s="719"/>
      <c r="AJ419" s="719"/>
      <c r="AK419" s="719"/>
      <c r="AL419" s="719"/>
      <c r="AM419" s="719"/>
      <c r="AN419" s="719"/>
      <c r="AO419" s="719"/>
      <c r="AP419" s="719"/>
      <c r="AQ419" s="723"/>
      <c r="AR419" s="719"/>
      <c r="AS419" s="719"/>
      <c r="AT419" s="719"/>
      <c r="AU419" s="719"/>
      <c r="AV419" s="719"/>
      <c r="AW419" s="719"/>
      <c r="AX419" s="719"/>
      <c r="AY419" s="719"/>
      <c r="AZ419" s="719"/>
    </row>
    <row r="420" spans="1:52" x14ac:dyDescent="0.45">
      <c r="A420" s="379" t="s">
        <v>602</v>
      </c>
      <c r="B420" s="719" t="s">
        <v>1664</v>
      </c>
      <c r="C420" s="719" t="s">
        <v>1664</v>
      </c>
      <c r="D420" s="719"/>
      <c r="E420" s="719"/>
      <c r="F420" s="719"/>
      <c r="G420" s="719"/>
      <c r="H420" s="719"/>
      <c r="I420" s="719"/>
      <c r="J420" s="379" t="s">
        <v>120</v>
      </c>
      <c r="K420" s="720" t="s">
        <v>5059</v>
      </c>
      <c r="L420" s="720"/>
      <c r="M420" s="720"/>
      <c r="N420" s="720"/>
      <c r="O420" s="720"/>
      <c r="P420" s="720"/>
      <c r="Q420" s="720"/>
      <c r="R420" s="720"/>
      <c r="S420" s="720"/>
      <c r="T420" s="720"/>
      <c r="U420" s="720"/>
      <c r="V420" s="720"/>
      <c r="W420" s="720"/>
      <c r="X420" s="720"/>
      <c r="Y420" s="720"/>
      <c r="Z420" s="720"/>
      <c r="AA420" s="721"/>
      <c r="AB420" s="722" t="str">
        <f>MID(Cab_list[[#This Row],[Cabinet ID]],6,1)&amp;"-"&amp;RIGHT(Cab_list[[#This Row],[Cabinet ID]],5)</f>
        <v>5-G4124</v>
      </c>
      <c r="AC420" s="722" t="str">
        <f>RIGHT(Cab_list[[#This Row],[Cabinet ID]],5)</f>
        <v>G4124</v>
      </c>
      <c r="AD420" s="721"/>
      <c r="AE420" s="613"/>
      <c r="AF420" s="613">
        <v>5</v>
      </c>
      <c r="AG420" s="719"/>
      <c r="AH420" s="719"/>
      <c r="AI420" s="719"/>
      <c r="AJ420" s="719"/>
      <c r="AK420" s="719"/>
      <c r="AL420" s="719"/>
      <c r="AM420" s="719"/>
      <c r="AN420" s="719"/>
      <c r="AO420" s="719"/>
      <c r="AP420" s="719"/>
      <c r="AQ420" s="723"/>
      <c r="AR420" s="719"/>
      <c r="AS420" s="719"/>
      <c r="AT420" s="719"/>
      <c r="AU420" s="719"/>
      <c r="AV420" s="719"/>
      <c r="AW420" s="719"/>
      <c r="AX420" s="719"/>
      <c r="AY420" s="719"/>
      <c r="AZ420" s="719"/>
    </row>
    <row r="421" spans="1:52" x14ac:dyDescent="0.45">
      <c r="A421" s="379" t="s">
        <v>602</v>
      </c>
      <c r="B421" s="719" t="s">
        <v>1664</v>
      </c>
      <c r="C421" s="719" t="s">
        <v>1664</v>
      </c>
      <c r="D421" s="719"/>
      <c r="E421" s="719"/>
      <c r="F421" s="719"/>
      <c r="G421" s="719"/>
      <c r="H421" s="719"/>
      <c r="I421" s="719"/>
      <c r="J421" s="379" t="s">
        <v>120</v>
      </c>
      <c r="K421" s="720" t="s">
        <v>5060</v>
      </c>
      <c r="L421" s="720"/>
      <c r="M421" s="720"/>
      <c r="N421" s="720"/>
      <c r="O421" s="720"/>
      <c r="P421" s="720"/>
      <c r="Q421" s="720"/>
      <c r="R421" s="720"/>
      <c r="S421" s="720"/>
      <c r="T421" s="720"/>
      <c r="U421" s="720"/>
      <c r="V421" s="720"/>
      <c r="W421" s="720"/>
      <c r="X421" s="720"/>
      <c r="Y421" s="720"/>
      <c r="Z421" s="720"/>
      <c r="AA421" s="721"/>
      <c r="AB421" s="722" t="str">
        <f>MID(Cab_list[[#This Row],[Cabinet ID]],6,1)&amp;"-"&amp;RIGHT(Cab_list[[#This Row],[Cabinet ID]],5)</f>
        <v>5-G4125</v>
      </c>
      <c r="AC421" s="722" t="str">
        <f>RIGHT(Cab_list[[#This Row],[Cabinet ID]],5)</f>
        <v>G4125</v>
      </c>
      <c r="AD421" s="721"/>
      <c r="AE421" s="613"/>
      <c r="AF421" s="613">
        <v>5</v>
      </c>
      <c r="AG421" s="719"/>
      <c r="AH421" s="719"/>
      <c r="AI421" s="719"/>
      <c r="AJ421" s="719"/>
      <c r="AK421" s="719"/>
      <c r="AL421" s="719"/>
      <c r="AM421" s="719"/>
      <c r="AN421" s="719"/>
      <c r="AO421" s="719"/>
      <c r="AP421" s="719"/>
      <c r="AQ421" s="723"/>
      <c r="AR421" s="719"/>
      <c r="AS421" s="719"/>
      <c r="AT421" s="719"/>
      <c r="AU421" s="719"/>
      <c r="AV421" s="719"/>
      <c r="AW421" s="719"/>
      <c r="AX421" s="719"/>
      <c r="AY421" s="719"/>
      <c r="AZ421" s="719"/>
    </row>
    <row r="422" spans="1:52" x14ac:dyDescent="0.45">
      <c r="A422" s="379" t="s">
        <v>602</v>
      </c>
      <c r="B422" s="719" t="s">
        <v>5070</v>
      </c>
      <c r="C422" s="719" t="s">
        <v>5070</v>
      </c>
      <c r="D422" s="719"/>
      <c r="E422" s="719"/>
      <c r="F422" s="719"/>
      <c r="G422" s="719"/>
      <c r="H422" s="719"/>
      <c r="I422" s="719"/>
      <c r="J422" s="719"/>
      <c r="K422" s="720" t="s">
        <v>5061</v>
      </c>
      <c r="L422" s="720"/>
      <c r="M422" s="720"/>
      <c r="N422" s="720"/>
      <c r="O422" s="720"/>
      <c r="P422" s="720"/>
      <c r="Q422" s="720"/>
      <c r="R422" s="720"/>
      <c r="S422" s="720"/>
      <c r="T422" s="720"/>
      <c r="U422" s="720"/>
      <c r="V422" s="720"/>
      <c r="W422" s="720"/>
      <c r="X422" s="720"/>
      <c r="Y422" s="720"/>
      <c r="Z422" s="720"/>
      <c r="AA422" s="721"/>
      <c r="AB422" s="722" t="str">
        <f>MID(Cab_list[[#This Row],[Cabinet ID]],6,1)&amp;"-"&amp;RIGHT(Cab_list[[#This Row],[Cabinet ID]],5)</f>
        <v>5-G5101</v>
      </c>
      <c r="AC422" s="722" t="str">
        <f>RIGHT(Cab_list[[#This Row],[Cabinet ID]],5)</f>
        <v>G5101</v>
      </c>
      <c r="AD422" s="721"/>
      <c r="AE422" s="613"/>
      <c r="AF422" s="613">
        <v>5</v>
      </c>
      <c r="AG422" s="719"/>
      <c r="AH422" s="719"/>
      <c r="AI422" s="719"/>
      <c r="AJ422" s="719"/>
      <c r="AK422" s="719"/>
      <c r="AL422" s="719"/>
      <c r="AM422" s="719"/>
      <c r="AN422" s="719"/>
      <c r="AO422" s="719"/>
      <c r="AP422" s="719"/>
      <c r="AQ422" s="723"/>
      <c r="AR422" s="719"/>
      <c r="AS422" s="719"/>
      <c r="AT422" s="719"/>
      <c r="AU422" s="719"/>
      <c r="AV422" s="719"/>
      <c r="AW422" s="719"/>
      <c r="AX422" s="719"/>
      <c r="AY422" s="719"/>
      <c r="AZ422" s="719"/>
    </row>
    <row r="423" spans="1:52" x14ac:dyDescent="0.45">
      <c r="A423" s="379" t="s">
        <v>602</v>
      </c>
      <c r="B423" s="719" t="s">
        <v>5070</v>
      </c>
      <c r="C423" s="719" t="s">
        <v>5070</v>
      </c>
      <c r="D423" s="719"/>
      <c r="E423" s="719"/>
      <c r="F423" s="719"/>
      <c r="G423" s="719"/>
      <c r="H423" s="719"/>
      <c r="I423" s="719"/>
      <c r="J423" s="719"/>
      <c r="K423" s="720" t="s">
        <v>5062</v>
      </c>
      <c r="L423" s="720"/>
      <c r="M423" s="720"/>
      <c r="N423" s="720"/>
      <c r="O423" s="720"/>
      <c r="P423" s="720"/>
      <c r="Q423" s="720"/>
      <c r="R423" s="720"/>
      <c r="S423" s="720"/>
      <c r="T423" s="720"/>
      <c r="U423" s="720"/>
      <c r="V423" s="720"/>
      <c r="W423" s="720"/>
      <c r="X423" s="720"/>
      <c r="Y423" s="720"/>
      <c r="Z423" s="720"/>
      <c r="AA423" s="721"/>
      <c r="AB423" s="722" t="str">
        <f>MID(Cab_list[[#This Row],[Cabinet ID]],6,1)&amp;"-"&amp;RIGHT(Cab_list[[#This Row],[Cabinet ID]],5)</f>
        <v>5-G5102</v>
      </c>
      <c r="AC423" s="722" t="str">
        <f>RIGHT(Cab_list[[#This Row],[Cabinet ID]],5)</f>
        <v>G5102</v>
      </c>
      <c r="AD423" s="721"/>
      <c r="AE423" s="613"/>
      <c r="AF423" s="613">
        <v>5</v>
      </c>
      <c r="AG423" s="719"/>
      <c r="AH423" s="719"/>
      <c r="AI423" s="719"/>
      <c r="AJ423" s="719"/>
      <c r="AK423" s="719"/>
      <c r="AL423" s="719"/>
      <c r="AM423" s="719"/>
      <c r="AN423" s="719"/>
      <c r="AO423" s="719"/>
      <c r="AP423" s="719"/>
      <c r="AQ423" s="723"/>
      <c r="AR423" s="719"/>
      <c r="AS423" s="719"/>
      <c r="AT423" s="719"/>
      <c r="AU423" s="719"/>
      <c r="AV423" s="719"/>
      <c r="AW423" s="719"/>
      <c r="AX423" s="719"/>
      <c r="AY423" s="719"/>
      <c r="AZ423" s="719"/>
    </row>
    <row r="424" spans="1:52" x14ac:dyDescent="0.45">
      <c r="A424" s="379" t="s">
        <v>602</v>
      </c>
      <c r="B424" s="719" t="s">
        <v>5070</v>
      </c>
      <c r="C424" s="719" t="s">
        <v>5070</v>
      </c>
      <c r="D424" s="719"/>
      <c r="E424" s="719"/>
      <c r="F424" s="719"/>
      <c r="G424" s="719"/>
      <c r="H424" s="719"/>
      <c r="I424" s="719"/>
      <c r="J424" s="719"/>
      <c r="K424" s="720" t="s">
        <v>5063</v>
      </c>
      <c r="L424" s="720"/>
      <c r="M424" s="720"/>
      <c r="N424" s="720"/>
      <c r="O424" s="720"/>
      <c r="P424" s="720"/>
      <c r="Q424" s="720"/>
      <c r="R424" s="720"/>
      <c r="S424" s="720"/>
      <c r="T424" s="720"/>
      <c r="U424" s="720"/>
      <c r="V424" s="720"/>
      <c r="W424" s="720"/>
      <c r="X424" s="720"/>
      <c r="Y424" s="720"/>
      <c r="Z424" s="720"/>
      <c r="AA424" s="721"/>
      <c r="AB424" s="722" t="str">
        <f>MID(Cab_list[[#This Row],[Cabinet ID]],6,1)&amp;"-"&amp;RIGHT(Cab_list[[#This Row],[Cabinet ID]],5)</f>
        <v>5-G5103</v>
      </c>
      <c r="AC424" s="722" t="str">
        <f>RIGHT(Cab_list[[#This Row],[Cabinet ID]],5)</f>
        <v>G5103</v>
      </c>
      <c r="AD424" s="721"/>
      <c r="AE424" s="613"/>
      <c r="AF424" s="613">
        <v>5</v>
      </c>
      <c r="AG424" s="719"/>
      <c r="AH424" s="719"/>
      <c r="AI424" s="719"/>
      <c r="AJ424" s="719"/>
      <c r="AK424" s="719"/>
      <c r="AL424" s="719"/>
      <c r="AM424" s="719"/>
      <c r="AN424" s="719"/>
      <c r="AO424" s="719"/>
      <c r="AP424" s="719"/>
      <c r="AQ424" s="723"/>
      <c r="AR424" s="719"/>
      <c r="AS424" s="719"/>
      <c r="AT424" s="719"/>
      <c r="AU424" s="719"/>
      <c r="AV424" s="719"/>
      <c r="AW424" s="719"/>
      <c r="AX424" s="719"/>
      <c r="AY424" s="719"/>
      <c r="AZ424" s="719"/>
    </row>
    <row r="425" spans="1:52" x14ac:dyDescent="0.45">
      <c r="A425" s="379" t="s">
        <v>602</v>
      </c>
      <c r="B425" s="719" t="s">
        <v>5070</v>
      </c>
      <c r="C425" s="719" t="s">
        <v>5070</v>
      </c>
      <c r="D425" s="719"/>
      <c r="E425" s="719"/>
      <c r="F425" s="719"/>
      <c r="G425" s="719"/>
      <c r="H425" s="719"/>
      <c r="I425" s="719"/>
      <c r="J425" s="719"/>
      <c r="K425" s="720" t="s">
        <v>5064</v>
      </c>
      <c r="L425" s="720"/>
      <c r="M425" s="720"/>
      <c r="N425" s="720"/>
      <c r="O425" s="720"/>
      <c r="P425" s="720"/>
      <c r="Q425" s="720"/>
      <c r="R425" s="720"/>
      <c r="S425" s="720"/>
      <c r="T425" s="720"/>
      <c r="U425" s="720"/>
      <c r="V425" s="720"/>
      <c r="W425" s="720"/>
      <c r="X425" s="720"/>
      <c r="Y425" s="720"/>
      <c r="Z425" s="720"/>
      <c r="AA425" s="721"/>
      <c r="AB425" s="722" t="str">
        <f>MID(Cab_list[[#This Row],[Cabinet ID]],6,1)&amp;"-"&amp;RIGHT(Cab_list[[#This Row],[Cabinet ID]],5)</f>
        <v>5-G5104</v>
      </c>
      <c r="AC425" s="722" t="str">
        <f>RIGHT(Cab_list[[#This Row],[Cabinet ID]],5)</f>
        <v>G5104</v>
      </c>
      <c r="AD425" s="721"/>
      <c r="AE425" s="613"/>
      <c r="AF425" s="613">
        <v>5</v>
      </c>
      <c r="AG425" s="719"/>
      <c r="AH425" s="719"/>
      <c r="AI425" s="719"/>
      <c r="AJ425" s="719"/>
      <c r="AK425" s="719"/>
      <c r="AL425" s="719"/>
      <c r="AM425" s="719"/>
      <c r="AN425" s="719"/>
      <c r="AO425" s="719"/>
      <c r="AP425" s="719"/>
      <c r="AQ425" s="723"/>
      <c r="AR425" s="719"/>
      <c r="AS425" s="719"/>
      <c r="AT425" s="719"/>
      <c r="AU425" s="719"/>
      <c r="AV425" s="719"/>
      <c r="AW425" s="719"/>
      <c r="AX425" s="719"/>
      <c r="AY425" s="719"/>
      <c r="AZ425" s="719"/>
    </row>
    <row r="426" spans="1:52" x14ac:dyDescent="0.45">
      <c r="A426" s="379" t="s">
        <v>602</v>
      </c>
      <c r="B426" s="719" t="s">
        <v>5070</v>
      </c>
      <c r="C426" s="719" t="s">
        <v>5070</v>
      </c>
      <c r="D426" s="719"/>
      <c r="E426" s="719"/>
      <c r="F426" s="719"/>
      <c r="G426" s="719"/>
      <c r="H426" s="719"/>
      <c r="I426" s="719"/>
      <c r="J426" s="719"/>
      <c r="K426" s="720" t="s">
        <v>5065</v>
      </c>
      <c r="L426" s="720"/>
      <c r="M426" s="720"/>
      <c r="N426" s="720"/>
      <c r="O426" s="720"/>
      <c r="P426" s="720"/>
      <c r="Q426" s="720"/>
      <c r="R426" s="720"/>
      <c r="S426" s="720"/>
      <c r="T426" s="720"/>
      <c r="U426" s="720"/>
      <c r="V426" s="720"/>
      <c r="W426" s="720"/>
      <c r="X426" s="720"/>
      <c r="Y426" s="720"/>
      <c r="Z426" s="720"/>
      <c r="AA426" s="721"/>
      <c r="AB426" s="722" t="str">
        <f>MID(Cab_list[[#This Row],[Cabinet ID]],6,1)&amp;"-"&amp;RIGHT(Cab_list[[#This Row],[Cabinet ID]],5)</f>
        <v>5-G5105</v>
      </c>
      <c r="AC426" s="722" t="str">
        <f>RIGHT(Cab_list[[#This Row],[Cabinet ID]],5)</f>
        <v>G5105</v>
      </c>
      <c r="AD426" s="721"/>
      <c r="AE426" s="613"/>
      <c r="AF426" s="613">
        <v>5</v>
      </c>
      <c r="AG426" s="719"/>
      <c r="AH426" s="719"/>
      <c r="AI426" s="719"/>
      <c r="AJ426" s="719"/>
      <c r="AK426" s="719"/>
      <c r="AL426" s="719"/>
      <c r="AM426" s="719"/>
      <c r="AN426" s="719"/>
      <c r="AO426" s="719"/>
      <c r="AP426" s="719"/>
      <c r="AQ426" s="723"/>
      <c r="AR426" s="719"/>
      <c r="AS426" s="719"/>
      <c r="AT426" s="719"/>
      <c r="AU426" s="719"/>
      <c r="AV426" s="719"/>
      <c r="AW426" s="719"/>
      <c r="AX426" s="719"/>
      <c r="AY426" s="719"/>
      <c r="AZ426" s="719"/>
    </row>
    <row r="427" spans="1:52" x14ac:dyDescent="0.45">
      <c r="A427" s="379" t="s">
        <v>602</v>
      </c>
      <c r="B427" s="719" t="s">
        <v>5070</v>
      </c>
      <c r="C427" s="719" t="s">
        <v>5070</v>
      </c>
      <c r="D427" s="719"/>
      <c r="E427" s="719"/>
      <c r="F427" s="719"/>
      <c r="G427" s="719"/>
      <c r="H427" s="719"/>
      <c r="I427" s="719"/>
      <c r="J427" s="719"/>
      <c r="K427" s="720" t="s">
        <v>5066</v>
      </c>
      <c r="L427" s="720"/>
      <c r="M427" s="720"/>
      <c r="N427" s="720"/>
      <c r="O427" s="720"/>
      <c r="P427" s="720"/>
      <c r="Q427" s="720"/>
      <c r="R427" s="720"/>
      <c r="S427" s="720"/>
      <c r="T427" s="720"/>
      <c r="U427" s="720"/>
      <c r="V427" s="720"/>
      <c r="W427" s="720"/>
      <c r="X427" s="720"/>
      <c r="Y427" s="720"/>
      <c r="Z427" s="720"/>
      <c r="AA427" s="721"/>
      <c r="AB427" s="722" t="str">
        <f>MID(Cab_list[[#This Row],[Cabinet ID]],6,1)&amp;"-"&amp;RIGHT(Cab_list[[#This Row],[Cabinet ID]],5)</f>
        <v>5-G5106</v>
      </c>
      <c r="AC427" s="722" t="str">
        <f>RIGHT(Cab_list[[#This Row],[Cabinet ID]],5)</f>
        <v>G5106</v>
      </c>
      <c r="AD427" s="721"/>
      <c r="AE427" s="613"/>
      <c r="AF427" s="613">
        <v>5</v>
      </c>
      <c r="AG427" s="719"/>
      <c r="AH427" s="719"/>
      <c r="AI427" s="719"/>
      <c r="AJ427" s="719"/>
      <c r="AK427" s="719"/>
      <c r="AL427" s="719"/>
      <c r="AM427" s="719"/>
      <c r="AN427" s="719"/>
      <c r="AO427" s="719"/>
      <c r="AP427" s="719"/>
      <c r="AQ427" s="723"/>
      <c r="AR427" s="719"/>
      <c r="AS427" s="719"/>
      <c r="AT427" s="719"/>
      <c r="AU427" s="719"/>
      <c r="AV427" s="719"/>
      <c r="AW427" s="719"/>
      <c r="AX427" s="719"/>
      <c r="AY427" s="719"/>
      <c r="AZ427" s="719"/>
    </row>
    <row r="428" spans="1:52" x14ac:dyDescent="0.45">
      <c r="A428" s="379" t="s">
        <v>602</v>
      </c>
      <c r="B428" s="719" t="s">
        <v>5070</v>
      </c>
      <c r="C428" s="719" t="s">
        <v>5070</v>
      </c>
      <c r="D428" s="719"/>
      <c r="E428" s="719"/>
      <c r="F428" s="719"/>
      <c r="G428" s="719"/>
      <c r="H428" s="719"/>
      <c r="I428" s="719"/>
      <c r="J428" s="719"/>
      <c r="K428" s="720" t="s">
        <v>5067</v>
      </c>
      <c r="L428" s="720"/>
      <c r="M428" s="720"/>
      <c r="N428" s="720"/>
      <c r="O428" s="720"/>
      <c r="P428" s="720"/>
      <c r="Q428" s="720"/>
      <c r="R428" s="720"/>
      <c r="S428" s="720"/>
      <c r="T428" s="720"/>
      <c r="U428" s="720"/>
      <c r="V428" s="720"/>
      <c r="W428" s="720"/>
      <c r="X428" s="720"/>
      <c r="Y428" s="720"/>
      <c r="Z428" s="720"/>
      <c r="AA428" s="721"/>
      <c r="AB428" s="722" t="str">
        <f>MID(Cab_list[[#This Row],[Cabinet ID]],6,1)&amp;"-"&amp;RIGHT(Cab_list[[#This Row],[Cabinet ID]],5)</f>
        <v>5-G5107</v>
      </c>
      <c r="AC428" s="722" t="str">
        <f>RIGHT(Cab_list[[#This Row],[Cabinet ID]],5)</f>
        <v>G5107</v>
      </c>
      <c r="AD428" s="721"/>
      <c r="AE428" s="613"/>
      <c r="AF428" s="613">
        <v>5</v>
      </c>
      <c r="AG428" s="719"/>
      <c r="AH428" s="719"/>
      <c r="AI428" s="719"/>
      <c r="AJ428" s="719"/>
      <c r="AK428" s="719"/>
      <c r="AL428" s="719"/>
      <c r="AM428" s="719"/>
      <c r="AN428" s="719"/>
      <c r="AO428" s="719"/>
      <c r="AP428" s="719"/>
      <c r="AQ428" s="723"/>
      <c r="AR428" s="719"/>
      <c r="AS428" s="719"/>
      <c r="AT428" s="719"/>
      <c r="AU428" s="719"/>
      <c r="AV428" s="719"/>
      <c r="AW428" s="719"/>
      <c r="AX428" s="719"/>
      <c r="AY428" s="719"/>
      <c r="AZ428" s="719"/>
    </row>
    <row r="429" spans="1:52" x14ac:dyDescent="0.45">
      <c r="A429" s="379" t="s">
        <v>602</v>
      </c>
      <c r="B429" s="719" t="s">
        <v>5070</v>
      </c>
      <c r="C429" s="719" t="s">
        <v>5070</v>
      </c>
      <c r="D429" s="719"/>
      <c r="E429" s="719"/>
      <c r="F429" s="719"/>
      <c r="G429" s="719"/>
      <c r="H429" s="719"/>
      <c r="I429" s="719"/>
      <c r="J429" s="719"/>
      <c r="K429" s="720" t="s">
        <v>5068</v>
      </c>
      <c r="L429" s="720"/>
      <c r="M429" s="720"/>
      <c r="N429" s="720"/>
      <c r="O429" s="720"/>
      <c r="P429" s="720"/>
      <c r="Q429" s="720"/>
      <c r="R429" s="720"/>
      <c r="S429" s="720"/>
      <c r="T429" s="720"/>
      <c r="U429" s="720"/>
      <c r="V429" s="720"/>
      <c r="W429" s="720"/>
      <c r="X429" s="720"/>
      <c r="Y429" s="720"/>
      <c r="Z429" s="720"/>
      <c r="AA429" s="721"/>
      <c r="AB429" s="722" t="str">
        <f>MID(Cab_list[[#This Row],[Cabinet ID]],6,1)&amp;"-"&amp;RIGHT(Cab_list[[#This Row],[Cabinet ID]],5)</f>
        <v>5-G5108</v>
      </c>
      <c r="AC429" s="722" t="str">
        <f>RIGHT(Cab_list[[#This Row],[Cabinet ID]],5)</f>
        <v>G5108</v>
      </c>
      <c r="AD429" s="721"/>
      <c r="AE429" s="613"/>
      <c r="AF429" s="613">
        <v>5</v>
      </c>
      <c r="AG429" s="719"/>
      <c r="AH429" s="719"/>
      <c r="AI429" s="719"/>
      <c r="AJ429" s="719"/>
      <c r="AK429" s="719"/>
      <c r="AL429" s="719"/>
      <c r="AM429" s="719"/>
      <c r="AN429" s="719"/>
      <c r="AO429" s="719"/>
      <c r="AP429" s="719"/>
      <c r="AQ429" s="723"/>
      <c r="AR429" s="719"/>
      <c r="AS429" s="719"/>
      <c r="AT429" s="719"/>
      <c r="AU429" s="719"/>
      <c r="AV429" s="719"/>
      <c r="AW429" s="719"/>
      <c r="AX429" s="719"/>
      <c r="AY429" s="719"/>
      <c r="AZ429" s="719"/>
    </row>
    <row r="430" spans="1:52" x14ac:dyDescent="0.45">
      <c r="A430" s="379" t="s">
        <v>602</v>
      </c>
      <c r="B430" s="719" t="s">
        <v>5070</v>
      </c>
      <c r="C430" s="719" t="s">
        <v>5070</v>
      </c>
      <c r="D430" s="719"/>
      <c r="E430" s="719"/>
      <c r="F430" s="719"/>
      <c r="G430" s="719"/>
      <c r="H430" s="719"/>
      <c r="I430" s="719"/>
      <c r="J430" s="719"/>
      <c r="K430" s="720" t="s">
        <v>5069</v>
      </c>
      <c r="L430" s="720"/>
      <c r="M430" s="720"/>
      <c r="N430" s="720"/>
      <c r="O430" s="720"/>
      <c r="P430" s="720"/>
      <c r="Q430" s="720"/>
      <c r="R430" s="720"/>
      <c r="S430" s="720"/>
      <c r="T430" s="720"/>
      <c r="U430" s="720"/>
      <c r="V430" s="720"/>
      <c r="W430" s="720"/>
      <c r="X430" s="720"/>
      <c r="Y430" s="720"/>
      <c r="Z430" s="720"/>
      <c r="AA430" s="721"/>
      <c r="AB430" s="722" t="str">
        <f>MID(Cab_list[[#This Row],[Cabinet ID]],6,1)&amp;"-"&amp;RIGHT(Cab_list[[#This Row],[Cabinet ID]],5)</f>
        <v>5-G5109</v>
      </c>
      <c r="AC430" s="722" t="str">
        <f>RIGHT(Cab_list[[#This Row],[Cabinet ID]],5)</f>
        <v>G5109</v>
      </c>
      <c r="AD430" s="721"/>
      <c r="AE430" s="613"/>
      <c r="AF430" s="613">
        <v>5</v>
      </c>
      <c r="AG430" s="719"/>
      <c r="AH430" s="719"/>
      <c r="AI430" s="719"/>
      <c r="AJ430" s="719"/>
      <c r="AK430" s="719"/>
      <c r="AL430" s="719"/>
      <c r="AM430" s="719"/>
      <c r="AN430" s="719"/>
      <c r="AO430" s="719"/>
      <c r="AP430" s="719"/>
      <c r="AQ430" s="723"/>
      <c r="AR430" s="719"/>
      <c r="AS430" s="719"/>
      <c r="AT430" s="719"/>
      <c r="AU430" s="719"/>
      <c r="AV430" s="719"/>
      <c r="AW430" s="719"/>
      <c r="AX430" s="719"/>
      <c r="AY430" s="719"/>
      <c r="AZ430" s="719"/>
    </row>
    <row r="431" spans="1:52" x14ac:dyDescent="0.45">
      <c r="A431" s="379" t="s">
        <v>602</v>
      </c>
      <c r="B431" s="719" t="s">
        <v>5070</v>
      </c>
      <c r="C431" s="719" t="s">
        <v>5070</v>
      </c>
      <c r="D431" s="719"/>
      <c r="E431" s="719"/>
      <c r="F431" s="719"/>
      <c r="G431" s="719"/>
      <c r="H431" s="719"/>
      <c r="I431" s="719"/>
      <c r="J431" s="719"/>
      <c r="K431" s="720" t="s">
        <v>5071</v>
      </c>
      <c r="L431" s="720"/>
      <c r="M431" s="720"/>
      <c r="N431" s="720"/>
      <c r="O431" s="720"/>
      <c r="P431" s="720"/>
      <c r="Q431" s="720"/>
      <c r="R431" s="720"/>
      <c r="S431" s="720"/>
      <c r="T431" s="720"/>
      <c r="U431" s="720"/>
      <c r="V431" s="720"/>
      <c r="W431" s="720"/>
      <c r="X431" s="720"/>
      <c r="Y431" s="720"/>
      <c r="Z431" s="720"/>
      <c r="AA431" s="721"/>
      <c r="AB431" s="722" t="str">
        <f>MID(Cab_list[[#This Row],[Cabinet ID]],6,1)&amp;"-"&amp;RIGHT(Cab_list[[#This Row],[Cabinet ID]],5)</f>
        <v>5-G6101</v>
      </c>
      <c r="AC431" s="722" t="str">
        <f>RIGHT(Cab_list[[#This Row],[Cabinet ID]],5)</f>
        <v>G6101</v>
      </c>
      <c r="AD431" s="721"/>
      <c r="AE431" s="613"/>
      <c r="AF431" s="613">
        <v>5</v>
      </c>
      <c r="AG431" s="719"/>
      <c r="AH431" s="719"/>
      <c r="AI431" s="719"/>
      <c r="AJ431" s="719"/>
      <c r="AK431" s="719"/>
      <c r="AL431" s="719"/>
      <c r="AM431" s="719"/>
      <c r="AN431" s="719"/>
      <c r="AO431" s="719"/>
      <c r="AP431" s="719"/>
      <c r="AQ431" s="723"/>
      <c r="AR431" s="719"/>
      <c r="AS431" s="719"/>
      <c r="AT431" s="719"/>
      <c r="AU431" s="719"/>
      <c r="AV431" s="719"/>
      <c r="AW431" s="719"/>
      <c r="AX431" s="719"/>
      <c r="AY431" s="719"/>
      <c r="AZ431" s="719"/>
    </row>
    <row r="432" spans="1:52" x14ac:dyDescent="0.45">
      <c r="A432" s="379" t="s">
        <v>602</v>
      </c>
      <c r="B432" s="719" t="s">
        <v>5070</v>
      </c>
      <c r="C432" s="719" t="s">
        <v>5070</v>
      </c>
      <c r="D432" s="719"/>
      <c r="E432" s="719"/>
      <c r="F432" s="719"/>
      <c r="G432" s="719"/>
      <c r="H432" s="719"/>
      <c r="I432" s="719"/>
      <c r="J432" s="719"/>
      <c r="K432" s="720" t="s">
        <v>5072</v>
      </c>
      <c r="L432" s="720"/>
      <c r="M432" s="720"/>
      <c r="N432" s="720"/>
      <c r="O432" s="720"/>
      <c r="P432" s="720"/>
      <c r="Q432" s="720"/>
      <c r="R432" s="720"/>
      <c r="S432" s="720"/>
      <c r="T432" s="720"/>
      <c r="U432" s="720"/>
      <c r="V432" s="720"/>
      <c r="W432" s="720"/>
      <c r="X432" s="720"/>
      <c r="Y432" s="720"/>
      <c r="Z432" s="720"/>
      <c r="AA432" s="721"/>
      <c r="AB432" s="722" t="str">
        <f>MID(Cab_list[[#This Row],[Cabinet ID]],6,1)&amp;"-"&amp;RIGHT(Cab_list[[#This Row],[Cabinet ID]],5)</f>
        <v>5-G6102</v>
      </c>
      <c r="AC432" s="722" t="str">
        <f>RIGHT(Cab_list[[#This Row],[Cabinet ID]],5)</f>
        <v>G6102</v>
      </c>
      <c r="AD432" s="721"/>
      <c r="AE432" s="613"/>
      <c r="AF432" s="613">
        <v>5</v>
      </c>
      <c r="AG432" s="719"/>
      <c r="AH432" s="719"/>
      <c r="AI432" s="719"/>
      <c r="AJ432" s="719"/>
      <c r="AK432" s="719"/>
      <c r="AL432" s="719"/>
      <c r="AM432" s="719"/>
      <c r="AN432" s="719"/>
      <c r="AO432" s="719"/>
      <c r="AP432" s="719"/>
      <c r="AQ432" s="723"/>
      <c r="AR432" s="719"/>
      <c r="AS432" s="719"/>
      <c r="AT432" s="719"/>
      <c r="AU432" s="719"/>
      <c r="AV432" s="719"/>
      <c r="AW432" s="719"/>
      <c r="AX432" s="719"/>
      <c r="AY432" s="719"/>
      <c r="AZ432" s="719"/>
    </row>
    <row r="433" spans="1:52" x14ac:dyDescent="0.45">
      <c r="A433" s="379" t="s">
        <v>602</v>
      </c>
      <c r="B433" s="719" t="s">
        <v>5070</v>
      </c>
      <c r="C433" s="719" t="s">
        <v>5070</v>
      </c>
      <c r="D433" s="719"/>
      <c r="E433" s="719"/>
      <c r="F433" s="719"/>
      <c r="G433" s="719"/>
      <c r="H433" s="719"/>
      <c r="I433" s="719"/>
      <c r="J433" s="719"/>
      <c r="K433" s="720" t="s">
        <v>5073</v>
      </c>
      <c r="L433" s="720"/>
      <c r="M433" s="720"/>
      <c r="N433" s="720"/>
      <c r="O433" s="720"/>
      <c r="P433" s="720"/>
      <c r="Q433" s="720"/>
      <c r="R433" s="720"/>
      <c r="S433" s="720"/>
      <c r="T433" s="720"/>
      <c r="U433" s="720"/>
      <c r="V433" s="720"/>
      <c r="W433" s="720"/>
      <c r="X433" s="720"/>
      <c r="Y433" s="720"/>
      <c r="Z433" s="720"/>
      <c r="AA433" s="721"/>
      <c r="AB433" s="722" t="str">
        <f>MID(Cab_list[[#This Row],[Cabinet ID]],6,1)&amp;"-"&amp;RIGHT(Cab_list[[#This Row],[Cabinet ID]],5)</f>
        <v>5-G6103</v>
      </c>
      <c r="AC433" s="722" t="str">
        <f>RIGHT(Cab_list[[#This Row],[Cabinet ID]],5)</f>
        <v>G6103</v>
      </c>
      <c r="AD433" s="721"/>
      <c r="AE433" s="613"/>
      <c r="AF433" s="613">
        <v>5</v>
      </c>
      <c r="AG433" s="719"/>
      <c r="AH433" s="719"/>
      <c r="AI433" s="719"/>
      <c r="AJ433" s="719"/>
      <c r="AK433" s="719"/>
      <c r="AL433" s="719"/>
      <c r="AM433" s="719"/>
      <c r="AN433" s="719"/>
      <c r="AO433" s="719"/>
      <c r="AP433" s="719"/>
      <c r="AQ433" s="723"/>
      <c r="AR433" s="719"/>
      <c r="AS433" s="719"/>
      <c r="AT433" s="719"/>
      <c r="AU433" s="719"/>
      <c r="AV433" s="719"/>
      <c r="AW433" s="719"/>
      <c r="AX433" s="719"/>
      <c r="AY433" s="719"/>
      <c r="AZ433" s="719"/>
    </row>
    <row r="434" spans="1:52" x14ac:dyDescent="0.45">
      <c r="A434" s="379" t="s">
        <v>602</v>
      </c>
      <c r="B434" s="719" t="s">
        <v>5070</v>
      </c>
      <c r="C434" s="719" t="s">
        <v>5070</v>
      </c>
      <c r="D434" s="719"/>
      <c r="E434" s="719"/>
      <c r="F434" s="719"/>
      <c r="G434" s="719"/>
      <c r="H434" s="719"/>
      <c r="I434" s="719"/>
      <c r="J434" s="719"/>
      <c r="K434" s="720" t="s">
        <v>5074</v>
      </c>
      <c r="L434" s="720"/>
      <c r="M434" s="720"/>
      <c r="N434" s="720"/>
      <c r="O434" s="720"/>
      <c r="P434" s="720"/>
      <c r="Q434" s="720"/>
      <c r="R434" s="720"/>
      <c r="S434" s="720"/>
      <c r="T434" s="720"/>
      <c r="U434" s="720"/>
      <c r="V434" s="720"/>
      <c r="W434" s="720"/>
      <c r="X434" s="720"/>
      <c r="Y434" s="720"/>
      <c r="Z434" s="720"/>
      <c r="AA434" s="721"/>
      <c r="AB434" s="722" t="str">
        <f>MID(Cab_list[[#This Row],[Cabinet ID]],6,1)&amp;"-"&amp;RIGHT(Cab_list[[#This Row],[Cabinet ID]],5)</f>
        <v>5-G6104</v>
      </c>
      <c r="AC434" s="722" t="str">
        <f>RIGHT(Cab_list[[#This Row],[Cabinet ID]],5)</f>
        <v>G6104</v>
      </c>
      <c r="AD434" s="721"/>
      <c r="AE434" s="613"/>
      <c r="AF434" s="613">
        <v>5</v>
      </c>
      <c r="AG434" s="719"/>
      <c r="AH434" s="719"/>
      <c r="AI434" s="719"/>
      <c r="AJ434" s="719"/>
      <c r="AK434" s="719"/>
      <c r="AL434" s="719"/>
      <c r="AM434" s="719"/>
      <c r="AN434" s="719"/>
      <c r="AO434" s="719"/>
      <c r="AP434" s="719"/>
      <c r="AQ434" s="723"/>
      <c r="AR434" s="719"/>
      <c r="AS434" s="719"/>
      <c r="AT434" s="719"/>
      <c r="AU434" s="719"/>
      <c r="AV434" s="719"/>
      <c r="AW434" s="719"/>
      <c r="AX434" s="719"/>
      <c r="AY434" s="719"/>
      <c r="AZ434" s="719"/>
    </row>
    <row r="435" spans="1:52" x14ac:dyDescent="0.45">
      <c r="A435" s="379" t="s">
        <v>602</v>
      </c>
      <c r="B435" s="719" t="s">
        <v>5070</v>
      </c>
      <c r="C435" s="719" t="s">
        <v>5070</v>
      </c>
      <c r="D435" s="719"/>
      <c r="E435" s="719"/>
      <c r="F435" s="719"/>
      <c r="G435" s="719"/>
      <c r="H435" s="719"/>
      <c r="I435" s="719"/>
      <c r="J435" s="719"/>
      <c r="K435" s="720" t="s">
        <v>5075</v>
      </c>
      <c r="L435" s="720"/>
      <c r="M435" s="720"/>
      <c r="N435" s="720"/>
      <c r="O435" s="720"/>
      <c r="P435" s="720"/>
      <c r="Q435" s="720"/>
      <c r="R435" s="720"/>
      <c r="S435" s="720"/>
      <c r="T435" s="720"/>
      <c r="U435" s="720"/>
      <c r="V435" s="720"/>
      <c r="W435" s="720"/>
      <c r="X435" s="720"/>
      <c r="Y435" s="720"/>
      <c r="Z435" s="720"/>
      <c r="AA435" s="721"/>
      <c r="AB435" s="722" t="str">
        <f>MID(Cab_list[[#This Row],[Cabinet ID]],6,1)&amp;"-"&amp;RIGHT(Cab_list[[#This Row],[Cabinet ID]],5)</f>
        <v>5-G6105</v>
      </c>
      <c r="AC435" s="722" t="str">
        <f>RIGHT(Cab_list[[#This Row],[Cabinet ID]],5)</f>
        <v>G6105</v>
      </c>
      <c r="AD435" s="721"/>
      <c r="AE435" s="613"/>
      <c r="AF435" s="613">
        <v>5</v>
      </c>
      <c r="AG435" s="719"/>
      <c r="AH435" s="719"/>
      <c r="AI435" s="719"/>
      <c r="AJ435" s="719"/>
      <c r="AK435" s="719"/>
      <c r="AL435" s="719"/>
      <c r="AM435" s="719"/>
      <c r="AN435" s="719"/>
      <c r="AO435" s="719"/>
      <c r="AP435" s="719"/>
      <c r="AQ435" s="723"/>
      <c r="AR435" s="719"/>
      <c r="AS435" s="719"/>
      <c r="AT435" s="719"/>
      <c r="AU435" s="719"/>
      <c r="AV435" s="719"/>
      <c r="AW435" s="719"/>
      <c r="AX435" s="719"/>
      <c r="AY435" s="719"/>
      <c r="AZ435" s="719"/>
    </row>
    <row r="436" spans="1:52" x14ac:dyDescent="0.45">
      <c r="A436" s="379" t="s">
        <v>602</v>
      </c>
      <c r="B436" s="719" t="s">
        <v>5070</v>
      </c>
      <c r="C436" s="719" t="s">
        <v>5070</v>
      </c>
      <c r="D436" s="719"/>
      <c r="E436" s="719"/>
      <c r="F436" s="719"/>
      <c r="G436" s="719"/>
      <c r="H436" s="719"/>
      <c r="I436" s="719"/>
      <c r="J436" s="719"/>
      <c r="K436" s="720" t="s">
        <v>5076</v>
      </c>
      <c r="L436" s="720"/>
      <c r="M436" s="720"/>
      <c r="N436" s="720"/>
      <c r="O436" s="720"/>
      <c r="P436" s="720"/>
      <c r="Q436" s="720"/>
      <c r="R436" s="720"/>
      <c r="S436" s="720"/>
      <c r="T436" s="720"/>
      <c r="U436" s="720"/>
      <c r="V436" s="720"/>
      <c r="W436" s="720"/>
      <c r="X436" s="720"/>
      <c r="Y436" s="720"/>
      <c r="Z436" s="720"/>
      <c r="AA436" s="721"/>
      <c r="AB436" s="722" t="str">
        <f>MID(Cab_list[[#This Row],[Cabinet ID]],6,1)&amp;"-"&amp;RIGHT(Cab_list[[#This Row],[Cabinet ID]],5)</f>
        <v>5-G6106</v>
      </c>
      <c r="AC436" s="722" t="str">
        <f>RIGHT(Cab_list[[#This Row],[Cabinet ID]],5)</f>
        <v>G6106</v>
      </c>
      <c r="AD436" s="721"/>
      <c r="AE436" s="613"/>
      <c r="AF436" s="613">
        <v>5</v>
      </c>
      <c r="AG436" s="719"/>
      <c r="AH436" s="719"/>
      <c r="AI436" s="719"/>
      <c r="AJ436" s="719"/>
      <c r="AK436" s="719"/>
      <c r="AL436" s="719"/>
      <c r="AM436" s="719"/>
      <c r="AN436" s="719"/>
      <c r="AO436" s="719"/>
      <c r="AP436" s="719"/>
      <c r="AQ436" s="723"/>
      <c r="AR436" s="719"/>
      <c r="AS436" s="719"/>
      <c r="AT436" s="719"/>
      <c r="AU436" s="719"/>
      <c r="AV436" s="719"/>
      <c r="AW436" s="719"/>
      <c r="AX436" s="719"/>
      <c r="AY436" s="719"/>
      <c r="AZ436" s="719"/>
    </row>
    <row r="437" spans="1:52" x14ac:dyDescent="0.45">
      <c r="A437" s="379" t="s">
        <v>602</v>
      </c>
      <c r="B437" s="719" t="s">
        <v>5070</v>
      </c>
      <c r="C437" s="719" t="s">
        <v>5070</v>
      </c>
      <c r="D437" s="719"/>
      <c r="E437" s="719"/>
      <c r="F437" s="719"/>
      <c r="G437" s="719"/>
      <c r="H437" s="719"/>
      <c r="I437" s="719"/>
      <c r="J437" s="719"/>
      <c r="K437" s="720" t="s">
        <v>5077</v>
      </c>
      <c r="L437" s="720"/>
      <c r="M437" s="720"/>
      <c r="N437" s="720"/>
      <c r="O437" s="720"/>
      <c r="P437" s="720"/>
      <c r="Q437" s="720"/>
      <c r="R437" s="720"/>
      <c r="S437" s="720"/>
      <c r="T437" s="720"/>
      <c r="U437" s="720"/>
      <c r="V437" s="720"/>
      <c r="W437" s="720"/>
      <c r="X437" s="720"/>
      <c r="Y437" s="720"/>
      <c r="Z437" s="720"/>
      <c r="AA437" s="721"/>
      <c r="AB437" s="722" t="str">
        <f>MID(Cab_list[[#This Row],[Cabinet ID]],6,1)&amp;"-"&amp;RIGHT(Cab_list[[#This Row],[Cabinet ID]],5)</f>
        <v>5-G6107</v>
      </c>
      <c r="AC437" s="722" t="str">
        <f>RIGHT(Cab_list[[#This Row],[Cabinet ID]],5)</f>
        <v>G6107</v>
      </c>
      <c r="AD437" s="721"/>
      <c r="AE437" s="613"/>
      <c r="AF437" s="613">
        <v>5</v>
      </c>
      <c r="AG437" s="719"/>
      <c r="AH437" s="719"/>
      <c r="AI437" s="719"/>
      <c r="AJ437" s="719"/>
      <c r="AK437" s="719"/>
      <c r="AL437" s="719"/>
      <c r="AM437" s="719"/>
      <c r="AN437" s="719"/>
      <c r="AO437" s="719"/>
      <c r="AP437" s="719"/>
      <c r="AQ437" s="723"/>
      <c r="AR437" s="719"/>
      <c r="AS437" s="719"/>
      <c r="AT437" s="719"/>
      <c r="AU437" s="719"/>
      <c r="AV437" s="719"/>
      <c r="AW437" s="719"/>
      <c r="AX437" s="719"/>
      <c r="AY437" s="719"/>
      <c r="AZ437" s="719"/>
    </row>
    <row r="438" spans="1:52" x14ac:dyDescent="0.45">
      <c r="A438" s="379" t="s">
        <v>602</v>
      </c>
      <c r="B438" s="719" t="s">
        <v>5070</v>
      </c>
      <c r="C438" s="719" t="s">
        <v>5070</v>
      </c>
      <c r="D438" s="719"/>
      <c r="E438" s="719"/>
      <c r="F438" s="719"/>
      <c r="G438" s="719"/>
      <c r="H438" s="719"/>
      <c r="I438" s="719"/>
      <c r="J438" s="719"/>
      <c r="K438" s="720" t="s">
        <v>5078</v>
      </c>
      <c r="L438" s="720"/>
      <c r="M438" s="720"/>
      <c r="N438" s="720"/>
      <c r="O438" s="720"/>
      <c r="P438" s="720"/>
      <c r="Q438" s="720"/>
      <c r="R438" s="720"/>
      <c r="S438" s="720"/>
      <c r="T438" s="720"/>
      <c r="U438" s="720"/>
      <c r="V438" s="720"/>
      <c r="W438" s="720"/>
      <c r="X438" s="720"/>
      <c r="Y438" s="720"/>
      <c r="Z438" s="720"/>
      <c r="AA438" s="721"/>
      <c r="AB438" s="722" t="str">
        <f>MID(Cab_list[[#This Row],[Cabinet ID]],6,1)&amp;"-"&amp;RIGHT(Cab_list[[#This Row],[Cabinet ID]],5)</f>
        <v>5-G6108</v>
      </c>
      <c r="AC438" s="722" t="str">
        <f>RIGHT(Cab_list[[#This Row],[Cabinet ID]],5)</f>
        <v>G6108</v>
      </c>
      <c r="AD438" s="721"/>
      <c r="AE438" s="613"/>
      <c r="AF438" s="613">
        <v>5</v>
      </c>
      <c r="AG438" s="719"/>
      <c r="AH438" s="719"/>
      <c r="AI438" s="719"/>
      <c r="AJ438" s="719"/>
      <c r="AK438" s="719"/>
      <c r="AL438" s="719"/>
      <c r="AM438" s="719"/>
      <c r="AN438" s="719"/>
      <c r="AO438" s="719"/>
      <c r="AP438" s="719"/>
      <c r="AQ438" s="723"/>
      <c r="AR438" s="719"/>
      <c r="AS438" s="719"/>
      <c r="AT438" s="719"/>
      <c r="AU438" s="719"/>
      <c r="AV438" s="719"/>
      <c r="AW438" s="719"/>
      <c r="AX438" s="719"/>
      <c r="AY438" s="719"/>
      <c r="AZ438" s="719"/>
    </row>
    <row r="439" spans="1:52" x14ac:dyDescent="0.45">
      <c r="A439" s="379" t="s">
        <v>602</v>
      </c>
      <c r="B439" s="719" t="s">
        <v>5070</v>
      </c>
      <c r="C439" s="719" t="s">
        <v>5070</v>
      </c>
      <c r="D439" s="719"/>
      <c r="E439" s="719"/>
      <c r="F439" s="719"/>
      <c r="G439" s="719"/>
      <c r="H439" s="719"/>
      <c r="I439" s="719"/>
      <c r="J439" s="719"/>
      <c r="K439" s="720" t="s">
        <v>5079</v>
      </c>
      <c r="L439" s="720"/>
      <c r="M439" s="720"/>
      <c r="N439" s="720"/>
      <c r="O439" s="720"/>
      <c r="P439" s="720"/>
      <c r="Q439" s="720"/>
      <c r="R439" s="720"/>
      <c r="S439" s="720"/>
      <c r="T439" s="720"/>
      <c r="U439" s="720"/>
      <c r="V439" s="720"/>
      <c r="W439" s="720"/>
      <c r="X439" s="720"/>
      <c r="Y439" s="720"/>
      <c r="Z439" s="720"/>
      <c r="AA439" s="721"/>
      <c r="AB439" s="722" t="str">
        <f>MID(Cab_list[[#This Row],[Cabinet ID]],6,1)&amp;"-"&amp;RIGHT(Cab_list[[#This Row],[Cabinet ID]],5)</f>
        <v>5-G6109</v>
      </c>
      <c r="AC439" s="722" t="str">
        <f>RIGHT(Cab_list[[#This Row],[Cabinet ID]],5)</f>
        <v>G6109</v>
      </c>
      <c r="AD439" s="721"/>
      <c r="AE439" s="613"/>
      <c r="AF439" s="613">
        <v>5</v>
      </c>
      <c r="AG439" s="719"/>
      <c r="AH439" s="719"/>
      <c r="AI439" s="719"/>
      <c r="AJ439" s="719"/>
      <c r="AK439" s="719"/>
      <c r="AL439" s="719"/>
      <c r="AM439" s="719"/>
      <c r="AN439" s="719"/>
      <c r="AO439" s="719"/>
      <c r="AP439" s="719"/>
      <c r="AQ439" s="723"/>
      <c r="AR439" s="719"/>
      <c r="AS439" s="719"/>
      <c r="AT439" s="719"/>
      <c r="AU439" s="719"/>
      <c r="AV439" s="719"/>
      <c r="AW439" s="719"/>
      <c r="AX439" s="719"/>
      <c r="AY439" s="719"/>
      <c r="AZ439" s="719"/>
    </row>
    <row r="440" spans="1:52" x14ac:dyDescent="0.45">
      <c r="A440" s="379" t="s">
        <v>602</v>
      </c>
      <c r="B440" s="719" t="s">
        <v>5070</v>
      </c>
      <c r="C440" s="719" t="s">
        <v>5070</v>
      </c>
      <c r="D440" s="719"/>
      <c r="E440" s="719"/>
      <c r="F440" s="719"/>
      <c r="G440" s="719"/>
      <c r="H440" s="719"/>
      <c r="I440" s="719"/>
      <c r="J440" s="719"/>
      <c r="K440" s="720" t="s">
        <v>5080</v>
      </c>
      <c r="L440" s="720"/>
      <c r="M440" s="720"/>
      <c r="N440" s="720"/>
      <c r="O440" s="720"/>
      <c r="P440" s="720"/>
      <c r="Q440" s="720"/>
      <c r="R440" s="720"/>
      <c r="S440" s="720"/>
      <c r="T440" s="720"/>
      <c r="U440" s="720"/>
      <c r="V440" s="720"/>
      <c r="W440" s="720"/>
      <c r="X440" s="720"/>
      <c r="Y440" s="720"/>
      <c r="Z440" s="720"/>
      <c r="AA440" s="721"/>
      <c r="AB440" s="722" t="str">
        <f>MID(Cab_list[[#This Row],[Cabinet ID]],6,1)&amp;"-"&amp;RIGHT(Cab_list[[#This Row],[Cabinet ID]],5)</f>
        <v>5-G6110</v>
      </c>
      <c r="AC440" s="722" t="str">
        <f>RIGHT(Cab_list[[#This Row],[Cabinet ID]],5)</f>
        <v>G6110</v>
      </c>
      <c r="AD440" s="721"/>
      <c r="AE440" s="613"/>
      <c r="AF440" s="613">
        <v>5</v>
      </c>
      <c r="AG440" s="719"/>
      <c r="AH440" s="719"/>
      <c r="AI440" s="719"/>
      <c r="AJ440" s="719"/>
      <c r="AK440" s="719"/>
      <c r="AL440" s="719"/>
      <c r="AM440" s="719"/>
      <c r="AN440" s="719"/>
      <c r="AO440" s="719"/>
      <c r="AP440" s="719"/>
      <c r="AQ440" s="723"/>
      <c r="AR440" s="719"/>
      <c r="AS440" s="719"/>
      <c r="AT440" s="719"/>
      <c r="AU440" s="719"/>
      <c r="AV440" s="719"/>
      <c r="AW440" s="719"/>
      <c r="AX440" s="719"/>
      <c r="AY440" s="719"/>
      <c r="AZ440" s="719"/>
    </row>
    <row r="441" spans="1:52" x14ac:dyDescent="0.45">
      <c r="A441" s="379" t="s">
        <v>602</v>
      </c>
      <c r="B441" s="719" t="s">
        <v>5070</v>
      </c>
      <c r="C441" s="719" t="s">
        <v>5070</v>
      </c>
      <c r="D441" s="719"/>
      <c r="E441" s="719"/>
      <c r="F441" s="719"/>
      <c r="G441" s="719"/>
      <c r="H441" s="719"/>
      <c r="I441" s="719"/>
      <c r="J441" s="719"/>
      <c r="K441" s="720" t="s">
        <v>5081</v>
      </c>
      <c r="L441" s="720"/>
      <c r="M441" s="720"/>
      <c r="N441" s="720"/>
      <c r="O441" s="720"/>
      <c r="P441" s="720"/>
      <c r="Q441" s="720"/>
      <c r="R441" s="720"/>
      <c r="S441" s="720"/>
      <c r="T441" s="720"/>
      <c r="U441" s="720"/>
      <c r="V441" s="720"/>
      <c r="W441" s="720"/>
      <c r="X441" s="720"/>
      <c r="Y441" s="720"/>
      <c r="Z441" s="720"/>
      <c r="AA441" s="721"/>
      <c r="AB441" s="722" t="str">
        <f>MID(Cab_list[[#This Row],[Cabinet ID]],6,1)&amp;"-"&amp;RIGHT(Cab_list[[#This Row],[Cabinet ID]],5)</f>
        <v>5-G6111</v>
      </c>
      <c r="AC441" s="722" t="str">
        <f>RIGHT(Cab_list[[#This Row],[Cabinet ID]],5)</f>
        <v>G6111</v>
      </c>
      <c r="AD441" s="721"/>
      <c r="AE441" s="613"/>
      <c r="AF441" s="613">
        <v>5</v>
      </c>
      <c r="AG441" s="719"/>
      <c r="AH441" s="719"/>
      <c r="AI441" s="719"/>
      <c r="AJ441" s="719"/>
      <c r="AK441" s="719"/>
      <c r="AL441" s="719"/>
      <c r="AM441" s="719"/>
      <c r="AN441" s="719"/>
      <c r="AO441" s="719"/>
      <c r="AP441" s="719"/>
      <c r="AQ441" s="723"/>
      <c r="AR441" s="719"/>
      <c r="AS441" s="719"/>
      <c r="AT441" s="719"/>
      <c r="AU441" s="719"/>
      <c r="AV441" s="719"/>
      <c r="AW441" s="719"/>
      <c r="AX441" s="719"/>
      <c r="AY441" s="719"/>
      <c r="AZ441" s="719"/>
    </row>
    <row r="442" spans="1:52" x14ac:dyDescent="0.45">
      <c r="A442" s="379" t="s">
        <v>602</v>
      </c>
      <c r="B442" s="719" t="s">
        <v>5070</v>
      </c>
      <c r="C442" s="719" t="s">
        <v>5070</v>
      </c>
      <c r="D442" s="719"/>
      <c r="E442" s="719"/>
      <c r="F442" s="719"/>
      <c r="G442" s="719"/>
      <c r="H442" s="719"/>
      <c r="I442" s="719"/>
      <c r="J442" s="719"/>
      <c r="K442" s="720" t="s">
        <v>5082</v>
      </c>
      <c r="L442" s="720"/>
      <c r="M442" s="720"/>
      <c r="N442" s="720"/>
      <c r="O442" s="720"/>
      <c r="P442" s="720"/>
      <c r="Q442" s="720"/>
      <c r="R442" s="720"/>
      <c r="S442" s="720"/>
      <c r="T442" s="720"/>
      <c r="U442" s="720"/>
      <c r="V442" s="720"/>
      <c r="W442" s="720"/>
      <c r="X442" s="720"/>
      <c r="Y442" s="720"/>
      <c r="Z442" s="720"/>
      <c r="AA442" s="721"/>
      <c r="AB442" s="722" t="str">
        <f>MID(Cab_list[[#This Row],[Cabinet ID]],6,1)&amp;"-"&amp;RIGHT(Cab_list[[#This Row],[Cabinet ID]],5)</f>
        <v>5-G6112</v>
      </c>
      <c r="AC442" s="722" t="str">
        <f>RIGHT(Cab_list[[#This Row],[Cabinet ID]],5)</f>
        <v>G6112</v>
      </c>
      <c r="AD442" s="721"/>
      <c r="AE442" s="613"/>
      <c r="AF442" s="613">
        <v>5</v>
      </c>
      <c r="AG442" s="719"/>
      <c r="AH442" s="719"/>
      <c r="AI442" s="719"/>
      <c r="AJ442" s="719"/>
      <c r="AK442" s="719"/>
      <c r="AL442" s="719"/>
      <c r="AM442" s="719"/>
      <c r="AN442" s="719"/>
      <c r="AO442" s="719"/>
      <c r="AP442" s="719"/>
      <c r="AQ442" s="723"/>
      <c r="AR442" s="719"/>
      <c r="AS442" s="719"/>
      <c r="AT442" s="719"/>
      <c r="AU442" s="719"/>
      <c r="AV442" s="719"/>
      <c r="AW442" s="719"/>
      <c r="AX442" s="719"/>
      <c r="AY442" s="719"/>
      <c r="AZ442" s="719"/>
    </row>
    <row r="443" spans="1:52" x14ac:dyDescent="0.45">
      <c r="A443" s="379" t="s">
        <v>602</v>
      </c>
      <c r="B443" s="719" t="s">
        <v>5070</v>
      </c>
      <c r="C443" s="719" t="s">
        <v>5070</v>
      </c>
      <c r="D443" s="719"/>
      <c r="E443" s="719"/>
      <c r="F443" s="719"/>
      <c r="G443" s="719"/>
      <c r="H443" s="719"/>
      <c r="I443" s="719"/>
      <c r="J443" s="719"/>
      <c r="K443" s="720" t="s">
        <v>5083</v>
      </c>
      <c r="L443" s="720"/>
      <c r="M443" s="720"/>
      <c r="N443" s="720"/>
      <c r="O443" s="720"/>
      <c r="P443" s="720"/>
      <c r="Q443" s="720"/>
      <c r="R443" s="720"/>
      <c r="S443" s="720"/>
      <c r="T443" s="720"/>
      <c r="U443" s="720"/>
      <c r="V443" s="720"/>
      <c r="W443" s="720"/>
      <c r="X443" s="720"/>
      <c r="Y443" s="720"/>
      <c r="Z443" s="720"/>
      <c r="AA443" s="721"/>
      <c r="AB443" s="722" t="str">
        <f>MID(Cab_list[[#This Row],[Cabinet ID]],6,1)&amp;"-"&amp;RIGHT(Cab_list[[#This Row],[Cabinet ID]],5)</f>
        <v>5-G6113</v>
      </c>
      <c r="AC443" s="722" t="str">
        <f>RIGHT(Cab_list[[#This Row],[Cabinet ID]],5)</f>
        <v>G6113</v>
      </c>
      <c r="AD443" s="721"/>
      <c r="AE443" s="613"/>
      <c r="AF443" s="613">
        <v>5</v>
      </c>
      <c r="AG443" s="719"/>
      <c r="AH443" s="719"/>
      <c r="AI443" s="719"/>
      <c r="AJ443" s="719"/>
      <c r="AK443" s="719"/>
      <c r="AL443" s="719"/>
      <c r="AM443" s="719"/>
      <c r="AN443" s="719"/>
      <c r="AO443" s="719"/>
      <c r="AP443" s="719"/>
      <c r="AQ443" s="723"/>
      <c r="AR443" s="719"/>
      <c r="AS443" s="719"/>
      <c r="AT443" s="719"/>
      <c r="AU443" s="719"/>
      <c r="AV443" s="719"/>
      <c r="AW443" s="719"/>
      <c r="AX443" s="719"/>
      <c r="AY443" s="719"/>
      <c r="AZ443" s="719"/>
    </row>
    <row r="444" spans="1:52" x14ac:dyDescent="0.45">
      <c r="A444" s="379" t="s">
        <v>602</v>
      </c>
      <c r="B444" s="719" t="s">
        <v>5070</v>
      </c>
      <c r="C444" s="719" t="s">
        <v>5070</v>
      </c>
      <c r="D444" s="719"/>
      <c r="E444" s="719"/>
      <c r="F444" s="719"/>
      <c r="G444" s="719"/>
      <c r="H444" s="719"/>
      <c r="I444" s="719"/>
      <c r="J444" s="719"/>
      <c r="K444" s="720" t="s">
        <v>5084</v>
      </c>
      <c r="L444" s="720"/>
      <c r="M444" s="720"/>
      <c r="N444" s="720"/>
      <c r="O444" s="720"/>
      <c r="P444" s="720"/>
      <c r="Q444" s="720"/>
      <c r="R444" s="720"/>
      <c r="S444" s="720"/>
      <c r="T444" s="720"/>
      <c r="U444" s="720"/>
      <c r="V444" s="720"/>
      <c r="W444" s="720"/>
      <c r="X444" s="720"/>
      <c r="Y444" s="720"/>
      <c r="Z444" s="720"/>
      <c r="AA444" s="721"/>
      <c r="AB444" s="722" t="str">
        <f>MID(Cab_list[[#This Row],[Cabinet ID]],6,1)&amp;"-"&amp;RIGHT(Cab_list[[#This Row],[Cabinet ID]],5)</f>
        <v>5-G6114</v>
      </c>
      <c r="AC444" s="722" t="str">
        <f>RIGHT(Cab_list[[#This Row],[Cabinet ID]],5)</f>
        <v>G6114</v>
      </c>
      <c r="AD444" s="721"/>
      <c r="AE444" s="613"/>
      <c r="AF444" s="613">
        <v>5</v>
      </c>
      <c r="AG444" s="719"/>
      <c r="AH444" s="719"/>
      <c r="AI444" s="719"/>
      <c r="AJ444" s="719"/>
      <c r="AK444" s="719"/>
      <c r="AL444" s="719"/>
      <c r="AM444" s="719"/>
      <c r="AN444" s="719"/>
      <c r="AO444" s="719"/>
      <c r="AP444" s="719"/>
      <c r="AQ444" s="723"/>
      <c r="AR444" s="719"/>
      <c r="AS444" s="719"/>
      <c r="AT444" s="719"/>
      <c r="AU444" s="719"/>
      <c r="AV444" s="719"/>
      <c r="AW444" s="719"/>
      <c r="AX444" s="719"/>
      <c r="AY444" s="719"/>
      <c r="AZ444" s="719"/>
    </row>
    <row r="445" spans="1:52" x14ac:dyDescent="0.45">
      <c r="A445" s="379" t="s">
        <v>602</v>
      </c>
      <c r="B445" s="719" t="s">
        <v>5070</v>
      </c>
      <c r="C445" s="719" t="s">
        <v>5070</v>
      </c>
      <c r="D445" s="719"/>
      <c r="E445" s="719"/>
      <c r="F445" s="719"/>
      <c r="G445" s="719"/>
      <c r="H445" s="719"/>
      <c r="I445" s="719"/>
      <c r="J445" s="719"/>
      <c r="K445" s="720" t="s">
        <v>5085</v>
      </c>
      <c r="L445" s="720"/>
      <c r="M445" s="720"/>
      <c r="N445" s="720"/>
      <c r="O445" s="720"/>
      <c r="P445" s="720"/>
      <c r="Q445" s="720"/>
      <c r="R445" s="720"/>
      <c r="S445" s="720"/>
      <c r="T445" s="720"/>
      <c r="U445" s="720"/>
      <c r="V445" s="720"/>
      <c r="W445" s="720"/>
      <c r="X445" s="720"/>
      <c r="Y445" s="720"/>
      <c r="Z445" s="720"/>
      <c r="AA445" s="721"/>
      <c r="AB445" s="722" t="str">
        <f>MID(Cab_list[[#This Row],[Cabinet ID]],6,1)&amp;"-"&amp;RIGHT(Cab_list[[#This Row],[Cabinet ID]],5)</f>
        <v>5-G6115</v>
      </c>
      <c r="AC445" s="722" t="str">
        <f>RIGHT(Cab_list[[#This Row],[Cabinet ID]],5)</f>
        <v>G6115</v>
      </c>
      <c r="AD445" s="721"/>
      <c r="AE445" s="613"/>
      <c r="AF445" s="613">
        <v>5</v>
      </c>
      <c r="AG445" s="719"/>
      <c r="AH445" s="719"/>
      <c r="AI445" s="719"/>
      <c r="AJ445" s="719"/>
      <c r="AK445" s="719"/>
      <c r="AL445" s="719"/>
      <c r="AM445" s="719"/>
      <c r="AN445" s="719"/>
      <c r="AO445" s="719"/>
      <c r="AP445" s="719"/>
      <c r="AQ445" s="723"/>
      <c r="AR445" s="719"/>
      <c r="AS445" s="719"/>
      <c r="AT445" s="719"/>
      <c r="AU445" s="719"/>
      <c r="AV445" s="719"/>
      <c r="AW445" s="719"/>
      <c r="AX445" s="719"/>
      <c r="AY445" s="719"/>
      <c r="AZ445" s="719"/>
    </row>
    <row r="446" spans="1:52" x14ac:dyDescent="0.45">
      <c r="A446" s="379" t="s">
        <v>602</v>
      </c>
      <c r="B446" s="719" t="s">
        <v>5070</v>
      </c>
      <c r="C446" s="719" t="s">
        <v>5070</v>
      </c>
      <c r="D446" s="719"/>
      <c r="E446" s="719"/>
      <c r="F446" s="719"/>
      <c r="G446" s="719"/>
      <c r="H446" s="719"/>
      <c r="I446" s="719"/>
      <c r="J446" s="719"/>
      <c r="K446" s="720" t="s">
        <v>5086</v>
      </c>
      <c r="L446" s="720"/>
      <c r="M446" s="720"/>
      <c r="N446" s="720"/>
      <c r="O446" s="720"/>
      <c r="P446" s="720"/>
      <c r="Q446" s="720"/>
      <c r="R446" s="720"/>
      <c r="S446" s="720"/>
      <c r="T446" s="720"/>
      <c r="U446" s="720"/>
      <c r="V446" s="720"/>
      <c r="W446" s="720"/>
      <c r="X446" s="720"/>
      <c r="Y446" s="720"/>
      <c r="Z446" s="720"/>
      <c r="AA446" s="721"/>
      <c r="AB446" s="722" t="str">
        <f>MID(Cab_list[[#This Row],[Cabinet ID]],6,1)&amp;"-"&amp;RIGHT(Cab_list[[#This Row],[Cabinet ID]],5)</f>
        <v>5-G6116</v>
      </c>
      <c r="AC446" s="722" t="str">
        <f>RIGHT(Cab_list[[#This Row],[Cabinet ID]],5)</f>
        <v>G6116</v>
      </c>
      <c r="AD446" s="721"/>
      <c r="AE446" s="613"/>
      <c r="AF446" s="613">
        <v>5</v>
      </c>
      <c r="AG446" s="719"/>
      <c r="AH446" s="719"/>
      <c r="AI446" s="719"/>
      <c r="AJ446" s="719"/>
      <c r="AK446" s="719"/>
      <c r="AL446" s="719"/>
      <c r="AM446" s="719"/>
      <c r="AN446" s="719"/>
      <c r="AO446" s="719"/>
      <c r="AP446" s="719"/>
      <c r="AQ446" s="723"/>
      <c r="AR446" s="719"/>
      <c r="AS446" s="719"/>
      <c r="AT446" s="719"/>
      <c r="AU446" s="719"/>
      <c r="AV446" s="719"/>
      <c r="AW446" s="719"/>
      <c r="AX446" s="719"/>
      <c r="AY446" s="719"/>
      <c r="AZ446" s="719"/>
    </row>
    <row r="447" spans="1:52" x14ac:dyDescent="0.45">
      <c r="A447" s="379" t="s">
        <v>602</v>
      </c>
      <c r="B447" s="719" t="s">
        <v>5070</v>
      </c>
      <c r="C447" s="719" t="s">
        <v>5070</v>
      </c>
      <c r="D447" s="719"/>
      <c r="E447" s="719"/>
      <c r="F447" s="719"/>
      <c r="G447" s="719"/>
      <c r="H447" s="719"/>
      <c r="I447" s="719"/>
      <c r="J447" s="719"/>
      <c r="K447" s="720" t="s">
        <v>5087</v>
      </c>
      <c r="L447" s="720"/>
      <c r="M447" s="720"/>
      <c r="N447" s="720"/>
      <c r="O447" s="720"/>
      <c r="P447" s="720"/>
      <c r="Q447" s="720"/>
      <c r="R447" s="720"/>
      <c r="S447" s="720"/>
      <c r="T447" s="720"/>
      <c r="U447" s="720"/>
      <c r="V447" s="720"/>
      <c r="W447" s="720"/>
      <c r="X447" s="720"/>
      <c r="Y447" s="720"/>
      <c r="Z447" s="720"/>
      <c r="AA447" s="721"/>
      <c r="AB447" s="722" t="str">
        <f>MID(Cab_list[[#This Row],[Cabinet ID]],6,1)&amp;"-"&amp;RIGHT(Cab_list[[#This Row],[Cabinet ID]],5)</f>
        <v>5-G6117</v>
      </c>
      <c r="AC447" s="722" t="str">
        <f>RIGHT(Cab_list[[#This Row],[Cabinet ID]],5)</f>
        <v>G6117</v>
      </c>
      <c r="AD447" s="721"/>
      <c r="AE447" s="613"/>
      <c r="AF447" s="613">
        <v>5</v>
      </c>
      <c r="AG447" s="719"/>
      <c r="AH447" s="719"/>
      <c r="AI447" s="719"/>
      <c r="AJ447" s="719"/>
      <c r="AK447" s="719"/>
      <c r="AL447" s="719"/>
      <c r="AM447" s="719"/>
      <c r="AN447" s="719"/>
      <c r="AO447" s="719"/>
      <c r="AP447" s="719"/>
      <c r="AQ447" s="723"/>
      <c r="AR447" s="719"/>
      <c r="AS447" s="719"/>
      <c r="AT447" s="719"/>
      <c r="AU447" s="719"/>
      <c r="AV447" s="719"/>
      <c r="AW447" s="719"/>
      <c r="AX447" s="719"/>
      <c r="AY447" s="719"/>
      <c r="AZ447" s="719"/>
    </row>
    <row r="448" spans="1:52" x14ac:dyDescent="0.45">
      <c r="A448" s="379" t="s">
        <v>602</v>
      </c>
      <c r="B448" s="719" t="s">
        <v>5070</v>
      </c>
      <c r="C448" s="719" t="s">
        <v>5070</v>
      </c>
      <c r="D448" s="719"/>
      <c r="E448" s="719"/>
      <c r="F448" s="719"/>
      <c r="G448" s="719"/>
      <c r="H448" s="719"/>
      <c r="I448" s="719"/>
      <c r="J448" s="719"/>
      <c r="K448" s="720" t="s">
        <v>5088</v>
      </c>
      <c r="L448" s="720"/>
      <c r="M448" s="720"/>
      <c r="N448" s="720"/>
      <c r="O448" s="720"/>
      <c r="P448" s="720"/>
      <c r="Q448" s="720"/>
      <c r="R448" s="720"/>
      <c r="S448" s="720"/>
      <c r="T448" s="720"/>
      <c r="U448" s="720"/>
      <c r="V448" s="720"/>
      <c r="W448" s="720"/>
      <c r="X448" s="720"/>
      <c r="Y448" s="720"/>
      <c r="Z448" s="720"/>
      <c r="AA448" s="721"/>
      <c r="AB448" s="722" t="str">
        <f>MID(Cab_list[[#This Row],[Cabinet ID]],6,1)&amp;"-"&amp;RIGHT(Cab_list[[#This Row],[Cabinet ID]],5)</f>
        <v>5-G6118</v>
      </c>
      <c r="AC448" s="722" t="str">
        <f>RIGHT(Cab_list[[#This Row],[Cabinet ID]],5)</f>
        <v>G6118</v>
      </c>
      <c r="AD448" s="721"/>
      <c r="AE448" s="613"/>
      <c r="AF448" s="613">
        <v>5</v>
      </c>
      <c r="AG448" s="719"/>
      <c r="AH448" s="719"/>
      <c r="AI448" s="719"/>
      <c r="AJ448" s="719"/>
      <c r="AK448" s="719"/>
      <c r="AL448" s="719"/>
      <c r="AM448" s="719"/>
      <c r="AN448" s="719"/>
      <c r="AO448" s="719"/>
      <c r="AP448" s="719"/>
      <c r="AQ448" s="723"/>
      <c r="AR448" s="719"/>
      <c r="AS448" s="719"/>
      <c r="AT448" s="719"/>
      <c r="AU448" s="719"/>
      <c r="AV448" s="719"/>
      <c r="AW448" s="719"/>
      <c r="AX448" s="719"/>
      <c r="AY448" s="719"/>
      <c r="AZ448" s="719"/>
    </row>
    <row r="449" spans="1:52" x14ac:dyDescent="0.45">
      <c r="A449" s="379" t="s">
        <v>602</v>
      </c>
      <c r="B449" s="719" t="s">
        <v>5070</v>
      </c>
      <c r="C449" s="719" t="s">
        <v>5070</v>
      </c>
      <c r="D449" s="719"/>
      <c r="E449" s="719"/>
      <c r="F449" s="719"/>
      <c r="G449" s="719"/>
      <c r="H449" s="719"/>
      <c r="I449" s="719"/>
      <c r="J449" s="719"/>
      <c r="K449" s="720" t="s">
        <v>5089</v>
      </c>
      <c r="L449" s="720"/>
      <c r="M449" s="720"/>
      <c r="N449" s="720"/>
      <c r="O449" s="720"/>
      <c r="P449" s="720"/>
      <c r="Q449" s="720"/>
      <c r="R449" s="720"/>
      <c r="S449" s="720"/>
      <c r="T449" s="720"/>
      <c r="U449" s="720"/>
      <c r="V449" s="720"/>
      <c r="W449" s="720"/>
      <c r="X449" s="720"/>
      <c r="Y449" s="720"/>
      <c r="Z449" s="720"/>
      <c r="AA449" s="721"/>
      <c r="AB449" s="722" t="str">
        <f>MID(Cab_list[[#This Row],[Cabinet ID]],6,1)&amp;"-"&amp;RIGHT(Cab_list[[#This Row],[Cabinet ID]],5)</f>
        <v>5-G6119</v>
      </c>
      <c r="AC449" s="722" t="str">
        <f>RIGHT(Cab_list[[#This Row],[Cabinet ID]],5)</f>
        <v>G6119</v>
      </c>
      <c r="AD449" s="721"/>
      <c r="AE449" s="613"/>
      <c r="AF449" s="613">
        <v>5</v>
      </c>
      <c r="AG449" s="719"/>
      <c r="AH449" s="719"/>
      <c r="AI449" s="719"/>
      <c r="AJ449" s="719"/>
      <c r="AK449" s="719"/>
      <c r="AL449" s="719"/>
      <c r="AM449" s="719"/>
      <c r="AN449" s="719"/>
      <c r="AO449" s="719"/>
      <c r="AP449" s="719"/>
      <c r="AQ449" s="723"/>
      <c r="AR449" s="719"/>
      <c r="AS449" s="719"/>
      <c r="AT449" s="719"/>
      <c r="AU449" s="719"/>
      <c r="AV449" s="719"/>
      <c r="AW449" s="719"/>
      <c r="AX449" s="719"/>
      <c r="AY449" s="719"/>
      <c r="AZ449" s="719"/>
    </row>
    <row r="450" spans="1:52" x14ac:dyDescent="0.45">
      <c r="A450" s="379" t="s">
        <v>602</v>
      </c>
      <c r="B450" s="719" t="s">
        <v>5070</v>
      </c>
      <c r="C450" s="719" t="s">
        <v>5070</v>
      </c>
      <c r="D450" s="719"/>
      <c r="E450" s="719"/>
      <c r="F450" s="719"/>
      <c r="G450" s="719"/>
      <c r="H450" s="719"/>
      <c r="I450" s="719"/>
      <c r="J450" s="719"/>
      <c r="K450" s="720" t="s">
        <v>5090</v>
      </c>
      <c r="L450" s="720"/>
      <c r="M450" s="720"/>
      <c r="N450" s="720"/>
      <c r="O450" s="720"/>
      <c r="P450" s="720"/>
      <c r="Q450" s="720"/>
      <c r="R450" s="720"/>
      <c r="S450" s="720"/>
      <c r="T450" s="720"/>
      <c r="U450" s="720"/>
      <c r="V450" s="720"/>
      <c r="W450" s="720"/>
      <c r="X450" s="720"/>
      <c r="Y450" s="720"/>
      <c r="Z450" s="720"/>
      <c r="AA450" s="721"/>
      <c r="AB450" s="722" t="str">
        <f>MID(Cab_list[[#This Row],[Cabinet ID]],6,1)&amp;"-"&amp;RIGHT(Cab_list[[#This Row],[Cabinet ID]],5)</f>
        <v>5-G6120</v>
      </c>
      <c r="AC450" s="722" t="str">
        <f>RIGHT(Cab_list[[#This Row],[Cabinet ID]],5)</f>
        <v>G6120</v>
      </c>
      <c r="AD450" s="721"/>
      <c r="AE450" s="613"/>
      <c r="AF450" s="613">
        <v>5</v>
      </c>
      <c r="AG450" s="719"/>
      <c r="AH450" s="719"/>
      <c r="AI450" s="719"/>
      <c r="AJ450" s="719"/>
      <c r="AK450" s="719"/>
      <c r="AL450" s="719"/>
      <c r="AM450" s="719"/>
      <c r="AN450" s="719"/>
      <c r="AO450" s="719"/>
      <c r="AP450" s="719"/>
      <c r="AQ450" s="723"/>
      <c r="AR450" s="719"/>
      <c r="AS450" s="719"/>
      <c r="AT450" s="719"/>
      <c r="AU450" s="719"/>
      <c r="AV450" s="719"/>
      <c r="AW450" s="719"/>
      <c r="AX450" s="719"/>
      <c r="AY450" s="719"/>
      <c r="AZ450" s="719"/>
    </row>
    <row r="451" spans="1:52" x14ac:dyDescent="0.45">
      <c r="A451" s="379" t="s">
        <v>602</v>
      </c>
      <c r="B451" s="719" t="s">
        <v>5070</v>
      </c>
      <c r="C451" s="719" t="s">
        <v>5070</v>
      </c>
      <c r="D451" s="719"/>
      <c r="E451" s="719"/>
      <c r="F451" s="719"/>
      <c r="G451" s="719"/>
      <c r="H451" s="719"/>
      <c r="I451" s="719"/>
      <c r="J451" s="719"/>
      <c r="K451" s="720" t="s">
        <v>5091</v>
      </c>
      <c r="L451" s="720"/>
      <c r="M451" s="720"/>
      <c r="N451" s="720"/>
      <c r="O451" s="720"/>
      <c r="P451" s="720"/>
      <c r="Q451" s="720"/>
      <c r="R451" s="720"/>
      <c r="S451" s="720"/>
      <c r="T451" s="720"/>
      <c r="U451" s="720"/>
      <c r="V451" s="720"/>
      <c r="W451" s="720"/>
      <c r="X451" s="720"/>
      <c r="Y451" s="720"/>
      <c r="Z451" s="720"/>
      <c r="AA451" s="721"/>
      <c r="AB451" s="722" t="str">
        <f>MID(Cab_list[[#This Row],[Cabinet ID]],6,1)&amp;"-"&amp;RIGHT(Cab_list[[#This Row],[Cabinet ID]],5)</f>
        <v>5-G6121</v>
      </c>
      <c r="AC451" s="722" t="str">
        <f>RIGHT(Cab_list[[#This Row],[Cabinet ID]],5)</f>
        <v>G6121</v>
      </c>
      <c r="AD451" s="721"/>
      <c r="AE451" s="613"/>
      <c r="AF451" s="613">
        <v>5</v>
      </c>
      <c r="AG451" s="719"/>
      <c r="AH451" s="719"/>
      <c r="AI451" s="719"/>
      <c r="AJ451" s="719"/>
      <c r="AK451" s="719"/>
      <c r="AL451" s="719"/>
      <c r="AM451" s="719"/>
      <c r="AN451" s="719"/>
      <c r="AO451" s="719"/>
      <c r="AP451" s="719"/>
      <c r="AQ451" s="723"/>
      <c r="AR451" s="719"/>
      <c r="AS451" s="719"/>
      <c r="AT451" s="719"/>
      <c r="AU451" s="719"/>
      <c r="AV451" s="719"/>
      <c r="AW451" s="719"/>
      <c r="AX451" s="719"/>
      <c r="AY451" s="719"/>
      <c r="AZ451" s="719"/>
    </row>
    <row r="452" spans="1:52" x14ac:dyDescent="0.45">
      <c r="A452" s="379" t="s">
        <v>602</v>
      </c>
      <c r="B452" s="719" t="s">
        <v>5070</v>
      </c>
      <c r="C452" s="719" t="s">
        <v>5070</v>
      </c>
      <c r="D452" s="719"/>
      <c r="E452" s="719"/>
      <c r="F452" s="719"/>
      <c r="G452" s="719"/>
      <c r="H452" s="719"/>
      <c r="I452" s="719"/>
      <c r="J452" s="719"/>
      <c r="K452" s="720" t="s">
        <v>5092</v>
      </c>
      <c r="L452" s="720"/>
      <c r="M452" s="720"/>
      <c r="N452" s="720"/>
      <c r="O452" s="720"/>
      <c r="P452" s="720"/>
      <c r="Q452" s="720"/>
      <c r="R452" s="720"/>
      <c r="S452" s="720"/>
      <c r="T452" s="720"/>
      <c r="U452" s="720"/>
      <c r="V452" s="720"/>
      <c r="W452" s="720"/>
      <c r="X452" s="720"/>
      <c r="Y452" s="720"/>
      <c r="Z452" s="720"/>
      <c r="AA452" s="721"/>
      <c r="AB452" s="722" t="str">
        <f>MID(Cab_list[[#This Row],[Cabinet ID]],6,1)&amp;"-"&amp;RIGHT(Cab_list[[#This Row],[Cabinet ID]],5)</f>
        <v>5-G6122</v>
      </c>
      <c r="AC452" s="722" t="str">
        <f>RIGHT(Cab_list[[#This Row],[Cabinet ID]],5)</f>
        <v>G6122</v>
      </c>
      <c r="AD452" s="721"/>
      <c r="AE452" s="613"/>
      <c r="AF452" s="613">
        <v>5</v>
      </c>
      <c r="AG452" s="719"/>
      <c r="AH452" s="719"/>
      <c r="AI452" s="719"/>
      <c r="AJ452" s="719"/>
      <c r="AK452" s="719"/>
      <c r="AL452" s="719"/>
      <c r="AM452" s="719"/>
      <c r="AN452" s="719"/>
      <c r="AO452" s="719"/>
      <c r="AP452" s="719"/>
      <c r="AQ452" s="723"/>
      <c r="AR452" s="719"/>
      <c r="AS452" s="719"/>
      <c r="AT452" s="719"/>
      <c r="AU452" s="719"/>
      <c r="AV452" s="719"/>
      <c r="AW452" s="719"/>
      <c r="AX452" s="719"/>
      <c r="AY452" s="719"/>
      <c r="AZ452" s="719"/>
    </row>
    <row r="453" spans="1:52" x14ac:dyDescent="0.45">
      <c r="A453" s="379" t="s">
        <v>602</v>
      </c>
      <c r="B453" s="719" t="s">
        <v>5070</v>
      </c>
      <c r="C453" s="719" t="s">
        <v>5070</v>
      </c>
      <c r="D453" s="719"/>
      <c r="E453" s="719"/>
      <c r="F453" s="719"/>
      <c r="G453" s="719"/>
      <c r="H453" s="719"/>
      <c r="I453" s="719"/>
      <c r="J453" s="719"/>
      <c r="K453" s="720" t="s">
        <v>5093</v>
      </c>
      <c r="L453" s="720"/>
      <c r="M453" s="720"/>
      <c r="N453" s="720"/>
      <c r="O453" s="720"/>
      <c r="P453" s="720"/>
      <c r="Q453" s="720"/>
      <c r="R453" s="720"/>
      <c r="S453" s="720"/>
      <c r="T453" s="720"/>
      <c r="U453" s="720"/>
      <c r="V453" s="720"/>
      <c r="W453" s="720"/>
      <c r="X453" s="720"/>
      <c r="Y453" s="720"/>
      <c r="Z453" s="720"/>
      <c r="AA453" s="721"/>
      <c r="AB453" s="722" t="str">
        <f>MID(Cab_list[[#This Row],[Cabinet ID]],6,1)&amp;"-"&amp;RIGHT(Cab_list[[#This Row],[Cabinet ID]],5)</f>
        <v>5-G6123</v>
      </c>
      <c r="AC453" s="722" t="str">
        <f>RIGHT(Cab_list[[#This Row],[Cabinet ID]],5)</f>
        <v>G6123</v>
      </c>
      <c r="AD453" s="721"/>
      <c r="AE453" s="613"/>
      <c r="AF453" s="613">
        <v>5</v>
      </c>
      <c r="AG453" s="719"/>
      <c r="AH453" s="719"/>
      <c r="AI453" s="719"/>
      <c r="AJ453" s="719"/>
      <c r="AK453" s="719"/>
      <c r="AL453" s="719"/>
      <c r="AM453" s="719"/>
      <c r="AN453" s="719"/>
      <c r="AO453" s="719"/>
      <c r="AP453" s="719"/>
      <c r="AQ453" s="723"/>
      <c r="AR453" s="719"/>
      <c r="AS453" s="719"/>
      <c r="AT453" s="719"/>
      <c r="AU453" s="719"/>
      <c r="AV453" s="719"/>
      <c r="AW453" s="719"/>
      <c r="AX453" s="719"/>
      <c r="AY453" s="719"/>
      <c r="AZ453" s="719"/>
    </row>
    <row r="454" spans="1:52" x14ac:dyDescent="0.45">
      <c r="A454" s="379" t="s">
        <v>602</v>
      </c>
      <c r="B454" s="719" t="s">
        <v>5070</v>
      </c>
      <c r="C454" s="719" t="s">
        <v>5070</v>
      </c>
      <c r="D454" s="719"/>
      <c r="E454" s="719"/>
      <c r="F454" s="719"/>
      <c r="G454" s="719"/>
      <c r="H454" s="719"/>
      <c r="I454" s="719"/>
      <c r="J454" s="719"/>
      <c r="K454" s="720" t="s">
        <v>5094</v>
      </c>
      <c r="L454" s="720"/>
      <c r="M454" s="720"/>
      <c r="N454" s="720"/>
      <c r="O454" s="720"/>
      <c r="P454" s="720"/>
      <c r="Q454" s="720"/>
      <c r="R454" s="720"/>
      <c r="S454" s="720"/>
      <c r="T454" s="720"/>
      <c r="U454" s="720"/>
      <c r="V454" s="720"/>
      <c r="W454" s="720"/>
      <c r="X454" s="720"/>
      <c r="Y454" s="720"/>
      <c r="Z454" s="720"/>
      <c r="AA454" s="721"/>
      <c r="AB454" s="722" t="str">
        <f>MID(Cab_list[[#This Row],[Cabinet ID]],6,1)&amp;"-"&amp;RIGHT(Cab_list[[#This Row],[Cabinet ID]],5)</f>
        <v>5-G6124</v>
      </c>
      <c r="AC454" s="722" t="str">
        <f>RIGHT(Cab_list[[#This Row],[Cabinet ID]],5)</f>
        <v>G6124</v>
      </c>
      <c r="AD454" s="721"/>
      <c r="AE454" s="613"/>
      <c r="AF454" s="613">
        <v>5</v>
      </c>
      <c r="AG454" s="719"/>
      <c r="AH454" s="719"/>
      <c r="AI454" s="719"/>
      <c r="AJ454" s="719"/>
      <c r="AK454" s="719"/>
      <c r="AL454" s="719"/>
      <c r="AM454" s="719"/>
      <c r="AN454" s="719"/>
      <c r="AO454" s="719"/>
      <c r="AP454" s="719"/>
      <c r="AQ454" s="723"/>
      <c r="AR454" s="719"/>
      <c r="AS454" s="719"/>
      <c r="AT454" s="719"/>
      <c r="AU454" s="719"/>
      <c r="AV454" s="719"/>
      <c r="AW454" s="719"/>
      <c r="AX454" s="719"/>
      <c r="AY454" s="719"/>
      <c r="AZ454" s="719"/>
    </row>
    <row r="455" spans="1:52" x14ac:dyDescent="0.45">
      <c r="A455" s="379" t="s">
        <v>602</v>
      </c>
      <c r="B455" s="379" t="s">
        <v>2248</v>
      </c>
      <c r="C455" s="379" t="s">
        <v>2249</v>
      </c>
      <c r="D455" s="379" t="s">
        <v>2250</v>
      </c>
      <c r="J455" s="379" t="s">
        <v>120</v>
      </c>
      <c r="K455" s="594" t="s">
        <v>2251</v>
      </c>
      <c r="L455" s="594" t="s">
        <v>2252</v>
      </c>
      <c r="M455" s="594" t="s">
        <v>2253</v>
      </c>
      <c r="N455" s="594" t="s">
        <v>2254</v>
      </c>
      <c r="O455" s="594" t="s">
        <v>2255</v>
      </c>
      <c r="P455" s="594"/>
      <c r="Q455" s="594"/>
      <c r="R455" s="594"/>
      <c r="S455" s="594"/>
      <c r="T455" s="594"/>
      <c r="U455" s="594"/>
      <c r="V455" s="594"/>
      <c r="W455" s="594"/>
      <c r="X455" s="594"/>
      <c r="Y455" s="594"/>
      <c r="Z455" s="594"/>
      <c r="AA455" s="588" t="s">
        <v>1953</v>
      </c>
      <c r="AB455" s="588" t="s">
        <v>2256</v>
      </c>
      <c r="AC455" s="528" t="s">
        <v>419</v>
      </c>
      <c r="AD455" s="588" t="s">
        <v>1096</v>
      </c>
      <c r="AE455" s="595">
        <v>1</v>
      </c>
      <c r="AF455" s="595">
        <v>5</v>
      </c>
      <c r="AG455" s="379" t="s">
        <v>665</v>
      </c>
      <c r="AH455" s="635" t="e">
        <v>#REF!</v>
      </c>
      <c r="AI455" s="635"/>
      <c r="AJ455" s="379"/>
      <c r="AK455" s="379"/>
      <c r="AL455" s="379"/>
      <c r="AM455" s="379"/>
      <c r="AN455" s="379"/>
      <c r="AO455" s="379"/>
      <c r="AR455" s="379" t="s">
        <v>2257</v>
      </c>
      <c r="AU455" s="379"/>
      <c r="AV455" s="379">
        <v>2.2000000000000002</v>
      </c>
      <c r="AW455" s="644">
        <v>0.27600000000000002</v>
      </c>
      <c r="AX455" s="380">
        <v>1.276</v>
      </c>
      <c r="AY455" s="379"/>
    </row>
    <row r="456" spans="1:52" x14ac:dyDescent="0.45">
      <c r="A456" s="379" t="s">
        <v>602</v>
      </c>
      <c r="B456" s="379" t="s">
        <v>2258</v>
      </c>
      <c r="C456" s="379" t="s">
        <v>2259</v>
      </c>
      <c r="D456" s="379" t="s">
        <v>2260</v>
      </c>
      <c r="J456" s="379" t="s">
        <v>120</v>
      </c>
      <c r="K456" s="594" t="s">
        <v>2261</v>
      </c>
      <c r="L456" s="594" t="s">
        <v>2252</v>
      </c>
      <c r="M456" s="594" t="s">
        <v>2253</v>
      </c>
      <c r="N456" s="594" t="s">
        <v>2262</v>
      </c>
      <c r="O456" s="594" t="s">
        <v>2263</v>
      </c>
      <c r="P456" s="594"/>
      <c r="Q456" s="594"/>
      <c r="R456" s="594"/>
      <c r="S456" s="594"/>
      <c r="T456" s="594"/>
      <c r="U456" s="594"/>
      <c r="V456" s="594"/>
      <c r="W456" s="594"/>
      <c r="X456" s="594"/>
      <c r="Y456" s="594"/>
      <c r="Z456" s="594"/>
      <c r="AA456" s="588" t="s">
        <v>1956</v>
      </c>
      <c r="AB456" s="588" t="s">
        <v>2264</v>
      </c>
      <c r="AC456" s="528" t="s">
        <v>423</v>
      </c>
      <c r="AD456" s="588" t="s">
        <v>1096</v>
      </c>
      <c r="AE456" s="595">
        <v>1</v>
      </c>
      <c r="AF456" s="595">
        <v>5</v>
      </c>
      <c r="AG456" s="379" t="s">
        <v>665</v>
      </c>
      <c r="AH456" s="635" t="e">
        <v>#REF!</v>
      </c>
      <c r="AI456" s="635"/>
      <c r="AJ456" s="379"/>
      <c r="AK456" s="379"/>
      <c r="AL456" s="379"/>
      <c r="AM456" s="379"/>
      <c r="AN456" s="379"/>
      <c r="AO456" s="379"/>
      <c r="AQ456" s="379" t="s">
        <v>2265</v>
      </c>
      <c r="AR456" s="379" t="s">
        <v>2266</v>
      </c>
      <c r="AT456" s="379" t="s">
        <v>2267</v>
      </c>
      <c r="AU456" s="379"/>
      <c r="AV456" s="379">
        <v>6.6</v>
      </c>
      <c r="AW456" s="644"/>
      <c r="AY456" s="379"/>
    </row>
    <row r="457" spans="1:52" x14ac:dyDescent="0.45">
      <c r="A457" s="379" t="s">
        <v>602</v>
      </c>
      <c r="B457" s="379" t="s">
        <v>2268</v>
      </c>
      <c r="C457" s="379" t="s">
        <v>2269</v>
      </c>
      <c r="J457" s="379" t="s">
        <v>120</v>
      </c>
      <c r="K457" s="594" t="s">
        <v>2270</v>
      </c>
      <c r="L457" s="594" t="s">
        <v>2252</v>
      </c>
      <c r="M457" s="594" t="s">
        <v>2253</v>
      </c>
      <c r="N457" s="594" t="s">
        <v>2271</v>
      </c>
      <c r="O457" s="594" t="s">
        <v>2272</v>
      </c>
      <c r="P457" s="594"/>
      <c r="Q457" s="594"/>
      <c r="R457" s="594"/>
      <c r="S457" s="594"/>
      <c r="T457" s="594"/>
      <c r="U457" s="594"/>
      <c r="V457" s="594"/>
      <c r="W457" s="594"/>
      <c r="X457" s="594"/>
      <c r="Y457" s="594"/>
      <c r="Z457" s="594"/>
      <c r="AA457" s="588" t="s">
        <v>1959</v>
      </c>
      <c r="AB457" s="588" t="s">
        <v>2273</v>
      </c>
      <c r="AC457" s="528" t="s">
        <v>425</v>
      </c>
      <c r="AD457" s="588" t="s">
        <v>1096</v>
      </c>
      <c r="AE457" s="595">
        <v>1</v>
      </c>
      <c r="AF457" s="595">
        <v>5</v>
      </c>
      <c r="AG457" s="379" t="s">
        <v>665</v>
      </c>
      <c r="AH457" s="635" t="e">
        <v>#REF!</v>
      </c>
      <c r="AI457" s="635"/>
      <c r="AJ457" s="379"/>
      <c r="AK457" s="379"/>
      <c r="AL457" s="379"/>
      <c r="AM457" s="379"/>
      <c r="AN457" s="379"/>
      <c r="AO457" s="379"/>
      <c r="AQ457" s="379" t="s">
        <v>2274</v>
      </c>
      <c r="AR457" s="379" t="s">
        <v>2275</v>
      </c>
      <c r="AU457" s="379"/>
      <c r="AV457" s="379">
        <v>6</v>
      </c>
      <c r="AW457" s="644">
        <v>0</v>
      </c>
      <c r="AY457" s="379" t="s">
        <v>2276</v>
      </c>
      <c r="AZ457" s="379" t="s">
        <v>2277</v>
      </c>
    </row>
    <row r="458" spans="1:52" x14ac:dyDescent="0.45">
      <c r="A458" s="379" t="s">
        <v>1162</v>
      </c>
      <c r="B458" s="379" t="s">
        <v>2268</v>
      </c>
      <c r="C458" s="379" t="s">
        <v>2269</v>
      </c>
      <c r="J458" s="379" t="s">
        <v>120</v>
      </c>
      <c r="K458" s="594" t="s">
        <v>2278</v>
      </c>
      <c r="L458" s="594" t="s">
        <v>2252</v>
      </c>
      <c r="M458" s="594" t="s">
        <v>2253</v>
      </c>
      <c r="N458" s="594" t="s">
        <v>2279</v>
      </c>
      <c r="O458" s="594" t="s">
        <v>2280</v>
      </c>
      <c r="P458" s="594"/>
      <c r="Q458" s="594"/>
      <c r="R458" s="594"/>
      <c r="S458" s="594"/>
      <c r="T458" s="594"/>
      <c r="U458" s="594"/>
      <c r="V458" s="594"/>
      <c r="W458" s="594"/>
      <c r="X458" s="594"/>
      <c r="Y458" s="594"/>
      <c r="Z458" s="594"/>
      <c r="AA458" s="588" t="s">
        <v>1963</v>
      </c>
      <c r="AB458" s="588" t="s">
        <v>2281</v>
      </c>
      <c r="AC458" s="528" t="s">
        <v>426</v>
      </c>
      <c r="AD458" s="588" t="s">
        <v>1096</v>
      </c>
      <c r="AE458" s="595">
        <v>1</v>
      </c>
      <c r="AF458" s="595">
        <v>5</v>
      </c>
      <c r="AG458" s="379" t="s">
        <v>665</v>
      </c>
      <c r="AH458" s="635" t="e">
        <v>#REF!</v>
      </c>
      <c r="AI458" s="635"/>
      <c r="AJ458" s="379"/>
      <c r="AK458" s="379"/>
      <c r="AL458" s="379"/>
      <c r="AM458" s="379"/>
      <c r="AN458" s="379"/>
      <c r="AO458" s="379"/>
      <c r="AQ458" s="379" t="s">
        <v>2274</v>
      </c>
      <c r="AR458" s="379" t="s">
        <v>2275</v>
      </c>
      <c r="AU458" s="379"/>
      <c r="AW458" s="644">
        <v>0</v>
      </c>
      <c r="AY458" s="379" t="s">
        <v>2282</v>
      </c>
      <c r="AZ458" s="379" t="s">
        <v>2283</v>
      </c>
    </row>
    <row r="459" spans="1:52" x14ac:dyDescent="0.45">
      <c r="A459" s="379" t="s">
        <v>1440</v>
      </c>
      <c r="B459" s="379" t="s">
        <v>1441</v>
      </c>
      <c r="C459" s="379" t="s">
        <v>1442</v>
      </c>
      <c r="D459" s="379" t="s">
        <v>1443</v>
      </c>
      <c r="J459" s="379" t="s">
        <v>120</v>
      </c>
      <c r="K459" s="594" t="s">
        <v>2284</v>
      </c>
      <c r="L459" s="594" t="s">
        <v>2285</v>
      </c>
      <c r="M459" s="594" t="s">
        <v>2286</v>
      </c>
      <c r="N459" s="594" t="s">
        <v>2287</v>
      </c>
      <c r="O459" s="594" t="s">
        <v>2288</v>
      </c>
      <c r="P459" s="594"/>
      <c r="Q459" s="594"/>
      <c r="R459" s="594"/>
      <c r="S459" s="594"/>
      <c r="T459" s="594"/>
      <c r="U459" s="594"/>
      <c r="V459" s="594"/>
      <c r="W459" s="594"/>
      <c r="X459" s="594"/>
      <c r="Y459" s="594"/>
      <c r="Z459" s="594"/>
      <c r="AA459" s="588" t="s">
        <v>2289</v>
      </c>
      <c r="AB459" s="588" t="s">
        <v>2290</v>
      </c>
      <c r="AC459" s="528" t="s">
        <v>28</v>
      </c>
      <c r="AD459" s="588" t="s">
        <v>1096</v>
      </c>
      <c r="AE459" s="595">
        <v>1</v>
      </c>
      <c r="AF459" s="595">
        <v>5</v>
      </c>
      <c r="AG459" s="379" t="s">
        <v>665</v>
      </c>
      <c r="AH459" s="635" t="e">
        <v>#REF!</v>
      </c>
      <c r="AI459" s="635"/>
      <c r="AJ459" s="379"/>
      <c r="AK459" s="379"/>
      <c r="AL459" s="379"/>
      <c r="AM459" s="379"/>
      <c r="AN459" s="379"/>
      <c r="AO459" s="379"/>
      <c r="AR459" s="379" t="s">
        <v>2291</v>
      </c>
      <c r="AU459" s="379"/>
      <c r="AV459" s="379">
        <v>2.2000000000000002</v>
      </c>
      <c r="AW459" s="644">
        <v>0</v>
      </c>
      <c r="AY459" s="379"/>
    </row>
    <row r="460" spans="1:52" x14ac:dyDescent="0.45">
      <c r="A460" s="379" t="s">
        <v>16</v>
      </c>
      <c r="J460" s="379" t="s">
        <v>120</v>
      </c>
      <c r="K460" s="594" t="s">
        <v>2292</v>
      </c>
      <c r="L460" s="594" t="s">
        <v>2285</v>
      </c>
      <c r="M460" s="594" t="s">
        <v>2286</v>
      </c>
      <c r="N460" s="594" t="s">
        <v>2293</v>
      </c>
      <c r="O460" s="594" t="s">
        <v>2294</v>
      </c>
      <c r="P460" s="594"/>
      <c r="Q460" s="594"/>
      <c r="R460" s="594"/>
      <c r="S460" s="594"/>
      <c r="T460" s="594"/>
      <c r="U460" s="594"/>
      <c r="V460" s="594"/>
      <c r="W460" s="594"/>
      <c r="X460" s="594"/>
      <c r="Y460" s="594"/>
      <c r="Z460" s="594"/>
      <c r="AA460" s="588" t="s">
        <v>2295</v>
      </c>
      <c r="AB460" s="588" t="s">
        <v>2296</v>
      </c>
      <c r="AC460" s="528" t="s">
        <v>37</v>
      </c>
      <c r="AD460" s="588" t="s">
        <v>1096</v>
      </c>
      <c r="AE460" s="595">
        <v>1</v>
      </c>
      <c r="AF460" s="595">
        <v>5</v>
      </c>
      <c r="AG460" s="379" t="s">
        <v>665</v>
      </c>
      <c r="AH460" s="635" t="e">
        <v>#REF!</v>
      </c>
      <c r="AI460" s="635"/>
      <c r="AJ460" s="379"/>
      <c r="AK460" s="379"/>
      <c r="AL460" s="379"/>
      <c r="AM460" s="379"/>
      <c r="AN460" s="379"/>
      <c r="AO460" s="379"/>
      <c r="AU460" s="379"/>
      <c r="AW460" s="644"/>
      <c r="AY460" s="379"/>
    </row>
    <row r="461" spans="1:52" x14ac:dyDescent="0.45">
      <c r="A461" s="379" t="s">
        <v>602</v>
      </c>
      <c r="B461" s="379" t="s">
        <v>2297</v>
      </c>
      <c r="C461" s="379" t="s">
        <v>2298</v>
      </c>
      <c r="D461" s="379" t="s">
        <v>2299</v>
      </c>
      <c r="J461" s="379" t="s">
        <v>120</v>
      </c>
      <c r="K461" s="594" t="s">
        <v>2300</v>
      </c>
      <c r="L461" s="594" t="s">
        <v>2285</v>
      </c>
      <c r="M461" s="594" t="s">
        <v>2286</v>
      </c>
      <c r="N461" s="594" t="s">
        <v>2301</v>
      </c>
      <c r="O461" s="594" t="s">
        <v>2302</v>
      </c>
      <c r="P461" s="594" t="s">
        <v>2303</v>
      </c>
      <c r="Q461" s="594" t="s">
        <v>2304</v>
      </c>
      <c r="R461" s="594"/>
      <c r="S461" s="594"/>
      <c r="T461" s="594"/>
      <c r="U461" s="594"/>
      <c r="V461" s="594"/>
      <c r="W461" s="594"/>
      <c r="X461" s="594"/>
      <c r="Y461" s="594"/>
      <c r="Z461" s="594"/>
      <c r="AA461" s="588" t="s">
        <v>2305</v>
      </c>
      <c r="AB461" s="588" t="s">
        <v>2306</v>
      </c>
      <c r="AC461" s="528" t="s">
        <v>46</v>
      </c>
      <c r="AD461" s="588" t="s">
        <v>1096</v>
      </c>
      <c r="AE461" s="595">
        <v>1</v>
      </c>
      <c r="AF461" s="595">
        <v>5</v>
      </c>
      <c r="AG461" s="379" t="s">
        <v>665</v>
      </c>
      <c r="AH461" s="635" t="e">
        <v>#REF!</v>
      </c>
      <c r="AI461" s="635"/>
      <c r="AJ461" s="379"/>
      <c r="AK461" s="379"/>
      <c r="AL461" s="379"/>
      <c r="AM461" s="379"/>
      <c r="AN461" s="379"/>
      <c r="AO461" s="379"/>
      <c r="AQ461" s="379" t="s">
        <v>2307</v>
      </c>
      <c r="AR461" s="379" t="s">
        <v>2308</v>
      </c>
      <c r="AU461" s="379"/>
      <c r="AV461" s="379">
        <v>2.2000000000000002</v>
      </c>
      <c r="AW461" s="644">
        <v>0</v>
      </c>
      <c r="AX461" s="380" t="s">
        <v>2309</v>
      </c>
      <c r="AY461" s="379"/>
    </row>
    <row r="462" spans="1:52" x14ac:dyDescent="0.45">
      <c r="A462" s="379" t="s">
        <v>602</v>
      </c>
      <c r="B462" s="379" t="s">
        <v>2297</v>
      </c>
      <c r="C462" s="379" t="s">
        <v>2298</v>
      </c>
      <c r="D462" s="379" t="s">
        <v>2299</v>
      </c>
      <c r="J462" s="379" t="s">
        <v>120</v>
      </c>
      <c r="K462" s="594" t="s">
        <v>2310</v>
      </c>
      <c r="L462" s="594" t="s">
        <v>2285</v>
      </c>
      <c r="M462" s="594" t="s">
        <v>2286</v>
      </c>
      <c r="N462" s="594" t="s">
        <v>2311</v>
      </c>
      <c r="O462" s="594" t="s">
        <v>2312</v>
      </c>
      <c r="P462" s="594" t="s">
        <v>2313</v>
      </c>
      <c r="Q462" s="594" t="s">
        <v>2314</v>
      </c>
      <c r="R462" s="594"/>
      <c r="S462" s="594"/>
      <c r="T462" s="594"/>
      <c r="U462" s="594"/>
      <c r="V462" s="594"/>
      <c r="W462" s="594"/>
      <c r="X462" s="594"/>
      <c r="Y462" s="594"/>
      <c r="Z462" s="594"/>
      <c r="AA462" s="588" t="s">
        <v>2315</v>
      </c>
      <c r="AB462" s="588" t="s">
        <v>2316</v>
      </c>
      <c r="AC462" s="528" t="s">
        <v>55</v>
      </c>
      <c r="AD462" s="588" t="s">
        <v>1096</v>
      </c>
      <c r="AE462" s="595">
        <v>1</v>
      </c>
      <c r="AF462" s="595">
        <v>5</v>
      </c>
      <c r="AG462" s="379" t="s">
        <v>665</v>
      </c>
      <c r="AH462" s="635" t="e">
        <v>#REF!</v>
      </c>
      <c r="AI462" s="635"/>
      <c r="AJ462" s="379"/>
      <c r="AK462" s="379"/>
      <c r="AL462" s="379"/>
      <c r="AM462" s="379"/>
      <c r="AN462" s="379"/>
      <c r="AO462" s="379"/>
      <c r="AQ462" s="379" t="s">
        <v>2307</v>
      </c>
      <c r="AR462" s="379" t="s">
        <v>2317</v>
      </c>
      <c r="AU462" s="379"/>
      <c r="AV462" s="379">
        <v>2.2000000000000002</v>
      </c>
      <c r="AW462" s="644">
        <v>0.92400000000000004</v>
      </c>
      <c r="AY462" s="379"/>
    </row>
    <row r="463" spans="1:52" x14ac:dyDescent="0.45">
      <c r="A463" s="379" t="s">
        <v>602</v>
      </c>
      <c r="B463" s="379" t="s">
        <v>2297</v>
      </c>
      <c r="C463" s="379" t="s">
        <v>2298</v>
      </c>
      <c r="D463" s="379" t="s">
        <v>2299</v>
      </c>
      <c r="J463" s="379" t="s">
        <v>120</v>
      </c>
      <c r="K463" s="594" t="s">
        <v>2318</v>
      </c>
      <c r="L463" s="594" t="s">
        <v>2319</v>
      </c>
      <c r="M463" s="594" t="s">
        <v>2320</v>
      </c>
      <c r="N463" s="594" t="s">
        <v>2321</v>
      </c>
      <c r="O463" s="594" t="s">
        <v>2322</v>
      </c>
      <c r="P463" s="594"/>
      <c r="Q463" s="594"/>
      <c r="R463" s="594"/>
      <c r="S463" s="594"/>
      <c r="T463" s="594"/>
      <c r="U463" s="594"/>
      <c r="V463" s="594"/>
      <c r="W463" s="594"/>
      <c r="X463" s="594"/>
      <c r="Y463" s="594"/>
      <c r="Z463" s="594"/>
      <c r="AA463" s="588" t="s">
        <v>2323</v>
      </c>
      <c r="AB463" s="588" t="s">
        <v>2324</v>
      </c>
      <c r="AC463" s="528" t="s">
        <v>66</v>
      </c>
      <c r="AD463" s="588" t="s">
        <v>1096</v>
      </c>
      <c r="AE463" s="595">
        <v>1</v>
      </c>
      <c r="AF463" s="595">
        <v>5</v>
      </c>
      <c r="AG463" s="379" t="s">
        <v>665</v>
      </c>
      <c r="AH463" s="635" t="e">
        <v>#REF!</v>
      </c>
      <c r="AI463" s="635"/>
      <c r="AJ463" s="379"/>
      <c r="AK463" s="379"/>
      <c r="AL463" s="379"/>
      <c r="AM463" s="379"/>
      <c r="AN463" s="379"/>
      <c r="AO463" s="379"/>
      <c r="AQ463" s="379" t="s">
        <v>2325</v>
      </c>
      <c r="AR463" s="379" t="s">
        <v>2326</v>
      </c>
      <c r="AU463" s="379"/>
      <c r="AV463" s="379">
        <v>2.2000000000000002</v>
      </c>
      <c r="AW463" s="644">
        <v>2.4420000000000002</v>
      </c>
      <c r="AY463" s="379"/>
    </row>
    <row r="464" spans="1:52" x14ac:dyDescent="0.45">
      <c r="A464" s="379" t="s">
        <v>602</v>
      </c>
      <c r="B464" s="379" t="s">
        <v>2297</v>
      </c>
      <c r="C464" s="379" t="s">
        <v>2298</v>
      </c>
      <c r="D464" s="379" t="s">
        <v>2299</v>
      </c>
      <c r="J464" s="379" t="s">
        <v>120</v>
      </c>
      <c r="K464" s="594" t="s">
        <v>2327</v>
      </c>
      <c r="L464" s="594" t="s">
        <v>2319</v>
      </c>
      <c r="M464" s="594" t="s">
        <v>2320</v>
      </c>
      <c r="N464" s="594" t="s">
        <v>2328</v>
      </c>
      <c r="O464" s="594" t="s">
        <v>2329</v>
      </c>
      <c r="P464" s="594"/>
      <c r="Q464" s="594"/>
      <c r="R464" s="594"/>
      <c r="S464" s="594"/>
      <c r="T464" s="594"/>
      <c r="U464" s="594"/>
      <c r="V464" s="594"/>
      <c r="W464" s="594"/>
      <c r="X464" s="594"/>
      <c r="Y464" s="594"/>
      <c r="Z464" s="594"/>
      <c r="AA464" s="588" t="s">
        <v>2330</v>
      </c>
      <c r="AB464" s="588" t="s">
        <v>2331</v>
      </c>
      <c r="AC464" s="528" t="s">
        <v>76</v>
      </c>
      <c r="AD464" s="588" t="s">
        <v>1096</v>
      </c>
      <c r="AE464" s="595">
        <v>1</v>
      </c>
      <c r="AF464" s="595">
        <v>5</v>
      </c>
      <c r="AG464" s="379" t="s">
        <v>665</v>
      </c>
      <c r="AH464" s="635" t="e">
        <v>#REF!</v>
      </c>
      <c r="AI464" s="635"/>
      <c r="AJ464" s="379"/>
      <c r="AK464" s="379"/>
      <c r="AL464" s="379"/>
      <c r="AM464" s="379"/>
      <c r="AN464" s="379"/>
      <c r="AO464" s="379"/>
      <c r="AQ464" s="379" t="s">
        <v>2325</v>
      </c>
      <c r="AR464" s="379" t="s">
        <v>2332</v>
      </c>
      <c r="AU464" s="379"/>
      <c r="AV464" s="379">
        <v>2.2000000000000002</v>
      </c>
      <c r="AW464" s="644">
        <v>0.28599999999999998</v>
      </c>
      <c r="AY464" s="379"/>
    </row>
    <row r="465" spans="1:51" x14ac:dyDescent="0.45">
      <c r="A465" s="379" t="s">
        <v>602</v>
      </c>
      <c r="B465" s="379" t="s">
        <v>2297</v>
      </c>
      <c r="C465" s="379" t="s">
        <v>2298</v>
      </c>
      <c r="D465" s="379" t="s">
        <v>2299</v>
      </c>
      <c r="J465" s="379" t="s">
        <v>120</v>
      </c>
      <c r="K465" s="594" t="s">
        <v>2333</v>
      </c>
      <c r="L465" s="594" t="s">
        <v>2319</v>
      </c>
      <c r="M465" s="594" t="s">
        <v>2320</v>
      </c>
      <c r="N465" s="594" t="s">
        <v>2334</v>
      </c>
      <c r="O465" s="594" t="s">
        <v>2335</v>
      </c>
      <c r="P465" s="594"/>
      <c r="Q465" s="594"/>
      <c r="R465" s="594"/>
      <c r="S465" s="594"/>
      <c r="T465" s="594"/>
      <c r="U465" s="594"/>
      <c r="V465" s="594"/>
      <c r="W465" s="594"/>
      <c r="X465" s="594"/>
      <c r="Y465" s="594"/>
      <c r="Z465" s="594"/>
      <c r="AA465" s="588" t="s">
        <v>2336</v>
      </c>
      <c r="AB465" s="588" t="s">
        <v>2337</v>
      </c>
      <c r="AC465" s="528" t="s">
        <v>86</v>
      </c>
      <c r="AD465" s="588" t="s">
        <v>1096</v>
      </c>
      <c r="AE465" s="595">
        <v>1</v>
      </c>
      <c r="AF465" s="595">
        <v>5</v>
      </c>
      <c r="AG465" s="379" t="s">
        <v>665</v>
      </c>
      <c r="AH465" s="635" t="e">
        <v>#REF!</v>
      </c>
      <c r="AI465" s="635"/>
      <c r="AJ465" s="379"/>
      <c r="AK465" s="379"/>
      <c r="AL465" s="379"/>
      <c r="AM465" s="379"/>
      <c r="AN465" s="379"/>
      <c r="AO465" s="379"/>
      <c r="AQ465" s="379" t="s">
        <v>2325</v>
      </c>
      <c r="AR465" s="379" t="s">
        <v>2338</v>
      </c>
      <c r="AU465" s="379"/>
      <c r="AV465" s="379">
        <v>2.2000000000000002</v>
      </c>
      <c r="AW465" s="644">
        <v>0</v>
      </c>
      <c r="AY465" s="379"/>
    </row>
    <row r="466" spans="1:51" x14ac:dyDescent="0.45">
      <c r="A466" s="379" t="s">
        <v>602</v>
      </c>
      <c r="B466" s="379" t="s">
        <v>2339</v>
      </c>
      <c r="C466" s="379" t="s">
        <v>2340</v>
      </c>
      <c r="D466" s="379" t="s">
        <v>2341</v>
      </c>
      <c r="J466" s="379" t="s">
        <v>120</v>
      </c>
      <c r="K466" s="594" t="s">
        <v>2342</v>
      </c>
      <c r="L466" s="594" t="s">
        <v>2319</v>
      </c>
      <c r="M466" s="594" t="s">
        <v>2320</v>
      </c>
      <c r="N466" s="594" t="s">
        <v>2343</v>
      </c>
      <c r="O466" s="594" t="s">
        <v>2344</v>
      </c>
      <c r="P466" s="594" t="s">
        <v>2345</v>
      </c>
      <c r="Q466" s="594" t="s">
        <v>2346</v>
      </c>
      <c r="R466" s="594"/>
      <c r="S466" s="594"/>
      <c r="T466" s="594"/>
      <c r="U466" s="594"/>
      <c r="V466" s="594"/>
      <c r="W466" s="594"/>
      <c r="X466" s="594"/>
      <c r="Y466" s="594"/>
      <c r="Z466" s="594"/>
      <c r="AA466" s="588" t="s">
        <v>2347</v>
      </c>
      <c r="AB466" s="588" t="s">
        <v>2348</v>
      </c>
      <c r="AC466" s="528" t="s">
        <v>94</v>
      </c>
      <c r="AD466" s="588" t="s">
        <v>1096</v>
      </c>
      <c r="AE466" s="595">
        <v>1</v>
      </c>
      <c r="AF466" s="595">
        <v>5</v>
      </c>
      <c r="AG466" s="379" t="s">
        <v>665</v>
      </c>
      <c r="AH466" s="635" t="e">
        <v>#REF!</v>
      </c>
      <c r="AI466" s="635"/>
      <c r="AJ466" s="379"/>
      <c r="AK466" s="379"/>
      <c r="AL466" s="379"/>
      <c r="AM466" s="379"/>
      <c r="AN466" s="379"/>
      <c r="AO466" s="379"/>
      <c r="AQ466" s="379" t="s">
        <v>2349</v>
      </c>
      <c r="AR466" s="379" t="s">
        <v>2350</v>
      </c>
      <c r="AU466" s="379"/>
      <c r="AV466" s="379">
        <v>2.2000000000000002</v>
      </c>
      <c r="AW466" s="644">
        <v>2.6179999999999999</v>
      </c>
      <c r="AY466" s="379"/>
    </row>
    <row r="467" spans="1:51" x14ac:dyDescent="0.45">
      <c r="A467" s="379" t="s">
        <v>16</v>
      </c>
      <c r="J467" s="379" t="s">
        <v>120</v>
      </c>
      <c r="K467" s="594" t="s">
        <v>2351</v>
      </c>
      <c r="L467" s="594" t="s">
        <v>2319</v>
      </c>
      <c r="M467" s="594" t="s">
        <v>2320</v>
      </c>
      <c r="N467" s="594" t="s">
        <v>2352</v>
      </c>
      <c r="O467" s="594" t="s">
        <v>2353</v>
      </c>
      <c r="P467" s="594"/>
      <c r="Q467" s="594"/>
      <c r="R467" s="594"/>
      <c r="S467" s="594"/>
      <c r="T467" s="594"/>
      <c r="U467" s="594"/>
      <c r="V467" s="594"/>
      <c r="W467" s="594"/>
      <c r="X467" s="594"/>
      <c r="Y467" s="594"/>
      <c r="Z467" s="594"/>
      <c r="AA467" s="588" t="s">
        <v>2354</v>
      </c>
      <c r="AB467" s="588" t="s">
        <v>2355</v>
      </c>
      <c r="AC467" s="528" t="s">
        <v>104</v>
      </c>
      <c r="AD467" s="588" t="s">
        <v>1096</v>
      </c>
      <c r="AE467" s="595">
        <v>1</v>
      </c>
      <c r="AF467" s="595">
        <v>5</v>
      </c>
      <c r="AG467" s="379" t="s">
        <v>665</v>
      </c>
      <c r="AH467" s="635" t="e">
        <v>#REF!</v>
      </c>
      <c r="AI467" s="635"/>
      <c r="AJ467" s="379"/>
      <c r="AK467" s="379"/>
      <c r="AL467" s="379"/>
      <c r="AM467" s="379"/>
      <c r="AN467" s="379"/>
      <c r="AO467" s="379"/>
      <c r="AU467" s="379"/>
      <c r="AW467" s="644">
        <v>0</v>
      </c>
      <c r="AY467" s="379"/>
    </row>
    <row r="468" spans="1:51" x14ac:dyDescent="0.45">
      <c r="A468" s="379" t="s">
        <v>1440</v>
      </c>
      <c r="B468" s="593" t="s">
        <v>2356</v>
      </c>
      <c r="C468" s="379" t="s">
        <v>1442</v>
      </c>
      <c r="D468" s="379" t="s">
        <v>1443</v>
      </c>
      <c r="E468" s="380"/>
      <c r="F468" s="380"/>
      <c r="G468" s="380"/>
      <c r="H468" s="380" t="s">
        <v>2357</v>
      </c>
      <c r="J468" s="379" t="s">
        <v>120</v>
      </c>
      <c r="K468" s="594" t="s">
        <v>2358</v>
      </c>
      <c r="L468" s="594" t="s">
        <v>2319</v>
      </c>
      <c r="M468" s="594" t="s">
        <v>2320</v>
      </c>
      <c r="N468" s="594" t="s">
        <v>2359</v>
      </c>
      <c r="O468" s="594" t="s">
        <v>2360</v>
      </c>
      <c r="P468" s="594"/>
      <c r="Q468" s="594"/>
      <c r="R468" s="594"/>
      <c r="S468" s="594"/>
      <c r="T468" s="594"/>
      <c r="U468" s="594"/>
      <c r="V468" s="594"/>
      <c r="W468" s="594"/>
      <c r="X468" s="594"/>
      <c r="Y468" s="594"/>
      <c r="Z468" s="594"/>
      <c r="AA468" s="588" t="s">
        <v>2361</v>
      </c>
      <c r="AB468" s="588" t="s">
        <v>2362</v>
      </c>
      <c r="AC468" s="528" t="s">
        <v>114</v>
      </c>
      <c r="AD468" s="588" t="s">
        <v>1096</v>
      </c>
      <c r="AE468" s="595">
        <v>1</v>
      </c>
      <c r="AF468" s="595">
        <v>5</v>
      </c>
      <c r="AG468" s="379" t="s">
        <v>665</v>
      </c>
      <c r="AH468" s="635" t="e">
        <v>#REF!</v>
      </c>
      <c r="AI468" s="635"/>
      <c r="AJ468" s="379"/>
      <c r="AK468" s="379"/>
      <c r="AL468" s="379"/>
      <c r="AM468" s="379"/>
      <c r="AN468" s="379"/>
      <c r="AO468" s="379"/>
      <c r="AR468" s="379" t="s">
        <v>2363</v>
      </c>
      <c r="AU468" s="379"/>
      <c r="AV468" s="379">
        <v>2.2000000000000002</v>
      </c>
      <c r="AW468" s="644">
        <v>0</v>
      </c>
      <c r="AY468" s="379"/>
    </row>
    <row r="469" spans="1:51" x14ac:dyDescent="0.45">
      <c r="A469" s="379" t="s">
        <v>1440</v>
      </c>
      <c r="B469" s="593" t="s">
        <v>2356</v>
      </c>
      <c r="C469" s="379" t="s">
        <v>1442</v>
      </c>
      <c r="D469" s="379" t="s">
        <v>1443</v>
      </c>
      <c r="E469" s="380"/>
      <c r="F469" s="380"/>
      <c r="G469" s="380"/>
      <c r="J469" s="379" t="s">
        <v>120</v>
      </c>
      <c r="K469" s="594" t="s">
        <v>2364</v>
      </c>
      <c r="L469" s="594" t="s">
        <v>2285</v>
      </c>
      <c r="M469" s="594" t="s">
        <v>2286</v>
      </c>
      <c r="N469" s="594" t="s">
        <v>2365</v>
      </c>
      <c r="O469" s="594" t="s">
        <v>2366</v>
      </c>
      <c r="P469" s="594"/>
      <c r="Q469" s="594"/>
      <c r="R469" s="594"/>
      <c r="S469" s="594"/>
      <c r="T469" s="594"/>
      <c r="U469" s="594"/>
      <c r="V469" s="594"/>
      <c r="W469" s="594"/>
      <c r="X469" s="594"/>
      <c r="Y469" s="594"/>
      <c r="Z469" s="594"/>
      <c r="AA469" s="588" t="s">
        <v>2367</v>
      </c>
      <c r="AB469" s="588" t="s">
        <v>2368</v>
      </c>
      <c r="AC469" s="528" t="s">
        <v>27</v>
      </c>
      <c r="AD469" s="588" t="s">
        <v>1096</v>
      </c>
      <c r="AE469" s="595">
        <v>1</v>
      </c>
      <c r="AF469" s="595">
        <v>5</v>
      </c>
      <c r="AG469" s="379" t="s">
        <v>665</v>
      </c>
      <c r="AH469" s="635" t="e">
        <v>#REF!</v>
      </c>
      <c r="AI469" s="635"/>
      <c r="AJ469" s="379"/>
      <c r="AK469" s="379"/>
      <c r="AL469" s="379"/>
      <c r="AM469" s="379"/>
      <c r="AN469" s="379"/>
      <c r="AO469" s="379"/>
      <c r="AU469" s="379"/>
      <c r="AW469" s="644">
        <v>0</v>
      </c>
      <c r="AY469" s="379"/>
    </row>
    <row r="470" spans="1:51" x14ac:dyDescent="0.45">
      <c r="A470" s="379" t="s">
        <v>16</v>
      </c>
      <c r="J470" s="379" t="s">
        <v>120</v>
      </c>
      <c r="K470" s="594" t="s">
        <v>2369</v>
      </c>
      <c r="L470" s="594" t="s">
        <v>2285</v>
      </c>
      <c r="M470" s="594" t="s">
        <v>2286</v>
      </c>
      <c r="N470" s="594" t="s">
        <v>2370</v>
      </c>
      <c r="O470" s="594" t="s">
        <v>2371</v>
      </c>
      <c r="P470" s="594"/>
      <c r="Q470" s="594"/>
      <c r="R470" s="594"/>
      <c r="S470" s="594"/>
      <c r="T470" s="594"/>
      <c r="U470" s="594"/>
      <c r="V470" s="594"/>
      <c r="W470" s="594"/>
      <c r="X470" s="594"/>
      <c r="Y470" s="594"/>
      <c r="Z470" s="594"/>
      <c r="AA470" s="588" t="s">
        <v>2372</v>
      </c>
      <c r="AB470" s="588" t="s">
        <v>2373</v>
      </c>
      <c r="AC470" s="528" t="s">
        <v>36</v>
      </c>
      <c r="AD470" s="588" t="s">
        <v>1096</v>
      </c>
      <c r="AE470" s="595">
        <v>1</v>
      </c>
      <c r="AF470" s="595">
        <v>5</v>
      </c>
      <c r="AG470" s="379" t="s">
        <v>665</v>
      </c>
      <c r="AH470" s="635" t="e">
        <v>#REF!</v>
      </c>
      <c r="AI470" s="635"/>
      <c r="AJ470" s="379"/>
      <c r="AK470" s="379"/>
      <c r="AL470" s="379"/>
      <c r="AM470" s="379"/>
      <c r="AN470" s="379"/>
      <c r="AO470" s="379"/>
      <c r="AU470" s="379"/>
      <c r="AW470" s="644">
        <v>0</v>
      </c>
      <c r="AY470" s="379"/>
    </row>
    <row r="471" spans="1:51" ht="17" x14ac:dyDescent="0.45">
      <c r="A471" s="379" t="s">
        <v>602</v>
      </c>
      <c r="B471" s="379" t="s">
        <v>851</v>
      </c>
      <c r="C471" s="379" t="s">
        <v>852</v>
      </c>
      <c r="D471" s="379" t="s">
        <v>853</v>
      </c>
      <c r="J471" s="379" t="s">
        <v>120</v>
      </c>
      <c r="K471" s="594" t="s">
        <v>2374</v>
      </c>
      <c r="L471" s="594" t="s">
        <v>2285</v>
      </c>
      <c r="M471" s="594" t="s">
        <v>2286</v>
      </c>
      <c r="N471" s="594" t="s">
        <v>2375</v>
      </c>
      <c r="O471" s="594" t="s">
        <v>2376</v>
      </c>
      <c r="P471" s="594"/>
      <c r="Q471" s="594"/>
      <c r="R471" s="594"/>
      <c r="S471" s="594"/>
      <c r="T471" s="594"/>
      <c r="U471" s="594"/>
      <c r="V471" s="594"/>
      <c r="W471" s="594"/>
      <c r="X471" s="594"/>
      <c r="Y471" s="594"/>
      <c r="Z471" s="594"/>
      <c r="AA471" s="588" t="s">
        <v>2377</v>
      </c>
      <c r="AB471" s="588" t="s">
        <v>2378</v>
      </c>
      <c r="AC471" s="528" t="s">
        <v>45</v>
      </c>
      <c r="AD471" s="588" t="s">
        <v>1096</v>
      </c>
      <c r="AE471" s="595">
        <v>1</v>
      </c>
      <c r="AF471" s="595">
        <v>5</v>
      </c>
      <c r="AG471" s="379" t="s">
        <v>665</v>
      </c>
      <c r="AH471" s="635" t="e">
        <v>#REF!</v>
      </c>
      <c r="AI471" s="635"/>
      <c r="AJ471" s="379"/>
      <c r="AK471" s="379"/>
      <c r="AL471" s="379"/>
      <c r="AM471" s="379"/>
      <c r="AN471" s="379"/>
      <c r="AO471" s="379"/>
      <c r="AQ471" s="379" t="s">
        <v>2379</v>
      </c>
      <c r="AR471" s="379" t="s">
        <v>2380</v>
      </c>
      <c r="AS471" s="212"/>
      <c r="AT471" s="379" t="s">
        <v>2381</v>
      </c>
      <c r="AU471" s="379"/>
      <c r="AW471" s="644">
        <v>0</v>
      </c>
      <c r="AY471" s="379"/>
    </row>
    <row r="472" spans="1:51" x14ac:dyDescent="0.45">
      <c r="A472" s="379" t="s">
        <v>602</v>
      </c>
      <c r="B472" s="379" t="s">
        <v>2382</v>
      </c>
      <c r="C472" s="379" t="s">
        <v>2383</v>
      </c>
      <c r="D472" s="379" t="s">
        <v>2384</v>
      </c>
      <c r="J472" s="379" t="s">
        <v>120</v>
      </c>
      <c r="K472" s="594" t="s">
        <v>2385</v>
      </c>
      <c r="L472" s="594" t="s">
        <v>2285</v>
      </c>
      <c r="M472" s="594" t="s">
        <v>2286</v>
      </c>
      <c r="N472" s="594" t="s">
        <v>2386</v>
      </c>
      <c r="O472" s="594" t="s">
        <v>2387</v>
      </c>
      <c r="P472" s="594"/>
      <c r="Q472" s="594"/>
      <c r="R472" s="594"/>
      <c r="S472" s="594"/>
      <c r="T472" s="594"/>
      <c r="U472" s="594"/>
      <c r="V472" s="594"/>
      <c r="W472" s="594"/>
      <c r="X472" s="594"/>
      <c r="Y472" s="594"/>
      <c r="Z472" s="594"/>
      <c r="AA472" s="588" t="s">
        <v>2388</v>
      </c>
      <c r="AB472" s="588" t="s">
        <v>2389</v>
      </c>
      <c r="AC472" s="528" t="s">
        <v>54</v>
      </c>
      <c r="AD472" s="588" t="s">
        <v>1096</v>
      </c>
      <c r="AE472" s="595">
        <v>1</v>
      </c>
      <c r="AF472" s="595">
        <v>5</v>
      </c>
      <c r="AG472" s="379" t="s">
        <v>665</v>
      </c>
      <c r="AH472" s="635" t="e">
        <v>#REF!</v>
      </c>
      <c r="AI472" s="635"/>
      <c r="AJ472" s="379">
        <v>25</v>
      </c>
      <c r="AK472" s="379">
        <v>16</v>
      </c>
      <c r="AL472" s="379"/>
      <c r="AM472" s="379">
        <v>9</v>
      </c>
      <c r="AN472" s="379"/>
      <c r="AO472" s="379"/>
      <c r="AQ472" s="379" t="s">
        <v>2390</v>
      </c>
      <c r="AR472" s="379" t="s">
        <v>2391</v>
      </c>
      <c r="AU472" s="379"/>
      <c r="AV472" s="379">
        <v>2.2000000000000002</v>
      </c>
      <c r="AW472" s="644">
        <v>1.1000000000000001</v>
      </c>
      <c r="AY472" s="379"/>
    </row>
    <row r="473" spans="1:51" x14ac:dyDescent="0.45">
      <c r="A473" s="379" t="s">
        <v>602</v>
      </c>
      <c r="B473" s="379" t="s">
        <v>2392</v>
      </c>
      <c r="C473" s="379" t="s">
        <v>2392</v>
      </c>
      <c r="D473" s="379" t="s">
        <v>2393</v>
      </c>
      <c r="J473" s="379" t="s">
        <v>120</v>
      </c>
      <c r="K473" s="594" t="s">
        <v>2394</v>
      </c>
      <c r="L473" s="594" t="s">
        <v>2285</v>
      </c>
      <c r="M473" s="594" t="s">
        <v>2286</v>
      </c>
      <c r="N473" s="594" t="s">
        <v>2395</v>
      </c>
      <c r="O473" s="594" t="s">
        <v>2396</v>
      </c>
      <c r="P473" s="594"/>
      <c r="Q473" s="594"/>
      <c r="R473" s="594"/>
      <c r="S473" s="594"/>
      <c r="T473" s="594"/>
      <c r="U473" s="594"/>
      <c r="V473" s="594"/>
      <c r="W473" s="594"/>
      <c r="X473" s="594"/>
      <c r="Y473" s="594"/>
      <c r="Z473" s="594"/>
      <c r="AA473" s="588" t="s">
        <v>2397</v>
      </c>
      <c r="AB473" s="588" t="s">
        <v>2398</v>
      </c>
      <c r="AC473" s="528" t="s">
        <v>65</v>
      </c>
      <c r="AD473" s="588" t="s">
        <v>1096</v>
      </c>
      <c r="AE473" s="595">
        <v>1</v>
      </c>
      <c r="AF473" s="595">
        <v>5</v>
      </c>
      <c r="AG473" s="379" t="s">
        <v>665</v>
      </c>
      <c r="AH473" s="635" t="e">
        <v>#REF!</v>
      </c>
      <c r="AI473" s="635"/>
      <c r="AJ473" s="379"/>
      <c r="AK473" s="379"/>
      <c r="AL473" s="379"/>
      <c r="AM473" s="379"/>
      <c r="AN473" s="379"/>
      <c r="AO473" s="379"/>
      <c r="AQ473" s="379" t="s">
        <v>2399</v>
      </c>
      <c r="AR473" s="379" t="s">
        <v>2400</v>
      </c>
      <c r="AU473" s="379"/>
      <c r="AV473" s="379">
        <v>2.2000000000000002</v>
      </c>
      <c r="AW473" s="644">
        <v>1.958</v>
      </c>
      <c r="AY473" s="379"/>
    </row>
    <row r="474" spans="1:51" x14ac:dyDescent="0.45">
      <c r="A474" s="379" t="s">
        <v>602</v>
      </c>
      <c r="B474" s="379" t="s">
        <v>2401</v>
      </c>
      <c r="C474" s="379" t="s">
        <v>2402</v>
      </c>
      <c r="D474" s="379" t="s">
        <v>2403</v>
      </c>
      <c r="E474" s="379" t="s">
        <v>2404</v>
      </c>
      <c r="F474" s="379" t="s">
        <v>2402</v>
      </c>
      <c r="G474" s="379" t="s">
        <v>2403</v>
      </c>
      <c r="J474" s="379" t="s">
        <v>120</v>
      </c>
      <c r="K474" s="594" t="s">
        <v>2405</v>
      </c>
      <c r="L474" s="594" t="s">
        <v>2285</v>
      </c>
      <c r="M474" s="594" t="s">
        <v>2286</v>
      </c>
      <c r="N474" s="594" t="s">
        <v>2406</v>
      </c>
      <c r="O474" s="594" t="s">
        <v>2407</v>
      </c>
      <c r="P474" s="594" t="s">
        <v>2408</v>
      </c>
      <c r="Q474" s="594" t="s">
        <v>2409</v>
      </c>
      <c r="R474" s="594"/>
      <c r="S474" s="594"/>
      <c r="T474" s="594"/>
      <c r="U474" s="594"/>
      <c r="V474" s="594"/>
      <c r="W474" s="594"/>
      <c r="X474" s="594"/>
      <c r="Y474" s="594"/>
      <c r="Z474" s="594"/>
      <c r="AA474" s="588" t="s">
        <v>2410</v>
      </c>
      <c r="AB474" s="588" t="s">
        <v>2411</v>
      </c>
      <c r="AC474" s="528" t="s">
        <v>75</v>
      </c>
      <c r="AD474" s="588" t="s">
        <v>1096</v>
      </c>
      <c r="AE474" s="595">
        <v>1</v>
      </c>
      <c r="AF474" s="595">
        <v>5</v>
      </c>
      <c r="AG474" s="379" t="s">
        <v>665</v>
      </c>
      <c r="AH474" s="635" t="e">
        <v>#REF!</v>
      </c>
      <c r="AI474" s="635"/>
      <c r="AJ474" s="379"/>
      <c r="AK474" s="379"/>
      <c r="AL474" s="379"/>
      <c r="AM474" s="379"/>
      <c r="AN474" s="379"/>
      <c r="AO474" s="379"/>
      <c r="AP474" s="379" t="s">
        <v>1429</v>
      </c>
      <c r="AQ474" s="379" t="s">
        <v>2412</v>
      </c>
      <c r="AR474" s="379" t="s">
        <v>2413</v>
      </c>
      <c r="AT474" s="379" t="s">
        <v>2401</v>
      </c>
      <c r="AU474" s="379"/>
      <c r="AV474" s="379">
        <v>1.1000000000000001</v>
      </c>
      <c r="AW474" s="644">
        <v>0</v>
      </c>
      <c r="AY474" s="379"/>
    </row>
    <row r="475" spans="1:51" x14ac:dyDescent="0.45">
      <c r="A475" s="379" t="s">
        <v>602</v>
      </c>
      <c r="B475" s="611" t="s">
        <v>2414</v>
      </c>
      <c r="C475" s="379" t="s">
        <v>2415</v>
      </c>
      <c r="D475" s="379" t="s">
        <v>2416</v>
      </c>
      <c r="E475" s="611" t="s">
        <v>2414</v>
      </c>
      <c r="J475" s="379" t="s">
        <v>120</v>
      </c>
      <c r="K475" s="594" t="s">
        <v>2417</v>
      </c>
      <c r="L475" s="594" t="s">
        <v>2285</v>
      </c>
      <c r="M475" s="594" t="s">
        <v>2286</v>
      </c>
      <c r="N475" s="594" t="s">
        <v>2418</v>
      </c>
      <c r="O475" s="594" t="s">
        <v>2419</v>
      </c>
      <c r="P475" s="594"/>
      <c r="Q475" s="594"/>
      <c r="R475" s="594"/>
      <c r="S475" s="594"/>
      <c r="T475" s="594"/>
      <c r="U475" s="594"/>
      <c r="V475" s="594"/>
      <c r="W475" s="594"/>
      <c r="X475" s="594"/>
      <c r="Y475" s="594"/>
      <c r="Z475" s="594"/>
      <c r="AA475" s="588" t="s">
        <v>2420</v>
      </c>
      <c r="AB475" s="588" t="s">
        <v>2421</v>
      </c>
      <c r="AC475" s="528" t="s">
        <v>85</v>
      </c>
      <c r="AD475" s="588" t="s">
        <v>1096</v>
      </c>
      <c r="AE475" s="595">
        <v>1</v>
      </c>
      <c r="AF475" s="595">
        <v>5</v>
      </c>
      <c r="AG475" s="379" t="s">
        <v>665</v>
      </c>
      <c r="AH475" s="635" t="e">
        <v>#REF!</v>
      </c>
      <c r="AI475" s="635"/>
      <c r="AJ475" s="379"/>
      <c r="AK475" s="379"/>
      <c r="AL475" s="379"/>
      <c r="AM475" s="379"/>
      <c r="AN475" s="379"/>
      <c r="AO475" s="379"/>
      <c r="AP475" s="379" t="s">
        <v>1340</v>
      </c>
      <c r="AQ475" s="379" t="s">
        <v>2422</v>
      </c>
      <c r="AR475" s="379" t="s">
        <v>2423</v>
      </c>
      <c r="AU475" s="379"/>
      <c r="AV475" s="379">
        <v>1.1000000000000001</v>
      </c>
      <c r="AW475" s="644">
        <v>1.54</v>
      </c>
      <c r="AY475" s="379"/>
    </row>
    <row r="476" spans="1:51" x14ac:dyDescent="0.45">
      <c r="A476" s="379" t="s">
        <v>602</v>
      </c>
      <c r="B476" s="379" t="s">
        <v>851</v>
      </c>
      <c r="C476" s="379" t="s">
        <v>852</v>
      </c>
      <c r="D476" s="379" t="s">
        <v>853</v>
      </c>
      <c r="H476" s="379" t="s">
        <v>2424</v>
      </c>
      <c r="J476" s="379" t="s">
        <v>120</v>
      </c>
      <c r="K476" s="594" t="s">
        <v>2425</v>
      </c>
      <c r="L476" s="594" t="s">
        <v>2426</v>
      </c>
      <c r="M476" s="594" t="s">
        <v>2427</v>
      </c>
      <c r="N476" s="594" t="s">
        <v>2428</v>
      </c>
      <c r="O476" s="594" t="s">
        <v>2429</v>
      </c>
      <c r="P476" s="594" t="s">
        <v>2430</v>
      </c>
      <c r="Q476" s="594" t="s">
        <v>2431</v>
      </c>
      <c r="R476" s="594"/>
      <c r="S476" s="594"/>
      <c r="T476" s="594"/>
      <c r="U476" s="594"/>
      <c r="V476" s="594"/>
      <c r="W476" s="594"/>
      <c r="X476" s="594"/>
      <c r="Y476" s="594"/>
      <c r="Z476" s="594"/>
      <c r="AA476" s="588" t="s">
        <v>2432</v>
      </c>
      <c r="AB476" s="588" t="s">
        <v>2433</v>
      </c>
      <c r="AC476" s="528" t="s">
        <v>93</v>
      </c>
      <c r="AD476" s="588" t="s">
        <v>1096</v>
      </c>
      <c r="AE476" s="595">
        <v>1</v>
      </c>
      <c r="AF476" s="595">
        <v>5</v>
      </c>
      <c r="AG476" s="379" t="s">
        <v>665</v>
      </c>
      <c r="AH476" s="635" t="e">
        <v>#REF!</v>
      </c>
      <c r="AI476" s="635"/>
      <c r="AJ476" s="379"/>
      <c r="AK476" s="379"/>
      <c r="AL476" s="379"/>
      <c r="AM476" s="379"/>
      <c r="AN476" s="379"/>
      <c r="AO476" s="379"/>
      <c r="AQ476" s="379" t="s">
        <v>2434</v>
      </c>
      <c r="AR476" s="379" t="s">
        <v>2435</v>
      </c>
      <c r="AT476" s="379" t="s">
        <v>2381</v>
      </c>
      <c r="AW476" s="644">
        <v>2.3540000000000001</v>
      </c>
    </row>
    <row r="477" spans="1:51" x14ac:dyDescent="0.45">
      <c r="A477" s="379" t="s">
        <v>602</v>
      </c>
      <c r="B477" s="379" t="s">
        <v>2436</v>
      </c>
      <c r="C477" s="379" t="s">
        <v>2437</v>
      </c>
      <c r="J477" s="379" t="s">
        <v>120</v>
      </c>
      <c r="K477" s="594" t="s">
        <v>2438</v>
      </c>
      <c r="L477" s="594" t="s">
        <v>2252</v>
      </c>
      <c r="M477" s="594" t="s">
        <v>2286</v>
      </c>
      <c r="N477" s="594" t="s">
        <v>2439</v>
      </c>
      <c r="O477" s="594" t="s">
        <v>2440</v>
      </c>
      <c r="P477" s="594"/>
      <c r="Q477" s="594"/>
      <c r="R477" s="594"/>
      <c r="S477" s="594"/>
      <c r="T477" s="594"/>
      <c r="U477" s="594"/>
      <c r="V477" s="594"/>
      <c r="W477" s="594"/>
      <c r="X477" s="594"/>
      <c r="Y477" s="594"/>
      <c r="Z477" s="594"/>
      <c r="AA477" s="588" t="s">
        <v>2441</v>
      </c>
      <c r="AB477" s="588" t="s">
        <v>2442</v>
      </c>
      <c r="AC477" s="528" t="s">
        <v>103</v>
      </c>
      <c r="AD477" s="588" t="s">
        <v>1096</v>
      </c>
      <c r="AE477" s="595">
        <v>1</v>
      </c>
      <c r="AF477" s="595">
        <v>5</v>
      </c>
      <c r="AG477" s="379" t="s">
        <v>665</v>
      </c>
      <c r="AH477" s="635" t="e">
        <v>#REF!</v>
      </c>
      <c r="AI477" s="635"/>
      <c r="AJ477" s="379"/>
      <c r="AK477" s="379"/>
      <c r="AL477" s="379"/>
      <c r="AM477" s="379"/>
      <c r="AN477" s="379"/>
      <c r="AO477" s="379"/>
      <c r="AQ477" s="379" t="s">
        <v>2443</v>
      </c>
      <c r="AR477" s="379" t="s">
        <v>2444</v>
      </c>
      <c r="AU477" s="379"/>
      <c r="AV477" s="379">
        <v>2.2000000000000002</v>
      </c>
      <c r="AW477" s="644">
        <v>1.804</v>
      </c>
      <c r="AY477" s="379"/>
    </row>
    <row r="478" spans="1:51" x14ac:dyDescent="0.45">
      <c r="A478" s="379" t="s">
        <v>602</v>
      </c>
      <c r="B478" s="379" t="s">
        <v>2297</v>
      </c>
      <c r="C478" s="379" t="s">
        <v>2298</v>
      </c>
      <c r="D478" s="379" t="s">
        <v>2299</v>
      </c>
      <c r="J478" s="379" t="s">
        <v>120</v>
      </c>
      <c r="K478" s="594" t="s">
        <v>2445</v>
      </c>
      <c r="L478" s="594" t="s">
        <v>2252</v>
      </c>
      <c r="M478" s="594" t="s">
        <v>2253</v>
      </c>
      <c r="N478" s="594" t="s">
        <v>2446</v>
      </c>
      <c r="O478" s="594" t="s">
        <v>2447</v>
      </c>
      <c r="P478" s="594"/>
      <c r="Q478" s="594"/>
      <c r="R478" s="594"/>
      <c r="S478" s="594"/>
      <c r="T478" s="594"/>
      <c r="U478" s="594"/>
      <c r="V478" s="594"/>
      <c r="W478" s="594"/>
      <c r="X478" s="594"/>
      <c r="Y478" s="594"/>
      <c r="Z478" s="594"/>
      <c r="AA478" s="588" t="s">
        <v>2448</v>
      </c>
      <c r="AB478" s="588" t="s">
        <v>2449</v>
      </c>
      <c r="AC478" s="528" t="s">
        <v>113</v>
      </c>
      <c r="AD478" s="588" t="s">
        <v>1096</v>
      </c>
      <c r="AE478" s="595">
        <v>1</v>
      </c>
      <c r="AF478" s="595">
        <v>5</v>
      </c>
      <c r="AG478" s="379" t="s">
        <v>665</v>
      </c>
      <c r="AH478" s="635" t="e">
        <v>#REF!</v>
      </c>
      <c r="AI478" s="635"/>
      <c r="AJ478" s="379"/>
      <c r="AK478" s="379"/>
      <c r="AL478" s="379"/>
      <c r="AM478" s="379"/>
      <c r="AN478" s="379"/>
      <c r="AO478" s="379"/>
      <c r="AQ478" s="379" t="s">
        <v>2450</v>
      </c>
      <c r="AR478" s="379" t="s">
        <v>2451</v>
      </c>
      <c r="AU478" s="379"/>
      <c r="AV478" s="379">
        <v>2.2000000000000002</v>
      </c>
      <c r="AW478" s="644">
        <v>1.4079999999999999</v>
      </c>
      <c r="AY478" s="379"/>
    </row>
    <row r="479" spans="1:51" x14ac:dyDescent="0.45">
      <c r="A479" s="379" t="s">
        <v>16</v>
      </c>
      <c r="J479" s="379" t="s">
        <v>120</v>
      </c>
      <c r="K479" s="594" t="s">
        <v>2452</v>
      </c>
      <c r="L479" s="594"/>
      <c r="M479" s="594"/>
      <c r="N479" s="594"/>
      <c r="O479" s="594"/>
      <c r="P479" s="594"/>
      <c r="Q479" s="594"/>
      <c r="R479" s="594"/>
      <c r="S479" s="594"/>
      <c r="T479" s="594"/>
      <c r="U479" s="594"/>
      <c r="V479" s="594"/>
      <c r="W479" s="594"/>
      <c r="X479" s="594"/>
      <c r="Y479" s="594"/>
      <c r="Z479" s="594"/>
      <c r="AA479" s="588" t="s">
        <v>2453</v>
      </c>
      <c r="AB479" s="588" t="s">
        <v>2454</v>
      </c>
      <c r="AC479" s="528" t="s">
        <v>35</v>
      </c>
      <c r="AD479" s="588" t="s">
        <v>1096</v>
      </c>
      <c r="AE479" s="595">
        <v>1</v>
      </c>
      <c r="AF479" s="595">
        <v>5</v>
      </c>
      <c r="AG479" s="379" t="s">
        <v>665</v>
      </c>
      <c r="AH479" s="635" t="e">
        <v>#REF!</v>
      </c>
      <c r="AI479" s="635"/>
      <c r="AJ479" s="379"/>
      <c r="AK479" s="379"/>
      <c r="AL479" s="379"/>
      <c r="AM479" s="379"/>
      <c r="AN479" s="379"/>
      <c r="AO479" s="379"/>
      <c r="AU479" s="379"/>
      <c r="AW479" s="644">
        <v>0.72599999999999998</v>
      </c>
      <c r="AY479" s="379"/>
    </row>
    <row r="480" spans="1:51" x14ac:dyDescent="0.45">
      <c r="A480" s="379" t="s">
        <v>602</v>
      </c>
      <c r="B480" s="379" t="s">
        <v>851</v>
      </c>
      <c r="C480" s="379" t="s">
        <v>852</v>
      </c>
      <c r="D480" s="379" t="s">
        <v>853</v>
      </c>
      <c r="H480" s="379" t="s">
        <v>2455</v>
      </c>
      <c r="J480" s="379" t="s">
        <v>120</v>
      </c>
      <c r="K480" s="594" t="s">
        <v>2456</v>
      </c>
      <c r="L480" s="594" t="s">
        <v>2285</v>
      </c>
      <c r="M480" s="594" t="s">
        <v>2286</v>
      </c>
      <c r="N480" s="594" t="s">
        <v>2457</v>
      </c>
      <c r="O480" s="594" t="s">
        <v>2458</v>
      </c>
      <c r="P480" s="594"/>
      <c r="Q480" s="594"/>
      <c r="R480" s="594"/>
      <c r="S480" s="594"/>
      <c r="T480" s="594"/>
      <c r="U480" s="594"/>
      <c r="V480" s="594"/>
      <c r="W480" s="594"/>
      <c r="X480" s="594"/>
      <c r="Y480" s="594"/>
      <c r="Z480" s="594"/>
      <c r="AA480" s="588" t="s">
        <v>406</v>
      </c>
      <c r="AB480" s="588" t="s">
        <v>2459</v>
      </c>
      <c r="AC480" s="528" t="s">
        <v>44</v>
      </c>
      <c r="AD480" s="588" t="s">
        <v>1096</v>
      </c>
      <c r="AE480" s="595">
        <v>1</v>
      </c>
      <c r="AF480" s="595">
        <v>5</v>
      </c>
      <c r="AG480" s="379" t="s">
        <v>665</v>
      </c>
      <c r="AH480" s="635" t="e">
        <v>#REF!</v>
      </c>
      <c r="AI480" s="635"/>
      <c r="AJ480" s="379"/>
      <c r="AK480" s="379"/>
      <c r="AL480" s="379"/>
      <c r="AM480" s="379"/>
      <c r="AN480" s="379"/>
      <c r="AO480" s="379"/>
      <c r="AQ480" s="379" t="s">
        <v>2460</v>
      </c>
      <c r="AR480" s="379" t="s">
        <v>2461</v>
      </c>
      <c r="AT480" s="379" t="s">
        <v>2462</v>
      </c>
      <c r="AV480" s="379">
        <v>2.2000000000000002</v>
      </c>
      <c r="AW480" s="644">
        <v>0.72599999999999998</v>
      </c>
    </row>
    <row r="481" spans="1:51" x14ac:dyDescent="0.45">
      <c r="A481" s="379" t="s">
        <v>602</v>
      </c>
      <c r="B481" s="379" t="s">
        <v>851</v>
      </c>
      <c r="C481" s="379" t="s">
        <v>852</v>
      </c>
      <c r="D481" s="379" t="s">
        <v>853</v>
      </c>
      <c r="H481" s="379" t="s">
        <v>2455</v>
      </c>
      <c r="J481" s="379" t="s">
        <v>120</v>
      </c>
      <c r="K481" s="594" t="s">
        <v>2463</v>
      </c>
      <c r="L481" s="594" t="s">
        <v>2285</v>
      </c>
      <c r="M481" s="594" t="s">
        <v>2286</v>
      </c>
      <c r="N481" s="594" t="s">
        <v>2464</v>
      </c>
      <c r="O481" s="594" t="s">
        <v>2465</v>
      </c>
      <c r="P481" s="594"/>
      <c r="Q481" s="594"/>
      <c r="R481" s="594"/>
      <c r="S481" s="594"/>
      <c r="T481" s="594"/>
      <c r="U481" s="594"/>
      <c r="V481" s="594"/>
      <c r="W481" s="594"/>
      <c r="X481" s="594"/>
      <c r="Y481" s="594"/>
      <c r="Z481" s="594"/>
      <c r="AA481" s="588" t="s">
        <v>405</v>
      </c>
      <c r="AB481" s="588" t="s">
        <v>2466</v>
      </c>
      <c r="AC481" s="528" t="s">
        <v>53</v>
      </c>
      <c r="AD481" s="588" t="s">
        <v>1096</v>
      </c>
      <c r="AE481" s="595">
        <v>1</v>
      </c>
      <c r="AF481" s="595">
        <v>5</v>
      </c>
      <c r="AG481" s="379" t="s">
        <v>665</v>
      </c>
      <c r="AH481" s="635" t="e">
        <v>#REF!</v>
      </c>
      <c r="AI481" s="635"/>
      <c r="AJ481" s="379"/>
      <c r="AK481" s="379"/>
      <c r="AL481" s="379"/>
      <c r="AM481" s="379"/>
      <c r="AN481" s="379"/>
      <c r="AO481" s="379"/>
      <c r="AQ481" s="379" t="s">
        <v>2460</v>
      </c>
      <c r="AR481" s="379" t="s">
        <v>2467</v>
      </c>
      <c r="AT481" s="379" t="s">
        <v>2462</v>
      </c>
      <c r="AV481" s="379">
        <v>2.2000000000000002</v>
      </c>
      <c r="AW481" s="644">
        <v>0</v>
      </c>
    </row>
    <row r="482" spans="1:51" x14ac:dyDescent="0.45">
      <c r="A482" s="379" t="s">
        <v>16</v>
      </c>
      <c r="J482" s="379" t="s">
        <v>120</v>
      </c>
      <c r="K482" s="594" t="s">
        <v>2468</v>
      </c>
      <c r="L482" s="594" t="s">
        <v>2285</v>
      </c>
      <c r="M482" s="594" t="s">
        <v>2286</v>
      </c>
      <c r="N482" s="594" t="s">
        <v>2469</v>
      </c>
      <c r="O482" s="594" t="s">
        <v>2470</v>
      </c>
      <c r="P482" s="594"/>
      <c r="Q482" s="594"/>
      <c r="R482" s="594"/>
      <c r="S482" s="594"/>
      <c r="T482" s="594"/>
      <c r="U482" s="594"/>
      <c r="V482" s="594"/>
      <c r="W482" s="594"/>
      <c r="X482" s="594"/>
      <c r="Y482" s="594"/>
      <c r="Z482" s="594"/>
      <c r="AA482" s="588" t="s">
        <v>404</v>
      </c>
      <c r="AB482" s="588" t="s">
        <v>2471</v>
      </c>
      <c r="AC482" s="528" t="s">
        <v>64</v>
      </c>
      <c r="AD482" s="588" t="s">
        <v>1096</v>
      </c>
      <c r="AE482" s="595">
        <v>1</v>
      </c>
      <c r="AF482" s="595">
        <v>5</v>
      </c>
      <c r="AG482" s="379" t="s">
        <v>665</v>
      </c>
      <c r="AH482" s="635" t="e">
        <v>#REF!</v>
      </c>
      <c r="AI482" s="635"/>
      <c r="AJ482" s="379"/>
      <c r="AK482" s="379"/>
      <c r="AL482" s="379"/>
      <c r="AM482" s="379"/>
      <c r="AN482" s="379"/>
      <c r="AO482" s="379"/>
      <c r="AU482" s="379"/>
      <c r="AW482" s="644">
        <v>0</v>
      </c>
      <c r="AY482" s="379"/>
    </row>
    <row r="483" spans="1:51" x14ac:dyDescent="0.45">
      <c r="A483" s="379" t="s">
        <v>1440</v>
      </c>
      <c r="B483" s="379" t="s">
        <v>1441</v>
      </c>
      <c r="C483" s="379" t="s">
        <v>1442</v>
      </c>
      <c r="J483" s="379" t="s">
        <v>120</v>
      </c>
      <c r="K483" s="594" t="s">
        <v>2472</v>
      </c>
      <c r="L483" s="594" t="s">
        <v>2285</v>
      </c>
      <c r="M483" s="594" t="s">
        <v>2286</v>
      </c>
      <c r="N483" s="594" t="s">
        <v>2473</v>
      </c>
      <c r="O483" s="594" t="s">
        <v>2474</v>
      </c>
      <c r="P483" s="594"/>
      <c r="Q483" s="594"/>
      <c r="R483" s="594"/>
      <c r="S483" s="594"/>
      <c r="T483" s="594"/>
      <c r="U483" s="594"/>
      <c r="V483" s="594"/>
      <c r="W483" s="594"/>
      <c r="X483" s="594"/>
      <c r="Y483" s="594"/>
      <c r="Z483" s="594"/>
      <c r="AA483" s="588" t="s">
        <v>403</v>
      </c>
      <c r="AB483" s="588" t="s">
        <v>2475</v>
      </c>
      <c r="AC483" s="528" t="s">
        <v>74</v>
      </c>
      <c r="AD483" s="588" t="s">
        <v>1096</v>
      </c>
      <c r="AE483" s="595">
        <v>1</v>
      </c>
      <c r="AF483" s="595">
        <v>5</v>
      </c>
      <c r="AG483" s="379" t="s">
        <v>665</v>
      </c>
      <c r="AH483" s="635" t="e">
        <v>#REF!</v>
      </c>
      <c r="AI483" s="635"/>
      <c r="AJ483" s="379"/>
      <c r="AK483" s="379"/>
      <c r="AL483" s="379"/>
      <c r="AM483" s="379"/>
      <c r="AN483" s="379"/>
      <c r="AO483" s="379"/>
      <c r="AU483" s="379"/>
      <c r="AW483" s="644">
        <v>0</v>
      </c>
      <c r="AY483" s="379"/>
    </row>
    <row r="484" spans="1:51" x14ac:dyDescent="0.45">
      <c r="A484" s="379" t="s">
        <v>1440</v>
      </c>
      <c r="B484" s="379" t="s">
        <v>1441</v>
      </c>
      <c r="C484" s="379" t="s">
        <v>1442</v>
      </c>
      <c r="J484" s="379" t="s">
        <v>120</v>
      </c>
      <c r="K484" s="594" t="s">
        <v>2476</v>
      </c>
      <c r="L484" s="594" t="s">
        <v>2285</v>
      </c>
      <c r="M484" s="594" t="s">
        <v>2286</v>
      </c>
      <c r="N484" s="594" t="s">
        <v>2477</v>
      </c>
      <c r="O484" s="594" t="s">
        <v>2478</v>
      </c>
      <c r="P484" s="594"/>
      <c r="Q484" s="594"/>
      <c r="R484" s="594"/>
      <c r="S484" s="594"/>
      <c r="T484" s="594"/>
      <c r="U484" s="594"/>
      <c r="V484" s="594"/>
      <c r="W484" s="594"/>
      <c r="X484" s="594"/>
      <c r="Y484" s="594"/>
      <c r="Z484" s="594"/>
      <c r="AA484" s="588" t="s">
        <v>402</v>
      </c>
      <c r="AB484" s="588" t="s">
        <v>2479</v>
      </c>
      <c r="AC484" s="528" t="s">
        <v>84</v>
      </c>
      <c r="AD484" s="588" t="s">
        <v>1096</v>
      </c>
      <c r="AE484" s="595">
        <v>1</v>
      </c>
      <c r="AF484" s="595">
        <v>5</v>
      </c>
      <c r="AG484" s="379" t="s">
        <v>665</v>
      </c>
      <c r="AH484" s="635" t="e">
        <v>#REF!</v>
      </c>
      <c r="AI484" s="635"/>
      <c r="AJ484" s="379"/>
      <c r="AK484" s="379"/>
      <c r="AL484" s="379"/>
      <c r="AM484" s="379"/>
      <c r="AN484" s="379"/>
      <c r="AO484" s="379"/>
      <c r="AU484" s="379"/>
      <c r="AW484" s="644">
        <v>0</v>
      </c>
      <c r="AY484" s="379"/>
    </row>
    <row r="485" spans="1:51" x14ac:dyDescent="0.45">
      <c r="A485" s="379" t="s">
        <v>602</v>
      </c>
      <c r="B485" s="379" t="s">
        <v>2480</v>
      </c>
      <c r="C485" s="379" t="s">
        <v>2481</v>
      </c>
      <c r="D485" s="379" t="s">
        <v>2482</v>
      </c>
      <c r="H485" s="379" t="s">
        <v>2483</v>
      </c>
      <c r="J485" s="379" t="s">
        <v>120</v>
      </c>
      <c r="K485" s="594" t="s">
        <v>2484</v>
      </c>
      <c r="L485" s="594" t="s">
        <v>2285</v>
      </c>
      <c r="M485" s="594" t="s">
        <v>2286</v>
      </c>
      <c r="N485" s="594" t="s">
        <v>2485</v>
      </c>
      <c r="O485" s="594" t="s">
        <v>2486</v>
      </c>
      <c r="P485" s="594"/>
      <c r="Q485" s="594"/>
      <c r="R485" s="594"/>
      <c r="S485" s="594"/>
      <c r="T485" s="594"/>
      <c r="U485" s="594"/>
      <c r="V485" s="594"/>
      <c r="W485" s="594"/>
      <c r="X485" s="594"/>
      <c r="Y485" s="594"/>
      <c r="Z485" s="594"/>
      <c r="AA485" s="588" t="s">
        <v>401</v>
      </c>
      <c r="AB485" s="588" t="s">
        <v>2487</v>
      </c>
      <c r="AC485" s="528" t="s">
        <v>92</v>
      </c>
      <c r="AD485" s="588" t="s">
        <v>1096</v>
      </c>
      <c r="AE485" s="595">
        <v>1</v>
      </c>
      <c r="AF485" s="595">
        <v>5</v>
      </c>
      <c r="AG485" s="379" t="s">
        <v>665</v>
      </c>
      <c r="AH485" s="635" t="e">
        <v>#REF!</v>
      </c>
      <c r="AI485" s="635"/>
      <c r="AJ485" s="379"/>
      <c r="AK485" s="379"/>
      <c r="AL485" s="379"/>
      <c r="AM485" s="379"/>
      <c r="AN485" s="379"/>
      <c r="AO485" s="379"/>
      <c r="AR485" s="379" t="s">
        <v>2488</v>
      </c>
      <c r="AT485" s="379" t="s">
        <v>2480</v>
      </c>
      <c r="AU485" s="379"/>
      <c r="AV485" s="379">
        <v>2.2000000000000002</v>
      </c>
      <c r="AW485" s="644">
        <v>0</v>
      </c>
      <c r="AY485" s="379"/>
    </row>
    <row r="486" spans="1:51" x14ac:dyDescent="0.45">
      <c r="A486" s="379" t="s">
        <v>602</v>
      </c>
      <c r="B486" s="379" t="s">
        <v>2480</v>
      </c>
      <c r="C486" s="379" t="s">
        <v>2481</v>
      </c>
      <c r="D486" s="379" t="s">
        <v>2482</v>
      </c>
      <c r="J486" s="379" t="s">
        <v>120</v>
      </c>
      <c r="K486" s="594" t="s">
        <v>2489</v>
      </c>
      <c r="L486" s="594" t="s">
        <v>2285</v>
      </c>
      <c r="M486" s="594" t="s">
        <v>2286</v>
      </c>
      <c r="N486" s="594" t="s">
        <v>2490</v>
      </c>
      <c r="O486" s="594" t="s">
        <v>2491</v>
      </c>
      <c r="P486" s="594"/>
      <c r="Q486" s="594"/>
      <c r="R486" s="594"/>
      <c r="S486" s="594"/>
      <c r="T486" s="594"/>
      <c r="U486" s="594"/>
      <c r="V486" s="594"/>
      <c r="W486" s="594"/>
      <c r="X486" s="594"/>
      <c r="Y486" s="594"/>
      <c r="Z486" s="594"/>
      <c r="AA486" s="588" t="s">
        <v>400</v>
      </c>
      <c r="AB486" s="588" t="s">
        <v>2492</v>
      </c>
      <c r="AC486" s="528" t="s">
        <v>102</v>
      </c>
      <c r="AD486" s="588" t="s">
        <v>1096</v>
      </c>
      <c r="AE486" s="595">
        <v>1</v>
      </c>
      <c r="AF486" s="595">
        <v>5</v>
      </c>
      <c r="AG486" s="379" t="s">
        <v>665</v>
      </c>
      <c r="AH486" s="635" t="e">
        <v>#REF!</v>
      </c>
      <c r="AI486" s="635"/>
      <c r="AJ486" s="379"/>
      <c r="AK486" s="379"/>
      <c r="AL486" s="379"/>
      <c r="AM486" s="379"/>
      <c r="AN486" s="379"/>
      <c r="AO486" s="379"/>
      <c r="AR486" s="379" t="s">
        <v>2493</v>
      </c>
      <c r="AT486" s="379" t="s">
        <v>2480</v>
      </c>
      <c r="AU486" s="379"/>
      <c r="AV486" s="379">
        <v>2.2000000000000002</v>
      </c>
      <c r="AW486" s="644">
        <v>1.87</v>
      </c>
      <c r="AY486" s="379"/>
    </row>
    <row r="487" spans="1:51" x14ac:dyDescent="0.45">
      <c r="A487" s="379" t="s">
        <v>602</v>
      </c>
      <c r="B487" s="379" t="s">
        <v>2480</v>
      </c>
      <c r="C487" s="379" t="s">
        <v>2481</v>
      </c>
      <c r="D487" s="379" t="s">
        <v>2482</v>
      </c>
      <c r="J487" s="379" t="s">
        <v>120</v>
      </c>
      <c r="K487" s="594" t="s">
        <v>2494</v>
      </c>
      <c r="L487" s="594" t="s">
        <v>2285</v>
      </c>
      <c r="M487" s="594" t="s">
        <v>2286</v>
      </c>
      <c r="N487" s="594" t="s">
        <v>2495</v>
      </c>
      <c r="O487" s="594" t="s">
        <v>2496</v>
      </c>
      <c r="P487" s="594"/>
      <c r="Q487" s="594"/>
      <c r="R487" s="594"/>
      <c r="S487" s="594"/>
      <c r="T487" s="594"/>
      <c r="U487" s="594"/>
      <c r="V487" s="594"/>
      <c r="W487" s="594"/>
      <c r="X487" s="594"/>
      <c r="Y487" s="594"/>
      <c r="Z487" s="594"/>
      <c r="AA487" s="588" t="s">
        <v>2497</v>
      </c>
      <c r="AB487" s="588" t="s">
        <v>2498</v>
      </c>
      <c r="AC487" s="528" t="s">
        <v>112</v>
      </c>
      <c r="AD487" s="588" t="s">
        <v>1096</v>
      </c>
      <c r="AE487" s="595">
        <v>1</v>
      </c>
      <c r="AF487" s="595">
        <v>5</v>
      </c>
      <c r="AG487" s="379" t="s">
        <v>665</v>
      </c>
      <c r="AH487" s="635" t="e">
        <v>#REF!</v>
      </c>
      <c r="AI487" s="635"/>
      <c r="AJ487" s="379"/>
      <c r="AK487" s="379"/>
      <c r="AL487" s="379"/>
      <c r="AM487" s="379"/>
      <c r="AN487" s="379"/>
      <c r="AO487" s="379"/>
      <c r="AR487" s="379" t="s">
        <v>2499</v>
      </c>
      <c r="AT487" s="379" t="s">
        <v>2480</v>
      </c>
      <c r="AU487" s="379"/>
      <c r="AV487" s="379">
        <v>2.2000000000000002</v>
      </c>
      <c r="AW487" s="644">
        <v>1.3640000000000001</v>
      </c>
      <c r="AY487" s="379"/>
    </row>
    <row r="488" spans="1:51" x14ac:dyDescent="0.45">
      <c r="A488" s="379" t="s">
        <v>1440</v>
      </c>
      <c r="B488" s="593" t="s">
        <v>1441</v>
      </c>
      <c r="C488" s="379" t="s">
        <v>1442</v>
      </c>
      <c r="D488" s="379" t="s">
        <v>1443</v>
      </c>
      <c r="E488" s="380"/>
      <c r="F488" s="380"/>
      <c r="G488" s="380"/>
      <c r="H488" s="380" t="s">
        <v>1652</v>
      </c>
      <c r="J488" s="379" t="s">
        <v>120</v>
      </c>
      <c r="K488" s="594" t="s">
        <v>2500</v>
      </c>
      <c r="L488" s="594" t="s">
        <v>2252</v>
      </c>
      <c r="M488" s="594" t="s">
        <v>2253</v>
      </c>
      <c r="N488" s="594" t="s">
        <v>2501</v>
      </c>
      <c r="O488" s="594" t="s">
        <v>2502</v>
      </c>
      <c r="P488" s="594"/>
      <c r="Q488" s="594"/>
      <c r="R488" s="594"/>
      <c r="S488" s="594"/>
      <c r="T488" s="594"/>
      <c r="U488" s="594"/>
      <c r="V488" s="594"/>
      <c r="W488" s="594"/>
      <c r="X488" s="594"/>
      <c r="Y488" s="594"/>
      <c r="Z488" s="594"/>
      <c r="AA488" s="588" t="s">
        <v>1583</v>
      </c>
      <c r="AB488" s="588" t="s">
        <v>2503</v>
      </c>
      <c r="AC488" s="528" t="s">
        <v>52</v>
      </c>
      <c r="AD488" s="588" t="s">
        <v>1096</v>
      </c>
      <c r="AE488" s="595">
        <v>1</v>
      </c>
      <c r="AF488" s="595">
        <v>5</v>
      </c>
      <c r="AG488" s="379" t="s">
        <v>665</v>
      </c>
      <c r="AH488" s="635" t="e">
        <v>#REF!</v>
      </c>
      <c r="AI488" s="635"/>
      <c r="AJ488" s="379">
        <v>1</v>
      </c>
      <c r="AK488" s="379">
        <v>1</v>
      </c>
      <c r="AL488" s="379"/>
      <c r="AM488" s="379"/>
      <c r="AN488" s="379"/>
      <c r="AO488" s="379"/>
      <c r="AR488" s="379" t="s">
        <v>2504</v>
      </c>
      <c r="AU488" s="379"/>
      <c r="AV488" s="379">
        <v>2.2000000000000002</v>
      </c>
      <c r="AW488" s="644">
        <v>0</v>
      </c>
      <c r="AY488" s="379"/>
    </row>
    <row r="489" spans="1:51" x14ac:dyDescent="0.45">
      <c r="A489" s="379" t="s">
        <v>602</v>
      </c>
      <c r="B489" s="379" t="s">
        <v>2297</v>
      </c>
      <c r="C489" s="379" t="s">
        <v>2298</v>
      </c>
      <c r="D489" s="379" t="s">
        <v>2299</v>
      </c>
      <c r="J489" s="379" t="s">
        <v>120</v>
      </c>
      <c r="K489" s="594" t="s">
        <v>2505</v>
      </c>
      <c r="L489" s="594" t="s">
        <v>2252</v>
      </c>
      <c r="M489" s="594" t="s">
        <v>2253</v>
      </c>
      <c r="N489" s="594" t="s">
        <v>2506</v>
      </c>
      <c r="O489" s="594" t="s">
        <v>2507</v>
      </c>
      <c r="P489" s="594"/>
      <c r="Q489" s="594"/>
      <c r="R489" s="594"/>
      <c r="S489" s="594"/>
      <c r="T489" s="594"/>
      <c r="U489" s="594"/>
      <c r="V489" s="594"/>
      <c r="W489" s="594"/>
      <c r="X489" s="594"/>
      <c r="Y489" s="594"/>
      <c r="Z489" s="594"/>
      <c r="AA489" s="588" t="s">
        <v>1586</v>
      </c>
      <c r="AB489" s="588" t="s">
        <v>2508</v>
      </c>
      <c r="AC489" s="528" t="s">
        <v>63</v>
      </c>
      <c r="AD489" s="588" t="s">
        <v>1096</v>
      </c>
      <c r="AE489" s="595">
        <v>1</v>
      </c>
      <c r="AF489" s="595">
        <v>5</v>
      </c>
      <c r="AG489" s="379" t="s">
        <v>665</v>
      </c>
      <c r="AH489" s="635" t="e">
        <v>#REF!</v>
      </c>
      <c r="AI489" s="635"/>
      <c r="AJ489" s="379"/>
      <c r="AK489" s="379"/>
      <c r="AL489" s="379"/>
      <c r="AM489" s="379"/>
      <c r="AN489" s="379"/>
      <c r="AO489" s="379"/>
      <c r="AQ489" s="379" t="s">
        <v>2509</v>
      </c>
      <c r="AR489" s="379" t="s">
        <v>2510</v>
      </c>
      <c r="AU489" s="379"/>
      <c r="AV489" s="379">
        <v>3.3</v>
      </c>
      <c r="AW489" s="644">
        <v>0.33</v>
      </c>
      <c r="AY489" s="379"/>
    </row>
    <row r="490" spans="1:51" x14ac:dyDescent="0.45">
      <c r="A490" s="379" t="s">
        <v>602</v>
      </c>
      <c r="B490" s="379" t="s">
        <v>851</v>
      </c>
      <c r="C490" s="379" t="s">
        <v>852</v>
      </c>
      <c r="D490" s="379" t="s">
        <v>853</v>
      </c>
      <c r="H490" s="379" t="s">
        <v>2511</v>
      </c>
      <c r="J490" s="379" t="s">
        <v>120</v>
      </c>
      <c r="K490" s="594" t="s">
        <v>2512</v>
      </c>
      <c r="L490" s="594" t="s">
        <v>2252</v>
      </c>
      <c r="M490" s="594" t="s">
        <v>2253</v>
      </c>
      <c r="N490" s="594" t="s">
        <v>2513</v>
      </c>
      <c r="O490" s="594" t="s">
        <v>2514</v>
      </c>
      <c r="P490" s="594" t="s">
        <v>2515</v>
      </c>
      <c r="Q490" s="594" t="s">
        <v>2516</v>
      </c>
      <c r="R490" s="594"/>
      <c r="S490" s="594"/>
      <c r="T490" s="594"/>
      <c r="U490" s="594"/>
      <c r="V490" s="594"/>
      <c r="W490" s="594"/>
      <c r="X490" s="594"/>
      <c r="Y490" s="594"/>
      <c r="Z490" s="594"/>
      <c r="AA490" s="588" t="s">
        <v>1589</v>
      </c>
      <c r="AB490" s="588" t="s">
        <v>2517</v>
      </c>
      <c r="AC490" s="528" t="s">
        <v>73</v>
      </c>
      <c r="AD490" s="588" t="s">
        <v>1096</v>
      </c>
      <c r="AE490" s="595">
        <v>1</v>
      </c>
      <c r="AF490" s="595">
        <v>5</v>
      </c>
      <c r="AG490" s="379" t="s">
        <v>665</v>
      </c>
      <c r="AH490" s="635" t="e">
        <v>#REF!</v>
      </c>
      <c r="AI490" s="635"/>
      <c r="AJ490" s="379">
        <v>7</v>
      </c>
      <c r="AK490" s="379"/>
      <c r="AL490" s="379"/>
      <c r="AM490" s="379">
        <v>5</v>
      </c>
      <c r="AN490" s="379"/>
      <c r="AO490" s="379">
        <v>2</v>
      </c>
      <c r="AQ490" s="379" t="s">
        <v>2518</v>
      </c>
      <c r="AR490" s="379" t="s">
        <v>2519</v>
      </c>
      <c r="AT490" s="379" t="s">
        <v>2520</v>
      </c>
      <c r="AV490" s="379">
        <v>3</v>
      </c>
      <c r="AW490" s="644">
        <v>0.90200000000000002</v>
      </c>
    </row>
    <row r="491" spans="1:51" x14ac:dyDescent="0.45">
      <c r="A491" s="379" t="s">
        <v>602</v>
      </c>
      <c r="B491" s="379" t="s">
        <v>851</v>
      </c>
      <c r="C491" s="379" t="s">
        <v>79</v>
      </c>
      <c r="D491" s="379" t="s">
        <v>853</v>
      </c>
      <c r="H491" s="379" t="s">
        <v>2521</v>
      </c>
      <c r="J491" s="379" t="s">
        <v>120</v>
      </c>
      <c r="K491" s="594" t="s">
        <v>2522</v>
      </c>
      <c r="L491" s="594" t="s">
        <v>2252</v>
      </c>
      <c r="M491" s="594" t="s">
        <v>2253</v>
      </c>
      <c r="N491" s="594" t="s">
        <v>2523</v>
      </c>
      <c r="O491" s="594" t="s">
        <v>2524</v>
      </c>
      <c r="P491" s="594" t="s">
        <v>2525</v>
      </c>
      <c r="Q491" s="594" t="s">
        <v>2526</v>
      </c>
      <c r="R491" s="594"/>
      <c r="S491" s="594"/>
      <c r="T491" s="594"/>
      <c r="U491" s="594"/>
      <c r="V491" s="594"/>
      <c r="W491" s="594"/>
      <c r="X491" s="594"/>
      <c r="Y491" s="594"/>
      <c r="Z491" s="594"/>
      <c r="AA491" s="588" t="s">
        <v>1592</v>
      </c>
      <c r="AB491" s="588" t="s">
        <v>2527</v>
      </c>
      <c r="AC491" s="528" t="s">
        <v>83</v>
      </c>
      <c r="AD491" s="588" t="s">
        <v>1096</v>
      </c>
      <c r="AE491" s="595">
        <v>1</v>
      </c>
      <c r="AF491" s="595">
        <v>5</v>
      </c>
      <c r="AG491" s="379" t="s">
        <v>665</v>
      </c>
      <c r="AH491" s="635" t="e">
        <v>#REF!</v>
      </c>
      <c r="AI491" s="635"/>
      <c r="AJ491" s="379"/>
      <c r="AK491" s="379"/>
      <c r="AL491" s="379"/>
      <c r="AM491" s="379"/>
      <c r="AN491" s="379"/>
      <c r="AO491" s="379"/>
      <c r="AR491" s="379" t="s">
        <v>2528</v>
      </c>
      <c r="AT491" s="379" t="s">
        <v>2521</v>
      </c>
      <c r="AV491" s="379">
        <v>2.2000000000000002</v>
      </c>
      <c r="AW491" s="644">
        <v>1.474</v>
      </c>
    </row>
    <row r="492" spans="1:51" x14ac:dyDescent="0.45">
      <c r="A492" s="379" t="s">
        <v>602</v>
      </c>
      <c r="B492" s="379" t="s">
        <v>851</v>
      </c>
      <c r="C492" s="379" t="s">
        <v>79</v>
      </c>
      <c r="D492" s="379" t="s">
        <v>853</v>
      </c>
      <c r="H492" s="379" t="s">
        <v>2521</v>
      </c>
      <c r="J492" s="379" t="s">
        <v>120</v>
      </c>
      <c r="K492" s="594" t="s">
        <v>2529</v>
      </c>
      <c r="L492" s="594" t="s">
        <v>2252</v>
      </c>
      <c r="M492" s="594" t="s">
        <v>2253</v>
      </c>
      <c r="N492" s="594" t="s">
        <v>2530</v>
      </c>
      <c r="O492" s="594" t="s">
        <v>2531</v>
      </c>
      <c r="P492" s="594"/>
      <c r="Q492" s="594"/>
      <c r="R492" s="594"/>
      <c r="S492" s="594"/>
      <c r="T492" s="594"/>
      <c r="U492" s="594"/>
      <c r="V492" s="594"/>
      <c r="W492" s="594"/>
      <c r="X492" s="594"/>
      <c r="Y492" s="594"/>
      <c r="Z492" s="594"/>
      <c r="AA492" s="588" t="s">
        <v>1595</v>
      </c>
      <c r="AB492" s="588" t="s">
        <v>2532</v>
      </c>
      <c r="AC492" s="528" t="s">
        <v>91</v>
      </c>
      <c r="AD492" s="588" t="s">
        <v>1096</v>
      </c>
      <c r="AE492" s="595">
        <v>1</v>
      </c>
      <c r="AF492" s="595">
        <v>5</v>
      </c>
      <c r="AG492" s="379" t="s">
        <v>665</v>
      </c>
      <c r="AH492" s="635" t="e">
        <v>#REF!</v>
      </c>
      <c r="AI492" s="635"/>
      <c r="AJ492" s="379"/>
      <c r="AK492" s="379"/>
      <c r="AL492" s="379"/>
      <c r="AM492" s="379"/>
      <c r="AN492" s="379"/>
      <c r="AO492" s="379"/>
      <c r="AT492" s="379" t="s">
        <v>2521</v>
      </c>
      <c r="AV492" s="379">
        <v>2.2000000000000002</v>
      </c>
      <c r="AW492" s="644">
        <v>1.1879999999999999</v>
      </c>
    </row>
    <row r="493" spans="1:51" x14ac:dyDescent="0.45">
      <c r="A493" s="379" t="s">
        <v>602</v>
      </c>
      <c r="B493" s="379" t="s">
        <v>2521</v>
      </c>
      <c r="C493" s="379" t="s">
        <v>2533</v>
      </c>
      <c r="D493" s="379" t="s">
        <v>2534</v>
      </c>
      <c r="J493" s="379" t="s">
        <v>120</v>
      </c>
      <c r="K493" s="594" t="s">
        <v>2535</v>
      </c>
      <c r="L493" s="594" t="s">
        <v>2252</v>
      </c>
      <c r="M493" s="594" t="s">
        <v>2253</v>
      </c>
      <c r="N493" s="594" t="s">
        <v>2536</v>
      </c>
      <c r="O493" s="594" t="s">
        <v>2537</v>
      </c>
      <c r="P493" s="594" t="s">
        <v>2538</v>
      </c>
      <c r="Q493" s="594"/>
      <c r="R493" s="594"/>
      <c r="S493" s="594"/>
      <c r="T493" s="594"/>
      <c r="U493" s="594"/>
      <c r="V493" s="594"/>
      <c r="W493" s="594"/>
      <c r="X493" s="594"/>
      <c r="Y493" s="594"/>
      <c r="Z493" s="594"/>
      <c r="AA493" s="588" t="s">
        <v>1599</v>
      </c>
      <c r="AB493" s="588" t="s">
        <v>2539</v>
      </c>
      <c r="AC493" s="528" t="s">
        <v>101</v>
      </c>
      <c r="AD493" s="588" t="s">
        <v>1096</v>
      </c>
      <c r="AE493" s="595">
        <v>1</v>
      </c>
      <c r="AF493" s="595">
        <v>5</v>
      </c>
      <c r="AG493" s="379" t="s">
        <v>665</v>
      </c>
      <c r="AH493" s="635" t="e">
        <v>#REF!</v>
      </c>
      <c r="AI493" s="635"/>
      <c r="AJ493" s="379"/>
      <c r="AK493" s="379"/>
      <c r="AL493" s="379"/>
      <c r="AM493" s="379"/>
      <c r="AN493" s="379"/>
      <c r="AO493" s="379"/>
      <c r="AQ493" s="379" t="s">
        <v>2540</v>
      </c>
      <c r="AR493" s="379" t="s">
        <v>2541</v>
      </c>
      <c r="AU493" s="379"/>
      <c r="AV493" s="379">
        <v>3.3</v>
      </c>
      <c r="AW493" s="644">
        <v>2.706</v>
      </c>
      <c r="AY493" s="379"/>
    </row>
    <row r="494" spans="1:51" x14ac:dyDescent="0.45">
      <c r="A494" s="379" t="s">
        <v>602</v>
      </c>
      <c r="B494" s="379" t="s">
        <v>2521</v>
      </c>
      <c r="C494" s="379" t="s">
        <v>2533</v>
      </c>
      <c r="D494" s="379" t="s">
        <v>2534</v>
      </c>
      <c r="J494" s="379" t="s">
        <v>120</v>
      </c>
      <c r="K494" s="594" t="s">
        <v>2542</v>
      </c>
      <c r="L494" s="594" t="s">
        <v>2252</v>
      </c>
      <c r="M494" s="594" t="s">
        <v>2253</v>
      </c>
      <c r="N494" s="594" t="s">
        <v>2543</v>
      </c>
      <c r="O494" s="594" t="s">
        <v>2544</v>
      </c>
      <c r="P494" s="594"/>
      <c r="Q494" s="594"/>
      <c r="R494" s="594"/>
      <c r="S494" s="594"/>
      <c r="T494" s="594"/>
      <c r="U494" s="594"/>
      <c r="V494" s="594"/>
      <c r="W494" s="594"/>
      <c r="X494" s="594"/>
      <c r="Y494" s="594"/>
      <c r="Z494" s="594"/>
      <c r="AA494" s="588" t="s">
        <v>1603</v>
      </c>
      <c r="AB494" s="588" t="s">
        <v>2545</v>
      </c>
      <c r="AC494" s="528" t="s">
        <v>111</v>
      </c>
      <c r="AD494" s="588" t="s">
        <v>1096</v>
      </c>
      <c r="AE494" s="595">
        <v>1</v>
      </c>
      <c r="AF494" s="595">
        <v>5</v>
      </c>
      <c r="AG494" s="379" t="s">
        <v>665</v>
      </c>
      <c r="AH494" s="635" t="e">
        <v>#REF!</v>
      </c>
      <c r="AI494" s="635"/>
      <c r="AJ494" s="379"/>
      <c r="AK494" s="379"/>
      <c r="AL494" s="379"/>
      <c r="AM494" s="379"/>
      <c r="AN494" s="379"/>
      <c r="AO494" s="379"/>
      <c r="AQ494" s="379" t="s">
        <v>2540</v>
      </c>
      <c r="AR494" s="379" t="s">
        <v>2546</v>
      </c>
      <c r="AU494" s="379"/>
      <c r="AV494" s="379">
        <v>3.3</v>
      </c>
      <c r="AW494" s="644">
        <v>1.0780000000000001</v>
      </c>
      <c r="AY494" s="379"/>
    </row>
    <row r="495" spans="1:51" x14ac:dyDescent="0.45">
      <c r="A495" s="379" t="s">
        <v>602</v>
      </c>
      <c r="B495" s="379" t="s">
        <v>2248</v>
      </c>
      <c r="C495" s="379" t="s">
        <v>2249</v>
      </c>
      <c r="D495" s="379" t="s">
        <v>2250</v>
      </c>
      <c r="J495" s="379" t="s">
        <v>120</v>
      </c>
      <c r="K495" s="594" t="s">
        <v>2547</v>
      </c>
      <c r="L495" s="594" t="s">
        <v>2252</v>
      </c>
      <c r="M495" s="594" t="s">
        <v>2253</v>
      </c>
      <c r="N495" s="594" t="s">
        <v>2548</v>
      </c>
      <c r="O495" s="594" t="s">
        <v>2549</v>
      </c>
      <c r="P495" s="594"/>
      <c r="Q495" s="594"/>
      <c r="R495" s="594"/>
      <c r="S495" s="594"/>
      <c r="T495" s="594"/>
      <c r="U495" s="594"/>
      <c r="V495" s="594"/>
      <c r="W495" s="594"/>
      <c r="X495" s="594"/>
      <c r="Y495" s="594"/>
      <c r="Z495" s="594"/>
      <c r="AA495" s="588" t="s">
        <v>2009</v>
      </c>
      <c r="AB495" s="588" t="s">
        <v>2550</v>
      </c>
      <c r="AC495" s="528" t="s">
        <v>62</v>
      </c>
      <c r="AD495" s="588" t="s">
        <v>1096</v>
      </c>
      <c r="AE495" s="595">
        <v>1</v>
      </c>
      <c r="AF495" s="595">
        <v>5</v>
      </c>
      <c r="AG495" s="379" t="s">
        <v>665</v>
      </c>
      <c r="AH495" s="635" t="e">
        <v>#REF!</v>
      </c>
      <c r="AI495" s="635"/>
      <c r="AJ495" s="379">
        <v>23</v>
      </c>
      <c r="AK495" s="379">
        <v>19</v>
      </c>
      <c r="AL495" s="379"/>
      <c r="AM495" s="379"/>
      <c r="AN495" s="379">
        <v>2</v>
      </c>
      <c r="AO495" s="379">
        <v>2</v>
      </c>
      <c r="AQ495" s="379" t="s">
        <v>2551</v>
      </c>
      <c r="AR495" s="379" t="s">
        <v>2552</v>
      </c>
      <c r="AU495" s="379"/>
      <c r="AV495" s="379">
        <v>2.2000000000000002</v>
      </c>
      <c r="AW495" s="644">
        <v>2.5299999999999998</v>
      </c>
      <c r="AY495" s="379"/>
    </row>
    <row r="496" spans="1:51" x14ac:dyDescent="0.45">
      <c r="A496" s="379" t="s">
        <v>602</v>
      </c>
      <c r="B496" s="379" t="s">
        <v>2248</v>
      </c>
      <c r="C496" s="379" t="s">
        <v>2249</v>
      </c>
      <c r="D496" s="379" t="s">
        <v>2250</v>
      </c>
      <c r="J496" s="379" t="s">
        <v>120</v>
      </c>
      <c r="K496" s="594" t="s">
        <v>2553</v>
      </c>
      <c r="L496" s="594" t="s">
        <v>2252</v>
      </c>
      <c r="M496" s="594" t="s">
        <v>2253</v>
      </c>
      <c r="N496" s="594" t="s">
        <v>2554</v>
      </c>
      <c r="O496" s="594" t="s">
        <v>2555</v>
      </c>
      <c r="P496" s="594"/>
      <c r="Q496" s="594"/>
      <c r="R496" s="594"/>
      <c r="S496" s="594"/>
      <c r="T496" s="594"/>
      <c r="U496" s="594"/>
      <c r="V496" s="594"/>
      <c r="W496" s="594"/>
      <c r="X496" s="594"/>
      <c r="Y496" s="594"/>
      <c r="Z496" s="594"/>
      <c r="AA496" s="588" t="s">
        <v>2014</v>
      </c>
      <c r="AB496" s="588" t="s">
        <v>2556</v>
      </c>
      <c r="AC496" s="528" t="s">
        <v>72</v>
      </c>
      <c r="AD496" s="588" t="s">
        <v>1096</v>
      </c>
      <c r="AE496" s="595">
        <v>1</v>
      </c>
      <c r="AF496" s="595">
        <v>5</v>
      </c>
      <c r="AG496" s="379" t="s">
        <v>665</v>
      </c>
      <c r="AH496" s="635" t="e">
        <v>#REF!</v>
      </c>
      <c r="AI496" s="635"/>
      <c r="AJ496" s="379">
        <v>11</v>
      </c>
      <c r="AK496" s="379">
        <v>4</v>
      </c>
      <c r="AL496" s="379"/>
      <c r="AM496" s="379"/>
      <c r="AN496" s="379">
        <v>7</v>
      </c>
      <c r="AO496" s="379"/>
      <c r="AP496" s="379" t="s">
        <v>1340</v>
      </c>
      <c r="AQ496" s="379" t="s">
        <v>2557</v>
      </c>
      <c r="AR496" s="379" t="s">
        <v>2558</v>
      </c>
      <c r="AU496" s="379"/>
      <c r="AV496" s="379">
        <v>2.2000000000000002</v>
      </c>
      <c r="AW496" s="644">
        <v>1.452</v>
      </c>
      <c r="AY496" s="379"/>
    </row>
    <row r="497" spans="1:51" x14ac:dyDescent="0.45">
      <c r="A497" s="379" t="s">
        <v>16</v>
      </c>
      <c r="J497" s="379" t="s">
        <v>120</v>
      </c>
      <c r="K497" s="594" t="s">
        <v>2559</v>
      </c>
      <c r="L497" s="594" t="s">
        <v>2252</v>
      </c>
      <c r="M497" s="594" t="s">
        <v>2253</v>
      </c>
      <c r="N497" s="594" t="s">
        <v>2560</v>
      </c>
      <c r="O497" s="594" t="s">
        <v>2561</v>
      </c>
      <c r="P497" s="594"/>
      <c r="Q497" s="594"/>
      <c r="R497" s="594"/>
      <c r="S497" s="594"/>
      <c r="T497" s="594"/>
      <c r="U497" s="594"/>
      <c r="V497" s="594"/>
      <c r="W497" s="594"/>
      <c r="X497" s="594"/>
      <c r="Y497" s="594"/>
      <c r="Z497" s="594"/>
      <c r="AA497" s="588" t="s">
        <v>2019</v>
      </c>
      <c r="AB497" s="588" t="s">
        <v>2562</v>
      </c>
      <c r="AC497" s="528" t="s">
        <v>82</v>
      </c>
      <c r="AD497" s="588" t="s">
        <v>1096</v>
      </c>
      <c r="AE497" s="595">
        <v>1</v>
      </c>
      <c r="AF497" s="595">
        <v>5</v>
      </c>
      <c r="AG497" s="379" t="s">
        <v>665</v>
      </c>
      <c r="AH497" s="635" t="e">
        <v>#REF!</v>
      </c>
      <c r="AI497" s="635"/>
      <c r="AJ497" s="379">
        <v>23</v>
      </c>
      <c r="AK497" s="379">
        <v>23</v>
      </c>
      <c r="AL497" s="379"/>
      <c r="AM497" s="379"/>
      <c r="AN497" s="379"/>
      <c r="AO497" s="379"/>
      <c r="AU497" s="379"/>
      <c r="AW497" s="644">
        <v>0</v>
      </c>
      <c r="AY497" s="379"/>
    </row>
    <row r="498" spans="1:51" x14ac:dyDescent="0.45">
      <c r="A498" s="379" t="s">
        <v>16</v>
      </c>
      <c r="J498" s="379" t="s">
        <v>120</v>
      </c>
      <c r="K498" s="594" t="s">
        <v>2563</v>
      </c>
      <c r="L498" s="594" t="s">
        <v>2252</v>
      </c>
      <c r="M498" s="594" t="s">
        <v>2253</v>
      </c>
      <c r="N498" s="594" t="s">
        <v>2564</v>
      </c>
      <c r="O498" s="594" t="s">
        <v>2565</v>
      </c>
      <c r="P498" s="594"/>
      <c r="Q498" s="594"/>
      <c r="R498" s="594"/>
      <c r="S498" s="594"/>
      <c r="T498" s="594"/>
      <c r="U498" s="594"/>
      <c r="V498" s="594"/>
      <c r="W498" s="594"/>
      <c r="X498" s="594"/>
      <c r="Y498" s="594"/>
      <c r="Z498" s="594"/>
      <c r="AA498" s="588" t="s">
        <v>2022</v>
      </c>
      <c r="AB498" s="588" t="s">
        <v>2566</v>
      </c>
      <c r="AC498" s="528" t="s">
        <v>90</v>
      </c>
      <c r="AD498" s="588" t="s">
        <v>1096</v>
      </c>
      <c r="AE498" s="595">
        <v>1</v>
      </c>
      <c r="AF498" s="595">
        <v>5</v>
      </c>
      <c r="AG498" s="379" t="s">
        <v>665</v>
      </c>
      <c r="AH498" s="635" t="e">
        <v>#REF!</v>
      </c>
      <c r="AI498" s="635"/>
      <c r="AJ498" s="379">
        <v>28</v>
      </c>
      <c r="AK498" s="379">
        <v>27</v>
      </c>
      <c r="AL498" s="379"/>
      <c r="AM498" s="379"/>
      <c r="AN498" s="379"/>
      <c r="AO498" s="379">
        <v>1</v>
      </c>
      <c r="AU498" s="379"/>
      <c r="AW498" s="644">
        <v>0</v>
      </c>
      <c r="AY498" s="379"/>
    </row>
    <row r="499" spans="1:51" x14ac:dyDescent="0.45">
      <c r="A499" s="379" t="s">
        <v>16</v>
      </c>
      <c r="J499" s="379" t="s">
        <v>120</v>
      </c>
      <c r="K499" s="594" t="s">
        <v>2567</v>
      </c>
      <c r="L499" s="594" t="s">
        <v>2252</v>
      </c>
      <c r="M499" s="594" t="s">
        <v>2253</v>
      </c>
      <c r="N499" s="594" t="s">
        <v>2568</v>
      </c>
      <c r="O499" s="594" t="s">
        <v>2569</v>
      </c>
      <c r="P499" s="594"/>
      <c r="Q499" s="594"/>
      <c r="R499" s="594"/>
      <c r="S499" s="594"/>
      <c r="T499" s="594"/>
      <c r="U499" s="594"/>
      <c r="V499" s="594"/>
      <c r="W499" s="594"/>
      <c r="X499" s="594"/>
      <c r="Y499" s="594"/>
      <c r="Z499" s="594"/>
      <c r="AA499" s="588" t="s">
        <v>2025</v>
      </c>
      <c r="AB499" s="588" t="s">
        <v>2570</v>
      </c>
      <c r="AC499" s="528" t="s">
        <v>100</v>
      </c>
      <c r="AD499" s="588" t="s">
        <v>1096</v>
      </c>
      <c r="AE499" s="595">
        <v>1</v>
      </c>
      <c r="AF499" s="595">
        <v>5</v>
      </c>
      <c r="AG499" s="379" t="s">
        <v>665</v>
      </c>
      <c r="AH499" s="635" t="e">
        <v>#REF!</v>
      </c>
      <c r="AI499" s="635"/>
      <c r="AJ499" s="379">
        <v>25</v>
      </c>
      <c r="AK499" s="379">
        <v>25</v>
      </c>
      <c r="AL499" s="379"/>
      <c r="AM499" s="379"/>
      <c r="AN499" s="379"/>
      <c r="AO499" s="379"/>
      <c r="AU499" s="379"/>
      <c r="AW499" s="644">
        <v>0</v>
      </c>
      <c r="AY499" s="379"/>
    </row>
    <row r="500" spans="1:51" x14ac:dyDescent="0.45">
      <c r="A500" s="379" t="s">
        <v>602</v>
      </c>
      <c r="B500" s="379" t="s">
        <v>2297</v>
      </c>
      <c r="C500" s="379" t="s">
        <v>2298</v>
      </c>
      <c r="D500" s="379" t="s">
        <v>2299</v>
      </c>
      <c r="J500" s="379" t="s">
        <v>120</v>
      </c>
      <c r="K500" s="594" t="s">
        <v>2571</v>
      </c>
      <c r="L500" s="594" t="s">
        <v>2252</v>
      </c>
      <c r="M500" s="594" t="s">
        <v>2253</v>
      </c>
      <c r="N500" s="594" t="s">
        <v>2572</v>
      </c>
      <c r="O500" s="594" t="s">
        <v>2573</v>
      </c>
      <c r="P500" s="594" t="s">
        <v>2574</v>
      </c>
      <c r="Q500" s="594" t="s">
        <v>2575</v>
      </c>
      <c r="R500" s="594"/>
      <c r="S500" s="594"/>
      <c r="T500" s="594"/>
      <c r="U500" s="594"/>
      <c r="V500" s="594"/>
      <c r="W500" s="594"/>
      <c r="X500" s="594"/>
      <c r="Y500" s="594"/>
      <c r="Z500" s="594"/>
      <c r="AA500" s="588" t="s">
        <v>2028</v>
      </c>
      <c r="AB500" s="588" t="s">
        <v>2576</v>
      </c>
      <c r="AC500" s="528" t="s">
        <v>110</v>
      </c>
      <c r="AD500" s="588" t="s">
        <v>1096</v>
      </c>
      <c r="AE500" s="595">
        <v>1</v>
      </c>
      <c r="AF500" s="595">
        <v>5</v>
      </c>
      <c r="AG500" s="379" t="s">
        <v>665</v>
      </c>
      <c r="AH500" s="635" t="e">
        <v>#REF!</v>
      </c>
      <c r="AI500" s="635"/>
      <c r="AJ500" s="379"/>
      <c r="AK500" s="379"/>
      <c r="AL500" s="379"/>
      <c r="AM500" s="379"/>
      <c r="AN500" s="379"/>
      <c r="AO500" s="379"/>
      <c r="AQ500" s="379" t="s">
        <v>2577</v>
      </c>
      <c r="AR500" s="379" t="s">
        <v>2578</v>
      </c>
      <c r="AU500" s="379"/>
      <c r="AV500" s="379">
        <v>2.2000000000000002</v>
      </c>
      <c r="AW500" s="644">
        <v>2.024</v>
      </c>
      <c r="AX500" s="649" t="s">
        <v>2579</v>
      </c>
      <c r="AY500" s="379"/>
    </row>
    <row r="501" spans="1:51" x14ac:dyDescent="0.45">
      <c r="A501" s="379" t="s">
        <v>602</v>
      </c>
      <c r="B501" s="379" t="s">
        <v>2580</v>
      </c>
      <c r="C501" s="379" t="s">
        <v>852</v>
      </c>
      <c r="J501" s="379" t="s">
        <v>120</v>
      </c>
      <c r="K501" s="594" t="s">
        <v>2581</v>
      </c>
      <c r="L501" s="594" t="s">
        <v>2582</v>
      </c>
      <c r="M501" s="594"/>
      <c r="N501" s="594"/>
      <c r="O501" s="594"/>
      <c r="P501" s="594"/>
      <c r="Q501" s="594"/>
      <c r="R501" s="594"/>
      <c r="S501" s="594"/>
      <c r="T501" s="594"/>
      <c r="U501" s="594"/>
      <c r="V501" s="594"/>
      <c r="W501" s="594"/>
      <c r="X501" s="594"/>
      <c r="Y501" s="594"/>
      <c r="Z501" s="594"/>
      <c r="AA501" s="588"/>
      <c r="AB501" s="588" t="s">
        <v>2583</v>
      </c>
      <c r="AC501" s="528" t="s">
        <v>178</v>
      </c>
      <c r="AD501" s="588" t="s">
        <v>1096</v>
      </c>
      <c r="AE501" s="613">
        <v>1</v>
      </c>
      <c r="AF501" s="613">
        <v>5</v>
      </c>
      <c r="AG501" s="379" t="s">
        <v>665</v>
      </c>
      <c r="AH501" s="635" t="e">
        <v>#REF!</v>
      </c>
      <c r="AI501" s="635"/>
      <c r="AJ501" s="379"/>
      <c r="AK501" s="379"/>
      <c r="AL501" s="379"/>
      <c r="AM501" s="379"/>
      <c r="AN501" s="379"/>
      <c r="AO501" s="379"/>
      <c r="AQ501" s="379" t="s">
        <v>2584</v>
      </c>
      <c r="AR501" s="379" t="s">
        <v>2585</v>
      </c>
      <c r="AU501" s="379"/>
      <c r="AV501" s="379">
        <v>2.2000000000000002</v>
      </c>
      <c r="AW501" s="644">
        <v>0.35199999999999998</v>
      </c>
      <c r="AY501" s="379"/>
    </row>
    <row r="502" spans="1:51" x14ac:dyDescent="0.45">
      <c r="A502" s="379" t="s">
        <v>602</v>
      </c>
      <c r="B502" s="379" t="s">
        <v>2580</v>
      </c>
      <c r="C502" s="379" t="s">
        <v>852</v>
      </c>
      <c r="J502" s="379" t="s">
        <v>120</v>
      </c>
      <c r="K502" s="594" t="s">
        <v>2586</v>
      </c>
      <c r="L502" s="594"/>
      <c r="M502" s="594"/>
      <c r="N502" s="594"/>
      <c r="O502" s="594"/>
      <c r="P502" s="594"/>
      <c r="Q502" s="594"/>
      <c r="R502" s="594"/>
      <c r="S502" s="594"/>
      <c r="T502" s="594"/>
      <c r="U502" s="594"/>
      <c r="V502" s="594"/>
      <c r="W502" s="594"/>
      <c r="X502" s="594"/>
      <c r="Y502" s="594"/>
      <c r="Z502" s="594"/>
      <c r="AA502" s="588"/>
      <c r="AB502" s="588" t="s">
        <v>2587</v>
      </c>
      <c r="AC502" s="528" t="s">
        <v>182</v>
      </c>
      <c r="AD502" s="588" t="s">
        <v>1096</v>
      </c>
      <c r="AE502" s="613">
        <v>1</v>
      </c>
      <c r="AF502" s="613">
        <v>5</v>
      </c>
      <c r="AG502" s="379" t="s">
        <v>665</v>
      </c>
      <c r="AH502" s="635" t="e">
        <v>#REF!</v>
      </c>
      <c r="AI502" s="635"/>
      <c r="AJ502" s="379"/>
      <c r="AK502" s="379"/>
      <c r="AL502" s="379"/>
      <c r="AM502" s="379"/>
      <c r="AN502" s="379"/>
      <c r="AO502" s="379"/>
      <c r="AQ502" s="379" t="s">
        <v>2584</v>
      </c>
      <c r="AR502" s="379" t="s">
        <v>2588</v>
      </c>
      <c r="AU502" s="379"/>
      <c r="AV502" s="379">
        <v>2.2000000000000002</v>
      </c>
      <c r="AW502" s="644">
        <v>0.26400000000000001</v>
      </c>
      <c r="AY502" s="379"/>
    </row>
    <row r="503" spans="1:51" x14ac:dyDescent="0.45">
      <c r="A503" s="379" t="s">
        <v>602</v>
      </c>
      <c r="B503" s="379" t="s">
        <v>2580</v>
      </c>
      <c r="C503" s="379" t="s">
        <v>852</v>
      </c>
      <c r="J503" s="379" t="s">
        <v>120</v>
      </c>
      <c r="K503" s="594" t="s">
        <v>2589</v>
      </c>
      <c r="L503" s="594"/>
      <c r="M503" s="594"/>
      <c r="N503" s="594"/>
      <c r="O503" s="594"/>
      <c r="P503" s="594"/>
      <c r="Q503" s="594"/>
      <c r="R503" s="594"/>
      <c r="S503" s="594"/>
      <c r="T503" s="594"/>
      <c r="U503" s="594"/>
      <c r="V503" s="594"/>
      <c r="W503" s="594"/>
      <c r="X503" s="594"/>
      <c r="Y503" s="594"/>
      <c r="Z503" s="594"/>
      <c r="AA503" s="588"/>
      <c r="AB503" s="588" t="s">
        <v>2590</v>
      </c>
      <c r="AC503" s="528" t="s">
        <v>186</v>
      </c>
      <c r="AD503" s="588" t="s">
        <v>1096</v>
      </c>
      <c r="AE503" s="613">
        <v>1</v>
      </c>
      <c r="AF503" s="613">
        <v>5</v>
      </c>
      <c r="AG503" s="379" t="s">
        <v>665</v>
      </c>
      <c r="AH503" s="635" t="e">
        <v>#REF!</v>
      </c>
      <c r="AI503" s="635"/>
      <c r="AJ503" s="379"/>
      <c r="AK503" s="379"/>
      <c r="AL503" s="379"/>
      <c r="AM503" s="379"/>
      <c r="AN503" s="379"/>
      <c r="AO503" s="379"/>
      <c r="AQ503" s="379" t="s">
        <v>2584</v>
      </c>
      <c r="AR503" s="379" t="s">
        <v>2591</v>
      </c>
      <c r="AU503" s="379"/>
      <c r="AV503" s="379">
        <v>2.2000000000000002</v>
      </c>
      <c r="AW503" s="644">
        <v>0.70399999999999996</v>
      </c>
      <c r="AY503" s="379"/>
    </row>
    <row r="504" spans="1:51" x14ac:dyDescent="0.45">
      <c r="A504" s="379" t="s">
        <v>602</v>
      </c>
      <c r="B504" s="379" t="s">
        <v>2580</v>
      </c>
      <c r="C504" s="379" t="s">
        <v>852</v>
      </c>
      <c r="J504" s="379" t="s">
        <v>120</v>
      </c>
      <c r="K504" s="594" t="s">
        <v>2592</v>
      </c>
      <c r="L504" s="594"/>
      <c r="M504" s="594"/>
      <c r="N504" s="594"/>
      <c r="O504" s="594"/>
      <c r="P504" s="594"/>
      <c r="Q504" s="594"/>
      <c r="R504" s="594"/>
      <c r="S504" s="594"/>
      <c r="T504" s="594"/>
      <c r="U504" s="594"/>
      <c r="V504" s="594"/>
      <c r="W504" s="594"/>
      <c r="X504" s="594"/>
      <c r="Y504" s="594"/>
      <c r="Z504" s="594"/>
      <c r="AA504" s="588"/>
      <c r="AB504" s="588" t="s">
        <v>2593</v>
      </c>
      <c r="AC504" s="528" t="s">
        <v>190</v>
      </c>
      <c r="AD504" s="588" t="s">
        <v>1096</v>
      </c>
      <c r="AE504" s="613">
        <v>1</v>
      </c>
      <c r="AF504" s="613">
        <v>5</v>
      </c>
      <c r="AG504" s="379" t="s">
        <v>665</v>
      </c>
      <c r="AH504" s="635" t="e">
        <v>#REF!</v>
      </c>
      <c r="AI504" s="635"/>
      <c r="AJ504" s="379"/>
      <c r="AK504" s="379"/>
      <c r="AL504" s="379"/>
      <c r="AM504" s="379"/>
      <c r="AN504" s="379"/>
      <c r="AO504" s="379"/>
      <c r="AQ504" s="379" t="s">
        <v>2584</v>
      </c>
      <c r="AR504" s="379" t="s">
        <v>2594</v>
      </c>
      <c r="AU504" s="379"/>
      <c r="AV504" s="379">
        <v>2.2000000000000002</v>
      </c>
      <c r="AW504" s="644">
        <v>0.70399999999999996</v>
      </c>
      <c r="AY504" s="379"/>
    </row>
    <row r="505" spans="1:51" x14ac:dyDescent="0.45">
      <c r="A505" s="379" t="s">
        <v>602</v>
      </c>
      <c r="B505" s="379" t="s">
        <v>2580</v>
      </c>
      <c r="C505" s="379" t="s">
        <v>852</v>
      </c>
      <c r="J505" s="379" t="s">
        <v>120</v>
      </c>
      <c r="K505" s="594" t="s">
        <v>2595</v>
      </c>
      <c r="L505" s="594"/>
      <c r="M505" s="594"/>
      <c r="N505" s="594"/>
      <c r="O505" s="594"/>
      <c r="P505" s="594"/>
      <c r="Q505" s="594"/>
      <c r="R505" s="594"/>
      <c r="S505" s="594"/>
      <c r="T505" s="594"/>
      <c r="U505" s="594"/>
      <c r="V505" s="594"/>
      <c r="W505" s="594"/>
      <c r="X505" s="594"/>
      <c r="Y505" s="594"/>
      <c r="Z505" s="594"/>
      <c r="AA505" s="588"/>
      <c r="AB505" s="588" t="s">
        <v>2596</v>
      </c>
      <c r="AC505" s="528" t="s">
        <v>194</v>
      </c>
      <c r="AD505" s="588" t="s">
        <v>1096</v>
      </c>
      <c r="AE505" s="613">
        <v>1</v>
      </c>
      <c r="AF505" s="613">
        <v>5</v>
      </c>
      <c r="AG505" s="379" t="s">
        <v>665</v>
      </c>
      <c r="AH505" s="635" t="e">
        <v>#REF!</v>
      </c>
      <c r="AI505" s="635"/>
      <c r="AJ505" s="379"/>
      <c r="AK505" s="379"/>
      <c r="AL505" s="379"/>
      <c r="AM505" s="379"/>
      <c r="AN505" s="379"/>
      <c r="AO505" s="379"/>
      <c r="AQ505" s="379" t="s">
        <v>2584</v>
      </c>
      <c r="AR505" s="379" t="s">
        <v>2597</v>
      </c>
      <c r="AU505" s="379"/>
      <c r="AV505" s="379">
        <v>2.2000000000000002</v>
      </c>
      <c r="AW505" s="644">
        <v>0.308</v>
      </c>
      <c r="AY505" s="379"/>
    </row>
    <row r="506" spans="1:51" x14ac:dyDescent="0.45">
      <c r="A506" s="379" t="s">
        <v>602</v>
      </c>
      <c r="B506" s="379" t="s">
        <v>2580</v>
      </c>
      <c r="C506" s="379" t="s">
        <v>852</v>
      </c>
      <c r="J506" s="379" t="s">
        <v>120</v>
      </c>
      <c r="K506" s="594" t="s">
        <v>2598</v>
      </c>
      <c r="L506" s="594"/>
      <c r="M506" s="594"/>
      <c r="N506" s="594"/>
      <c r="O506" s="594"/>
      <c r="P506" s="594"/>
      <c r="Q506" s="594"/>
      <c r="R506" s="594"/>
      <c r="S506" s="594"/>
      <c r="T506" s="594"/>
      <c r="U506" s="594"/>
      <c r="V506" s="594"/>
      <c r="W506" s="594"/>
      <c r="X506" s="594"/>
      <c r="Y506" s="594"/>
      <c r="Z506" s="594"/>
      <c r="AA506" s="588"/>
      <c r="AB506" s="588" t="s">
        <v>2599</v>
      </c>
      <c r="AC506" s="528" t="s">
        <v>198</v>
      </c>
      <c r="AD506" s="588" t="s">
        <v>1096</v>
      </c>
      <c r="AE506" s="613">
        <v>1</v>
      </c>
      <c r="AF506" s="613">
        <v>5</v>
      </c>
      <c r="AG506" s="379" t="s">
        <v>665</v>
      </c>
      <c r="AH506" s="635" t="e">
        <v>#REF!</v>
      </c>
      <c r="AI506" s="635"/>
      <c r="AJ506" s="379"/>
      <c r="AK506" s="379"/>
      <c r="AL506" s="379"/>
      <c r="AM506" s="379"/>
      <c r="AN506" s="379"/>
      <c r="AO506" s="379"/>
      <c r="AQ506" s="379" t="s">
        <v>2584</v>
      </c>
      <c r="AR506" s="379" t="s">
        <v>2600</v>
      </c>
      <c r="AU506" s="379"/>
      <c r="AV506" s="379">
        <v>2.2000000000000002</v>
      </c>
      <c r="AW506" s="644">
        <v>0.50600000000000001</v>
      </c>
      <c r="AY506" s="379"/>
    </row>
    <row r="507" spans="1:51" x14ac:dyDescent="0.45">
      <c r="A507" s="379" t="s">
        <v>602</v>
      </c>
      <c r="B507" s="379" t="s">
        <v>2580</v>
      </c>
      <c r="C507" s="379" t="s">
        <v>852</v>
      </c>
      <c r="J507" s="379" t="s">
        <v>120</v>
      </c>
      <c r="K507" s="594" t="s">
        <v>2601</v>
      </c>
      <c r="L507" s="594"/>
      <c r="M507" s="594"/>
      <c r="N507" s="594"/>
      <c r="O507" s="594"/>
      <c r="P507" s="594"/>
      <c r="Q507" s="594"/>
      <c r="R507" s="594"/>
      <c r="S507" s="594"/>
      <c r="T507" s="594"/>
      <c r="U507" s="594"/>
      <c r="V507" s="594"/>
      <c r="W507" s="594"/>
      <c r="X507" s="594"/>
      <c r="Y507" s="594"/>
      <c r="Z507" s="594"/>
      <c r="AA507" s="588"/>
      <c r="AB507" s="588" t="s">
        <v>2602</v>
      </c>
      <c r="AC507" s="528" t="s">
        <v>202</v>
      </c>
      <c r="AD507" s="588" t="s">
        <v>1096</v>
      </c>
      <c r="AE507" s="613">
        <v>1</v>
      </c>
      <c r="AF507" s="613">
        <v>5</v>
      </c>
      <c r="AG507" s="379" t="s">
        <v>665</v>
      </c>
      <c r="AH507" s="635" t="e">
        <v>#REF!</v>
      </c>
      <c r="AI507" s="635"/>
      <c r="AJ507" s="379"/>
      <c r="AK507" s="379"/>
      <c r="AL507" s="379"/>
      <c r="AM507" s="379"/>
      <c r="AN507" s="379"/>
      <c r="AO507" s="379"/>
      <c r="AQ507" s="379" t="s">
        <v>2584</v>
      </c>
      <c r="AR507" s="379" t="s">
        <v>2603</v>
      </c>
      <c r="AU507" s="379"/>
      <c r="AV507" s="379">
        <v>2.2000000000000002</v>
      </c>
      <c r="AW507" s="644">
        <v>0</v>
      </c>
      <c r="AY507" s="379"/>
    </row>
    <row r="508" spans="1:51" x14ac:dyDescent="0.45">
      <c r="A508" s="379" t="s">
        <v>602</v>
      </c>
      <c r="B508" s="379" t="s">
        <v>2580</v>
      </c>
      <c r="C508" s="379" t="s">
        <v>852</v>
      </c>
      <c r="J508" s="379" t="s">
        <v>120</v>
      </c>
      <c r="K508" s="594" t="s">
        <v>2604</v>
      </c>
      <c r="L508" s="594"/>
      <c r="M508" s="594"/>
      <c r="N508" s="594"/>
      <c r="O508" s="594"/>
      <c r="P508" s="594"/>
      <c r="Q508" s="594"/>
      <c r="R508" s="594"/>
      <c r="S508" s="594"/>
      <c r="T508" s="594"/>
      <c r="U508" s="594"/>
      <c r="V508" s="594"/>
      <c r="W508" s="594"/>
      <c r="X508" s="594"/>
      <c r="Y508" s="594"/>
      <c r="Z508" s="594"/>
      <c r="AA508" s="588"/>
      <c r="AB508" s="588" t="s">
        <v>2605</v>
      </c>
      <c r="AC508" s="528" t="s">
        <v>429</v>
      </c>
      <c r="AD508" s="588" t="s">
        <v>1096</v>
      </c>
      <c r="AE508" s="613">
        <v>1</v>
      </c>
      <c r="AF508" s="613">
        <v>5</v>
      </c>
      <c r="AG508" s="379" t="s">
        <v>665</v>
      </c>
      <c r="AH508" s="635" t="e">
        <v>#REF!</v>
      </c>
      <c r="AI508" s="635"/>
      <c r="AJ508" s="379"/>
      <c r="AK508" s="379"/>
      <c r="AL508" s="379"/>
      <c r="AM508" s="379"/>
      <c r="AN508" s="379"/>
      <c r="AO508" s="379"/>
      <c r="AQ508" s="379" t="s">
        <v>2584</v>
      </c>
      <c r="AR508" s="379" t="s">
        <v>2606</v>
      </c>
      <c r="AU508" s="379"/>
      <c r="AV508" s="379">
        <v>2.2000000000000002</v>
      </c>
      <c r="AW508" s="644">
        <v>0</v>
      </c>
      <c r="AY508" s="379"/>
    </row>
    <row r="509" spans="1:51" x14ac:dyDescent="0.45">
      <c r="A509" s="379" t="s">
        <v>602</v>
      </c>
      <c r="B509" s="379" t="s">
        <v>2580</v>
      </c>
      <c r="C509" s="379" t="s">
        <v>852</v>
      </c>
      <c r="J509" s="379" t="s">
        <v>120</v>
      </c>
      <c r="K509" s="594" t="s">
        <v>2607</v>
      </c>
      <c r="L509" s="594"/>
      <c r="M509" s="594"/>
      <c r="N509" s="594"/>
      <c r="O509" s="594"/>
      <c r="P509" s="594"/>
      <c r="Q509" s="594"/>
      <c r="R509" s="594"/>
      <c r="S509" s="594"/>
      <c r="T509" s="594"/>
      <c r="U509" s="594"/>
      <c r="V509" s="594"/>
      <c r="W509" s="594"/>
      <c r="X509" s="594"/>
      <c r="Y509" s="594"/>
      <c r="Z509" s="594"/>
      <c r="AA509" s="588"/>
      <c r="AB509" s="588" t="s">
        <v>2608</v>
      </c>
      <c r="AC509" s="528" t="s">
        <v>430</v>
      </c>
      <c r="AD509" s="588" t="s">
        <v>1096</v>
      </c>
      <c r="AE509" s="613">
        <v>1</v>
      </c>
      <c r="AF509" s="613">
        <v>5</v>
      </c>
      <c r="AG509" s="379" t="s">
        <v>665</v>
      </c>
      <c r="AH509" s="635" t="e">
        <v>#REF!</v>
      </c>
      <c r="AI509" s="635"/>
      <c r="AJ509" s="379"/>
      <c r="AK509" s="379"/>
      <c r="AL509" s="379"/>
      <c r="AM509" s="379"/>
      <c r="AN509" s="379"/>
      <c r="AO509" s="379"/>
      <c r="AQ509" s="379" t="s">
        <v>2584</v>
      </c>
      <c r="AR509" s="379" t="s">
        <v>2609</v>
      </c>
      <c r="AU509" s="379"/>
      <c r="AV509" s="379">
        <v>2.2000000000000002</v>
      </c>
      <c r="AW509" s="644">
        <v>0</v>
      </c>
      <c r="AY509" s="379"/>
    </row>
    <row r="510" spans="1:51" x14ac:dyDescent="0.45">
      <c r="A510" s="379" t="s">
        <v>602</v>
      </c>
      <c r="B510" s="379" t="s">
        <v>2580</v>
      </c>
      <c r="C510" s="379" t="s">
        <v>852</v>
      </c>
      <c r="J510" s="379" t="s">
        <v>120</v>
      </c>
      <c r="K510" s="594" t="s">
        <v>2610</v>
      </c>
      <c r="L510" s="594"/>
      <c r="M510" s="594"/>
      <c r="N510" s="594"/>
      <c r="O510" s="594"/>
      <c r="P510" s="594"/>
      <c r="Q510" s="594"/>
      <c r="R510" s="594"/>
      <c r="S510" s="594"/>
      <c r="T510" s="594"/>
      <c r="U510" s="594"/>
      <c r="V510" s="594"/>
      <c r="W510" s="594"/>
      <c r="X510" s="594"/>
      <c r="Y510" s="594"/>
      <c r="Z510" s="594"/>
      <c r="AA510" s="588"/>
      <c r="AB510" s="588" t="s">
        <v>2611</v>
      </c>
      <c r="AC510" s="528" t="s">
        <v>431</v>
      </c>
      <c r="AD510" s="588" t="s">
        <v>1096</v>
      </c>
      <c r="AE510" s="613">
        <v>1</v>
      </c>
      <c r="AF510" s="613">
        <v>5</v>
      </c>
      <c r="AG510" s="379" t="s">
        <v>665</v>
      </c>
      <c r="AH510" s="635" t="e">
        <v>#REF!</v>
      </c>
      <c r="AI510" s="635"/>
      <c r="AJ510" s="379"/>
      <c r="AK510" s="379"/>
      <c r="AL510" s="379"/>
      <c r="AM510" s="379"/>
      <c r="AN510" s="379"/>
      <c r="AO510" s="379"/>
      <c r="AQ510" s="379" t="s">
        <v>2584</v>
      </c>
      <c r="AR510" s="379" t="s">
        <v>2612</v>
      </c>
      <c r="AU510" s="379"/>
      <c r="AV510" s="379">
        <v>2.2000000000000002</v>
      </c>
      <c r="AW510" s="644">
        <v>0</v>
      </c>
      <c r="AY510" s="379"/>
    </row>
    <row r="511" spans="1:51" x14ac:dyDescent="0.45">
      <c r="A511" s="379" t="s">
        <v>602</v>
      </c>
      <c r="B511" s="379" t="s">
        <v>2580</v>
      </c>
      <c r="C511" s="379" t="s">
        <v>852</v>
      </c>
      <c r="J511" s="379" t="s">
        <v>120</v>
      </c>
      <c r="K511" s="594" t="s">
        <v>2613</v>
      </c>
      <c r="L511" s="594"/>
      <c r="M511" s="594"/>
      <c r="N511" s="594"/>
      <c r="O511" s="594"/>
      <c r="P511" s="594"/>
      <c r="Q511" s="594"/>
      <c r="R511" s="594"/>
      <c r="S511" s="594"/>
      <c r="T511" s="594"/>
      <c r="U511" s="594"/>
      <c r="V511" s="594"/>
      <c r="W511" s="594"/>
      <c r="X511" s="594"/>
      <c r="Y511" s="594"/>
      <c r="Z511" s="594"/>
      <c r="AA511" s="588"/>
      <c r="AB511" s="588" t="s">
        <v>2614</v>
      </c>
      <c r="AC511" s="528" t="s">
        <v>432</v>
      </c>
      <c r="AD511" s="588" t="s">
        <v>1096</v>
      </c>
      <c r="AE511" s="613">
        <v>1</v>
      </c>
      <c r="AF511" s="613">
        <v>5</v>
      </c>
      <c r="AG511" s="379" t="s">
        <v>665</v>
      </c>
      <c r="AH511" s="635" t="e">
        <v>#REF!</v>
      </c>
      <c r="AI511" s="635"/>
      <c r="AJ511" s="379"/>
      <c r="AK511" s="379"/>
      <c r="AL511" s="379"/>
      <c r="AM511" s="379"/>
      <c r="AN511" s="379"/>
      <c r="AO511" s="379"/>
      <c r="AQ511" s="379" t="s">
        <v>2584</v>
      </c>
      <c r="AR511" s="379" t="s">
        <v>2615</v>
      </c>
      <c r="AU511" s="379"/>
      <c r="AV511" s="379">
        <v>2.2000000000000002</v>
      </c>
      <c r="AW511" s="644">
        <v>0</v>
      </c>
      <c r="AY511" s="379"/>
    </row>
    <row r="512" spans="1:51" x14ac:dyDescent="0.45">
      <c r="A512" s="379" t="s">
        <v>602</v>
      </c>
      <c r="B512" s="379" t="s">
        <v>2580</v>
      </c>
      <c r="C512" s="379" t="s">
        <v>852</v>
      </c>
      <c r="J512" s="379" t="s">
        <v>120</v>
      </c>
      <c r="K512" s="594" t="s">
        <v>2616</v>
      </c>
      <c r="L512" s="594"/>
      <c r="M512" s="594"/>
      <c r="N512" s="594"/>
      <c r="O512" s="594"/>
      <c r="P512" s="594"/>
      <c r="Q512" s="594"/>
      <c r="R512" s="594"/>
      <c r="S512" s="594"/>
      <c r="T512" s="594"/>
      <c r="U512" s="594"/>
      <c r="V512" s="594"/>
      <c r="W512" s="594"/>
      <c r="X512" s="594"/>
      <c r="Y512" s="594"/>
      <c r="Z512" s="594"/>
      <c r="AA512" s="588"/>
      <c r="AB512" s="588" t="s">
        <v>2617</v>
      </c>
      <c r="AC512" s="528" t="s">
        <v>433</v>
      </c>
      <c r="AD512" s="588" t="s">
        <v>1096</v>
      </c>
      <c r="AE512" s="613">
        <v>1</v>
      </c>
      <c r="AF512" s="613">
        <v>5</v>
      </c>
      <c r="AG512" s="379" t="s">
        <v>665</v>
      </c>
      <c r="AH512" s="635" t="e">
        <v>#REF!</v>
      </c>
      <c r="AI512" s="635"/>
      <c r="AJ512" s="379"/>
      <c r="AK512" s="379"/>
      <c r="AL512" s="379"/>
      <c r="AM512" s="379"/>
      <c r="AN512" s="379"/>
      <c r="AO512" s="379"/>
      <c r="AQ512" s="379" t="s">
        <v>2584</v>
      </c>
      <c r="AR512" s="379" t="s">
        <v>2618</v>
      </c>
      <c r="AU512" s="379"/>
      <c r="AV512" s="379">
        <v>2.2000000000000002</v>
      </c>
      <c r="AW512" s="644">
        <v>0</v>
      </c>
      <c r="AY512" s="379"/>
    </row>
    <row r="513" spans="1:51" x14ac:dyDescent="0.45">
      <c r="A513" s="379" t="s">
        <v>602</v>
      </c>
      <c r="B513" s="379" t="s">
        <v>2580</v>
      </c>
      <c r="C513" s="379" t="s">
        <v>852</v>
      </c>
      <c r="J513" s="379" t="s">
        <v>120</v>
      </c>
      <c r="K513" s="594" t="s">
        <v>2619</v>
      </c>
      <c r="L513" s="594"/>
      <c r="M513" s="594"/>
      <c r="N513" s="594"/>
      <c r="O513" s="594"/>
      <c r="P513" s="594"/>
      <c r="Q513" s="594"/>
      <c r="R513" s="594"/>
      <c r="S513" s="594"/>
      <c r="T513" s="594"/>
      <c r="U513" s="594"/>
      <c r="V513" s="594"/>
      <c r="W513" s="594"/>
      <c r="X513" s="594"/>
      <c r="Y513" s="594"/>
      <c r="Z513" s="594"/>
      <c r="AA513" s="588"/>
      <c r="AB513" s="588" t="s">
        <v>2620</v>
      </c>
      <c r="AC513" s="528" t="s">
        <v>434</v>
      </c>
      <c r="AD513" s="588" t="s">
        <v>1096</v>
      </c>
      <c r="AE513" s="613">
        <v>1</v>
      </c>
      <c r="AF513" s="613">
        <v>5</v>
      </c>
      <c r="AG513" s="379" t="s">
        <v>665</v>
      </c>
      <c r="AH513" s="635" t="e">
        <v>#REF!</v>
      </c>
      <c r="AI513" s="635"/>
      <c r="AJ513" s="379"/>
      <c r="AK513" s="379"/>
      <c r="AL513" s="379"/>
      <c r="AM513" s="379"/>
      <c r="AN513" s="379"/>
      <c r="AO513" s="379"/>
      <c r="AQ513" s="379" t="s">
        <v>2584</v>
      </c>
      <c r="AR513" s="379" t="s">
        <v>2621</v>
      </c>
      <c r="AU513" s="379"/>
      <c r="AV513" s="379">
        <v>2.2000000000000002</v>
      </c>
      <c r="AW513" s="644">
        <v>0</v>
      </c>
      <c r="AY513" s="379"/>
    </row>
    <row r="514" spans="1:51" x14ac:dyDescent="0.45">
      <c r="A514" s="379" t="s">
        <v>602</v>
      </c>
      <c r="B514" s="379" t="s">
        <v>2580</v>
      </c>
      <c r="C514" s="379" t="s">
        <v>852</v>
      </c>
      <c r="J514" s="379" t="s">
        <v>120</v>
      </c>
      <c r="K514" s="594" t="s">
        <v>2622</v>
      </c>
      <c r="L514" s="594"/>
      <c r="M514" s="594"/>
      <c r="N514" s="594"/>
      <c r="O514" s="594"/>
      <c r="P514" s="594"/>
      <c r="Q514" s="594"/>
      <c r="R514" s="594"/>
      <c r="S514" s="594"/>
      <c r="T514" s="594"/>
      <c r="U514" s="594"/>
      <c r="V514" s="594"/>
      <c r="W514" s="594"/>
      <c r="X514" s="594"/>
      <c r="Y514" s="594"/>
      <c r="Z514" s="594"/>
      <c r="AA514" s="588"/>
      <c r="AB514" s="588" t="s">
        <v>2623</v>
      </c>
      <c r="AC514" s="528" t="s">
        <v>435</v>
      </c>
      <c r="AD514" s="588" t="s">
        <v>1096</v>
      </c>
      <c r="AE514" s="613">
        <v>1</v>
      </c>
      <c r="AF514" s="613">
        <v>5</v>
      </c>
      <c r="AG514" s="379" t="s">
        <v>665</v>
      </c>
      <c r="AH514" s="635" t="e">
        <v>#REF!</v>
      </c>
      <c r="AI514" s="635"/>
      <c r="AJ514" s="379"/>
      <c r="AK514" s="379"/>
      <c r="AL514" s="379"/>
      <c r="AM514" s="379"/>
      <c r="AN514" s="379"/>
      <c r="AO514" s="379"/>
      <c r="AQ514" s="379" t="s">
        <v>2584</v>
      </c>
      <c r="AR514" s="379" t="s">
        <v>2624</v>
      </c>
      <c r="AU514" s="379"/>
      <c r="AV514" s="379">
        <v>2.2000000000000002</v>
      </c>
      <c r="AW514" s="644">
        <v>0</v>
      </c>
      <c r="AY514" s="379"/>
    </row>
    <row r="515" spans="1:51" x14ac:dyDescent="0.45">
      <c r="A515" s="379" t="s">
        <v>602</v>
      </c>
      <c r="B515" s="379" t="s">
        <v>2580</v>
      </c>
      <c r="C515" s="379" t="s">
        <v>852</v>
      </c>
      <c r="J515" s="379" t="s">
        <v>120</v>
      </c>
      <c r="K515" s="594" t="s">
        <v>2625</v>
      </c>
      <c r="L515" s="594"/>
      <c r="M515" s="594"/>
      <c r="N515" s="594"/>
      <c r="O515" s="594"/>
      <c r="P515" s="594"/>
      <c r="Q515" s="594"/>
      <c r="R515" s="594"/>
      <c r="S515" s="594"/>
      <c r="T515" s="594"/>
      <c r="U515" s="594"/>
      <c r="V515" s="594"/>
      <c r="W515" s="594"/>
      <c r="X515" s="594"/>
      <c r="Y515" s="594"/>
      <c r="Z515" s="594"/>
      <c r="AA515" s="588"/>
      <c r="AB515" s="588" t="s">
        <v>2626</v>
      </c>
      <c r="AC515" s="528" t="s">
        <v>177</v>
      </c>
      <c r="AD515" s="588" t="s">
        <v>1096</v>
      </c>
      <c r="AE515" s="613">
        <v>1</v>
      </c>
      <c r="AF515" s="613">
        <v>5</v>
      </c>
      <c r="AG515" s="379" t="s">
        <v>665</v>
      </c>
      <c r="AH515" s="635" t="e">
        <v>#REF!</v>
      </c>
      <c r="AI515" s="635"/>
      <c r="AJ515" s="379"/>
      <c r="AK515" s="379"/>
      <c r="AL515" s="379"/>
      <c r="AM515" s="379"/>
      <c r="AN515" s="379"/>
      <c r="AO515" s="379"/>
      <c r="AQ515" s="379" t="s">
        <v>2584</v>
      </c>
      <c r="AR515" s="379" t="s">
        <v>2627</v>
      </c>
      <c r="AU515" s="379"/>
      <c r="AV515" s="379">
        <v>2.2000000000000002</v>
      </c>
      <c r="AW515" s="644">
        <v>0</v>
      </c>
      <c r="AY515" s="379"/>
    </row>
    <row r="516" spans="1:51" x14ac:dyDescent="0.45">
      <c r="A516" s="379" t="s">
        <v>602</v>
      </c>
      <c r="B516" s="379" t="s">
        <v>2580</v>
      </c>
      <c r="C516" s="379" t="s">
        <v>852</v>
      </c>
      <c r="J516" s="379" t="s">
        <v>120</v>
      </c>
      <c r="K516" s="594" t="s">
        <v>2628</v>
      </c>
      <c r="L516" s="594"/>
      <c r="M516" s="594"/>
      <c r="N516" s="594"/>
      <c r="O516" s="594"/>
      <c r="P516" s="594"/>
      <c r="Q516" s="594"/>
      <c r="R516" s="594"/>
      <c r="S516" s="594"/>
      <c r="T516" s="594"/>
      <c r="U516" s="594"/>
      <c r="V516" s="594"/>
      <c r="W516" s="594"/>
      <c r="X516" s="594"/>
      <c r="Y516" s="594"/>
      <c r="Z516" s="594"/>
      <c r="AA516" s="588"/>
      <c r="AB516" s="588" t="s">
        <v>2629</v>
      </c>
      <c r="AC516" s="528" t="s">
        <v>181</v>
      </c>
      <c r="AD516" s="588" t="s">
        <v>1096</v>
      </c>
      <c r="AE516" s="613">
        <v>1</v>
      </c>
      <c r="AF516" s="613">
        <v>5</v>
      </c>
      <c r="AG516" s="379" t="s">
        <v>665</v>
      </c>
      <c r="AH516" s="635" t="e">
        <v>#REF!</v>
      </c>
      <c r="AI516" s="635"/>
      <c r="AJ516" s="379"/>
      <c r="AK516" s="379"/>
      <c r="AL516" s="379"/>
      <c r="AM516" s="379"/>
      <c r="AN516" s="379"/>
      <c r="AO516" s="379"/>
      <c r="AQ516" s="379" t="s">
        <v>2584</v>
      </c>
      <c r="AR516" s="379" t="s">
        <v>2630</v>
      </c>
      <c r="AU516" s="379"/>
      <c r="AV516" s="379">
        <v>2.2000000000000002</v>
      </c>
      <c r="AW516" s="644">
        <v>0</v>
      </c>
      <c r="AY516" s="379"/>
    </row>
    <row r="517" spans="1:51" x14ac:dyDescent="0.45">
      <c r="A517" s="379" t="s">
        <v>602</v>
      </c>
      <c r="B517" s="379" t="s">
        <v>2580</v>
      </c>
      <c r="C517" s="379" t="s">
        <v>852</v>
      </c>
      <c r="J517" s="379" t="s">
        <v>120</v>
      </c>
      <c r="K517" s="594" t="s">
        <v>2631</v>
      </c>
      <c r="L517" s="594"/>
      <c r="M517" s="594"/>
      <c r="N517" s="594"/>
      <c r="O517" s="594"/>
      <c r="P517" s="594"/>
      <c r="Q517" s="594"/>
      <c r="R517" s="594"/>
      <c r="S517" s="594"/>
      <c r="T517" s="594"/>
      <c r="U517" s="594"/>
      <c r="V517" s="594"/>
      <c r="W517" s="594"/>
      <c r="X517" s="594"/>
      <c r="Y517" s="594"/>
      <c r="Z517" s="594"/>
      <c r="AA517" s="588"/>
      <c r="AB517" s="588" t="s">
        <v>2632</v>
      </c>
      <c r="AC517" s="528" t="s">
        <v>185</v>
      </c>
      <c r="AD517" s="588" t="s">
        <v>1096</v>
      </c>
      <c r="AE517" s="613">
        <v>1</v>
      </c>
      <c r="AF517" s="613">
        <v>5</v>
      </c>
      <c r="AG517" s="379" t="s">
        <v>665</v>
      </c>
      <c r="AH517" s="635" t="e">
        <v>#REF!</v>
      </c>
      <c r="AI517" s="635"/>
      <c r="AJ517" s="379"/>
      <c r="AK517" s="379"/>
      <c r="AL517" s="379"/>
      <c r="AM517" s="379"/>
      <c r="AN517" s="379"/>
      <c r="AO517" s="379"/>
      <c r="AQ517" s="379" t="s">
        <v>2584</v>
      </c>
      <c r="AR517" s="379" t="s">
        <v>2633</v>
      </c>
      <c r="AU517" s="379"/>
      <c r="AV517" s="379">
        <v>2.2000000000000002</v>
      </c>
      <c r="AW517" s="644">
        <v>0</v>
      </c>
      <c r="AY517" s="379"/>
    </row>
    <row r="518" spans="1:51" x14ac:dyDescent="0.45">
      <c r="A518" s="379" t="s">
        <v>602</v>
      </c>
      <c r="B518" s="379" t="s">
        <v>2580</v>
      </c>
      <c r="C518" s="379" t="s">
        <v>852</v>
      </c>
      <c r="J518" s="379" t="s">
        <v>120</v>
      </c>
      <c r="K518" s="594" t="s">
        <v>2634</v>
      </c>
      <c r="L518" s="594"/>
      <c r="M518" s="594"/>
      <c r="N518" s="594"/>
      <c r="O518" s="594"/>
      <c r="P518" s="594"/>
      <c r="Q518" s="594"/>
      <c r="R518" s="594"/>
      <c r="S518" s="594"/>
      <c r="T518" s="594"/>
      <c r="U518" s="594"/>
      <c r="V518" s="594"/>
      <c r="W518" s="594"/>
      <c r="X518" s="594"/>
      <c r="Y518" s="594"/>
      <c r="Z518" s="594"/>
      <c r="AA518" s="588"/>
      <c r="AB518" s="588" t="s">
        <v>2635</v>
      </c>
      <c r="AC518" s="528" t="s">
        <v>189</v>
      </c>
      <c r="AD518" s="588" t="s">
        <v>1096</v>
      </c>
      <c r="AE518" s="613">
        <v>1</v>
      </c>
      <c r="AF518" s="613">
        <v>5</v>
      </c>
      <c r="AG518" s="379" t="s">
        <v>665</v>
      </c>
      <c r="AH518" s="635" t="e">
        <v>#REF!</v>
      </c>
      <c r="AI518" s="635"/>
      <c r="AJ518" s="379"/>
      <c r="AK518" s="379"/>
      <c r="AL518" s="379"/>
      <c r="AM518" s="379"/>
      <c r="AN518" s="379"/>
      <c r="AO518" s="379"/>
      <c r="AQ518" s="379" t="s">
        <v>2584</v>
      </c>
      <c r="AR518" s="379" t="s">
        <v>2636</v>
      </c>
      <c r="AU518" s="379"/>
      <c r="AV518" s="379">
        <v>2.2000000000000002</v>
      </c>
      <c r="AW518" s="644">
        <v>0</v>
      </c>
      <c r="AY518" s="379"/>
    </row>
    <row r="519" spans="1:51" x14ac:dyDescent="0.45">
      <c r="A519" s="379" t="s">
        <v>602</v>
      </c>
      <c r="B519" s="379" t="s">
        <v>2580</v>
      </c>
      <c r="C519" s="379" t="s">
        <v>852</v>
      </c>
      <c r="J519" s="379" t="s">
        <v>120</v>
      </c>
      <c r="K519" s="594" t="s">
        <v>2637</v>
      </c>
      <c r="L519" s="594"/>
      <c r="M519" s="594"/>
      <c r="N519" s="594"/>
      <c r="O519" s="594"/>
      <c r="P519" s="594"/>
      <c r="Q519" s="594"/>
      <c r="R519" s="594"/>
      <c r="S519" s="594"/>
      <c r="T519" s="594"/>
      <c r="U519" s="594"/>
      <c r="V519" s="594"/>
      <c r="W519" s="594"/>
      <c r="X519" s="594"/>
      <c r="Y519" s="594"/>
      <c r="Z519" s="594"/>
      <c r="AA519" s="588"/>
      <c r="AB519" s="588" t="s">
        <v>2638</v>
      </c>
      <c r="AC519" s="528" t="s">
        <v>193</v>
      </c>
      <c r="AD519" s="588" t="s">
        <v>1096</v>
      </c>
      <c r="AE519" s="613">
        <v>1</v>
      </c>
      <c r="AF519" s="613">
        <v>5</v>
      </c>
      <c r="AG519" s="379" t="s">
        <v>665</v>
      </c>
      <c r="AH519" s="635" t="e">
        <v>#REF!</v>
      </c>
      <c r="AI519" s="635"/>
      <c r="AJ519" s="379"/>
      <c r="AK519" s="379"/>
      <c r="AL519" s="379"/>
      <c r="AM519" s="379"/>
      <c r="AN519" s="379"/>
      <c r="AO519" s="379"/>
      <c r="AQ519" s="379" t="s">
        <v>2584</v>
      </c>
      <c r="AR519" s="379" t="s">
        <v>2639</v>
      </c>
      <c r="AU519" s="379"/>
      <c r="AV519" s="379">
        <v>2.2000000000000002</v>
      </c>
      <c r="AW519" s="644">
        <v>0</v>
      </c>
      <c r="AY519" s="379"/>
    </row>
    <row r="520" spans="1:51" x14ac:dyDescent="0.45">
      <c r="A520" s="379" t="s">
        <v>602</v>
      </c>
      <c r="B520" s="379" t="s">
        <v>2580</v>
      </c>
      <c r="C520" s="379" t="s">
        <v>852</v>
      </c>
      <c r="J520" s="379" t="s">
        <v>120</v>
      </c>
      <c r="K520" s="594" t="s">
        <v>2640</v>
      </c>
      <c r="L520" s="594"/>
      <c r="M520" s="594"/>
      <c r="N520" s="594"/>
      <c r="O520" s="594"/>
      <c r="P520" s="594"/>
      <c r="Q520" s="594"/>
      <c r="R520" s="594"/>
      <c r="S520" s="594"/>
      <c r="T520" s="594"/>
      <c r="U520" s="594"/>
      <c r="V520" s="594"/>
      <c r="W520" s="594"/>
      <c r="X520" s="594"/>
      <c r="Y520" s="594"/>
      <c r="Z520" s="594"/>
      <c r="AA520" s="588"/>
      <c r="AB520" s="588" t="s">
        <v>2641</v>
      </c>
      <c r="AC520" s="528" t="s">
        <v>197</v>
      </c>
      <c r="AD520" s="588" t="s">
        <v>1096</v>
      </c>
      <c r="AE520" s="613">
        <v>1</v>
      </c>
      <c r="AF520" s="613">
        <v>5</v>
      </c>
      <c r="AG520" s="379" t="s">
        <v>665</v>
      </c>
      <c r="AH520" s="635" t="e">
        <v>#REF!</v>
      </c>
      <c r="AI520" s="635"/>
      <c r="AJ520" s="379"/>
      <c r="AK520" s="379"/>
      <c r="AL520" s="379"/>
      <c r="AM520" s="379"/>
      <c r="AN520" s="379"/>
      <c r="AO520" s="379"/>
      <c r="AQ520" s="379" t="s">
        <v>2642</v>
      </c>
      <c r="AU520" s="379"/>
      <c r="AV520" s="379">
        <v>2.2000000000000002</v>
      </c>
      <c r="AW520" s="644">
        <v>0</v>
      </c>
      <c r="AY520" s="379"/>
    </row>
    <row r="521" spans="1:51" x14ac:dyDescent="0.45">
      <c r="A521" s="379" t="s">
        <v>602</v>
      </c>
      <c r="B521" s="379" t="s">
        <v>2580</v>
      </c>
      <c r="C521" s="379" t="s">
        <v>852</v>
      </c>
      <c r="J521" s="379" t="s">
        <v>120</v>
      </c>
      <c r="K521" s="594" t="s">
        <v>2643</v>
      </c>
      <c r="L521" s="594"/>
      <c r="M521" s="594"/>
      <c r="N521" s="594"/>
      <c r="O521" s="594"/>
      <c r="P521" s="594"/>
      <c r="Q521" s="594"/>
      <c r="R521" s="594"/>
      <c r="S521" s="594"/>
      <c r="T521" s="594"/>
      <c r="U521" s="594"/>
      <c r="V521" s="594"/>
      <c r="W521" s="594"/>
      <c r="X521" s="594"/>
      <c r="Y521" s="594"/>
      <c r="Z521" s="594"/>
      <c r="AA521" s="588"/>
      <c r="AB521" s="588" t="s">
        <v>2644</v>
      </c>
      <c r="AC521" s="528" t="s">
        <v>201</v>
      </c>
      <c r="AD521" s="588" t="s">
        <v>1096</v>
      </c>
      <c r="AE521" s="613">
        <v>1</v>
      </c>
      <c r="AF521" s="613">
        <v>5</v>
      </c>
      <c r="AG521" s="379" t="s">
        <v>665</v>
      </c>
      <c r="AH521" s="635" t="e">
        <v>#REF!</v>
      </c>
      <c r="AI521" s="635"/>
      <c r="AJ521" s="379"/>
      <c r="AK521" s="379"/>
      <c r="AL521" s="379"/>
      <c r="AM521" s="379"/>
      <c r="AN521" s="379"/>
      <c r="AO521" s="379"/>
      <c r="AQ521" s="379" t="s">
        <v>2645</v>
      </c>
      <c r="AU521" s="379"/>
      <c r="AV521" s="379">
        <v>2.2000000000000002</v>
      </c>
      <c r="AW521" s="644">
        <v>0</v>
      </c>
      <c r="AY521" s="379"/>
    </row>
    <row r="522" spans="1:51" x14ac:dyDescent="0.45">
      <c r="A522" s="379" t="s">
        <v>602</v>
      </c>
      <c r="B522" s="379" t="s">
        <v>2580</v>
      </c>
      <c r="C522" s="379" t="s">
        <v>852</v>
      </c>
      <c r="J522" s="379" t="s">
        <v>120</v>
      </c>
      <c r="K522" s="594" t="s">
        <v>2646</v>
      </c>
      <c r="L522" s="594"/>
      <c r="M522" s="594"/>
      <c r="N522" s="594"/>
      <c r="O522" s="594"/>
      <c r="P522" s="594"/>
      <c r="Q522" s="594"/>
      <c r="R522" s="594"/>
      <c r="S522" s="594"/>
      <c r="T522" s="594"/>
      <c r="U522" s="594"/>
      <c r="V522" s="594"/>
      <c r="W522" s="594"/>
      <c r="X522" s="594"/>
      <c r="Y522" s="594"/>
      <c r="Z522" s="594"/>
      <c r="AA522" s="588"/>
      <c r="AB522" s="588" t="s">
        <v>2647</v>
      </c>
      <c r="AC522" s="528" t="s">
        <v>176</v>
      </c>
      <c r="AD522" s="588" t="s">
        <v>1096</v>
      </c>
      <c r="AE522" s="613">
        <v>1</v>
      </c>
      <c r="AF522" s="613">
        <v>5</v>
      </c>
      <c r="AG522" s="379" t="s">
        <v>665</v>
      </c>
      <c r="AH522" s="635" t="e">
        <v>#REF!</v>
      </c>
      <c r="AI522" s="635"/>
      <c r="AJ522" s="379"/>
      <c r="AK522" s="379"/>
      <c r="AL522" s="379"/>
      <c r="AM522" s="379"/>
      <c r="AN522" s="379"/>
      <c r="AO522" s="379"/>
      <c r="AQ522" s="379" t="s">
        <v>2645</v>
      </c>
      <c r="AU522" s="379"/>
      <c r="AV522" s="379">
        <v>2.2000000000000002</v>
      </c>
      <c r="AW522" s="644">
        <v>0</v>
      </c>
      <c r="AY522" s="379"/>
    </row>
    <row r="523" spans="1:51" x14ac:dyDescent="0.45">
      <c r="A523" s="379" t="s">
        <v>602</v>
      </c>
      <c r="B523" s="379" t="s">
        <v>2580</v>
      </c>
      <c r="C523" s="379" t="s">
        <v>852</v>
      </c>
      <c r="J523" s="379" t="s">
        <v>120</v>
      </c>
      <c r="K523" s="594" t="s">
        <v>2648</v>
      </c>
      <c r="L523" s="594"/>
      <c r="M523" s="594"/>
      <c r="N523" s="594"/>
      <c r="O523" s="594"/>
      <c r="P523" s="594"/>
      <c r="Q523" s="594"/>
      <c r="R523" s="594"/>
      <c r="S523" s="594"/>
      <c r="T523" s="594"/>
      <c r="U523" s="594"/>
      <c r="V523" s="594"/>
      <c r="W523" s="594"/>
      <c r="X523" s="594"/>
      <c r="Y523" s="594"/>
      <c r="Z523" s="594"/>
      <c r="AA523" s="588"/>
      <c r="AB523" s="588" t="s">
        <v>2649</v>
      </c>
      <c r="AC523" s="528" t="s">
        <v>180</v>
      </c>
      <c r="AD523" s="588" t="s">
        <v>1096</v>
      </c>
      <c r="AE523" s="613">
        <v>1</v>
      </c>
      <c r="AF523" s="613">
        <v>5</v>
      </c>
      <c r="AG523" s="379" t="s">
        <v>665</v>
      </c>
      <c r="AH523" s="635" t="e">
        <v>#REF!</v>
      </c>
      <c r="AI523" s="635"/>
      <c r="AJ523" s="379"/>
      <c r="AK523" s="379"/>
      <c r="AL523" s="379"/>
      <c r="AM523" s="379"/>
      <c r="AN523" s="379"/>
      <c r="AO523" s="379"/>
      <c r="AQ523" s="379" t="s">
        <v>2645</v>
      </c>
      <c r="AU523" s="379"/>
      <c r="AV523" s="379">
        <v>2.2000000000000002</v>
      </c>
      <c r="AW523" s="644">
        <v>0</v>
      </c>
      <c r="AY523" s="379"/>
    </row>
    <row r="524" spans="1:51" x14ac:dyDescent="0.45">
      <c r="A524" s="379" t="s">
        <v>602</v>
      </c>
      <c r="B524" s="379" t="s">
        <v>2580</v>
      </c>
      <c r="C524" s="379" t="s">
        <v>852</v>
      </c>
      <c r="J524" s="379" t="s">
        <v>120</v>
      </c>
      <c r="K524" s="594" t="s">
        <v>2650</v>
      </c>
      <c r="L524" s="594"/>
      <c r="M524" s="594"/>
      <c r="N524" s="594"/>
      <c r="O524" s="594"/>
      <c r="P524" s="594"/>
      <c r="Q524" s="594"/>
      <c r="R524" s="594"/>
      <c r="S524" s="594"/>
      <c r="T524" s="594"/>
      <c r="U524" s="594"/>
      <c r="V524" s="594"/>
      <c r="W524" s="594"/>
      <c r="X524" s="594"/>
      <c r="Y524" s="594"/>
      <c r="Z524" s="594"/>
      <c r="AA524" s="588"/>
      <c r="AB524" s="588" t="s">
        <v>2651</v>
      </c>
      <c r="AC524" s="528" t="s">
        <v>184</v>
      </c>
      <c r="AD524" s="588" t="s">
        <v>1096</v>
      </c>
      <c r="AE524" s="613">
        <v>1</v>
      </c>
      <c r="AF524" s="613">
        <v>5</v>
      </c>
      <c r="AG524" s="379" t="s">
        <v>665</v>
      </c>
      <c r="AH524" s="635" t="e">
        <v>#REF!</v>
      </c>
      <c r="AI524" s="635"/>
      <c r="AJ524" s="379"/>
      <c r="AK524" s="379"/>
      <c r="AL524" s="379"/>
      <c r="AM524" s="379"/>
      <c r="AN524" s="379"/>
      <c r="AO524" s="379"/>
      <c r="AQ524" s="379" t="s">
        <v>2645</v>
      </c>
      <c r="AU524" s="379"/>
      <c r="AV524" s="379">
        <v>2.2000000000000002</v>
      </c>
      <c r="AW524" s="644">
        <v>0</v>
      </c>
      <c r="AY524" s="379"/>
    </row>
    <row r="525" spans="1:51" x14ac:dyDescent="0.45">
      <c r="A525" s="379" t="s">
        <v>1440</v>
      </c>
      <c r="B525" s="379" t="s">
        <v>1441</v>
      </c>
      <c r="C525" s="379" t="s">
        <v>1442</v>
      </c>
      <c r="D525" s="379" t="s">
        <v>1443</v>
      </c>
      <c r="H525" s="379" t="s">
        <v>2652</v>
      </c>
      <c r="J525" s="379" t="s">
        <v>120</v>
      </c>
      <c r="K525" s="594" t="s">
        <v>2653</v>
      </c>
      <c r="L525" s="594"/>
      <c r="M525" s="594"/>
      <c r="N525" s="594"/>
      <c r="O525" s="594"/>
      <c r="P525" s="594"/>
      <c r="Q525" s="594"/>
      <c r="R525" s="594"/>
      <c r="S525" s="594"/>
      <c r="T525" s="594"/>
      <c r="U525" s="594"/>
      <c r="V525" s="594"/>
      <c r="W525" s="594"/>
      <c r="X525" s="594"/>
      <c r="Y525" s="594"/>
      <c r="Z525" s="594"/>
      <c r="AA525" s="588" t="s">
        <v>2654</v>
      </c>
      <c r="AB525" s="588" t="s">
        <v>2655</v>
      </c>
      <c r="AC525" s="528" t="s">
        <v>437</v>
      </c>
      <c r="AD525" s="588" t="s">
        <v>1096</v>
      </c>
      <c r="AE525" s="595">
        <v>1</v>
      </c>
      <c r="AF525" s="595">
        <v>5</v>
      </c>
      <c r="AG525" s="379" t="s">
        <v>665</v>
      </c>
      <c r="AH525" s="635" t="e">
        <v>#REF!</v>
      </c>
      <c r="AI525" s="635"/>
      <c r="AJ525" s="379">
        <v>2</v>
      </c>
      <c r="AK525" s="379"/>
      <c r="AL525" s="379"/>
      <c r="AM525" s="379">
        <v>2</v>
      </c>
      <c r="AN525" s="379"/>
      <c r="AO525" s="379"/>
      <c r="AR525" s="379" t="s">
        <v>2656</v>
      </c>
      <c r="AU525" s="379"/>
      <c r="AV525" s="379">
        <v>2.2000000000000002</v>
      </c>
      <c r="AW525" s="644">
        <v>0</v>
      </c>
      <c r="AY525" s="379"/>
    </row>
    <row r="526" spans="1:51" x14ac:dyDescent="0.45">
      <c r="A526" s="379" t="s">
        <v>1440</v>
      </c>
      <c r="B526" s="379" t="s">
        <v>1441</v>
      </c>
      <c r="C526" s="379" t="s">
        <v>1442</v>
      </c>
      <c r="D526" s="379" t="s">
        <v>1443</v>
      </c>
      <c r="H526" s="379" t="s">
        <v>2652</v>
      </c>
      <c r="J526" s="379" t="s">
        <v>120</v>
      </c>
      <c r="K526" s="594" t="s">
        <v>2657</v>
      </c>
      <c r="L526" s="594"/>
      <c r="M526" s="594"/>
      <c r="N526" s="594"/>
      <c r="O526" s="594"/>
      <c r="P526" s="594"/>
      <c r="Q526" s="594"/>
      <c r="R526" s="594"/>
      <c r="S526" s="594"/>
      <c r="T526" s="594"/>
      <c r="U526" s="594"/>
      <c r="V526" s="594"/>
      <c r="W526" s="594"/>
      <c r="X526" s="594"/>
      <c r="Y526" s="594"/>
      <c r="Z526" s="594"/>
      <c r="AA526" s="588" t="s">
        <v>2654</v>
      </c>
      <c r="AB526" s="588" t="s">
        <v>2658</v>
      </c>
      <c r="AC526" s="528" t="s">
        <v>436</v>
      </c>
      <c r="AD526" s="588" t="s">
        <v>1096</v>
      </c>
      <c r="AE526" s="595">
        <v>1</v>
      </c>
      <c r="AF526" s="595">
        <v>5</v>
      </c>
      <c r="AG526" s="379" t="s">
        <v>665</v>
      </c>
      <c r="AH526" s="635" t="e">
        <v>#REF!</v>
      </c>
      <c r="AI526" s="635"/>
      <c r="AJ526" s="379">
        <v>2</v>
      </c>
      <c r="AK526" s="379"/>
      <c r="AL526" s="379"/>
      <c r="AM526" s="379">
        <v>2</v>
      </c>
      <c r="AN526" s="379"/>
      <c r="AO526" s="379"/>
      <c r="AR526" s="379" t="s">
        <v>2656</v>
      </c>
      <c r="AU526" s="379"/>
      <c r="AV526" s="379">
        <v>2.2000000000000002</v>
      </c>
      <c r="AW526" s="644">
        <v>0</v>
      </c>
      <c r="AY526" s="379"/>
    </row>
    <row r="527" spans="1:51" x14ac:dyDescent="0.45">
      <c r="A527" s="379" t="s">
        <v>16</v>
      </c>
      <c r="J527" s="379" t="s">
        <v>120</v>
      </c>
      <c r="K527" s="594" t="s">
        <v>2659</v>
      </c>
      <c r="L527" s="594"/>
      <c r="M527" s="594"/>
      <c r="N527" s="594"/>
      <c r="O527" s="594"/>
      <c r="P527" s="594"/>
      <c r="Q527" s="594"/>
      <c r="R527" s="594"/>
      <c r="S527" s="594"/>
      <c r="T527" s="594"/>
      <c r="U527" s="594"/>
      <c r="V527" s="594"/>
      <c r="W527" s="594"/>
      <c r="X527" s="594"/>
      <c r="Y527" s="594"/>
      <c r="Z527" s="594"/>
      <c r="AA527" s="588" t="s">
        <v>2660</v>
      </c>
      <c r="AB527" s="588" t="s">
        <v>2661</v>
      </c>
      <c r="AC527" s="528" t="s">
        <v>217</v>
      </c>
      <c r="AD527" s="588" t="s">
        <v>1096</v>
      </c>
      <c r="AE527" s="595">
        <v>1</v>
      </c>
      <c r="AF527" s="595">
        <v>5</v>
      </c>
      <c r="AG527" s="379" t="s">
        <v>665</v>
      </c>
      <c r="AH527" s="635" t="e">
        <v>#REF!</v>
      </c>
      <c r="AI527" s="635"/>
      <c r="AJ527" s="379"/>
      <c r="AK527" s="379"/>
      <c r="AL527" s="379"/>
      <c r="AM527" s="379"/>
      <c r="AN527" s="379"/>
      <c r="AO527" s="379"/>
      <c r="AU527" s="379"/>
      <c r="AW527" s="644">
        <v>0</v>
      </c>
      <c r="AY527" s="379"/>
    </row>
    <row r="528" spans="1:51" x14ac:dyDescent="0.45">
      <c r="A528" s="379" t="s">
        <v>16</v>
      </c>
      <c r="J528" s="379" t="s">
        <v>120</v>
      </c>
      <c r="K528" s="594" t="s">
        <v>2662</v>
      </c>
      <c r="L528" s="594"/>
      <c r="M528" s="594"/>
      <c r="N528" s="594"/>
      <c r="O528" s="594"/>
      <c r="P528" s="594"/>
      <c r="Q528" s="594"/>
      <c r="R528" s="594"/>
      <c r="S528" s="594"/>
      <c r="T528" s="594"/>
      <c r="U528" s="594"/>
      <c r="V528" s="594"/>
      <c r="W528" s="594"/>
      <c r="X528" s="594"/>
      <c r="Y528" s="594"/>
      <c r="Z528" s="594"/>
      <c r="AA528" s="588" t="s">
        <v>2663</v>
      </c>
      <c r="AB528" s="588" t="s">
        <v>2664</v>
      </c>
      <c r="AC528" s="528" t="s">
        <v>234</v>
      </c>
      <c r="AD528" s="588" t="s">
        <v>1096</v>
      </c>
      <c r="AE528" s="595">
        <v>1</v>
      </c>
      <c r="AF528" s="595">
        <v>5</v>
      </c>
      <c r="AG528" s="379" t="s">
        <v>665</v>
      </c>
      <c r="AH528" s="635" t="e">
        <v>#REF!</v>
      </c>
      <c r="AI528" s="635"/>
      <c r="AJ528" s="379"/>
      <c r="AK528" s="379"/>
      <c r="AL528" s="379"/>
      <c r="AM528" s="379"/>
      <c r="AN528" s="379"/>
      <c r="AO528" s="379"/>
      <c r="AU528" s="379"/>
      <c r="AW528" s="644">
        <v>0</v>
      </c>
      <c r="AY528" s="379"/>
    </row>
    <row r="529" spans="1:51" x14ac:dyDescent="0.45">
      <c r="A529" s="379" t="s">
        <v>16</v>
      </c>
      <c r="J529" s="379" t="s">
        <v>120</v>
      </c>
      <c r="K529" s="594" t="s">
        <v>2665</v>
      </c>
      <c r="L529" s="594"/>
      <c r="M529" s="594"/>
      <c r="N529" s="594"/>
      <c r="O529" s="594"/>
      <c r="P529" s="594"/>
      <c r="Q529" s="594"/>
      <c r="R529" s="594"/>
      <c r="S529" s="594"/>
      <c r="T529" s="594"/>
      <c r="U529" s="594"/>
      <c r="V529" s="594"/>
      <c r="W529" s="594"/>
      <c r="X529" s="594"/>
      <c r="Y529" s="594"/>
      <c r="Z529" s="594"/>
      <c r="AA529" s="588" t="s">
        <v>2666</v>
      </c>
      <c r="AB529" s="588" t="s">
        <v>2667</v>
      </c>
      <c r="AC529" s="528" t="s">
        <v>250</v>
      </c>
      <c r="AD529" s="588" t="s">
        <v>1096</v>
      </c>
      <c r="AE529" s="595">
        <v>1</v>
      </c>
      <c r="AF529" s="595">
        <v>5</v>
      </c>
      <c r="AG529" s="379" t="s">
        <v>665</v>
      </c>
      <c r="AH529" s="635" t="e">
        <v>#REF!</v>
      </c>
      <c r="AI529" s="635"/>
      <c r="AJ529" s="379"/>
      <c r="AK529" s="379"/>
      <c r="AL529" s="379"/>
      <c r="AM529" s="379"/>
      <c r="AN529" s="379"/>
      <c r="AO529" s="379"/>
      <c r="AU529" s="379"/>
      <c r="AW529" s="644">
        <v>0</v>
      </c>
      <c r="AY529" s="379"/>
    </row>
    <row r="530" spans="1:51" x14ac:dyDescent="0.45">
      <c r="A530" s="379" t="s">
        <v>16</v>
      </c>
      <c r="J530" s="379" t="s">
        <v>120</v>
      </c>
      <c r="K530" s="594" t="s">
        <v>2668</v>
      </c>
      <c r="L530" s="594"/>
      <c r="M530" s="594"/>
      <c r="N530" s="594"/>
      <c r="O530" s="594"/>
      <c r="P530" s="594"/>
      <c r="Q530" s="594"/>
      <c r="R530" s="594"/>
      <c r="S530" s="594"/>
      <c r="T530" s="594"/>
      <c r="U530" s="594"/>
      <c r="V530" s="594"/>
      <c r="W530" s="594"/>
      <c r="X530" s="594"/>
      <c r="Y530" s="594"/>
      <c r="Z530" s="594"/>
      <c r="AA530" s="588" t="s">
        <v>2669</v>
      </c>
      <c r="AB530" s="588" t="s">
        <v>2670</v>
      </c>
      <c r="AC530" s="528" t="s">
        <v>266</v>
      </c>
      <c r="AD530" s="588" t="s">
        <v>1096</v>
      </c>
      <c r="AE530" s="595">
        <v>1</v>
      </c>
      <c r="AF530" s="595">
        <v>5</v>
      </c>
      <c r="AG530" s="379" t="s">
        <v>665</v>
      </c>
      <c r="AH530" s="635" t="e">
        <v>#REF!</v>
      </c>
      <c r="AI530" s="635"/>
      <c r="AJ530" s="379"/>
      <c r="AK530" s="379"/>
      <c r="AL530" s="379"/>
      <c r="AM530" s="379"/>
      <c r="AN530" s="379"/>
      <c r="AO530" s="379"/>
      <c r="AU530" s="379"/>
      <c r="AW530" s="644">
        <v>0</v>
      </c>
      <c r="AY530" s="379"/>
    </row>
    <row r="531" spans="1:51" x14ac:dyDescent="0.45">
      <c r="A531" s="379" t="s">
        <v>16</v>
      </c>
      <c r="J531" s="379" t="s">
        <v>120</v>
      </c>
      <c r="K531" s="594" t="s">
        <v>2671</v>
      </c>
      <c r="L531" s="594"/>
      <c r="M531" s="594"/>
      <c r="N531" s="594"/>
      <c r="O531" s="594"/>
      <c r="P531" s="594"/>
      <c r="Q531" s="594"/>
      <c r="R531" s="594"/>
      <c r="S531" s="594"/>
      <c r="T531" s="594"/>
      <c r="U531" s="594"/>
      <c r="V531" s="594"/>
      <c r="W531" s="594"/>
      <c r="X531" s="594"/>
      <c r="Y531" s="594"/>
      <c r="Z531" s="594"/>
      <c r="AA531" s="588" t="s">
        <v>2672</v>
      </c>
      <c r="AB531" s="588" t="s">
        <v>2673</v>
      </c>
      <c r="AC531" s="528" t="s">
        <v>282</v>
      </c>
      <c r="AD531" s="588" t="s">
        <v>1096</v>
      </c>
      <c r="AE531" s="595">
        <v>1</v>
      </c>
      <c r="AF531" s="595">
        <v>5</v>
      </c>
      <c r="AG531" s="379" t="s">
        <v>665</v>
      </c>
      <c r="AH531" s="635" t="e">
        <v>#REF!</v>
      </c>
      <c r="AI531" s="635"/>
      <c r="AJ531" s="379"/>
      <c r="AK531" s="379"/>
      <c r="AL531" s="379"/>
      <c r="AM531" s="379"/>
      <c r="AN531" s="379"/>
      <c r="AO531" s="379"/>
      <c r="AU531" s="379"/>
      <c r="AW531" s="644">
        <v>0.92400000000000004</v>
      </c>
      <c r="AY531" s="379"/>
    </row>
    <row r="532" spans="1:51" x14ac:dyDescent="0.45">
      <c r="A532" s="379" t="s">
        <v>16</v>
      </c>
      <c r="J532" s="379" t="s">
        <v>120</v>
      </c>
      <c r="K532" s="594" t="s">
        <v>2674</v>
      </c>
      <c r="L532" s="594"/>
      <c r="M532" s="594"/>
      <c r="N532" s="594"/>
      <c r="O532" s="594"/>
      <c r="P532" s="594"/>
      <c r="Q532" s="594"/>
      <c r="R532" s="594"/>
      <c r="S532" s="594"/>
      <c r="T532" s="594"/>
      <c r="U532" s="594"/>
      <c r="V532" s="594"/>
      <c r="W532" s="594"/>
      <c r="X532" s="594"/>
      <c r="Y532" s="594"/>
      <c r="Z532" s="594"/>
      <c r="AA532" s="588" t="s">
        <v>2675</v>
      </c>
      <c r="AB532" s="588" t="s">
        <v>2676</v>
      </c>
      <c r="AC532" s="528" t="s">
        <v>298</v>
      </c>
      <c r="AD532" s="588" t="s">
        <v>1096</v>
      </c>
      <c r="AE532" s="595">
        <v>1</v>
      </c>
      <c r="AF532" s="595">
        <v>5</v>
      </c>
      <c r="AG532" s="379" t="s">
        <v>665</v>
      </c>
      <c r="AH532" s="635" t="e">
        <v>#REF!</v>
      </c>
      <c r="AI532" s="635"/>
      <c r="AJ532" s="379"/>
      <c r="AK532" s="379"/>
      <c r="AL532" s="379"/>
      <c r="AM532" s="379"/>
      <c r="AN532" s="379"/>
      <c r="AO532" s="379"/>
      <c r="AU532" s="379"/>
      <c r="AW532" s="644">
        <v>0</v>
      </c>
      <c r="AY532" s="379"/>
    </row>
    <row r="533" spans="1:51" x14ac:dyDescent="0.45">
      <c r="A533" s="379" t="s">
        <v>16</v>
      </c>
      <c r="J533" s="379" t="s">
        <v>120</v>
      </c>
      <c r="K533" s="594" t="s">
        <v>2677</v>
      </c>
      <c r="L533" s="594"/>
      <c r="M533" s="594"/>
      <c r="N533" s="594"/>
      <c r="O533" s="594"/>
      <c r="P533" s="594"/>
      <c r="Q533" s="594"/>
      <c r="R533" s="594"/>
      <c r="S533" s="594"/>
      <c r="T533" s="594"/>
      <c r="U533" s="594"/>
      <c r="V533" s="594"/>
      <c r="W533" s="594"/>
      <c r="X533" s="594"/>
      <c r="Y533" s="594"/>
      <c r="Z533" s="594"/>
      <c r="AA533" s="588" t="s">
        <v>2678</v>
      </c>
      <c r="AB533" s="588" t="s">
        <v>2679</v>
      </c>
      <c r="AC533" s="528" t="s">
        <v>314</v>
      </c>
      <c r="AD533" s="588" t="s">
        <v>1096</v>
      </c>
      <c r="AE533" s="595">
        <v>1</v>
      </c>
      <c r="AF533" s="595">
        <v>5</v>
      </c>
      <c r="AG533" s="379" t="s">
        <v>665</v>
      </c>
      <c r="AH533" s="635" t="e">
        <v>#REF!</v>
      </c>
      <c r="AI533" s="635"/>
      <c r="AJ533" s="379"/>
      <c r="AK533" s="379"/>
      <c r="AL533" s="379"/>
      <c r="AM533" s="379"/>
      <c r="AN533" s="379"/>
      <c r="AO533" s="379"/>
      <c r="AU533" s="379"/>
      <c r="AW533" s="644">
        <v>0</v>
      </c>
      <c r="AY533" s="379"/>
    </row>
    <row r="534" spans="1:51" x14ac:dyDescent="0.45">
      <c r="A534" s="379" t="s">
        <v>16</v>
      </c>
      <c r="J534" s="379" t="s">
        <v>120</v>
      </c>
      <c r="K534" s="594" t="s">
        <v>2680</v>
      </c>
      <c r="L534" s="594"/>
      <c r="M534" s="594"/>
      <c r="N534" s="594"/>
      <c r="O534" s="594"/>
      <c r="P534" s="594"/>
      <c r="Q534" s="594"/>
      <c r="R534" s="594"/>
      <c r="S534" s="594"/>
      <c r="T534" s="594"/>
      <c r="U534" s="594"/>
      <c r="V534" s="594"/>
      <c r="W534" s="594"/>
      <c r="X534" s="594"/>
      <c r="Y534" s="594"/>
      <c r="Z534" s="594"/>
      <c r="AA534" s="588" t="s">
        <v>2681</v>
      </c>
      <c r="AB534" s="588" t="s">
        <v>2682</v>
      </c>
      <c r="AC534" s="528" t="s">
        <v>331</v>
      </c>
      <c r="AD534" s="588" t="s">
        <v>1096</v>
      </c>
      <c r="AE534" s="595">
        <v>1</v>
      </c>
      <c r="AF534" s="595">
        <v>5</v>
      </c>
      <c r="AG534" s="379" t="s">
        <v>665</v>
      </c>
      <c r="AH534" s="635" t="e">
        <v>#REF!</v>
      </c>
      <c r="AI534" s="635"/>
      <c r="AJ534" s="379"/>
      <c r="AK534" s="379"/>
      <c r="AL534" s="379"/>
      <c r="AM534" s="379"/>
      <c r="AN534" s="379"/>
      <c r="AO534" s="379"/>
      <c r="AU534" s="379"/>
      <c r="AW534" s="644">
        <v>0</v>
      </c>
      <c r="AY534" s="379"/>
    </row>
    <row r="535" spans="1:51" x14ac:dyDescent="0.45">
      <c r="A535" s="379" t="s">
        <v>16</v>
      </c>
      <c r="J535" s="379" t="s">
        <v>120</v>
      </c>
      <c r="K535" s="594" t="s">
        <v>2683</v>
      </c>
      <c r="L535" s="594"/>
      <c r="M535" s="594"/>
      <c r="N535" s="594"/>
      <c r="O535" s="594"/>
      <c r="P535" s="594"/>
      <c r="Q535" s="594"/>
      <c r="R535" s="594"/>
      <c r="S535" s="594"/>
      <c r="T535" s="594"/>
      <c r="U535" s="594"/>
      <c r="V535" s="594"/>
      <c r="W535" s="594"/>
      <c r="X535" s="594"/>
      <c r="Y535" s="594"/>
      <c r="Z535" s="594"/>
      <c r="AA535" s="588" t="s">
        <v>2684</v>
      </c>
      <c r="AB535" s="588" t="s">
        <v>2685</v>
      </c>
      <c r="AC535" s="528" t="s">
        <v>348</v>
      </c>
      <c r="AD535" s="588" t="s">
        <v>1096</v>
      </c>
      <c r="AE535" s="595">
        <v>1</v>
      </c>
      <c r="AF535" s="595">
        <v>5</v>
      </c>
      <c r="AG535" s="379" t="s">
        <v>665</v>
      </c>
      <c r="AH535" s="635" t="e">
        <v>#REF!</v>
      </c>
      <c r="AI535" s="635"/>
      <c r="AJ535" s="379"/>
      <c r="AK535" s="379"/>
      <c r="AL535" s="379"/>
      <c r="AM535" s="379"/>
      <c r="AN535" s="379"/>
      <c r="AO535" s="379"/>
      <c r="AU535" s="379"/>
      <c r="AW535" s="644">
        <v>0</v>
      </c>
      <c r="AY535" s="379"/>
    </row>
    <row r="536" spans="1:51" x14ac:dyDescent="0.45">
      <c r="A536" s="379" t="s">
        <v>16</v>
      </c>
      <c r="J536" s="379" t="s">
        <v>120</v>
      </c>
      <c r="K536" s="594" t="s">
        <v>2686</v>
      </c>
      <c r="L536" s="594"/>
      <c r="M536" s="594"/>
      <c r="N536" s="594"/>
      <c r="O536" s="594"/>
      <c r="P536" s="594"/>
      <c r="Q536" s="594"/>
      <c r="R536" s="594"/>
      <c r="S536" s="594"/>
      <c r="T536" s="594"/>
      <c r="U536" s="594"/>
      <c r="V536" s="594"/>
      <c r="W536" s="594"/>
      <c r="X536" s="594"/>
      <c r="Y536" s="594"/>
      <c r="Z536" s="594"/>
      <c r="AA536" s="588" t="s">
        <v>2687</v>
      </c>
      <c r="AB536" s="588" t="s">
        <v>2688</v>
      </c>
      <c r="AC536" s="528" t="s">
        <v>365</v>
      </c>
      <c r="AD536" s="588" t="s">
        <v>1096</v>
      </c>
      <c r="AE536" s="595">
        <v>1</v>
      </c>
      <c r="AF536" s="595">
        <v>5</v>
      </c>
      <c r="AG536" s="379" t="s">
        <v>665</v>
      </c>
      <c r="AH536" s="635" t="e">
        <v>#REF!</v>
      </c>
      <c r="AI536" s="635"/>
      <c r="AJ536" s="379"/>
      <c r="AK536" s="379"/>
      <c r="AL536" s="379"/>
      <c r="AM536" s="379"/>
      <c r="AN536" s="379"/>
      <c r="AO536" s="379"/>
      <c r="AU536" s="379"/>
      <c r="AW536" s="644">
        <v>0</v>
      </c>
      <c r="AY536" s="379"/>
    </row>
    <row r="537" spans="1:51" x14ac:dyDescent="0.45">
      <c r="A537" s="379" t="s">
        <v>16</v>
      </c>
      <c r="J537" s="379" t="s">
        <v>120</v>
      </c>
      <c r="K537" s="594" t="s">
        <v>2689</v>
      </c>
      <c r="L537" s="594"/>
      <c r="M537" s="594"/>
      <c r="N537" s="594"/>
      <c r="O537" s="594"/>
      <c r="P537" s="594"/>
      <c r="Q537" s="594"/>
      <c r="R537" s="594"/>
      <c r="S537" s="594"/>
      <c r="T537" s="594"/>
      <c r="U537" s="594"/>
      <c r="V537" s="594"/>
      <c r="W537" s="594"/>
      <c r="X537" s="594"/>
      <c r="Y537" s="594"/>
      <c r="Z537" s="594"/>
      <c r="AA537" s="588" t="s">
        <v>2690</v>
      </c>
      <c r="AB537" s="588" t="s">
        <v>2691</v>
      </c>
      <c r="AC537" s="528" t="s">
        <v>218</v>
      </c>
      <c r="AD537" s="588" t="s">
        <v>1096</v>
      </c>
      <c r="AE537" s="595">
        <v>1</v>
      </c>
      <c r="AF537" s="595">
        <v>5</v>
      </c>
      <c r="AG537" s="379" t="s">
        <v>665</v>
      </c>
      <c r="AH537" s="635" t="e">
        <v>#REF!</v>
      </c>
      <c r="AI537" s="635"/>
      <c r="AJ537" s="379"/>
      <c r="AK537" s="379"/>
      <c r="AL537" s="379"/>
      <c r="AM537" s="379"/>
      <c r="AN537" s="379"/>
      <c r="AO537" s="379"/>
      <c r="AU537" s="379"/>
      <c r="AW537" s="644">
        <v>0</v>
      </c>
      <c r="AY537" s="379"/>
    </row>
    <row r="538" spans="1:51" x14ac:dyDescent="0.45">
      <c r="A538" s="379" t="s">
        <v>16</v>
      </c>
      <c r="J538" s="379" t="s">
        <v>120</v>
      </c>
      <c r="K538" s="594" t="s">
        <v>2692</v>
      </c>
      <c r="L538" s="594"/>
      <c r="M538" s="594"/>
      <c r="N538" s="594"/>
      <c r="O538" s="594"/>
      <c r="P538" s="594"/>
      <c r="Q538" s="594"/>
      <c r="R538" s="594"/>
      <c r="S538" s="594"/>
      <c r="T538" s="594"/>
      <c r="U538" s="594"/>
      <c r="V538" s="594"/>
      <c r="W538" s="594"/>
      <c r="X538" s="594"/>
      <c r="Y538" s="594"/>
      <c r="Z538" s="594"/>
      <c r="AA538" s="588" t="s">
        <v>2693</v>
      </c>
      <c r="AB538" s="588" t="s">
        <v>2694</v>
      </c>
      <c r="AC538" s="528" t="s">
        <v>235</v>
      </c>
      <c r="AD538" s="588" t="s">
        <v>1096</v>
      </c>
      <c r="AE538" s="595">
        <v>1</v>
      </c>
      <c r="AF538" s="595">
        <v>5</v>
      </c>
      <c r="AG538" s="379" t="s">
        <v>665</v>
      </c>
      <c r="AH538" s="635" t="e">
        <v>#REF!</v>
      </c>
      <c r="AI538" s="635"/>
      <c r="AJ538" s="379"/>
      <c r="AK538" s="379"/>
      <c r="AL538" s="379"/>
      <c r="AM538" s="379"/>
      <c r="AN538" s="379"/>
      <c r="AO538" s="379"/>
      <c r="AU538" s="379"/>
      <c r="AW538" s="644">
        <v>0</v>
      </c>
      <c r="AY538" s="379"/>
    </row>
    <row r="539" spans="1:51" x14ac:dyDescent="0.45">
      <c r="A539" s="379" t="s">
        <v>16</v>
      </c>
      <c r="J539" s="379" t="s">
        <v>120</v>
      </c>
      <c r="K539" s="594" t="s">
        <v>2695</v>
      </c>
      <c r="L539" s="594"/>
      <c r="M539" s="594"/>
      <c r="N539" s="594"/>
      <c r="O539" s="594"/>
      <c r="P539" s="594"/>
      <c r="Q539" s="594"/>
      <c r="R539" s="594"/>
      <c r="S539" s="594"/>
      <c r="T539" s="594"/>
      <c r="U539" s="594"/>
      <c r="V539" s="594"/>
      <c r="W539" s="594"/>
      <c r="X539" s="594"/>
      <c r="Y539" s="594"/>
      <c r="Z539" s="594"/>
      <c r="AA539" s="588" t="s">
        <v>2696</v>
      </c>
      <c r="AB539" s="588" t="s">
        <v>2697</v>
      </c>
      <c r="AC539" s="528" t="s">
        <v>251</v>
      </c>
      <c r="AD539" s="588" t="s">
        <v>1096</v>
      </c>
      <c r="AE539" s="595">
        <v>1</v>
      </c>
      <c r="AF539" s="595">
        <v>5</v>
      </c>
      <c r="AG539" s="379" t="s">
        <v>665</v>
      </c>
      <c r="AH539" s="635" t="e">
        <v>#REF!</v>
      </c>
      <c r="AI539" s="635"/>
      <c r="AJ539" s="379"/>
      <c r="AK539" s="379"/>
      <c r="AL539" s="379"/>
      <c r="AM539" s="379"/>
      <c r="AN539" s="379"/>
      <c r="AO539" s="379"/>
      <c r="AU539" s="379"/>
      <c r="AW539" s="644">
        <v>0</v>
      </c>
      <c r="AY539" s="379"/>
    </row>
    <row r="540" spans="1:51" x14ac:dyDescent="0.45">
      <c r="A540" s="379" t="s">
        <v>16</v>
      </c>
      <c r="J540" s="379" t="s">
        <v>120</v>
      </c>
      <c r="K540" s="594" t="s">
        <v>2698</v>
      </c>
      <c r="L540" s="594"/>
      <c r="M540" s="594"/>
      <c r="N540" s="594"/>
      <c r="O540" s="594"/>
      <c r="P540" s="594"/>
      <c r="Q540" s="594"/>
      <c r="R540" s="594"/>
      <c r="S540" s="594"/>
      <c r="T540" s="594"/>
      <c r="U540" s="594"/>
      <c r="V540" s="594"/>
      <c r="W540" s="594"/>
      <c r="X540" s="594"/>
      <c r="Y540" s="594"/>
      <c r="Z540" s="594"/>
      <c r="AA540" s="588" t="s">
        <v>2699</v>
      </c>
      <c r="AB540" s="588" t="s">
        <v>2700</v>
      </c>
      <c r="AC540" s="528" t="s">
        <v>267</v>
      </c>
      <c r="AD540" s="588" t="s">
        <v>1096</v>
      </c>
      <c r="AE540" s="595">
        <v>1</v>
      </c>
      <c r="AF540" s="595">
        <v>5</v>
      </c>
      <c r="AG540" s="379" t="s">
        <v>665</v>
      </c>
      <c r="AH540" s="635" t="e">
        <v>#REF!</v>
      </c>
      <c r="AI540" s="635"/>
      <c r="AJ540" s="379"/>
      <c r="AK540" s="379"/>
      <c r="AL540" s="379"/>
      <c r="AM540" s="379"/>
      <c r="AN540" s="379"/>
      <c r="AO540" s="379"/>
      <c r="AU540" s="379"/>
      <c r="AW540" s="644">
        <v>0</v>
      </c>
      <c r="AY540" s="379"/>
    </row>
    <row r="541" spans="1:51" x14ac:dyDescent="0.45">
      <c r="A541" s="379" t="s">
        <v>16</v>
      </c>
      <c r="J541" s="379" t="s">
        <v>120</v>
      </c>
      <c r="K541" s="594" t="s">
        <v>2701</v>
      </c>
      <c r="L541" s="594"/>
      <c r="M541" s="594"/>
      <c r="N541" s="594"/>
      <c r="O541" s="594"/>
      <c r="P541" s="594"/>
      <c r="Q541" s="594"/>
      <c r="R541" s="594"/>
      <c r="S541" s="594"/>
      <c r="T541" s="594"/>
      <c r="U541" s="594"/>
      <c r="V541" s="594"/>
      <c r="W541" s="594"/>
      <c r="X541" s="594"/>
      <c r="Y541" s="594"/>
      <c r="Z541" s="594"/>
      <c r="AA541" s="588" t="s">
        <v>2702</v>
      </c>
      <c r="AB541" s="588" t="s">
        <v>2703</v>
      </c>
      <c r="AC541" s="528" t="s">
        <v>283</v>
      </c>
      <c r="AD541" s="588" t="s">
        <v>1096</v>
      </c>
      <c r="AE541" s="595">
        <v>1</v>
      </c>
      <c r="AF541" s="595">
        <v>5</v>
      </c>
      <c r="AG541" s="379" t="s">
        <v>665</v>
      </c>
      <c r="AH541" s="635" t="e">
        <v>#REF!</v>
      </c>
      <c r="AI541" s="635"/>
      <c r="AJ541" s="379"/>
      <c r="AK541" s="379"/>
      <c r="AL541" s="379"/>
      <c r="AM541" s="379"/>
      <c r="AN541" s="379"/>
      <c r="AO541" s="379"/>
      <c r="AU541" s="379"/>
      <c r="AW541" s="644">
        <v>0</v>
      </c>
      <c r="AY541" s="379"/>
    </row>
    <row r="542" spans="1:51" x14ac:dyDescent="0.45">
      <c r="A542" s="379" t="s">
        <v>16</v>
      </c>
      <c r="J542" s="379" t="s">
        <v>120</v>
      </c>
      <c r="K542" s="594" t="s">
        <v>2704</v>
      </c>
      <c r="L542" s="594"/>
      <c r="M542" s="594"/>
      <c r="N542" s="594"/>
      <c r="O542" s="594"/>
      <c r="P542" s="594"/>
      <c r="Q542" s="594"/>
      <c r="R542" s="594"/>
      <c r="S542" s="594"/>
      <c r="T542" s="594"/>
      <c r="U542" s="594"/>
      <c r="V542" s="594"/>
      <c r="W542" s="594"/>
      <c r="X542" s="594"/>
      <c r="Y542" s="594"/>
      <c r="Z542" s="594"/>
      <c r="AA542" s="588" t="s">
        <v>2705</v>
      </c>
      <c r="AB542" s="588" t="s">
        <v>2706</v>
      </c>
      <c r="AC542" s="528" t="s">
        <v>299</v>
      </c>
      <c r="AD542" s="588" t="s">
        <v>1096</v>
      </c>
      <c r="AE542" s="595">
        <v>1</v>
      </c>
      <c r="AF542" s="595">
        <v>5</v>
      </c>
      <c r="AG542" s="379" t="s">
        <v>665</v>
      </c>
      <c r="AH542" s="635" t="e">
        <v>#REF!</v>
      </c>
      <c r="AI542" s="635"/>
      <c r="AJ542" s="379"/>
      <c r="AK542" s="379"/>
      <c r="AL542" s="379"/>
      <c r="AM542" s="379"/>
      <c r="AN542" s="379"/>
      <c r="AO542" s="379"/>
      <c r="AU542" s="379"/>
      <c r="AW542" s="644">
        <v>0</v>
      </c>
      <c r="AY542" s="379"/>
    </row>
    <row r="543" spans="1:51" x14ac:dyDescent="0.45">
      <c r="A543" s="379" t="s">
        <v>16</v>
      </c>
      <c r="J543" s="379" t="s">
        <v>120</v>
      </c>
      <c r="K543" s="594" t="s">
        <v>2707</v>
      </c>
      <c r="L543" s="594"/>
      <c r="M543" s="594"/>
      <c r="N543" s="594"/>
      <c r="O543" s="594"/>
      <c r="P543" s="594"/>
      <c r="Q543" s="594"/>
      <c r="R543" s="594"/>
      <c r="S543" s="594"/>
      <c r="T543" s="594"/>
      <c r="U543" s="594"/>
      <c r="V543" s="594"/>
      <c r="W543" s="594"/>
      <c r="X543" s="594"/>
      <c r="Y543" s="594"/>
      <c r="Z543" s="594"/>
      <c r="AA543" s="588" t="s">
        <v>2708</v>
      </c>
      <c r="AB543" s="588" t="s">
        <v>2709</v>
      </c>
      <c r="AC543" s="528" t="s">
        <v>315</v>
      </c>
      <c r="AD543" s="588" t="s">
        <v>1096</v>
      </c>
      <c r="AE543" s="595">
        <v>1</v>
      </c>
      <c r="AF543" s="595">
        <v>5</v>
      </c>
      <c r="AG543" s="379" t="s">
        <v>665</v>
      </c>
      <c r="AH543" s="635" t="e">
        <v>#REF!</v>
      </c>
      <c r="AI543" s="635"/>
      <c r="AJ543" s="379"/>
      <c r="AK543" s="379"/>
      <c r="AL543" s="379"/>
      <c r="AM543" s="379"/>
      <c r="AN543" s="379"/>
      <c r="AO543" s="379"/>
      <c r="AU543" s="379"/>
      <c r="AW543" s="644">
        <v>0</v>
      </c>
      <c r="AY543" s="379"/>
    </row>
    <row r="544" spans="1:51" x14ac:dyDescent="0.45">
      <c r="A544" s="379" t="s">
        <v>16</v>
      </c>
      <c r="J544" s="379" t="s">
        <v>120</v>
      </c>
      <c r="K544" s="594" t="s">
        <v>2710</v>
      </c>
      <c r="L544" s="594"/>
      <c r="M544" s="594"/>
      <c r="N544" s="594"/>
      <c r="O544" s="594"/>
      <c r="P544" s="594"/>
      <c r="Q544" s="594"/>
      <c r="R544" s="594"/>
      <c r="S544" s="594"/>
      <c r="T544" s="594"/>
      <c r="U544" s="594"/>
      <c r="V544" s="594"/>
      <c r="W544" s="594"/>
      <c r="X544" s="594"/>
      <c r="Y544" s="594"/>
      <c r="Z544" s="594"/>
      <c r="AA544" s="588" t="s">
        <v>2711</v>
      </c>
      <c r="AB544" s="588" t="s">
        <v>2712</v>
      </c>
      <c r="AC544" s="528" t="s">
        <v>332</v>
      </c>
      <c r="AD544" s="588" t="s">
        <v>1096</v>
      </c>
      <c r="AE544" s="595">
        <v>1</v>
      </c>
      <c r="AF544" s="595">
        <v>5</v>
      </c>
      <c r="AG544" s="379" t="s">
        <v>665</v>
      </c>
      <c r="AH544" s="635" t="e">
        <v>#REF!</v>
      </c>
      <c r="AI544" s="635"/>
      <c r="AJ544" s="379"/>
      <c r="AK544" s="379"/>
      <c r="AL544" s="379"/>
      <c r="AM544" s="379"/>
      <c r="AN544" s="379"/>
      <c r="AO544" s="379"/>
      <c r="AU544" s="379"/>
      <c r="AW544" s="644">
        <v>0</v>
      </c>
      <c r="AY544" s="379"/>
    </row>
    <row r="545" spans="1:51" x14ac:dyDescent="0.45">
      <c r="A545" s="379" t="s">
        <v>16</v>
      </c>
      <c r="J545" s="379" t="s">
        <v>120</v>
      </c>
      <c r="K545" s="594" t="s">
        <v>2713</v>
      </c>
      <c r="L545" s="594"/>
      <c r="M545" s="594"/>
      <c r="N545" s="594"/>
      <c r="O545" s="594"/>
      <c r="P545" s="594"/>
      <c r="Q545" s="594"/>
      <c r="R545" s="594"/>
      <c r="S545" s="594"/>
      <c r="T545" s="594"/>
      <c r="U545" s="594"/>
      <c r="V545" s="594"/>
      <c r="W545" s="594"/>
      <c r="X545" s="594"/>
      <c r="Y545" s="594"/>
      <c r="Z545" s="594"/>
      <c r="AA545" s="588" t="s">
        <v>2714</v>
      </c>
      <c r="AB545" s="588" t="s">
        <v>2715</v>
      </c>
      <c r="AC545" s="528" t="s">
        <v>349</v>
      </c>
      <c r="AD545" s="588" t="s">
        <v>1096</v>
      </c>
      <c r="AE545" s="595">
        <v>1</v>
      </c>
      <c r="AF545" s="595">
        <v>5</v>
      </c>
      <c r="AG545" s="379" t="s">
        <v>665</v>
      </c>
      <c r="AH545" s="635" t="e">
        <v>#REF!</v>
      </c>
      <c r="AI545" s="635"/>
      <c r="AJ545" s="379"/>
      <c r="AK545" s="379"/>
      <c r="AL545" s="379"/>
      <c r="AM545" s="379"/>
      <c r="AN545" s="379"/>
      <c r="AO545" s="379"/>
      <c r="AU545" s="379"/>
      <c r="AW545" s="644">
        <v>0</v>
      </c>
      <c r="AY545" s="379"/>
    </row>
    <row r="546" spans="1:51" x14ac:dyDescent="0.45">
      <c r="A546" s="379" t="s">
        <v>16</v>
      </c>
      <c r="J546" s="379" t="s">
        <v>120</v>
      </c>
      <c r="K546" s="594" t="s">
        <v>2716</v>
      </c>
      <c r="L546" s="594"/>
      <c r="M546" s="594"/>
      <c r="N546" s="594"/>
      <c r="O546" s="594"/>
      <c r="P546" s="594"/>
      <c r="Q546" s="594"/>
      <c r="R546" s="594"/>
      <c r="S546" s="594"/>
      <c r="T546" s="594"/>
      <c r="U546" s="594"/>
      <c r="V546" s="594"/>
      <c r="W546" s="594"/>
      <c r="X546" s="594"/>
      <c r="Y546" s="594"/>
      <c r="Z546" s="594"/>
      <c r="AA546" s="588" t="s">
        <v>2717</v>
      </c>
      <c r="AB546" s="588" t="s">
        <v>2718</v>
      </c>
      <c r="AC546" s="528" t="s">
        <v>366</v>
      </c>
      <c r="AD546" s="588" t="s">
        <v>1096</v>
      </c>
      <c r="AE546" s="595">
        <v>1</v>
      </c>
      <c r="AF546" s="595">
        <v>5</v>
      </c>
      <c r="AG546" s="379" t="s">
        <v>665</v>
      </c>
      <c r="AH546" s="635" t="e">
        <v>#REF!</v>
      </c>
      <c r="AI546" s="635"/>
      <c r="AJ546" s="379"/>
      <c r="AK546" s="379"/>
      <c r="AL546" s="379"/>
      <c r="AM546" s="379"/>
      <c r="AN546" s="379"/>
      <c r="AO546" s="379"/>
      <c r="AU546" s="379"/>
      <c r="AW546" s="644">
        <v>0</v>
      </c>
      <c r="AY546" s="379"/>
    </row>
    <row r="547" spans="1:51" x14ac:dyDescent="0.45">
      <c r="A547" s="379" t="s">
        <v>602</v>
      </c>
      <c r="B547" s="379" t="s">
        <v>2719</v>
      </c>
      <c r="C547" s="681" t="s">
        <v>2720</v>
      </c>
      <c r="J547" s="379" t="s">
        <v>120</v>
      </c>
      <c r="K547" s="594" t="s">
        <v>2721</v>
      </c>
      <c r="L547" s="594" t="s">
        <v>2722</v>
      </c>
      <c r="M547" s="594" t="s">
        <v>2723</v>
      </c>
      <c r="N547" s="588" t="s">
        <v>2724</v>
      </c>
      <c r="O547" s="588" t="s">
        <v>2725</v>
      </c>
      <c r="P547" s="588"/>
      <c r="Q547" s="588"/>
      <c r="R547" s="588"/>
      <c r="S547" s="588"/>
      <c r="T547" s="588"/>
      <c r="U547" s="588"/>
      <c r="V547" s="588"/>
      <c r="W547" s="588"/>
      <c r="X547" s="588"/>
      <c r="Y547" s="588"/>
      <c r="Z547" s="588"/>
      <c r="AA547" s="588" t="s">
        <v>1305</v>
      </c>
      <c r="AB547" s="588" t="s">
        <v>2726</v>
      </c>
      <c r="AC547" s="680" t="s">
        <v>99</v>
      </c>
      <c r="AD547" s="588" t="s">
        <v>664</v>
      </c>
      <c r="AE547" s="613">
        <v>1</v>
      </c>
      <c r="AF547" s="613">
        <v>6</v>
      </c>
      <c r="AG547" s="379" t="s">
        <v>665</v>
      </c>
      <c r="AH547" s="635"/>
      <c r="AI547" s="635"/>
      <c r="AJ547" s="379"/>
      <c r="AK547" s="379"/>
      <c r="AL547" s="379"/>
      <c r="AM547" s="379"/>
      <c r="AN547" s="379"/>
      <c r="AO547" s="379"/>
      <c r="AQ547" s="379" t="s">
        <v>2727</v>
      </c>
      <c r="AR547" s="379" t="s">
        <v>2728</v>
      </c>
      <c r="AU547" s="379"/>
      <c r="AV547" s="681">
        <v>2.2000000000000002</v>
      </c>
      <c r="AW547" s="644">
        <v>0.59399999999999997</v>
      </c>
      <c r="AY547" s="379"/>
    </row>
    <row r="548" spans="1:51" x14ac:dyDescent="0.45">
      <c r="A548" s="379" t="s">
        <v>602</v>
      </c>
      <c r="B548" s="379" t="s">
        <v>2719</v>
      </c>
      <c r="C548" s="681" t="s">
        <v>2720</v>
      </c>
      <c r="J548" s="379" t="s">
        <v>120</v>
      </c>
      <c r="K548" s="594" t="s">
        <v>2729</v>
      </c>
      <c r="L548" s="594" t="s">
        <v>2722</v>
      </c>
      <c r="M548" s="594" t="s">
        <v>2723</v>
      </c>
      <c r="N548" s="588" t="s">
        <v>2730</v>
      </c>
      <c r="O548" s="588" t="s">
        <v>2731</v>
      </c>
      <c r="P548" s="588" t="s">
        <v>2732</v>
      </c>
      <c r="Q548" s="588" t="s">
        <v>2733</v>
      </c>
      <c r="R548" s="588"/>
      <c r="S548" s="588"/>
      <c r="T548" s="588"/>
      <c r="U548" s="588"/>
      <c r="V548" s="588"/>
      <c r="W548" s="588"/>
      <c r="X548" s="588"/>
      <c r="Y548" s="588"/>
      <c r="Z548" s="588"/>
      <c r="AA548" s="588" t="s">
        <v>2690</v>
      </c>
      <c r="AB548" s="588" t="s">
        <v>2734</v>
      </c>
      <c r="AC548" s="680" t="s">
        <v>109</v>
      </c>
      <c r="AD548" s="588" t="s">
        <v>664</v>
      </c>
      <c r="AE548" s="613">
        <v>1</v>
      </c>
      <c r="AF548" s="613">
        <v>6</v>
      </c>
      <c r="AG548" s="379" t="s">
        <v>665</v>
      </c>
      <c r="AH548" s="635"/>
      <c r="AI548" s="635"/>
      <c r="AJ548" s="379"/>
      <c r="AK548" s="379"/>
      <c r="AL548" s="379"/>
      <c r="AM548" s="379"/>
      <c r="AN548" s="379"/>
      <c r="AO548" s="379"/>
      <c r="AQ548" s="379" t="s">
        <v>2727</v>
      </c>
      <c r="AR548" s="379" t="s">
        <v>2735</v>
      </c>
      <c r="AU548" s="379"/>
      <c r="AV548" s="681">
        <v>2.2000000000000002</v>
      </c>
      <c r="AW548" s="644">
        <v>0.48399999999999999</v>
      </c>
      <c r="AY548" s="379"/>
    </row>
    <row r="549" spans="1:51" x14ac:dyDescent="0.45">
      <c r="A549" s="379" t="s">
        <v>602</v>
      </c>
      <c r="B549" s="379" t="s">
        <v>2719</v>
      </c>
      <c r="C549" s="681" t="s">
        <v>2720</v>
      </c>
      <c r="J549" s="379" t="s">
        <v>120</v>
      </c>
      <c r="K549" s="594" t="s">
        <v>2736</v>
      </c>
      <c r="L549" s="594" t="s">
        <v>2722</v>
      </c>
      <c r="M549" s="594" t="s">
        <v>2723</v>
      </c>
      <c r="N549" s="588" t="s">
        <v>2737</v>
      </c>
      <c r="O549" s="588" t="s">
        <v>2738</v>
      </c>
      <c r="P549" s="588"/>
      <c r="Q549" s="588"/>
      <c r="R549" s="588"/>
      <c r="S549" s="588"/>
      <c r="T549" s="588"/>
      <c r="U549" s="588"/>
      <c r="V549" s="588"/>
      <c r="W549" s="588"/>
      <c r="X549" s="588"/>
      <c r="Y549" s="588"/>
      <c r="Z549" s="588"/>
      <c r="AA549" s="588" t="s">
        <v>2693</v>
      </c>
      <c r="AB549" s="588" t="s">
        <v>2739</v>
      </c>
      <c r="AC549" s="680" t="s">
        <v>119</v>
      </c>
      <c r="AD549" s="588" t="s">
        <v>664</v>
      </c>
      <c r="AE549" s="613">
        <v>1</v>
      </c>
      <c r="AF549" s="613">
        <v>6</v>
      </c>
      <c r="AG549" s="379" t="s">
        <v>665</v>
      </c>
      <c r="AH549" s="635"/>
      <c r="AI549" s="635"/>
      <c r="AJ549" s="379"/>
      <c r="AK549" s="379"/>
      <c r="AL549" s="379"/>
      <c r="AM549" s="379"/>
      <c r="AN549" s="379"/>
      <c r="AO549" s="379"/>
      <c r="AQ549" s="379" t="s">
        <v>2727</v>
      </c>
      <c r="AR549" s="379" t="s">
        <v>2740</v>
      </c>
      <c r="AU549" s="379"/>
      <c r="AV549" s="681">
        <v>2.2000000000000002</v>
      </c>
      <c r="AW549" s="644">
        <v>1.034</v>
      </c>
      <c r="AY549" s="379"/>
    </row>
    <row r="550" spans="1:51" x14ac:dyDescent="0.45">
      <c r="A550" s="379" t="s">
        <v>602</v>
      </c>
      <c r="B550" s="379" t="s">
        <v>2741</v>
      </c>
      <c r="C550" s="681" t="s">
        <v>2742</v>
      </c>
      <c r="D550" s="379" t="s">
        <v>2743</v>
      </c>
      <c r="J550" s="379" t="s">
        <v>120</v>
      </c>
      <c r="K550" s="594" t="s">
        <v>2744</v>
      </c>
      <c r="L550" s="594" t="s">
        <v>2722</v>
      </c>
      <c r="M550" s="594" t="s">
        <v>2723</v>
      </c>
      <c r="N550" s="588" t="s">
        <v>2745</v>
      </c>
      <c r="O550" s="588" t="s">
        <v>2746</v>
      </c>
      <c r="P550" s="588"/>
      <c r="Q550" s="588"/>
      <c r="R550" s="588"/>
      <c r="S550" s="588"/>
      <c r="T550" s="588"/>
      <c r="U550" s="588"/>
      <c r="V550" s="588"/>
      <c r="W550" s="588"/>
      <c r="X550" s="588"/>
      <c r="Y550" s="588"/>
      <c r="Z550" s="588"/>
      <c r="AA550" s="588" t="s">
        <v>2696</v>
      </c>
      <c r="AB550" s="588" t="s">
        <v>2747</v>
      </c>
      <c r="AC550" s="680" t="s">
        <v>448</v>
      </c>
      <c r="AD550" s="588" t="s">
        <v>756</v>
      </c>
      <c r="AE550" s="613">
        <v>1</v>
      </c>
      <c r="AF550" s="613">
        <v>6</v>
      </c>
      <c r="AG550" s="379" t="s">
        <v>665</v>
      </c>
      <c r="AH550" s="635"/>
      <c r="AI550" s="635"/>
      <c r="AJ550" s="379"/>
      <c r="AK550" s="379"/>
      <c r="AL550" s="379"/>
      <c r="AM550" s="379"/>
      <c r="AN550" s="379"/>
      <c r="AO550" s="379"/>
      <c r="AQ550" s="379" t="s">
        <v>2748</v>
      </c>
      <c r="AR550" s="379" t="s">
        <v>2749</v>
      </c>
      <c r="AU550" s="379"/>
      <c r="AV550" s="681">
        <v>2.2000000000000002</v>
      </c>
      <c r="AW550" s="644">
        <v>1.6719999999999999</v>
      </c>
      <c r="AY550" s="379"/>
    </row>
    <row r="551" spans="1:51" x14ac:dyDescent="0.45">
      <c r="A551" s="379" t="s">
        <v>602</v>
      </c>
      <c r="B551" s="379" t="s">
        <v>2741</v>
      </c>
      <c r="C551" s="681" t="s">
        <v>2742</v>
      </c>
      <c r="D551" s="379" t="s">
        <v>2743</v>
      </c>
      <c r="J551" s="379" t="s">
        <v>120</v>
      </c>
      <c r="K551" s="594" t="s">
        <v>2750</v>
      </c>
      <c r="L551" s="594" t="s">
        <v>2722</v>
      </c>
      <c r="M551" s="594" t="s">
        <v>2723</v>
      </c>
      <c r="N551" s="588" t="s">
        <v>2751</v>
      </c>
      <c r="O551" s="588" t="s">
        <v>2752</v>
      </c>
      <c r="P551" s="588"/>
      <c r="Q551" s="588"/>
      <c r="R551" s="588"/>
      <c r="S551" s="588"/>
      <c r="T551" s="588"/>
      <c r="U551" s="588"/>
      <c r="V551" s="588"/>
      <c r="W551" s="588"/>
      <c r="X551" s="588"/>
      <c r="Y551" s="588"/>
      <c r="Z551" s="588"/>
      <c r="AA551" s="588" t="s">
        <v>2699</v>
      </c>
      <c r="AB551" s="588" t="s">
        <v>2753</v>
      </c>
      <c r="AC551" s="680" t="s">
        <v>450</v>
      </c>
      <c r="AD551" s="588" t="s">
        <v>756</v>
      </c>
      <c r="AE551" s="613">
        <v>1</v>
      </c>
      <c r="AF551" s="613">
        <v>6</v>
      </c>
      <c r="AG551" s="379" t="s">
        <v>665</v>
      </c>
      <c r="AH551" s="635"/>
      <c r="AI551" s="635"/>
      <c r="AJ551" s="379"/>
      <c r="AK551" s="379"/>
      <c r="AL551" s="379"/>
      <c r="AM551" s="379"/>
      <c r="AN551" s="379"/>
      <c r="AO551" s="379"/>
      <c r="AQ551" s="379" t="s">
        <v>2748</v>
      </c>
      <c r="AR551" s="379" t="s">
        <v>2754</v>
      </c>
      <c r="AU551" s="379"/>
      <c r="AV551" s="681">
        <v>2.2000000000000002</v>
      </c>
      <c r="AW551" s="644">
        <v>1.716</v>
      </c>
      <c r="AY551" s="379"/>
    </row>
    <row r="552" spans="1:51" x14ac:dyDescent="0.45">
      <c r="A552" s="379" t="s">
        <v>602</v>
      </c>
      <c r="B552" s="379" t="s">
        <v>2741</v>
      </c>
      <c r="C552" s="681" t="s">
        <v>2742</v>
      </c>
      <c r="D552" s="379" t="s">
        <v>2743</v>
      </c>
      <c r="J552" s="379" t="s">
        <v>120</v>
      </c>
      <c r="K552" s="594" t="s">
        <v>2755</v>
      </c>
      <c r="L552" s="594" t="s">
        <v>2722</v>
      </c>
      <c r="M552" s="594" t="s">
        <v>2723</v>
      </c>
      <c r="N552" s="588" t="s">
        <v>2756</v>
      </c>
      <c r="O552" s="588" t="s">
        <v>2757</v>
      </c>
      <c r="P552" s="588"/>
      <c r="Q552" s="588"/>
      <c r="R552" s="588"/>
      <c r="S552" s="588"/>
      <c r="T552" s="588"/>
      <c r="U552" s="588"/>
      <c r="V552" s="588"/>
      <c r="W552" s="588"/>
      <c r="X552" s="588"/>
      <c r="Y552" s="588"/>
      <c r="Z552" s="588"/>
      <c r="AA552" s="588" t="s">
        <v>2702</v>
      </c>
      <c r="AB552" s="588" t="s">
        <v>2758</v>
      </c>
      <c r="AC552" s="680" t="s">
        <v>154</v>
      </c>
      <c r="AD552" s="588" t="s">
        <v>756</v>
      </c>
      <c r="AE552" s="613">
        <v>1</v>
      </c>
      <c r="AF552" s="613">
        <v>6</v>
      </c>
      <c r="AG552" s="379" t="s">
        <v>665</v>
      </c>
      <c r="AH552" s="635"/>
      <c r="AI552" s="635"/>
      <c r="AJ552" s="379"/>
      <c r="AK552" s="379"/>
      <c r="AL552" s="379"/>
      <c r="AM552" s="379"/>
      <c r="AN552" s="379"/>
      <c r="AO552" s="379"/>
      <c r="AQ552" s="379" t="s">
        <v>2759</v>
      </c>
      <c r="AR552" s="379" t="s">
        <v>2760</v>
      </c>
      <c r="AU552" s="379"/>
      <c r="AV552" s="681">
        <v>2.2000000000000002</v>
      </c>
      <c r="AW552" s="644">
        <v>3.4980000000000002</v>
      </c>
      <c r="AY552" s="379"/>
    </row>
    <row r="553" spans="1:51" x14ac:dyDescent="0.45">
      <c r="A553" s="379" t="s">
        <v>602</v>
      </c>
      <c r="B553" s="379" t="s">
        <v>2741</v>
      </c>
      <c r="C553" s="681" t="s">
        <v>2742</v>
      </c>
      <c r="D553" s="379" t="s">
        <v>2743</v>
      </c>
      <c r="J553" s="379" t="s">
        <v>120</v>
      </c>
      <c r="K553" s="594" t="s">
        <v>2761</v>
      </c>
      <c r="L553" s="594" t="s">
        <v>2722</v>
      </c>
      <c r="M553" s="594" t="s">
        <v>2723</v>
      </c>
      <c r="N553" s="588" t="s">
        <v>2762</v>
      </c>
      <c r="O553" s="588" t="s">
        <v>2763</v>
      </c>
      <c r="P553" s="588"/>
      <c r="Q553" s="588"/>
      <c r="R553" s="588"/>
      <c r="S553" s="588"/>
      <c r="T553" s="588"/>
      <c r="U553" s="588"/>
      <c r="V553" s="588"/>
      <c r="W553" s="588"/>
      <c r="X553" s="588"/>
      <c r="Y553" s="588"/>
      <c r="Z553" s="588"/>
      <c r="AA553" s="588" t="s">
        <v>2705</v>
      </c>
      <c r="AB553" s="588" t="s">
        <v>2764</v>
      </c>
      <c r="AC553" s="680" t="s">
        <v>159</v>
      </c>
      <c r="AD553" s="588" t="s">
        <v>756</v>
      </c>
      <c r="AE553" s="613">
        <v>1</v>
      </c>
      <c r="AF553" s="613">
        <v>6</v>
      </c>
      <c r="AG553" s="379" t="s">
        <v>665</v>
      </c>
      <c r="AH553" s="635"/>
      <c r="AI553" s="635"/>
      <c r="AJ553" s="379"/>
      <c r="AK553" s="379"/>
      <c r="AL553" s="379"/>
      <c r="AM553" s="379"/>
      <c r="AN553" s="379"/>
      <c r="AO553" s="379"/>
      <c r="AQ553" s="379" t="s">
        <v>2765</v>
      </c>
      <c r="AR553" s="379" t="s">
        <v>2766</v>
      </c>
      <c r="AU553" s="379"/>
      <c r="AV553" s="681">
        <v>2.2000000000000002</v>
      </c>
      <c r="AW553" s="644">
        <v>2.5739999999999998</v>
      </c>
      <c r="AY553" s="379"/>
    </row>
    <row r="554" spans="1:51" x14ac:dyDescent="0.45">
      <c r="A554" s="379" t="s">
        <v>602</v>
      </c>
      <c r="B554" s="379" t="s">
        <v>2741</v>
      </c>
      <c r="C554" s="681" t="s">
        <v>2742</v>
      </c>
      <c r="D554" s="379" t="s">
        <v>2743</v>
      </c>
      <c r="J554" s="379" t="s">
        <v>120</v>
      </c>
      <c r="K554" s="594" t="s">
        <v>2767</v>
      </c>
      <c r="L554" s="594" t="s">
        <v>2722</v>
      </c>
      <c r="M554" s="594" t="s">
        <v>2723</v>
      </c>
      <c r="N554" s="588" t="s">
        <v>2768</v>
      </c>
      <c r="O554" s="588" t="s">
        <v>2769</v>
      </c>
      <c r="P554" s="588"/>
      <c r="Q554" s="588"/>
      <c r="R554" s="588"/>
      <c r="S554" s="588"/>
      <c r="T554" s="588"/>
      <c r="U554" s="588"/>
      <c r="V554" s="588"/>
      <c r="W554" s="588"/>
      <c r="X554" s="588"/>
      <c r="Y554" s="588"/>
      <c r="Z554" s="588"/>
      <c r="AA554" s="588" t="s">
        <v>2708</v>
      </c>
      <c r="AB554" s="588" t="s">
        <v>2770</v>
      </c>
      <c r="AC554" s="680" t="s">
        <v>164</v>
      </c>
      <c r="AD554" s="588" t="s">
        <v>756</v>
      </c>
      <c r="AE554" s="613">
        <v>1</v>
      </c>
      <c r="AF554" s="613">
        <v>6</v>
      </c>
      <c r="AG554" s="379" t="s">
        <v>665</v>
      </c>
      <c r="AH554" s="635"/>
      <c r="AI554" s="635"/>
      <c r="AJ554" s="379"/>
      <c r="AK554" s="379"/>
      <c r="AL554" s="379"/>
      <c r="AM554" s="379"/>
      <c r="AN554" s="379"/>
      <c r="AO554" s="379"/>
      <c r="AQ554" s="379" t="s">
        <v>2765</v>
      </c>
      <c r="AR554" s="379" t="s">
        <v>2771</v>
      </c>
      <c r="AU554" s="379"/>
      <c r="AV554" s="681">
        <v>2.2000000000000002</v>
      </c>
      <c r="AW554" s="644">
        <v>2.7280000000000002</v>
      </c>
      <c r="AY554" s="379"/>
    </row>
    <row r="555" spans="1:51" x14ac:dyDescent="0.45">
      <c r="A555" s="379" t="s">
        <v>602</v>
      </c>
      <c r="B555" s="379" t="s">
        <v>2741</v>
      </c>
      <c r="C555" s="681" t="s">
        <v>2742</v>
      </c>
      <c r="D555" s="379" t="s">
        <v>2743</v>
      </c>
      <c r="J555" s="379" t="s">
        <v>120</v>
      </c>
      <c r="K555" s="594" t="s">
        <v>2772</v>
      </c>
      <c r="L555" s="594" t="s">
        <v>2722</v>
      </c>
      <c r="M555" s="594" t="s">
        <v>2723</v>
      </c>
      <c r="N555" s="588" t="s">
        <v>2773</v>
      </c>
      <c r="O555" s="588" t="s">
        <v>2774</v>
      </c>
      <c r="P555" s="588"/>
      <c r="Q555" s="588"/>
      <c r="R555" s="588"/>
      <c r="S555" s="588"/>
      <c r="T555" s="588"/>
      <c r="U555" s="588"/>
      <c r="V555" s="588"/>
      <c r="W555" s="588"/>
      <c r="X555" s="588"/>
      <c r="Y555" s="588"/>
      <c r="Z555" s="588"/>
      <c r="AA555" s="588" t="s">
        <v>2711</v>
      </c>
      <c r="AB555" s="588" t="s">
        <v>2775</v>
      </c>
      <c r="AC555" s="680" t="s">
        <v>170</v>
      </c>
      <c r="AD555" s="588" t="s">
        <v>756</v>
      </c>
      <c r="AE555" s="613">
        <v>1</v>
      </c>
      <c r="AF555" s="613">
        <v>6</v>
      </c>
      <c r="AG555" s="379" t="s">
        <v>665</v>
      </c>
      <c r="AH555" s="635"/>
      <c r="AI555" s="635"/>
      <c r="AJ555" s="379"/>
      <c r="AK555" s="379"/>
      <c r="AL555" s="379"/>
      <c r="AM555" s="379"/>
      <c r="AN555" s="379"/>
      <c r="AO555" s="379"/>
      <c r="AQ555" s="379" t="s">
        <v>2776</v>
      </c>
      <c r="AR555" s="379" t="s">
        <v>2777</v>
      </c>
      <c r="AU555" s="379"/>
      <c r="AV555" s="681">
        <v>2.2000000000000002</v>
      </c>
      <c r="AW555" s="644">
        <v>2.31</v>
      </c>
      <c r="AY555" s="379"/>
    </row>
    <row r="556" spans="1:51" x14ac:dyDescent="0.45">
      <c r="A556" s="379" t="s">
        <v>602</v>
      </c>
      <c r="B556" s="379" t="s">
        <v>2741</v>
      </c>
      <c r="C556" s="681" t="s">
        <v>2742</v>
      </c>
      <c r="D556" s="379" t="s">
        <v>2743</v>
      </c>
      <c r="J556" s="379" t="s">
        <v>120</v>
      </c>
      <c r="K556" s="594" t="s">
        <v>2778</v>
      </c>
      <c r="L556" s="594" t="s">
        <v>2779</v>
      </c>
      <c r="M556" s="594" t="s">
        <v>2780</v>
      </c>
      <c r="N556" s="594" t="s">
        <v>2781</v>
      </c>
      <c r="O556" s="594" t="s">
        <v>2782</v>
      </c>
      <c r="P556" s="594"/>
      <c r="Q556" s="594"/>
      <c r="R556" s="594"/>
      <c r="S556" s="594"/>
      <c r="T556" s="594"/>
      <c r="U556" s="594"/>
      <c r="V556" s="594"/>
      <c r="W556" s="594"/>
      <c r="X556" s="594"/>
      <c r="Y556" s="594"/>
      <c r="Z556" s="594"/>
      <c r="AA556" s="588" t="s">
        <v>2714</v>
      </c>
      <c r="AB556" s="588" t="s">
        <v>2783</v>
      </c>
      <c r="AC556" s="680" t="s">
        <v>490</v>
      </c>
      <c r="AD556" s="588" t="s">
        <v>756</v>
      </c>
      <c r="AE556" s="613">
        <v>1</v>
      </c>
      <c r="AF556" s="613">
        <v>6</v>
      </c>
      <c r="AG556" s="379" t="s">
        <v>665</v>
      </c>
      <c r="AH556" s="635"/>
      <c r="AI556" s="635"/>
      <c r="AJ556" s="379"/>
      <c r="AK556" s="379"/>
      <c r="AL556" s="379"/>
      <c r="AM556" s="379"/>
      <c r="AN556" s="379"/>
      <c r="AO556" s="379"/>
      <c r="AQ556" s="379" t="s">
        <v>2776</v>
      </c>
      <c r="AR556" s="379" t="s">
        <v>2784</v>
      </c>
      <c r="AU556" s="379"/>
      <c r="AV556" s="681">
        <v>2.2000000000000002</v>
      </c>
      <c r="AW556" s="644">
        <v>0</v>
      </c>
      <c r="AY556" s="379"/>
    </row>
    <row r="557" spans="1:51" x14ac:dyDescent="0.45">
      <c r="A557" s="379" t="s">
        <v>1162</v>
      </c>
      <c r="B557" s="593"/>
      <c r="C557" s="593"/>
      <c r="D557" s="593"/>
      <c r="E557" s="593"/>
      <c r="F557" s="593"/>
      <c r="G557" s="593"/>
      <c r="H557" s="593"/>
      <c r="I557" s="593"/>
      <c r="J557" s="379" t="s">
        <v>120</v>
      </c>
      <c r="K557" s="630" t="s">
        <v>2785</v>
      </c>
      <c r="L557" s="631" t="s">
        <v>2779</v>
      </c>
      <c r="M557" s="631" t="s">
        <v>2780</v>
      </c>
      <c r="N557" s="594"/>
      <c r="O557" s="594"/>
      <c r="P557" s="594"/>
      <c r="Q557" s="594"/>
      <c r="R557" s="594"/>
      <c r="S557" s="594"/>
      <c r="T557" s="594"/>
      <c r="U557" s="594"/>
      <c r="V557" s="594"/>
      <c r="W557" s="594"/>
      <c r="X557" s="594"/>
      <c r="Y557" s="594"/>
      <c r="Z557" s="594"/>
      <c r="AA557" s="629" t="s">
        <v>2717</v>
      </c>
      <c r="AB557" s="629" t="s">
        <v>2786</v>
      </c>
      <c r="AC557" s="683" t="s">
        <v>494</v>
      </c>
      <c r="AD557" s="629" t="s">
        <v>756</v>
      </c>
      <c r="AE557" s="640">
        <v>1</v>
      </c>
      <c r="AF557" s="640">
        <v>6</v>
      </c>
      <c r="AG557" s="380" t="s">
        <v>665</v>
      </c>
      <c r="AJ557" s="379"/>
      <c r="AK557" s="379"/>
      <c r="AL557" s="379"/>
      <c r="AM557" s="379"/>
      <c r="AN557" s="379"/>
      <c r="AO557" s="379"/>
      <c r="AQ557" s="379" t="s">
        <v>2776</v>
      </c>
      <c r="AR557" s="379" t="s">
        <v>2787</v>
      </c>
      <c r="AU557" s="379"/>
      <c r="AV557" s="681">
        <v>2.2000000000000002</v>
      </c>
      <c r="AW557" s="644">
        <v>0</v>
      </c>
      <c r="AY557" s="379"/>
    </row>
    <row r="558" spans="1:51" x14ac:dyDescent="0.45">
      <c r="A558" s="379" t="s">
        <v>16</v>
      </c>
      <c r="J558" s="379" t="s">
        <v>120</v>
      </c>
      <c r="K558" s="594" t="s">
        <v>2788</v>
      </c>
      <c r="L558" s="594"/>
      <c r="M558" s="594"/>
      <c r="N558" s="612" t="s">
        <v>1076</v>
      </c>
      <c r="O558" s="612" t="s">
        <v>1076</v>
      </c>
      <c r="P558" s="594"/>
      <c r="Q558" s="594"/>
      <c r="R558" s="594"/>
      <c r="S558" s="594"/>
      <c r="T558" s="594"/>
      <c r="U558" s="594"/>
      <c r="V558" s="594"/>
      <c r="W558" s="594"/>
      <c r="X558" s="594"/>
      <c r="Y558" s="594"/>
      <c r="Z558" s="594"/>
      <c r="AA558" s="588" t="s">
        <v>1245</v>
      </c>
      <c r="AB558" s="588" t="s">
        <v>2789</v>
      </c>
      <c r="AC558" s="528" t="s">
        <v>32</v>
      </c>
      <c r="AD558" s="588" t="s">
        <v>1096</v>
      </c>
      <c r="AE558" s="613">
        <v>1</v>
      </c>
      <c r="AF558" s="613">
        <v>6</v>
      </c>
      <c r="AG558" s="379" t="s">
        <v>665</v>
      </c>
      <c r="AH558" s="635"/>
      <c r="AI558" s="635"/>
      <c r="AJ558" s="379"/>
      <c r="AK558" s="379"/>
      <c r="AL558" s="379"/>
      <c r="AM558" s="379"/>
      <c r="AN558" s="379"/>
      <c r="AO558" s="379"/>
      <c r="AU558" s="379"/>
      <c r="AW558" s="644">
        <v>0.68200000000000005</v>
      </c>
      <c r="AY558" s="379"/>
    </row>
    <row r="559" spans="1:51" x14ac:dyDescent="0.45">
      <c r="A559" s="379" t="s">
        <v>16</v>
      </c>
      <c r="J559" s="379" t="s">
        <v>120</v>
      </c>
      <c r="K559" s="594" t="s">
        <v>2790</v>
      </c>
      <c r="L559" s="594" t="s">
        <v>2791</v>
      </c>
      <c r="M559" s="594" t="s">
        <v>2792</v>
      </c>
      <c r="N559" s="594" t="s">
        <v>2793</v>
      </c>
      <c r="O559" s="594" t="s">
        <v>2794</v>
      </c>
      <c r="P559" s="594"/>
      <c r="Q559" s="594"/>
      <c r="R559" s="594"/>
      <c r="S559" s="594"/>
      <c r="T559" s="594"/>
      <c r="U559" s="594"/>
      <c r="V559" s="594"/>
      <c r="W559" s="594"/>
      <c r="X559" s="594"/>
      <c r="Y559" s="594"/>
      <c r="Z559" s="594"/>
      <c r="AA559" s="588" t="s">
        <v>2212</v>
      </c>
      <c r="AB559" s="588" t="s">
        <v>2795</v>
      </c>
      <c r="AC559" s="528" t="s">
        <v>41</v>
      </c>
      <c r="AD559" s="588" t="s">
        <v>1096</v>
      </c>
      <c r="AE559" s="613">
        <v>1</v>
      </c>
      <c r="AF559" s="613">
        <v>6</v>
      </c>
      <c r="AG559" s="379" t="s">
        <v>665</v>
      </c>
      <c r="AH559" s="635"/>
      <c r="AI559" s="635"/>
      <c r="AJ559" s="379"/>
      <c r="AK559" s="379"/>
      <c r="AL559" s="379"/>
      <c r="AM559" s="379"/>
      <c r="AN559" s="379"/>
      <c r="AO559" s="379"/>
      <c r="AU559" s="379"/>
      <c r="AW559" s="644">
        <v>0</v>
      </c>
      <c r="AY559" s="379"/>
    </row>
    <row r="560" spans="1:51" x14ac:dyDescent="0.45">
      <c r="A560" s="379" t="s">
        <v>16</v>
      </c>
      <c r="J560" s="379" t="s">
        <v>120</v>
      </c>
      <c r="K560" s="594" t="s">
        <v>2796</v>
      </c>
      <c r="L560" s="594" t="s">
        <v>2791</v>
      </c>
      <c r="M560" s="594" t="s">
        <v>2792</v>
      </c>
      <c r="N560" s="594" t="s">
        <v>2797</v>
      </c>
      <c r="O560" s="594" t="s">
        <v>2798</v>
      </c>
      <c r="P560" s="594"/>
      <c r="Q560" s="594"/>
      <c r="R560" s="594"/>
      <c r="S560" s="594"/>
      <c r="T560" s="594"/>
      <c r="U560" s="594"/>
      <c r="V560" s="594"/>
      <c r="W560" s="594"/>
      <c r="X560" s="594"/>
      <c r="Y560" s="594"/>
      <c r="Z560" s="594"/>
      <c r="AA560" s="588" t="s">
        <v>2213</v>
      </c>
      <c r="AB560" s="588" t="s">
        <v>2799</v>
      </c>
      <c r="AC560" s="528" t="s">
        <v>50</v>
      </c>
      <c r="AD560" s="588" t="s">
        <v>1096</v>
      </c>
      <c r="AE560" s="613">
        <v>1</v>
      </c>
      <c r="AF560" s="613">
        <v>6</v>
      </c>
      <c r="AG560" s="379" t="s">
        <v>665</v>
      </c>
      <c r="AH560" s="635"/>
      <c r="AI560" s="635"/>
      <c r="AJ560" s="379"/>
      <c r="AK560" s="379"/>
      <c r="AL560" s="379"/>
      <c r="AM560" s="379"/>
      <c r="AN560" s="379"/>
      <c r="AO560" s="379"/>
      <c r="AU560" s="379"/>
      <c r="AW560" s="644">
        <v>0</v>
      </c>
      <c r="AY560" s="379"/>
    </row>
    <row r="561" spans="1:51" x14ac:dyDescent="0.45">
      <c r="A561" s="379" t="s">
        <v>16</v>
      </c>
      <c r="J561" s="379" t="s">
        <v>120</v>
      </c>
      <c r="K561" s="594" t="s">
        <v>2800</v>
      </c>
      <c r="L561" s="594" t="s">
        <v>2791</v>
      </c>
      <c r="M561" s="594" t="s">
        <v>2792</v>
      </c>
      <c r="N561" s="594" t="s">
        <v>2801</v>
      </c>
      <c r="O561" s="594" t="s">
        <v>2802</v>
      </c>
      <c r="P561" s="594"/>
      <c r="Q561" s="594"/>
      <c r="R561" s="594"/>
      <c r="S561" s="594"/>
      <c r="T561" s="594"/>
      <c r="U561" s="594"/>
      <c r="V561" s="594"/>
      <c r="W561" s="594"/>
      <c r="X561" s="594"/>
      <c r="Y561" s="594"/>
      <c r="Z561" s="594"/>
      <c r="AA561" s="588" t="s">
        <v>2214</v>
      </c>
      <c r="AB561" s="588" t="s">
        <v>2803</v>
      </c>
      <c r="AC561" s="528" t="s">
        <v>59</v>
      </c>
      <c r="AD561" s="588" t="s">
        <v>1096</v>
      </c>
      <c r="AE561" s="613">
        <v>1</v>
      </c>
      <c r="AF561" s="613">
        <v>6</v>
      </c>
      <c r="AG561" s="379" t="s">
        <v>665</v>
      </c>
      <c r="AH561" s="635"/>
      <c r="AI561" s="635"/>
      <c r="AJ561" s="379"/>
      <c r="AK561" s="379"/>
      <c r="AL561" s="379"/>
      <c r="AM561" s="379"/>
      <c r="AN561" s="379"/>
      <c r="AO561" s="379"/>
      <c r="AU561" s="379"/>
      <c r="AW561" s="644">
        <v>0</v>
      </c>
      <c r="AY561" s="379"/>
    </row>
    <row r="562" spans="1:51" x14ac:dyDescent="0.45">
      <c r="A562" s="379" t="s">
        <v>16</v>
      </c>
      <c r="J562" s="379" t="s">
        <v>120</v>
      </c>
      <c r="K562" s="594" t="s">
        <v>2804</v>
      </c>
      <c r="L562" s="594" t="s">
        <v>2791</v>
      </c>
      <c r="M562" s="594" t="s">
        <v>2792</v>
      </c>
      <c r="N562" s="594" t="s">
        <v>2805</v>
      </c>
      <c r="O562" s="594" t="s">
        <v>2806</v>
      </c>
      <c r="P562" s="594"/>
      <c r="Q562" s="594"/>
      <c r="R562" s="594"/>
      <c r="S562" s="594"/>
      <c r="T562" s="594"/>
      <c r="U562" s="594"/>
      <c r="V562" s="594"/>
      <c r="W562" s="594"/>
      <c r="X562" s="594"/>
      <c r="Y562" s="594"/>
      <c r="Z562" s="594"/>
      <c r="AA562" s="588" t="s">
        <v>2216</v>
      </c>
      <c r="AB562" s="588" t="s">
        <v>2807</v>
      </c>
      <c r="AC562" s="528" t="s">
        <v>70</v>
      </c>
      <c r="AD562" s="588" t="s">
        <v>1096</v>
      </c>
      <c r="AE562" s="613">
        <v>1</v>
      </c>
      <c r="AF562" s="613">
        <v>6</v>
      </c>
      <c r="AG562" s="379" t="s">
        <v>665</v>
      </c>
      <c r="AH562" s="635"/>
      <c r="AI562" s="635"/>
      <c r="AJ562" s="379"/>
      <c r="AK562" s="379"/>
      <c r="AL562" s="379"/>
      <c r="AM562" s="379"/>
      <c r="AN562" s="379"/>
      <c r="AO562" s="379"/>
      <c r="AU562" s="379"/>
      <c r="AW562" s="644">
        <v>0</v>
      </c>
      <c r="AY562" s="379"/>
    </row>
    <row r="563" spans="1:51" x14ac:dyDescent="0.45">
      <c r="A563" s="379" t="s">
        <v>16</v>
      </c>
      <c r="J563" s="379" t="s">
        <v>120</v>
      </c>
      <c r="K563" s="594" t="s">
        <v>2808</v>
      </c>
      <c r="L563" s="594" t="s">
        <v>2791</v>
      </c>
      <c r="M563" s="594" t="s">
        <v>2792</v>
      </c>
      <c r="N563" s="594" t="s">
        <v>2809</v>
      </c>
      <c r="O563" s="594" t="s">
        <v>2810</v>
      </c>
      <c r="P563" s="594"/>
      <c r="Q563" s="594"/>
      <c r="R563" s="594"/>
      <c r="S563" s="594"/>
      <c r="T563" s="594"/>
      <c r="U563" s="594"/>
      <c r="V563" s="594"/>
      <c r="W563" s="594"/>
      <c r="X563" s="594"/>
      <c r="Y563" s="594"/>
      <c r="Z563" s="594"/>
      <c r="AA563" s="588" t="s">
        <v>2220</v>
      </c>
      <c r="AB563" s="588" t="s">
        <v>2811</v>
      </c>
      <c r="AC563" s="528" t="s">
        <v>461</v>
      </c>
      <c r="AD563" s="588" t="s">
        <v>1096</v>
      </c>
      <c r="AE563" s="613">
        <v>1</v>
      </c>
      <c r="AF563" s="613">
        <v>6</v>
      </c>
      <c r="AG563" s="379" t="s">
        <v>665</v>
      </c>
      <c r="AH563" s="635"/>
      <c r="AI563" s="635"/>
      <c r="AJ563" s="379"/>
      <c r="AK563" s="379"/>
      <c r="AL563" s="379"/>
      <c r="AM563" s="379"/>
      <c r="AN563" s="379"/>
      <c r="AO563" s="379"/>
      <c r="AU563" s="379"/>
      <c r="AW563" s="644">
        <v>0</v>
      </c>
      <c r="AY563" s="379"/>
    </row>
    <row r="564" spans="1:51" x14ac:dyDescent="0.45">
      <c r="A564" s="379" t="s">
        <v>16</v>
      </c>
      <c r="J564" s="379" t="s">
        <v>120</v>
      </c>
      <c r="K564" s="594" t="s">
        <v>2812</v>
      </c>
      <c r="L564" s="594" t="s">
        <v>2791</v>
      </c>
      <c r="M564" s="594" t="s">
        <v>2792</v>
      </c>
      <c r="N564" s="594" t="s">
        <v>2813</v>
      </c>
      <c r="O564" s="594" t="s">
        <v>2814</v>
      </c>
      <c r="P564" s="594"/>
      <c r="Q564" s="594"/>
      <c r="R564" s="594"/>
      <c r="S564" s="594"/>
      <c r="T564" s="594"/>
      <c r="U564" s="594"/>
      <c r="V564" s="594"/>
      <c r="W564" s="594"/>
      <c r="X564" s="594"/>
      <c r="Y564" s="594"/>
      <c r="Z564" s="594"/>
      <c r="AA564" s="588" t="s">
        <v>2224</v>
      </c>
      <c r="AB564" s="588" t="s">
        <v>2815</v>
      </c>
      <c r="AC564" s="528" t="s">
        <v>463</v>
      </c>
      <c r="AD564" s="588" t="s">
        <v>1096</v>
      </c>
      <c r="AE564" s="613">
        <v>1</v>
      </c>
      <c r="AF564" s="613">
        <v>6</v>
      </c>
      <c r="AG564" s="379" t="s">
        <v>665</v>
      </c>
      <c r="AH564" s="635"/>
      <c r="AI564" s="635"/>
      <c r="AJ564" s="379"/>
      <c r="AK564" s="379"/>
      <c r="AL564" s="379"/>
      <c r="AM564" s="379"/>
      <c r="AN564" s="379"/>
      <c r="AO564" s="379"/>
      <c r="AU564" s="379"/>
      <c r="AW564" s="644">
        <v>0</v>
      </c>
      <c r="AY564" s="379"/>
    </row>
    <row r="565" spans="1:51" x14ac:dyDescent="0.45">
      <c r="A565" s="379" t="s">
        <v>16</v>
      </c>
      <c r="J565" s="379" t="s">
        <v>120</v>
      </c>
      <c r="K565" s="594" t="s">
        <v>2816</v>
      </c>
      <c r="L565" s="594"/>
      <c r="M565" s="594"/>
      <c r="N565" s="612" t="s">
        <v>1076</v>
      </c>
      <c r="O565" s="612" t="s">
        <v>1076</v>
      </c>
      <c r="P565" s="594"/>
      <c r="Q565" s="594"/>
      <c r="R565" s="594"/>
      <c r="S565" s="594"/>
      <c r="T565" s="594"/>
      <c r="U565" s="594"/>
      <c r="V565" s="594"/>
      <c r="W565" s="594"/>
      <c r="X565" s="594"/>
      <c r="Y565" s="594"/>
      <c r="Z565" s="594"/>
      <c r="AA565" s="588" t="s">
        <v>2228</v>
      </c>
      <c r="AB565" s="588" t="s">
        <v>2817</v>
      </c>
      <c r="AC565" s="528" t="s">
        <v>465</v>
      </c>
      <c r="AD565" s="588" t="s">
        <v>1096</v>
      </c>
      <c r="AE565" s="613">
        <v>1</v>
      </c>
      <c r="AF565" s="613">
        <v>6</v>
      </c>
      <c r="AG565" s="379" t="s">
        <v>665</v>
      </c>
      <c r="AH565" s="635"/>
      <c r="AI565" s="635"/>
      <c r="AJ565" s="379"/>
      <c r="AK565" s="379"/>
      <c r="AL565" s="379"/>
      <c r="AM565" s="379"/>
      <c r="AN565" s="379"/>
      <c r="AO565" s="379"/>
      <c r="AU565" s="379"/>
      <c r="AW565" s="644">
        <v>0</v>
      </c>
      <c r="AY565" s="379"/>
    </row>
    <row r="566" spans="1:51" x14ac:dyDescent="0.45">
      <c r="A566" s="379" t="s">
        <v>16</v>
      </c>
      <c r="J566" s="379" t="s">
        <v>120</v>
      </c>
      <c r="K566" s="594" t="s">
        <v>2818</v>
      </c>
      <c r="L566" s="594"/>
      <c r="M566" s="594"/>
      <c r="N566" s="612" t="s">
        <v>1076</v>
      </c>
      <c r="O566" s="612" t="s">
        <v>1076</v>
      </c>
      <c r="P566" s="594"/>
      <c r="Q566" s="594"/>
      <c r="R566" s="594"/>
      <c r="S566" s="594"/>
      <c r="T566" s="594"/>
      <c r="U566" s="594"/>
      <c r="V566" s="594"/>
      <c r="W566" s="594"/>
      <c r="X566" s="594"/>
      <c r="Y566" s="594"/>
      <c r="Z566" s="594"/>
      <c r="AA566" s="588" t="s">
        <v>2231</v>
      </c>
      <c r="AB566" s="588" t="s">
        <v>2819</v>
      </c>
      <c r="AC566" s="528" t="s">
        <v>467</v>
      </c>
      <c r="AD566" s="588" t="s">
        <v>1096</v>
      </c>
      <c r="AE566" s="613">
        <v>1</v>
      </c>
      <c r="AF566" s="613">
        <v>6</v>
      </c>
      <c r="AG566" s="379" t="s">
        <v>665</v>
      </c>
      <c r="AH566" s="635"/>
      <c r="AI566" s="635"/>
      <c r="AJ566" s="379"/>
      <c r="AK566" s="379"/>
      <c r="AL566" s="379"/>
      <c r="AM566" s="379"/>
      <c r="AN566" s="379"/>
      <c r="AO566" s="379"/>
      <c r="AU566" s="379"/>
      <c r="AW566" s="644">
        <v>0.90200000000000002</v>
      </c>
      <c r="AY566" s="379"/>
    </row>
    <row r="567" spans="1:51" x14ac:dyDescent="0.45">
      <c r="A567" s="379" t="s">
        <v>16</v>
      </c>
      <c r="J567" s="379" t="s">
        <v>120</v>
      </c>
      <c r="K567" s="594" t="s">
        <v>2820</v>
      </c>
      <c r="L567" s="594"/>
      <c r="M567" s="594"/>
      <c r="N567" s="612" t="s">
        <v>1076</v>
      </c>
      <c r="O567" s="612" t="s">
        <v>1076</v>
      </c>
      <c r="P567" s="594"/>
      <c r="Q567" s="594"/>
      <c r="R567" s="594"/>
      <c r="S567" s="594"/>
      <c r="T567" s="594"/>
      <c r="U567" s="594"/>
      <c r="V567" s="594"/>
      <c r="W567" s="594"/>
      <c r="X567" s="594"/>
      <c r="Y567" s="594"/>
      <c r="Z567" s="594"/>
      <c r="AA567" s="588" t="s">
        <v>2232</v>
      </c>
      <c r="AB567" s="588" t="s">
        <v>2821</v>
      </c>
      <c r="AC567" s="528" t="s">
        <v>469</v>
      </c>
      <c r="AD567" s="588" t="s">
        <v>1096</v>
      </c>
      <c r="AE567" s="613">
        <v>1</v>
      </c>
      <c r="AF567" s="613">
        <v>6</v>
      </c>
      <c r="AG567" s="379" t="s">
        <v>665</v>
      </c>
      <c r="AH567" s="635"/>
      <c r="AI567" s="635"/>
      <c r="AJ567" s="379"/>
      <c r="AK567" s="379"/>
      <c r="AL567" s="379"/>
      <c r="AM567" s="379"/>
      <c r="AN567" s="379"/>
      <c r="AO567" s="379"/>
      <c r="AU567" s="379"/>
      <c r="AW567" s="644">
        <v>0.77</v>
      </c>
      <c r="AY567" s="379"/>
    </row>
    <row r="568" spans="1:51" x14ac:dyDescent="0.45">
      <c r="A568" s="379" t="s">
        <v>16</v>
      </c>
      <c r="J568" s="379" t="s">
        <v>120</v>
      </c>
      <c r="K568" s="594" t="s">
        <v>2822</v>
      </c>
      <c r="L568" s="594"/>
      <c r="M568" s="594"/>
      <c r="N568" s="612" t="s">
        <v>1076</v>
      </c>
      <c r="O568" s="612" t="s">
        <v>1076</v>
      </c>
      <c r="P568" s="594"/>
      <c r="Q568" s="594"/>
      <c r="R568" s="594"/>
      <c r="S568" s="594"/>
      <c r="T568" s="594"/>
      <c r="U568" s="594"/>
      <c r="V568" s="594"/>
      <c r="W568" s="594"/>
      <c r="X568" s="594"/>
      <c r="Y568" s="594"/>
      <c r="Z568" s="594"/>
      <c r="AA568" s="588" t="s">
        <v>1200</v>
      </c>
      <c r="AB568" s="588" t="s">
        <v>2823</v>
      </c>
      <c r="AC568" s="528" t="s">
        <v>31</v>
      </c>
      <c r="AD568" s="588" t="s">
        <v>1096</v>
      </c>
      <c r="AE568" s="613">
        <v>1</v>
      </c>
      <c r="AF568" s="613">
        <v>6</v>
      </c>
      <c r="AG568" s="379" t="s">
        <v>665</v>
      </c>
      <c r="AH568" s="635"/>
      <c r="AI568" s="635"/>
      <c r="AJ568" s="379"/>
      <c r="AK568" s="379"/>
      <c r="AL568" s="379"/>
      <c r="AM568" s="379"/>
      <c r="AN568" s="379"/>
      <c r="AO568" s="379"/>
      <c r="AU568" s="379"/>
      <c r="AW568" s="644">
        <v>1.0780000000000001</v>
      </c>
      <c r="AY568" s="379"/>
    </row>
    <row r="569" spans="1:51" x14ac:dyDescent="0.45">
      <c r="A569" s="379" t="s">
        <v>16</v>
      </c>
      <c r="J569" s="379" t="s">
        <v>120</v>
      </c>
      <c r="K569" s="594" t="s">
        <v>2824</v>
      </c>
      <c r="L569" s="594" t="s">
        <v>2825</v>
      </c>
      <c r="M569" s="594" t="s">
        <v>2826</v>
      </c>
      <c r="N569" s="594" t="s">
        <v>2827</v>
      </c>
      <c r="O569" s="594" t="s">
        <v>2828</v>
      </c>
      <c r="P569" s="594"/>
      <c r="Q569" s="594"/>
      <c r="R569" s="594"/>
      <c r="S569" s="594"/>
      <c r="T569" s="594"/>
      <c r="U569" s="594"/>
      <c r="V569" s="594"/>
      <c r="W569" s="594"/>
      <c r="X569" s="594"/>
      <c r="Y569" s="594"/>
      <c r="Z569" s="594"/>
      <c r="AA569" s="588" t="s">
        <v>2198</v>
      </c>
      <c r="AB569" s="588" t="s">
        <v>2829</v>
      </c>
      <c r="AC569" s="528" t="s">
        <v>40</v>
      </c>
      <c r="AD569" s="588" t="s">
        <v>1096</v>
      </c>
      <c r="AE569" s="613">
        <v>1</v>
      </c>
      <c r="AF569" s="613">
        <v>6</v>
      </c>
      <c r="AG569" s="379" t="s">
        <v>665</v>
      </c>
      <c r="AH569" s="635"/>
      <c r="AI569" s="635"/>
      <c r="AJ569" s="379"/>
      <c r="AK569" s="379"/>
      <c r="AL569" s="379"/>
      <c r="AM569" s="379"/>
      <c r="AN569" s="379"/>
      <c r="AO569" s="379"/>
      <c r="AU569" s="379"/>
      <c r="AW569" s="644">
        <v>0.81399999999999995</v>
      </c>
      <c r="AY569" s="379"/>
    </row>
    <row r="570" spans="1:51" x14ac:dyDescent="0.45">
      <c r="A570" s="379" t="s">
        <v>16</v>
      </c>
      <c r="J570" s="379" t="s">
        <v>120</v>
      </c>
      <c r="K570" s="594" t="s">
        <v>2830</v>
      </c>
      <c r="L570" s="594" t="s">
        <v>2825</v>
      </c>
      <c r="M570" s="594" t="s">
        <v>2826</v>
      </c>
      <c r="N570" s="594" t="s">
        <v>2831</v>
      </c>
      <c r="O570" s="594" t="s">
        <v>2832</v>
      </c>
      <c r="P570" s="594"/>
      <c r="Q570" s="594"/>
      <c r="R570" s="594"/>
      <c r="S570" s="594"/>
      <c r="T570" s="594"/>
      <c r="U570" s="594"/>
      <c r="V570" s="594"/>
      <c r="W570" s="594"/>
      <c r="X570" s="594"/>
      <c r="Y570" s="594"/>
      <c r="Z570" s="594"/>
      <c r="AA570" s="588" t="s">
        <v>2199</v>
      </c>
      <c r="AB570" s="588" t="s">
        <v>2833</v>
      </c>
      <c r="AC570" s="528" t="s">
        <v>49</v>
      </c>
      <c r="AD570" s="588" t="s">
        <v>1096</v>
      </c>
      <c r="AE570" s="613">
        <v>1</v>
      </c>
      <c r="AF570" s="613">
        <v>6</v>
      </c>
      <c r="AG570" s="379" t="s">
        <v>665</v>
      </c>
      <c r="AH570" s="635"/>
      <c r="AI570" s="635"/>
      <c r="AJ570" s="379"/>
      <c r="AK570" s="379"/>
      <c r="AL570" s="379"/>
      <c r="AM570" s="379"/>
      <c r="AN570" s="379"/>
      <c r="AO570" s="379"/>
      <c r="AU570" s="379"/>
      <c r="AW570" s="644">
        <v>1.298</v>
      </c>
      <c r="AY570" s="379"/>
    </row>
    <row r="571" spans="1:51" x14ac:dyDescent="0.45">
      <c r="A571" s="379" t="s">
        <v>16</v>
      </c>
      <c r="J571" s="379" t="s">
        <v>120</v>
      </c>
      <c r="K571" s="594" t="s">
        <v>2834</v>
      </c>
      <c r="L571" s="594" t="s">
        <v>2791</v>
      </c>
      <c r="M571" s="594" t="s">
        <v>2792</v>
      </c>
      <c r="N571" s="594" t="s">
        <v>2835</v>
      </c>
      <c r="O571" s="594" t="s">
        <v>2836</v>
      </c>
      <c r="P571" s="594"/>
      <c r="Q571" s="594"/>
      <c r="R571" s="594"/>
      <c r="S571" s="594"/>
      <c r="T571" s="594"/>
      <c r="U571" s="594"/>
      <c r="V571" s="594"/>
      <c r="W571" s="594"/>
      <c r="X571" s="594"/>
      <c r="Y571" s="594"/>
      <c r="Z571" s="594"/>
      <c r="AA571" s="588" t="s">
        <v>2200</v>
      </c>
      <c r="AB571" s="588" t="s">
        <v>2837</v>
      </c>
      <c r="AC571" s="528" t="s">
        <v>58</v>
      </c>
      <c r="AD571" s="588" t="s">
        <v>1096</v>
      </c>
      <c r="AE571" s="613">
        <v>1</v>
      </c>
      <c r="AF571" s="613">
        <v>6</v>
      </c>
      <c r="AG571" s="379" t="s">
        <v>665</v>
      </c>
      <c r="AH571" s="635"/>
      <c r="AI571" s="635"/>
      <c r="AJ571" s="379"/>
      <c r="AK571" s="379"/>
      <c r="AL571" s="379"/>
      <c r="AM571" s="379"/>
      <c r="AN571" s="379"/>
      <c r="AO571" s="379"/>
      <c r="AU571" s="379"/>
      <c r="AW571" s="644">
        <v>1.5620000000000001</v>
      </c>
      <c r="AY571" s="379"/>
    </row>
    <row r="572" spans="1:51" x14ac:dyDescent="0.45">
      <c r="A572" s="379" t="s">
        <v>16</v>
      </c>
      <c r="J572" s="379" t="s">
        <v>120</v>
      </c>
      <c r="K572" s="594" t="s">
        <v>2838</v>
      </c>
      <c r="L572" s="594" t="s">
        <v>2791</v>
      </c>
      <c r="M572" s="594" t="s">
        <v>2792</v>
      </c>
      <c r="N572" s="594" t="s">
        <v>2839</v>
      </c>
      <c r="O572" s="594" t="s">
        <v>2840</v>
      </c>
      <c r="P572" s="594"/>
      <c r="Q572" s="594"/>
      <c r="R572" s="594"/>
      <c r="S572" s="594"/>
      <c r="T572" s="594"/>
      <c r="U572" s="594"/>
      <c r="V572" s="594"/>
      <c r="W572" s="594"/>
      <c r="X572" s="594"/>
      <c r="Y572" s="594"/>
      <c r="Z572" s="594"/>
      <c r="AA572" s="588" t="s">
        <v>2202</v>
      </c>
      <c r="AB572" s="588" t="s">
        <v>2841</v>
      </c>
      <c r="AC572" s="528" t="s">
        <v>69</v>
      </c>
      <c r="AD572" s="588" t="s">
        <v>1096</v>
      </c>
      <c r="AE572" s="613">
        <v>1</v>
      </c>
      <c r="AF572" s="613">
        <v>6</v>
      </c>
      <c r="AG572" s="379" t="s">
        <v>665</v>
      </c>
      <c r="AH572" s="635"/>
      <c r="AI572" s="635"/>
      <c r="AJ572" s="379"/>
      <c r="AK572" s="379"/>
      <c r="AL572" s="379"/>
      <c r="AM572" s="379"/>
      <c r="AN572" s="379"/>
      <c r="AO572" s="379"/>
      <c r="AU572" s="379"/>
      <c r="AW572" s="644">
        <v>0.99</v>
      </c>
      <c r="AY572" s="379"/>
    </row>
    <row r="573" spans="1:51" x14ac:dyDescent="0.45">
      <c r="A573" s="379" t="s">
        <v>16</v>
      </c>
      <c r="J573" s="379" t="s">
        <v>120</v>
      </c>
      <c r="K573" s="594" t="s">
        <v>2842</v>
      </c>
      <c r="L573" s="594" t="s">
        <v>2791</v>
      </c>
      <c r="M573" s="594" t="s">
        <v>2792</v>
      </c>
      <c r="N573" s="594" t="s">
        <v>2843</v>
      </c>
      <c r="O573" s="594" t="s">
        <v>2844</v>
      </c>
      <c r="P573" s="594"/>
      <c r="Q573" s="594"/>
      <c r="R573" s="594"/>
      <c r="S573" s="594"/>
      <c r="T573" s="594"/>
      <c r="U573" s="594"/>
      <c r="V573" s="594"/>
      <c r="W573" s="594"/>
      <c r="X573" s="594"/>
      <c r="Y573" s="594"/>
      <c r="Z573" s="594"/>
      <c r="AA573" s="588" t="s">
        <v>1203</v>
      </c>
      <c r="AB573" s="588" t="s">
        <v>2845</v>
      </c>
      <c r="AC573" s="528" t="s">
        <v>460</v>
      </c>
      <c r="AD573" s="588" t="s">
        <v>1096</v>
      </c>
      <c r="AE573" s="613">
        <v>1</v>
      </c>
      <c r="AF573" s="613">
        <v>6</v>
      </c>
      <c r="AG573" s="379" t="s">
        <v>665</v>
      </c>
      <c r="AH573" s="635"/>
      <c r="AI573" s="635"/>
      <c r="AJ573" s="379"/>
      <c r="AK573" s="379"/>
      <c r="AL573" s="379"/>
      <c r="AM573" s="379"/>
      <c r="AN573" s="379"/>
      <c r="AO573" s="379"/>
      <c r="AU573" s="379"/>
      <c r="AW573" s="644">
        <v>1.694</v>
      </c>
      <c r="AY573" s="379"/>
    </row>
    <row r="574" spans="1:51" x14ac:dyDescent="0.45">
      <c r="A574" s="379" t="s">
        <v>16</v>
      </c>
      <c r="J574" s="379" t="s">
        <v>120</v>
      </c>
      <c r="K574" s="594" t="s">
        <v>2846</v>
      </c>
      <c r="L574" s="594" t="s">
        <v>2791</v>
      </c>
      <c r="M574" s="594" t="s">
        <v>2792</v>
      </c>
      <c r="N574" s="594" t="s">
        <v>2847</v>
      </c>
      <c r="O574" s="594" t="s">
        <v>2848</v>
      </c>
      <c r="P574" s="594"/>
      <c r="Q574" s="594"/>
      <c r="R574" s="594"/>
      <c r="S574" s="594"/>
      <c r="T574" s="594"/>
      <c r="U574" s="594"/>
      <c r="V574" s="594"/>
      <c r="W574" s="594"/>
      <c r="X574" s="594"/>
      <c r="Y574" s="594"/>
      <c r="Z574" s="594"/>
      <c r="AA574" s="588" t="s">
        <v>1206</v>
      </c>
      <c r="AB574" s="588" t="s">
        <v>2849</v>
      </c>
      <c r="AC574" s="528" t="s">
        <v>462</v>
      </c>
      <c r="AD574" s="588" t="s">
        <v>1096</v>
      </c>
      <c r="AE574" s="613">
        <v>1</v>
      </c>
      <c r="AF574" s="613">
        <v>6</v>
      </c>
      <c r="AG574" s="379" t="s">
        <v>665</v>
      </c>
      <c r="AH574" s="635"/>
      <c r="AI574" s="635"/>
      <c r="AJ574" s="379"/>
      <c r="AK574" s="379"/>
      <c r="AL574" s="379"/>
      <c r="AM574" s="379"/>
      <c r="AN574" s="379"/>
      <c r="AO574" s="379"/>
      <c r="AU574" s="379"/>
      <c r="AW574" s="644">
        <v>0</v>
      </c>
      <c r="AY574" s="379"/>
    </row>
    <row r="575" spans="1:51" x14ac:dyDescent="0.45">
      <c r="A575" s="379" t="s">
        <v>16</v>
      </c>
      <c r="J575" s="379" t="s">
        <v>120</v>
      </c>
      <c r="K575" s="594" t="s">
        <v>2850</v>
      </c>
      <c r="L575" s="594"/>
      <c r="M575" s="594"/>
      <c r="N575" s="612" t="s">
        <v>1076</v>
      </c>
      <c r="O575" s="612" t="s">
        <v>1076</v>
      </c>
      <c r="P575" s="594"/>
      <c r="Q575" s="594"/>
      <c r="R575" s="594"/>
      <c r="S575" s="594"/>
      <c r="T575" s="594"/>
      <c r="U575" s="594"/>
      <c r="V575" s="594"/>
      <c r="W575" s="594"/>
      <c r="X575" s="594"/>
      <c r="Y575" s="594"/>
      <c r="Z575" s="594"/>
      <c r="AA575" s="588" t="s">
        <v>1209</v>
      </c>
      <c r="AB575" s="588" t="s">
        <v>2851</v>
      </c>
      <c r="AC575" s="528" t="s">
        <v>464</v>
      </c>
      <c r="AD575" s="588" t="s">
        <v>1096</v>
      </c>
      <c r="AE575" s="613">
        <v>1</v>
      </c>
      <c r="AF575" s="613">
        <v>6</v>
      </c>
      <c r="AG575" s="379" t="s">
        <v>665</v>
      </c>
      <c r="AH575" s="635"/>
      <c r="AI575" s="635"/>
      <c r="AJ575" s="379"/>
      <c r="AK575" s="379"/>
      <c r="AL575" s="379"/>
      <c r="AM575" s="379"/>
      <c r="AN575" s="379"/>
      <c r="AO575" s="379"/>
      <c r="AU575" s="379"/>
      <c r="AW575" s="644">
        <v>0</v>
      </c>
      <c r="AY575" s="379"/>
    </row>
    <row r="576" spans="1:51" x14ac:dyDescent="0.45">
      <c r="A576" s="379" t="s">
        <v>16</v>
      </c>
      <c r="J576" s="379" t="s">
        <v>120</v>
      </c>
      <c r="K576" s="594" t="s">
        <v>2852</v>
      </c>
      <c r="L576" s="594"/>
      <c r="M576" s="594"/>
      <c r="N576" s="612" t="s">
        <v>1076</v>
      </c>
      <c r="O576" s="612" t="s">
        <v>1076</v>
      </c>
      <c r="P576" s="594"/>
      <c r="Q576" s="594"/>
      <c r="R576" s="594"/>
      <c r="S576" s="594"/>
      <c r="T576" s="594"/>
      <c r="U576" s="594"/>
      <c r="V576" s="594"/>
      <c r="W576" s="594"/>
      <c r="X576" s="594"/>
      <c r="Y576" s="594"/>
      <c r="Z576" s="594"/>
      <c r="AA576" s="588" t="s">
        <v>1212</v>
      </c>
      <c r="AB576" s="588" t="s">
        <v>2853</v>
      </c>
      <c r="AC576" s="528" t="s">
        <v>466</v>
      </c>
      <c r="AD576" s="588" t="s">
        <v>1096</v>
      </c>
      <c r="AE576" s="613">
        <v>1</v>
      </c>
      <c r="AF576" s="613">
        <v>6</v>
      </c>
      <c r="AG576" s="379" t="s">
        <v>665</v>
      </c>
      <c r="AH576" s="635"/>
      <c r="AI576" s="635"/>
      <c r="AJ576" s="379"/>
      <c r="AK576" s="379"/>
      <c r="AL576" s="379"/>
      <c r="AM576" s="379"/>
      <c r="AN576" s="379"/>
      <c r="AO576" s="379"/>
      <c r="AU576" s="379"/>
      <c r="AW576" s="644">
        <v>1.298</v>
      </c>
      <c r="AY576" s="379"/>
    </row>
    <row r="577" spans="1:51" x14ac:dyDescent="0.45">
      <c r="A577" s="379" t="s">
        <v>16</v>
      </c>
      <c r="J577" s="379" t="s">
        <v>120</v>
      </c>
      <c r="K577" s="594" t="s">
        <v>2854</v>
      </c>
      <c r="L577" s="594"/>
      <c r="M577" s="594"/>
      <c r="N577" s="612" t="s">
        <v>1076</v>
      </c>
      <c r="O577" s="612" t="s">
        <v>1076</v>
      </c>
      <c r="P577" s="594"/>
      <c r="Q577" s="594"/>
      <c r="R577" s="594"/>
      <c r="S577" s="594"/>
      <c r="T577" s="594"/>
      <c r="U577" s="594"/>
      <c r="V577" s="594"/>
      <c r="W577" s="594"/>
      <c r="X577" s="594"/>
      <c r="Y577" s="594"/>
      <c r="Z577" s="594"/>
      <c r="AA577" s="588" t="s">
        <v>1215</v>
      </c>
      <c r="AB577" s="588" t="s">
        <v>2855</v>
      </c>
      <c r="AC577" s="528" t="s">
        <v>468</v>
      </c>
      <c r="AD577" s="588" t="s">
        <v>1096</v>
      </c>
      <c r="AE577" s="613">
        <v>1</v>
      </c>
      <c r="AF577" s="613">
        <v>6</v>
      </c>
      <c r="AG577" s="379" t="s">
        <v>665</v>
      </c>
      <c r="AH577" s="635"/>
      <c r="AI577" s="635"/>
      <c r="AJ577" s="379"/>
      <c r="AK577" s="379"/>
      <c r="AL577" s="379"/>
      <c r="AM577" s="379"/>
      <c r="AN577" s="379"/>
      <c r="AO577" s="379"/>
      <c r="AU577" s="379"/>
      <c r="AW577" s="644">
        <v>0.77</v>
      </c>
      <c r="AY577" s="379"/>
    </row>
    <row r="578" spans="1:51" x14ac:dyDescent="0.45">
      <c r="A578" s="379" t="s">
        <v>16</v>
      </c>
      <c r="J578" s="379" t="s">
        <v>120</v>
      </c>
      <c r="K578" s="594" t="s">
        <v>2856</v>
      </c>
      <c r="L578" s="594" t="s">
        <v>2722</v>
      </c>
      <c r="M578" s="594" t="s">
        <v>2723</v>
      </c>
      <c r="N578" s="594" t="s">
        <v>2857</v>
      </c>
      <c r="O578" s="594" t="s">
        <v>2858</v>
      </c>
      <c r="P578" s="594"/>
      <c r="Q578" s="594"/>
      <c r="R578" s="594"/>
      <c r="S578" s="594"/>
      <c r="T578" s="594"/>
      <c r="U578" s="594"/>
      <c r="V578" s="594"/>
      <c r="W578" s="594"/>
      <c r="X578" s="594"/>
      <c r="Y578" s="594"/>
      <c r="Z578" s="594"/>
      <c r="AA578" s="588" t="s">
        <v>2183</v>
      </c>
      <c r="AB578" s="588" t="s">
        <v>2859</v>
      </c>
      <c r="AC578" s="528" t="s">
        <v>48</v>
      </c>
      <c r="AD578" s="588" t="s">
        <v>1096</v>
      </c>
      <c r="AE578" s="613">
        <v>1</v>
      </c>
      <c r="AF578" s="613">
        <v>6</v>
      </c>
      <c r="AG578" s="379" t="s">
        <v>665</v>
      </c>
      <c r="AH578" s="635"/>
      <c r="AI578" s="635"/>
      <c r="AJ578" s="379"/>
      <c r="AK578" s="379"/>
      <c r="AL578" s="379"/>
      <c r="AM578" s="379"/>
      <c r="AN578" s="379"/>
      <c r="AO578" s="379"/>
      <c r="AU578" s="379"/>
      <c r="AW578" s="644">
        <v>0.88</v>
      </c>
      <c r="AY578" s="379"/>
    </row>
    <row r="579" spans="1:51" x14ac:dyDescent="0.45">
      <c r="A579" s="379" t="s">
        <v>16</v>
      </c>
      <c r="J579" s="379" t="s">
        <v>120</v>
      </c>
      <c r="K579" s="594" t="s">
        <v>2860</v>
      </c>
      <c r="L579" s="594" t="s">
        <v>2791</v>
      </c>
      <c r="M579" s="594" t="s">
        <v>2792</v>
      </c>
      <c r="N579" s="594" t="s">
        <v>2861</v>
      </c>
      <c r="O579" s="594" t="s">
        <v>2862</v>
      </c>
      <c r="P579" s="594" t="s">
        <v>2863</v>
      </c>
      <c r="Q579" s="594"/>
      <c r="R579" s="594"/>
      <c r="S579" s="594"/>
      <c r="T579" s="594"/>
      <c r="U579" s="594"/>
      <c r="V579" s="594"/>
      <c r="W579" s="594"/>
      <c r="X579" s="594"/>
      <c r="Y579" s="594"/>
      <c r="Z579" s="594"/>
      <c r="AA579" s="588" t="s">
        <v>2184</v>
      </c>
      <c r="AB579" s="588" t="s">
        <v>2864</v>
      </c>
      <c r="AC579" s="528" t="s">
        <v>57</v>
      </c>
      <c r="AD579" s="588" t="s">
        <v>1096</v>
      </c>
      <c r="AE579" s="613">
        <v>1</v>
      </c>
      <c r="AF579" s="613">
        <v>6</v>
      </c>
      <c r="AG579" s="379" t="s">
        <v>665</v>
      </c>
      <c r="AH579" s="635"/>
      <c r="AI579" s="635"/>
      <c r="AJ579" s="379"/>
      <c r="AK579" s="379"/>
      <c r="AL579" s="379"/>
      <c r="AM579" s="379"/>
      <c r="AN579" s="379"/>
      <c r="AO579" s="379"/>
      <c r="AU579" s="379"/>
      <c r="AW579" s="644">
        <v>0.59399999999999997</v>
      </c>
      <c r="AY579" s="379"/>
    </row>
    <row r="580" spans="1:51" x14ac:dyDescent="0.45">
      <c r="A580" s="379" t="s">
        <v>16</v>
      </c>
      <c r="J580" s="379" t="s">
        <v>120</v>
      </c>
      <c r="K580" s="594" t="s">
        <v>2865</v>
      </c>
      <c r="L580" s="594" t="s">
        <v>2791</v>
      </c>
      <c r="M580" s="594" t="s">
        <v>2792</v>
      </c>
      <c r="N580" s="594" t="s">
        <v>2866</v>
      </c>
      <c r="O580" s="594" t="s">
        <v>2867</v>
      </c>
      <c r="P580" s="594"/>
      <c r="Q580" s="594"/>
      <c r="R580" s="594"/>
      <c r="S580" s="594"/>
      <c r="T580" s="594"/>
      <c r="U580" s="594"/>
      <c r="V580" s="594"/>
      <c r="W580" s="594"/>
      <c r="X580" s="594"/>
      <c r="Y580" s="594"/>
      <c r="Z580" s="594"/>
      <c r="AA580" s="588" t="s">
        <v>2186</v>
      </c>
      <c r="AB580" s="588" t="s">
        <v>2868</v>
      </c>
      <c r="AC580" s="528" t="s">
        <v>68</v>
      </c>
      <c r="AD580" s="588" t="s">
        <v>1096</v>
      </c>
      <c r="AE580" s="613">
        <v>1</v>
      </c>
      <c r="AF580" s="613">
        <v>6</v>
      </c>
      <c r="AG580" s="379" t="s">
        <v>665</v>
      </c>
      <c r="AH580" s="635"/>
      <c r="AI580" s="635"/>
      <c r="AJ580" s="379"/>
      <c r="AK580" s="379"/>
      <c r="AL580" s="379"/>
      <c r="AM580" s="379"/>
      <c r="AN580" s="379"/>
      <c r="AO580" s="379"/>
      <c r="AU580" s="379"/>
      <c r="AW580" s="644">
        <v>0</v>
      </c>
      <c r="AY580" s="379"/>
    </row>
    <row r="581" spans="1:51" x14ac:dyDescent="0.45">
      <c r="A581" s="379" t="s">
        <v>16</v>
      </c>
      <c r="J581" s="379" t="s">
        <v>120</v>
      </c>
      <c r="K581" s="594" t="s">
        <v>2869</v>
      </c>
      <c r="L581" s="594" t="s">
        <v>2791</v>
      </c>
      <c r="M581" s="594" t="s">
        <v>2792</v>
      </c>
      <c r="N581" s="594" t="s">
        <v>2870</v>
      </c>
      <c r="O581" s="594" t="s">
        <v>2871</v>
      </c>
      <c r="P581" s="594"/>
      <c r="Q581" s="594"/>
      <c r="R581" s="594"/>
      <c r="S581" s="594"/>
      <c r="T581" s="594"/>
      <c r="U581" s="594"/>
      <c r="V581" s="594"/>
      <c r="W581" s="594"/>
      <c r="X581" s="594"/>
      <c r="Y581" s="594"/>
      <c r="Z581" s="594"/>
      <c r="AA581" s="588" t="s">
        <v>1157</v>
      </c>
      <c r="AB581" s="588" t="s">
        <v>2872</v>
      </c>
      <c r="AC581" s="528" t="s">
        <v>78</v>
      </c>
      <c r="AD581" s="588" t="s">
        <v>1096</v>
      </c>
      <c r="AE581" s="613">
        <v>1</v>
      </c>
      <c r="AF581" s="613">
        <v>6</v>
      </c>
      <c r="AG581" s="379" t="s">
        <v>665</v>
      </c>
      <c r="AH581" s="635"/>
      <c r="AI581" s="635"/>
      <c r="AJ581" s="379"/>
      <c r="AK581" s="379"/>
      <c r="AL581" s="379"/>
      <c r="AM581" s="379"/>
      <c r="AN581" s="379"/>
      <c r="AO581" s="379"/>
      <c r="AU581" s="379"/>
      <c r="AW581" s="644">
        <v>0</v>
      </c>
      <c r="AY581" s="379"/>
    </row>
    <row r="582" spans="1:51" x14ac:dyDescent="0.45">
      <c r="A582" s="379" t="s">
        <v>16</v>
      </c>
      <c r="J582" s="379" t="s">
        <v>120</v>
      </c>
      <c r="K582" s="594" t="s">
        <v>2873</v>
      </c>
      <c r="L582" s="594" t="s">
        <v>2791</v>
      </c>
      <c r="M582" s="594" t="s">
        <v>2792</v>
      </c>
      <c r="N582" s="594" t="s">
        <v>2874</v>
      </c>
      <c r="O582" s="594" t="s">
        <v>2875</v>
      </c>
      <c r="P582" s="594"/>
      <c r="Q582" s="594"/>
      <c r="R582" s="594"/>
      <c r="S582" s="594"/>
      <c r="T582" s="594"/>
      <c r="U582" s="594"/>
      <c r="V582" s="594"/>
      <c r="W582" s="594"/>
      <c r="X582" s="594"/>
      <c r="Y582" s="594"/>
      <c r="Z582" s="594"/>
      <c r="AA582" s="588" t="s">
        <v>1160</v>
      </c>
      <c r="AB582" s="588" t="s">
        <v>2876</v>
      </c>
      <c r="AC582" s="528" t="s">
        <v>88</v>
      </c>
      <c r="AD582" s="588" t="s">
        <v>1096</v>
      </c>
      <c r="AE582" s="613">
        <v>1</v>
      </c>
      <c r="AF582" s="613">
        <v>6</v>
      </c>
      <c r="AG582" s="379" t="s">
        <v>665</v>
      </c>
      <c r="AH582" s="635"/>
      <c r="AI582" s="635"/>
      <c r="AJ582" s="379"/>
      <c r="AK582" s="379"/>
      <c r="AL582" s="379"/>
      <c r="AM582" s="379"/>
      <c r="AN582" s="379"/>
      <c r="AO582" s="379"/>
      <c r="AU582" s="379"/>
      <c r="AW582" s="644">
        <v>0</v>
      </c>
      <c r="AY582" s="379"/>
    </row>
    <row r="583" spans="1:51" x14ac:dyDescent="0.45">
      <c r="A583" s="379" t="s">
        <v>16</v>
      </c>
      <c r="J583" s="379" t="s">
        <v>120</v>
      </c>
      <c r="K583" s="594" t="s">
        <v>2877</v>
      </c>
      <c r="L583" s="594"/>
      <c r="M583" s="594"/>
      <c r="N583" s="612" t="s">
        <v>1076</v>
      </c>
      <c r="O583" s="612" t="s">
        <v>1076</v>
      </c>
      <c r="P583" s="594"/>
      <c r="Q583" s="594"/>
      <c r="R583" s="594"/>
      <c r="S583" s="594"/>
      <c r="T583" s="594"/>
      <c r="U583" s="594"/>
      <c r="V583" s="594"/>
      <c r="W583" s="594"/>
      <c r="X583" s="594"/>
      <c r="Y583" s="594"/>
      <c r="Z583" s="594"/>
      <c r="AA583" s="588" t="s">
        <v>1164</v>
      </c>
      <c r="AB583" s="588" t="s">
        <v>2878</v>
      </c>
      <c r="AC583" s="528" t="s">
        <v>96</v>
      </c>
      <c r="AD583" s="588" t="s">
        <v>1096</v>
      </c>
      <c r="AE583" s="613">
        <v>1</v>
      </c>
      <c r="AF583" s="613">
        <v>6</v>
      </c>
      <c r="AG583" s="379" t="s">
        <v>665</v>
      </c>
      <c r="AH583" s="635"/>
      <c r="AI583" s="635"/>
      <c r="AJ583" s="379"/>
      <c r="AK583" s="379"/>
      <c r="AL583" s="379"/>
      <c r="AM583" s="379"/>
      <c r="AN583" s="379"/>
      <c r="AO583" s="379"/>
      <c r="AU583" s="379"/>
      <c r="AW583" s="644">
        <v>0</v>
      </c>
      <c r="AY583" s="379"/>
    </row>
    <row r="584" spans="1:51" x14ac:dyDescent="0.45">
      <c r="A584" s="379" t="s">
        <v>16</v>
      </c>
      <c r="J584" s="379" t="s">
        <v>120</v>
      </c>
      <c r="K584" s="594" t="s">
        <v>2879</v>
      </c>
      <c r="L584" s="594"/>
      <c r="M584" s="594"/>
      <c r="N584" s="612" t="s">
        <v>1076</v>
      </c>
      <c r="O584" s="612" t="s">
        <v>1076</v>
      </c>
      <c r="P584" s="594"/>
      <c r="Q584" s="594"/>
      <c r="R584" s="594"/>
      <c r="S584" s="594"/>
      <c r="T584" s="594"/>
      <c r="U584" s="594"/>
      <c r="V584" s="594"/>
      <c r="W584" s="594"/>
      <c r="X584" s="594"/>
      <c r="Y584" s="594"/>
      <c r="Z584" s="594"/>
      <c r="AA584" s="588" t="s">
        <v>1167</v>
      </c>
      <c r="AB584" s="588" t="s">
        <v>2880</v>
      </c>
      <c r="AC584" s="528" t="s">
        <v>106</v>
      </c>
      <c r="AD584" s="588" t="s">
        <v>1096</v>
      </c>
      <c r="AE584" s="613">
        <v>1</v>
      </c>
      <c r="AF584" s="613">
        <v>6</v>
      </c>
      <c r="AG584" s="379" t="s">
        <v>665</v>
      </c>
      <c r="AH584" s="635"/>
      <c r="AI584" s="635"/>
      <c r="AJ584" s="379"/>
      <c r="AK584" s="379"/>
      <c r="AL584" s="379"/>
      <c r="AM584" s="379"/>
      <c r="AN584" s="379"/>
      <c r="AO584" s="379"/>
      <c r="AU584" s="379"/>
      <c r="AW584" s="644">
        <v>0</v>
      </c>
      <c r="AY584" s="379"/>
    </row>
    <row r="585" spans="1:51" x14ac:dyDescent="0.45">
      <c r="A585" s="379" t="s">
        <v>16</v>
      </c>
      <c r="J585" s="379" t="s">
        <v>120</v>
      </c>
      <c r="K585" s="594" t="s">
        <v>2881</v>
      </c>
      <c r="L585" s="594"/>
      <c r="M585" s="594"/>
      <c r="N585" s="612" t="s">
        <v>1076</v>
      </c>
      <c r="O585" s="612" t="s">
        <v>1076</v>
      </c>
      <c r="P585" s="612"/>
      <c r="Q585" s="594"/>
      <c r="R585" s="594"/>
      <c r="S585" s="594"/>
      <c r="T585" s="594"/>
      <c r="U585" s="594"/>
      <c r="V585" s="594"/>
      <c r="W585" s="594"/>
      <c r="X585" s="594"/>
      <c r="Y585" s="594"/>
      <c r="Z585" s="594"/>
      <c r="AA585" s="588" t="s">
        <v>1170</v>
      </c>
      <c r="AB585" s="588" t="s">
        <v>2882</v>
      </c>
      <c r="AC585" s="528" t="s">
        <v>116</v>
      </c>
      <c r="AD585" s="588" t="s">
        <v>1096</v>
      </c>
      <c r="AE585" s="613">
        <v>1</v>
      </c>
      <c r="AF585" s="613">
        <v>6</v>
      </c>
      <c r="AG585" s="379" t="s">
        <v>665</v>
      </c>
      <c r="AH585" s="635"/>
      <c r="AI585" s="635"/>
      <c r="AJ585" s="379"/>
      <c r="AK585" s="379"/>
      <c r="AL585" s="379"/>
      <c r="AM585" s="379"/>
      <c r="AN585" s="379"/>
      <c r="AO585" s="379"/>
      <c r="AU585" s="379"/>
      <c r="AW585" s="644">
        <v>0</v>
      </c>
      <c r="AY585" s="379"/>
    </row>
    <row r="586" spans="1:51" x14ac:dyDescent="0.45">
      <c r="A586" s="379" t="s">
        <v>16</v>
      </c>
      <c r="J586" s="379" t="s">
        <v>120</v>
      </c>
      <c r="K586" s="594" t="s">
        <v>2883</v>
      </c>
      <c r="L586" s="594" t="s">
        <v>2825</v>
      </c>
      <c r="M586" s="594" t="s">
        <v>2826</v>
      </c>
      <c r="N586" s="594" t="s">
        <v>2884</v>
      </c>
      <c r="O586" s="594" t="s">
        <v>2885</v>
      </c>
      <c r="P586" s="594"/>
      <c r="Q586" s="594"/>
      <c r="R586" s="594"/>
      <c r="S586" s="594"/>
      <c r="T586" s="594"/>
      <c r="U586" s="594"/>
      <c r="V586" s="594"/>
      <c r="W586" s="594"/>
      <c r="X586" s="594"/>
      <c r="Y586" s="594"/>
      <c r="Z586" s="594"/>
      <c r="AA586" s="588" t="s">
        <v>2164</v>
      </c>
      <c r="AB586" s="588" t="s">
        <v>2886</v>
      </c>
      <c r="AC586" s="528" t="s">
        <v>47</v>
      </c>
      <c r="AD586" s="588" t="s">
        <v>1096</v>
      </c>
      <c r="AE586" s="613">
        <v>1</v>
      </c>
      <c r="AF586" s="613">
        <v>6</v>
      </c>
      <c r="AG586" s="379" t="s">
        <v>665</v>
      </c>
      <c r="AH586" s="635"/>
      <c r="AI586" s="635"/>
      <c r="AJ586" s="379"/>
      <c r="AK586" s="379"/>
      <c r="AL586" s="379"/>
      <c r="AM586" s="379"/>
      <c r="AN586" s="379"/>
      <c r="AO586" s="379"/>
      <c r="AU586" s="379"/>
      <c r="AW586" s="644">
        <v>0</v>
      </c>
      <c r="AY586" s="379"/>
    </row>
    <row r="587" spans="1:51" x14ac:dyDescent="0.45">
      <c r="A587" s="379" t="s">
        <v>16</v>
      </c>
      <c r="J587" s="379" t="s">
        <v>120</v>
      </c>
      <c r="K587" s="594" t="s">
        <v>2887</v>
      </c>
      <c r="L587" s="594" t="s">
        <v>2791</v>
      </c>
      <c r="M587" s="594" t="s">
        <v>2792</v>
      </c>
      <c r="N587" s="594" t="s">
        <v>2888</v>
      </c>
      <c r="O587" s="594" t="s">
        <v>2889</v>
      </c>
      <c r="P587" s="594"/>
      <c r="Q587" s="594"/>
      <c r="R587" s="594"/>
      <c r="S587" s="594"/>
      <c r="T587" s="594"/>
      <c r="U587" s="594"/>
      <c r="V587" s="594"/>
      <c r="W587" s="594"/>
      <c r="X587" s="594"/>
      <c r="Y587" s="594"/>
      <c r="Z587" s="594"/>
      <c r="AA587" s="588" t="s">
        <v>2165</v>
      </c>
      <c r="AB587" s="588" t="s">
        <v>2890</v>
      </c>
      <c r="AC587" s="528" t="s">
        <v>56</v>
      </c>
      <c r="AD587" s="588" t="s">
        <v>1096</v>
      </c>
      <c r="AE587" s="613">
        <v>1</v>
      </c>
      <c r="AF587" s="613">
        <v>6</v>
      </c>
      <c r="AG587" s="379" t="s">
        <v>665</v>
      </c>
      <c r="AH587" s="635"/>
      <c r="AI587" s="635"/>
      <c r="AJ587" s="379"/>
      <c r="AK587" s="379"/>
      <c r="AL587" s="379"/>
      <c r="AM587" s="379"/>
      <c r="AN587" s="379"/>
      <c r="AO587" s="379"/>
      <c r="AU587" s="379"/>
      <c r="AW587" s="644">
        <v>0</v>
      </c>
      <c r="AY587" s="379"/>
    </row>
    <row r="588" spans="1:51" x14ac:dyDescent="0.45">
      <c r="A588" s="379" t="s">
        <v>16</v>
      </c>
      <c r="J588" s="379" t="s">
        <v>120</v>
      </c>
      <c r="K588" s="594" t="s">
        <v>2891</v>
      </c>
      <c r="L588" s="594" t="s">
        <v>2791</v>
      </c>
      <c r="M588" s="594" t="s">
        <v>2792</v>
      </c>
      <c r="N588" s="594" t="s">
        <v>2892</v>
      </c>
      <c r="O588" s="594" t="s">
        <v>2893</v>
      </c>
      <c r="P588" s="594"/>
      <c r="Q588" s="594"/>
      <c r="R588" s="594"/>
      <c r="S588" s="594"/>
      <c r="T588" s="594"/>
      <c r="U588" s="594"/>
      <c r="V588" s="594"/>
      <c r="W588" s="594"/>
      <c r="X588" s="594"/>
      <c r="Y588" s="594"/>
      <c r="Z588" s="594"/>
      <c r="AA588" s="588" t="s">
        <v>2167</v>
      </c>
      <c r="AB588" s="588" t="s">
        <v>2894</v>
      </c>
      <c r="AC588" s="528" t="s">
        <v>67</v>
      </c>
      <c r="AD588" s="588" t="s">
        <v>1096</v>
      </c>
      <c r="AE588" s="613">
        <v>1</v>
      </c>
      <c r="AF588" s="613">
        <v>6</v>
      </c>
      <c r="AG588" s="379" t="s">
        <v>665</v>
      </c>
      <c r="AH588" s="635"/>
      <c r="AI588" s="635"/>
      <c r="AJ588" s="379"/>
      <c r="AK588" s="379"/>
      <c r="AL588" s="379"/>
      <c r="AM588" s="379"/>
      <c r="AN588" s="379"/>
      <c r="AO588" s="379"/>
      <c r="AU588" s="379"/>
      <c r="AW588" s="644">
        <v>0</v>
      </c>
      <c r="AY588" s="379"/>
    </row>
    <row r="589" spans="1:51" x14ac:dyDescent="0.45">
      <c r="A589" s="379" t="s">
        <v>16</v>
      </c>
      <c r="J589" s="379" t="s">
        <v>120</v>
      </c>
      <c r="K589" s="594" t="s">
        <v>2895</v>
      </c>
      <c r="L589" s="594" t="s">
        <v>2791</v>
      </c>
      <c r="M589" s="594" t="s">
        <v>2792</v>
      </c>
      <c r="N589" s="594" t="s">
        <v>2896</v>
      </c>
      <c r="O589" s="594" t="s">
        <v>2897</v>
      </c>
      <c r="P589" s="594"/>
      <c r="Q589" s="594"/>
      <c r="R589" s="594"/>
      <c r="S589" s="594"/>
      <c r="T589" s="594"/>
      <c r="U589" s="594"/>
      <c r="V589" s="594"/>
      <c r="W589" s="594"/>
      <c r="X589" s="594"/>
      <c r="Y589" s="594"/>
      <c r="Z589" s="594"/>
      <c r="AA589" s="588" t="s">
        <v>2169</v>
      </c>
      <c r="AB589" s="588" t="s">
        <v>2898</v>
      </c>
      <c r="AC589" s="528" t="s">
        <v>77</v>
      </c>
      <c r="AD589" s="588" t="s">
        <v>1096</v>
      </c>
      <c r="AE589" s="613">
        <v>1</v>
      </c>
      <c r="AF589" s="613">
        <v>6</v>
      </c>
      <c r="AG589" s="379" t="s">
        <v>665</v>
      </c>
      <c r="AH589" s="635"/>
      <c r="AI589" s="635"/>
      <c r="AJ589" s="379"/>
      <c r="AK589" s="379"/>
      <c r="AL589" s="379"/>
      <c r="AM589" s="379"/>
      <c r="AN589" s="379"/>
      <c r="AO589" s="379"/>
      <c r="AU589" s="379"/>
      <c r="AW589" s="644">
        <v>0</v>
      </c>
      <c r="AY589" s="379"/>
    </row>
    <row r="590" spans="1:51" x14ac:dyDescent="0.45">
      <c r="A590" s="379" t="s">
        <v>16</v>
      </c>
      <c r="J590" s="379" t="s">
        <v>120</v>
      </c>
      <c r="K590" s="594" t="s">
        <v>2899</v>
      </c>
      <c r="L590" s="594" t="s">
        <v>2791</v>
      </c>
      <c r="M590" s="594" t="s">
        <v>2792</v>
      </c>
      <c r="N590" s="594" t="s">
        <v>2900</v>
      </c>
      <c r="O590" s="594" t="s">
        <v>2901</v>
      </c>
      <c r="P590" s="594"/>
      <c r="Q590" s="594"/>
      <c r="R590" s="594"/>
      <c r="S590" s="594"/>
      <c r="T590" s="594"/>
      <c r="U590" s="594"/>
      <c r="V590" s="594"/>
      <c r="W590" s="594"/>
      <c r="X590" s="594"/>
      <c r="Y590" s="594"/>
      <c r="Z590" s="594"/>
      <c r="AA590" s="588" t="s">
        <v>2174</v>
      </c>
      <c r="AB590" s="588" t="s">
        <v>2902</v>
      </c>
      <c r="AC590" s="528" t="s">
        <v>87</v>
      </c>
      <c r="AD590" s="588" t="s">
        <v>1096</v>
      </c>
      <c r="AE590" s="613">
        <v>1</v>
      </c>
      <c r="AF590" s="613">
        <v>6</v>
      </c>
      <c r="AG590" s="379" t="s">
        <v>665</v>
      </c>
      <c r="AH590" s="635"/>
      <c r="AI590" s="635"/>
      <c r="AJ590" s="379"/>
      <c r="AK590" s="379"/>
      <c r="AL590" s="379"/>
      <c r="AM590" s="379"/>
      <c r="AN590" s="379"/>
      <c r="AO590" s="379"/>
      <c r="AU590" s="379"/>
      <c r="AW590" s="644">
        <v>0</v>
      </c>
      <c r="AY590" s="379"/>
    </row>
    <row r="591" spans="1:51" x14ac:dyDescent="0.45">
      <c r="A591" s="379" t="s">
        <v>16</v>
      </c>
      <c r="J591" s="379" t="s">
        <v>120</v>
      </c>
      <c r="K591" s="594" t="s">
        <v>2903</v>
      </c>
      <c r="L591" s="594"/>
      <c r="M591" s="594"/>
      <c r="N591" s="612" t="s">
        <v>1076</v>
      </c>
      <c r="O591" s="612" t="s">
        <v>1076</v>
      </c>
      <c r="P591" s="594"/>
      <c r="Q591" s="594"/>
      <c r="R591" s="594"/>
      <c r="S591" s="594"/>
      <c r="T591" s="594"/>
      <c r="U591" s="594"/>
      <c r="V591" s="594"/>
      <c r="W591" s="594"/>
      <c r="X591" s="594"/>
      <c r="Y591" s="594"/>
      <c r="Z591" s="594"/>
      <c r="AA591" s="588" t="s">
        <v>2178</v>
      </c>
      <c r="AB591" s="588" t="s">
        <v>2904</v>
      </c>
      <c r="AC591" s="528" t="s">
        <v>95</v>
      </c>
      <c r="AD591" s="588" t="s">
        <v>1096</v>
      </c>
      <c r="AE591" s="613">
        <v>1</v>
      </c>
      <c r="AF591" s="613">
        <v>6</v>
      </c>
      <c r="AG591" s="379" t="s">
        <v>665</v>
      </c>
      <c r="AH591" s="635"/>
      <c r="AI591" s="635"/>
      <c r="AJ591" s="379"/>
      <c r="AK591" s="379"/>
      <c r="AL591" s="379"/>
      <c r="AM591" s="379"/>
      <c r="AN591" s="379"/>
      <c r="AO591" s="379"/>
      <c r="AU591" s="379"/>
      <c r="AW591" s="644">
        <v>2.2440000000000002</v>
      </c>
      <c r="AY591" s="379"/>
    </row>
    <row r="592" spans="1:51" x14ac:dyDescent="0.45">
      <c r="A592" s="379" t="s">
        <v>16</v>
      </c>
      <c r="J592" s="379" t="s">
        <v>120</v>
      </c>
      <c r="K592" s="594" t="s">
        <v>2905</v>
      </c>
      <c r="L592" s="594"/>
      <c r="M592" s="594"/>
      <c r="N592" s="612" t="s">
        <v>1076</v>
      </c>
      <c r="O592" s="612" t="s">
        <v>1076</v>
      </c>
      <c r="P592" s="594"/>
      <c r="Q592" s="594"/>
      <c r="R592" s="594"/>
      <c r="S592" s="594"/>
      <c r="T592" s="594"/>
      <c r="U592" s="594"/>
      <c r="V592" s="594"/>
      <c r="W592" s="594"/>
      <c r="X592" s="594"/>
      <c r="Y592" s="594"/>
      <c r="Z592" s="594"/>
      <c r="AA592" s="588" t="s">
        <v>2181</v>
      </c>
      <c r="AB592" s="588" t="s">
        <v>2906</v>
      </c>
      <c r="AC592" s="528" t="s">
        <v>105</v>
      </c>
      <c r="AD592" s="588" t="s">
        <v>1096</v>
      </c>
      <c r="AE592" s="613">
        <v>1</v>
      </c>
      <c r="AF592" s="613">
        <v>6</v>
      </c>
      <c r="AG592" s="379" t="s">
        <v>665</v>
      </c>
      <c r="AH592" s="635"/>
      <c r="AI592" s="635"/>
      <c r="AJ592" s="379"/>
      <c r="AK592" s="379"/>
      <c r="AL592" s="379"/>
      <c r="AM592" s="379"/>
      <c r="AN592" s="379"/>
      <c r="AO592" s="379"/>
      <c r="AU592" s="379"/>
      <c r="AW592" s="644">
        <v>2.2440000000000002</v>
      </c>
      <c r="AY592" s="379"/>
    </row>
    <row r="593" spans="1:51" x14ac:dyDescent="0.45">
      <c r="A593" s="379" t="s">
        <v>16</v>
      </c>
      <c r="J593" s="379" t="s">
        <v>120</v>
      </c>
      <c r="K593" s="594" t="s">
        <v>2907</v>
      </c>
      <c r="L593" s="594"/>
      <c r="M593" s="594"/>
      <c r="N593" s="612" t="s">
        <v>1076</v>
      </c>
      <c r="O593" s="612" t="s">
        <v>1076</v>
      </c>
      <c r="P593" s="594"/>
      <c r="Q593" s="594"/>
      <c r="R593" s="594"/>
      <c r="S593" s="594"/>
      <c r="T593" s="594"/>
      <c r="U593" s="594"/>
      <c r="V593" s="594"/>
      <c r="W593" s="594"/>
      <c r="X593" s="594"/>
      <c r="Y593" s="594"/>
      <c r="Z593" s="594"/>
      <c r="AA593" s="588" t="s">
        <v>2182</v>
      </c>
      <c r="AB593" s="588" t="s">
        <v>2908</v>
      </c>
      <c r="AC593" s="528" t="s">
        <v>115</v>
      </c>
      <c r="AD593" s="588" t="s">
        <v>1096</v>
      </c>
      <c r="AE593" s="613">
        <v>1</v>
      </c>
      <c r="AF593" s="613">
        <v>6</v>
      </c>
      <c r="AG593" s="379" t="s">
        <v>665</v>
      </c>
      <c r="AH593" s="635"/>
      <c r="AI593" s="635"/>
      <c r="AJ593" s="379"/>
      <c r="AK593" s="379"/>
      <c r="AL593" s="379"/>
      <c r="AM593" s="379"/>
      <c r="AN593" s="379"/>
      <c r="AO593" s="379"/>
      <c r="AU593" s="379"/>
      <c r="AW593" s="644">
        <v>2.64</v>
      </c>
      <c r="AY593" s="379"/>
    </row>
    <row r="594" spans="1:51" x14ac:dyDescent="0.45">
      <c r="A594" s="379" t="s">
        <v>16</v>
      </c>
      <c r="J594" s="379" t="s">
        <v>120</v>
      </c>
      <c r="K594" s="594" t="s">
        <v>2909</v>
      </c>
      <c r="L594" s="594"/>
      <c r="M594" s="594"/>
      <c r="N594" s="612" t="s">
        <v>1076</v>
      </c>
      <c r="O594" s="612" t="s">
        <v>1076</v>
      </c>
      <c r="P594" s="594"/>
      <c r="Q594" s="594"/>
      <c r="R594" s="594"/>
      <c r="S594" s="594"/>
      <c r="T594" s="594"/>
      <c r="U594" s="594"/>
      <c r="V594" s="594"/>
      <c r="W594" s="594"/>
      <c r="X594" s="594"/>
      <c r="Y594" s="594"/>
      <c r="Z594" s="594"/>
      <c r="AA594" s="588" t="s">
        <v>2910</v>
      </c>
      <c r="AB594" s="588" t="s">
        <v>2911</v>
      </c>
      <c r="AC594" s="528" t="s">
        <v>46</v>
      </c>
      <c r="AD594" s="588" t="s">
        <v>1096</v>
      </c>
      <c r="AE594" s="613">
        <v>1</v>
      </c>
      <c r="AF594" s="613">
        <v>6</v>
      </c>
      <c r="AG594" s="379" t="s">
        <v>665</v>
      </c>
      <c r="AH594" s="635"/>
      <c r="AI594" s="635"/>
      <c r="AJ594" s="379"/>
      <c r="AK594" s="379"/>
      <c r="AL594" s="379"/>
      <c r="AM594" s="379"/>
      <c r="AN594" s="379"/>
      <c r="AO594" s="379"/>
      <c r="AU594" s="379"/>
      <c r="AW594" s="644">
        <v>2.75</v>
      </c>
      <c r="AY594" s="379"/>
    </row>
    <row r="595" spans="1:51" x14ac:dyDescent="0.45">
      <c r="A595" s="645" t="s">
        <v>16</v>
      </c>
      <c r="B595" s="645"/>
      <c r="C595" s="645"/>
      <c r="D595" s="645"/>
      <c r="J595" s="379" t="s">
        <v>120</v>
      </c>
      <c r="K595" s="646" t="s">
        <v>2912</v>
      </c>
      <c r="L595" s="594" t="s">
        <v>2825</v>
      </c>
      <c r="M595" s="594" t="s">
        <v>2826</v>
      </c>
      <c r="N595" s="594" t="s">
        <v>2913</v>
      </c>
      <c r="O595" s="594" t="s">
        <v>2914</v>
      </c>
      <c r="P595" s="594" t="s">
        <v>2915</v>
      </c>
      <c r="Q595" s="594" t="s">
        <v>2916</v>
      </c>
      <c r="R595" s="594"/>
      <c r="S595" s="594"/>
      <c r="T595" s="594"/>
      <c r="U595" s="594"/>
      <c r="V595" s="594"/>
      <c r="W595" s="594"/>
      <c r="X595" s="594"/>
      <c r="Y595" s="594"/>
      <c r="Z595" s="594"/>
      <c r="AA595" s="588" t="s">
        <v>2917</v>
      </c>
      <c r="AB595" s="679" t="s">
        <v>2918</v>
      </c>
      <c r="AC595" s="678" t="s">
        <v>55</v>
      </c>
      <c r="AD595" s="588" t="s">
        <v>1096</v>
      </c>
      <c r="AE595" s="613">
        <v>1</v>
      </c>
      <c r="AF595" s="613">
        <v>6</v>
      </c>
      <c r="AG595" s="379" t="s">
        <v>665</v>
      </c>
      <c r="AH595" s="635"/>
      <c r="AI595" s="635"/>
      <c r="AJ595" s="379"/>
      <c r="AK595" s="379"/>
      <c r="AL595" s="379"/>
      <c r="AM595" s="379"/>
      <c r="AN595" s="379"/>
      <c r="AO595" s="379"/>
      <c r="AU595" s="379"/>
      <c r="AW595" s="644"/>
      <c r="AY595" s="379"/>
    </row>
    <row r="596" spans="1:51" x14ac:dyDescent="0.45">
      <c r="A596" s="645" t="s">
        <v>16</v>
      </c>
      <c r="B596" s="645"/>
      <c r="C596" s="645"/>
      <c r="D596" s="645"/>
      <c r="J596" s="379" t="s">
        <v>120</v>
      </c>
      <c r="K596" s="646" t="s">
        <v>2919</v>
      </c>
      <c r="L596" s="594" t="s">
        <v>2825</v>
      </c>
      <c r="M596" s="594" t="s">
        <v>2826</v>
      </c>
      <c r="N596" s="594" t="s">
        <v>2920</v>
      </c>
      <c r="O596" s="594" t="s">
        <v>2921</v>
      </c>
      <c r="P596" s="594" t="s">
        <v>2922</v>
      </c>
      <c r="Q596" s="594" t="s">
        <v>2923</v>
      </c>
      <c r="R596" s="594"/>
      <c r="S596" s="594"/>
      <c r="T596" s="594"/>
      <c r="U596" s="594"/>
      <c r="V596" s="594"/>
      <c r="W596" s="594"/>
      <c r="X596" s="594"/>
      <c r="Y596" s="594"/>
      <c r="Z596" s="594"/>
      <c r="AA596" s="588" t="s">
        <v>2924</v>
      </c>
      <c r="AB596" s="679" t="s">
        <v>2925</v>
      </c>
      <c r="AC596" s="678" t="s">
        <v>66</v>
      </c>
      <c r="AD596" s="588" t="s">
        <v>1096</v>
      </c>
      <c r="AE596" s="613">
        <v>1</v>
      </c>
      <c r="AF596" s="613">
        <v>6</v>
      </c>
      <c r="AG596" s="379" t="s">
        <v>665</v>
      </c>
      <c r="AH596" s="635"/>
      <c r="AI596" s="635"/>
      <c r="AJ596" s="379"/>
      <c r="AK596" s="379"/>
      <c r="AL596" s="379"/>
      <c r="AM596" s="379"/>
      <c r="AN596" s="379"/>
      <c r="AO596" s="379"/>
      <c r="AU596" s="379"/>
      <c r="AW596" s="644"/>
      <c r="AY596" s="379"/>
    </row>
    <row r="597" spans="1:51" x14ac:dyDescent="0.45">
      <c r="A597" s="645" t="s">
        <v>16</v>
      </c>
      <c r="B597" s="645"/>
      <c r="C597" s="645"/>
      <c r="D597" s="645"/>
      <c r="J597" s="379" t="s">
        <v>120</v>
      </c>
      <c r="K597" s="646" t="s">
        <v>2926</v>
      </c>
      <c r="L597" s="594" t="s">
        <v>2825</v>
      </c>
      <c r="M597" s="594" t="s">
        <v>2826</v>
      </c>
      <c r="N597" s="594" t="s">
        <v>2927</v>
      </c>
      <c r="O597" s="594" t="s">
        <v>2928</v>
      </c>
      <c r="P597" s="594"/>
      <c r="Q597" s="594"/>
      <c r="R597" s="594"/>
      <c r="S597" s="594"/>
      <c r="T597" s="594"/>
      <c r="U597" s="594"/>
      <c r="V597" s="594"/>
      <c r="W597" s="594"/>
      <c r="X597" s="594"/>
      <c r="Y597" s="594"/>
      <c r="Z597" s="594"/>
      <c r="AA597" s="588" t="s">
        <v>2929</v>
      </c>
      <c r="AB597" s="679" t="s">
        <v>2930</v>
      </c>
      <c r="AC597" s="678" t="s">
        <v>76</v>
      </c>
      <c r="AD597" s="588" t="s">
        <v>1096</v>
      </c>
      <c r="AE597" s="613">
        <v>1</v>
      </c>
      <c r="AF597" s="613">
        <v>6</v>
      </c>
      <c r="AG597" s="379" t="s">
        <v>665</v>
      </c>
      <c r="AH597" s="635"/>
      <c r="AI597" s="635"/>
      <c r="AJ597" s="379"/>
      <c r="AK597" s="379"/>
      <c r="AL597" s="379"/>
      <c r="AM597" s="379"/>
      <c r="AN597" s="379"/>
      <c r="AO597" s="379"/>
      <c r="AU597" s="379"/>
      <c r="AW597" s="644"/>
      <c r="AY597" s="379"/>
    </row>
    <row r="598" spans="1:51" x14ac:dyDescent="0.45">
      <c r="A598" s="645" t="s">
        <v>16</v>
      </c>
      <c r="B598" s="645"/>
      <c r="C598" s="645"/>
      <c r="D598" s="645"/>
      <c r="J598" s="379" t="s">
        <v>120</v>
      </c>
      <c r="K598" s="646" t="s">
        <v>2931</v>
      </c>
      <c r="L598" s="594" t="s">
        <v>2825</v>
      </c>
      <c r="M598" s="594" t="s">
        <v>2826</v>
      </c>
      <c r="N598" s="594" t="s">
        <v>2932</v>
      </c>
      <c r="O598" s="594" t="s">
        <v>2933</v>
      </c>
      <c r="P598" s="594"/>
      <c r="Q598" s="594"/>
      <c r="R598" s="594"/>
      <c r="S598" s="594"/>
      <c r="T598" s="594"/>
      <c r="U598" s="594"/>
      <c r="V598" s="594"/>
      <c r="W598" s="594"/>
      <c r="X598" s="594"/>
      <c r="Y598" s="594"/>
      <c r="Z598" s="594"/>
      <c r="AA598" s="588" t="s">
        <v>2934</v>
      </c>
      <c r="AB598" s="679" t="s">
        <v>2935</v>
      </c>
      <c r="AC598" s="678" t="s">
        <v>86</v>
      </c>
      <c r="AD598" s="588" t="s">
        <v>1096</v>
      </c>
      <c r="AE598" s="613">
        <v>1</v>
      </c>
      <c r="AF598" s="613">
        <v>6</v>
      </c>
      <c r="AG598" s="379" t="s">
        <v>665</v>
      </c>
      <c r="AH598" s="635"/>
      <c r="AI598" s="635"/>
      <c r="AJ598" s="379"/>
      <c r="AK598" s="379"/>
      <c r="AL598" s="379"/>
      <c r="AM598" s="379"/>
      <c r="AN598" s="379"/>
      <c r="AO598" s="379"/>
      <c r="AU598" s="379"/>
      <c r="AW598" s="644"/>
      <c r="AY598" s="379"/>
    </row>
    <row r="599" spans="1:51" x14ac:dyDescent="0.45">
      <c r="A599" s="645" t="s">
        <v>16</v>
      </c>
      <c r="B599" s="645"/>
      <c r="C599" s="645"/>
      <c r="D599" s="645"/>
      <c r="J599" s="379" t="s">
        <v>120</v>
      </c>
      <c r="K599" s="646" t="s">
        <v>2936</v>
      </c>
      <c r="L599" s="594" t="s">
        <v>2825</v>
      </c>
      <c r="M599" s="594" t="s">
        <v>2826</v>
      </c>
      <c r="N599" s="594" t="s">
        <v>2937</v>
      </c>
      <c r="O599" s="594" t="s">
        <v>2938</v>
      </c>
      <c r="P599" s="594"/>
      <c r="Q599" s="594"/>
      <c r="R599" s="594"/>
      <c r="S599" s="594"/>
      <c r="T599" s="594"/>
      <c r="U599" s="594"/>
      <c r="V599" s="594"/>
      <c r="W599" s="594"/>
      <c r="X599" s="594"/>
      <c r="Y599" s="594"/>
      <c r="Z599" s="594"/>
      <c r="AA599" s="588" t="s">
        <v>2939</v>
      </c>
      <c r="AB599" s="679" t="s">
        <v>2940</v>
      </c>
      <c r="AC599" s="678" t="s">
        <v>94</v>
      </c>
      <c r="AD599" s="588" t="s">
        <v>1096</v>
      </c>
      <c r="AE599" s="613">
        <v>1</v>
      </c>
      <c r="AF599" s="613">
        <v>6</v>
      </c>
      <c r="AG599" s="379" t="s">
        <v>665</v>
      </c>
      <c r="AH599" s="635"/>
      <c r="AI599" s="635"/>
      <c r="AJ599" s="379"/>
      <c r="AK599" s="379"/>
      <c r="AL599" s="379"/>
      <c r="AM599" s="379"/>
      <c r="AN599" s="379"/>
      <c r="AO599" s="379"/>
      <c r="AU599" s="379"/>
      <c r="AW599" s="644"/>
      <c r="AY599" s="379"/>
    </row>
    <row r="600" spans="1:51" x14ac:dyDescent="0.45">
      <c r="A600" s="645" t="s">
        <v>16</v>
      </c>
      <c r="B600" s="645"/>
      <c r="C600" s="645"/>
      <c r="D600" s="645"/>
      <c r="J600" s="379" t="s">
        <v>120</v>
      </c>
      <c r="K600" s="646" t="s">
        <v>2941</v>
      </c>
      <c r="L600" s="594" t="s">
        <v>2825</v>
      </c>
      <c r="M600" s="594" t="s">
        <v>2826</v>
      </c>
      <c r="N600" s="594" t="s">
        <v>2942</v>
      </c>
      <c r="O600" s="594" t="s">
        <v>2943</v>
      </c>
      <c r="P600" s="594"/>
      <c r="Q600" s="594"/>
      <c r="R600" s="594"/>
      <c r="S600" s="594"/>
      <c r="T600" s="594"/>
      <c r="U600" s="594"/>
      <c r="V600" s="594"/>
      <c r="W600" s="594"/>
      <c r="X600" s="594"/>
      <c r="Y600" s="594"/>
      <c r="Z600" s="594"/>
      <c r="AA600" s="588" t="s">
        <v>2944</v>
      </c>
      <c r="AB600" s="679" t="s">
        <v>2945</v>
      </c>
      <c r="AC600" s="678" t="s">
        <v>104</v>
      </c>
      <c r="AD600" s="588" t="s">
        <v>1096</v>
      </c>
      <c r="AE600" s="613">
        <v>1</v>
      </c>
      <c r="AF600" s="613">
        <v>6</v>
      </c>
      <c r="AG600" s="379" t="s">
        <v>665</v>
      </c>
      <c r="AH600" s="635"/>
      <c r="AI600" s="635"/>
      <c r="AJ600" s="379"/>
      <c r="AK600" s="379"/>
      <c r="AL600" s="379"/>
      <c r="AM600" s="379"/>
      <c r="AN600" s="379"/>
      <c r="AO600" s="379"/>
      <c r="AU600" s="379"/>
      <c r="AW600" s="644"/>
      <c r="AY600" s="379"/>
    </row>
    <row r="601" spans="1:51" x14ac:dyDescent="0.45">
      <c r="A601" s="645" t="s">
        <v>16</v>
      </c>
      <c r="B601" s="645"/>
      <c r="C601" s="645"/>
      <c r="D601" s="645"/>
      <c r="J601" s="379" t="s">
        <v>120</v>
      </c>
      <c r="K601" s="646" t="s">
        <v>2946</v>
      </c>
      <c r="L601" s="594" t="s">
        <v>2825</v>
      </c>
      <c r="M601" s="594" t="s">
        <v>2826</v>
      </c>
      <c r="N601" s="594" t="s">
        <v>2947</v>
      </c>
      <c r="O601" s="594" t="s">
        <v>2948</v>
      </c>
      <c r="P601" s="594"/>
      <c r="Q601" s="594"/>
      <c r="R601" s="594"/>
      <c r="S601" s="594"/>
      <c r="T601" s="594"/>
      <c r="U601" s="594"/>
      <c r="V601" s="594"/>
      <c r="W601" s="594"/>
      <c r="X601" s="594"/>
      <c r="Y601" s="594"/>
      <c r="Z601" s="594"/>
      <c r="AA601" s="588" t="s">
        <v>2949</v>
      </c>
      <c r="AB601" s="679" t="s">
        <v>2950</v>
      </c>
      <c r="AC601" s="678" t="s">
        <v>114</v>
      </c>
      <c r="AD601" s="588" t="s">
        <v>1096</v>
      </c>
      <c r="AE601" s="613">
        <v>1</v>
      </c>
      <c r="AF601" s="613">
        <v>6</v>
      </c>
      <c r="AG601" s="379" t="s">
        <v>665</v>
      </c>
      <c r="AH601" s="635"/>
      <c r="AI601" s="635"/>
      <c r="AJ601" s="379"/>
      <c r="AK601" s="379"/>
      <c r="AL601" s="379"/>
      <c r="AM601" s="379"/>
      <c r="AN601" s="379"/>
      <c r="AO601" s="379"/>
      <c r="AU601" s="379"/>
      <c r="AW601" s="644"/>
      <c r="AX601" s="380"/>
      <c r="AY601" s="379"/>
    </row>
    <row r="602" spans="1:51" x14ac:dyDescent="0.45">
      <c r="A602" s="379" t="s">
        <v>16</v>
      </c>
      <c r="J602" s="379" t="s">
        <v>120</v>
      </c>
      <c r="K602" s="594" t="s">
        <v>2951</v>
      </c>
      <c r="L602" s="594"/>
      <c r="M602" s="594"/>
      <c r="N602" s="612" t="s">
        <v>1076</v>
      </c>
      <c r="O602" s="612" t="s">
        <v>1076</v>
      </c>
      <c r="P602" s="594"/>
      <c r="Q602" s="594"/>
      <c r="R602" s="594"/>
      <c r="S602" s="594"/>
      <c r="T602" s="594"/>
      <c r="U602" s="594"/>
      <c r="V602" s="594"/>
      <c r="W602" s="594"/>
      <c r="X602" s="594"/>
      <c r="Y602" s="594"/>
      <c r="Z602" s="594"/>
      <c r="AA602" s="588" t="s">
        <v>2952</v>
      </c>
      <c r="AB602" s="588" t="s">
        <v>2953</v>
      </c>
      <c r="AC602" s="528" t="s">
        <v>45</v>
      </c>
      <c r="AD602" s="588" t="s">
        <v>1096</v>
      </c>
      <c r="AE602" s="613">
        <v>1</v>
      </c>
      <c r="AF602" s="613">
        <v>6</v>
      </c>
      <c r="AG602" s="379" t="s">
        <v>665</v>
      </c>
      <c r="AH602" s="635"/>
      <c r="AI602" s="635"/>
      <c r="AJ602" s="379"/>
      <c r="AK602" s="379"/>
      <c r="AL602" s="379"/>
      <c r="AM602" s="379"/>
      <c r="AN602" s="379"/>
      <c r="AO602" s="379"/>
      <c r="AU602" s="379"/>
      <c r="AW602" s="644"/>
      <c r="AY602" s="379"/>
    </row>
    <row r="603" spans="1:51" x14ac:dyDescent="0.45">
      <c r="A603" s="645" t="s">
        <v>16</v>
      </c>
      <c r="B603" s="645"/>
      <c r="C603" s="645"/>
      <c r="D603" s="645"/>
      <c r="J603" s="379" t="s">
        <v>120</v>
      </c>
      <c r="K603" s="646" t="s">
        <v>2954</v>
      </c>
      <c r="L603" s="594" t="s">
        <v>2825</v>
      </c>
      <c r="M603" s="594" t="s">
        <v>2826</v>
      </c>
      <c r="N603" s="594" t="s">
        <v>2955</v>
      </c>
      <c r="O603" s="594" t="s">
        <v>2956</v>
      </c>
      <c r="P603" s="594"/>
      <c r="Q603" s="594"/>
      <c r="R603" s="594"/>
      <c r="S603" s="594"/>
      <c r="T603" s="594"/>
      <c r="U603" s="594"/>
      <c r="V603" s="594"/>
      <c r="W603" s="594"/>
      <c r="X603" s="594"/>
      <c r="Y603" s="594"/>
      <c r="Z603" s="594"/>
      <c r="AA603" s="588" t="s">
        <v>2957</v>
      </c>
      <c r="AB603" s="679" t="s">
        <v>2958</v>
      </c>
      <c r="AC603" s="678" t="s">
        <v>54</v>
      </c>
      <c r="AD603" s="588" t="s">
        <v>1096</v>
      </c>
      <c r="AE603" s="613">
        <v>1</v>
      </c>
      <c r="AF603" s="613">
        <v>6</v>
      </c>
      <c r="AG603" s="379" t="s">
        <v>665</v>
      </c>
      <c r="AH603" s="635"/>
      <c r="AI603" s="635"/>
      <c r="AJ603" s="379"/>
      <c r="AK603" s="379"/>
      <c r="AL603" s="379"/>
      <c r="AM603" s="379"/>
      <c r="AN603" s="379"/>
      <c r="AO603" s="379"/>
      <c r="AU603" s="379"/>
      <c r="AW603" s="644"/>
      <c r="AY603" s="379"/>
    </row>
    <row r="604" spans="1:51" x14ac:dyDescent="0.45">
      <c r="A604" s="645" t="s">
        <v>16</v>
      </c>
      <c r="B604" s="645"/>
      <c r="C604" s="645"/>
      <c r="D604" s="645"/>
      <c r="J604" s="379" t="s">
        <v>120</v>
      </c>
      <c r="K604" s="646" t="s">
        <v>2959</v>
      </c>
      <c r="L604" s="594" t="s">
        <v>2825</v>
      </c>
      <c r="M604" s="594" t="s">
        <v>2826</v>
      </c>
      <c r="N604" s="594" t="s">
        <v>2960</v>
      </c>
      <c r="O604" s="594" t="s">
        <v>2961</v>
      </c>
      <c r="P604" s="594"/>
      <c r="Q604" s="594"/>
      <c r="R604" s="594"/>
      <c r="S604" s="594"/>
      <c r="T604" s="594"/>
      <c r="U604" s="594"/>
      <c r="V604" s="594"/>
      <c r="W604" s="594"/>
      <c r="X604" s="594"/>
      <c r="Y604" s="594"/>
      <c r="Z604" s="594"/>
      <c r="AA604" s="588" t="s">
        <v>2962</v>
      </c>
      <c r="AB604" s="679" t="s">
        <v>2963</v>
      </c>
      <c r="AC604" s="678" t="s">
        <v>65</v>
      </c>
      <c r="AD604" s="588" t="s">
        <v>1096</v>
      </c>
      <c r="AE604" s="613">
        <v>1</v>
      </c>
      <c r="AF604" s="613">
        <v>6</v>
      </c>
      <c r="AG604" s="379" t="s">
        <v>665</v>
      </c>
      <c r="AH604" s="635"/>
      <c r="AI604" s="635"/>
      <c r="AJ604" s="379"/>
      <c r="AK604" s="379"/>
      <c r="AL604" s="379"/>
      <c r="AM604" s="379"/>
      <c r="AN604" s="379"/>
      <c r="AO604" s="379"/>
      <c r="AU604" s="379"/>
      <c r="AW604" s="644"/>
      <c r="AY604" s="379"/>
    </row>
    <row r="605" spans="1:51" x14ac:dyDescent="0.45">
      <c r="A605" s="645" t="s">
        <v>16</v>
      </c>
      <c r="B605" s="645"/>
      <c r="C605" s="645"/>
      <c r="D605" s="645"/>
      <c r="J605" s="379" t="s">
        <v>120</v>
      </c>
      <c r="K605" s="646" t="s">
        <v>2964</v>
      </c>
      <c r="L605" s="594" t="s">
        <v>2825</v>
      </c>
      <c r="M605" s="594" t="s">
        <v>2826</v>
      </c>
      <c r="N605" s="594" t="s">
        <v>2965</v>
      </c>
      <c r="O605" s="594" t="s">
        <v>2966</v>
      </c>
      <c r="P605" s="594"/>
      <c r="Q605" s="594"/>
      <c r="R605" s="594"/>
      <c r="S605" s="594"/>
      <c r="T605" s="594"/>
      <c r="U605" s="594"/>
      <c r="V605" s="594"/>
      <c r="W605" s="594"/>
      <c r="X605" s="594"/>
      <c r="Y605" s="594"/>
      <c r="Z605" s="594"/>
      <c r="AA605" s="588" t="s">
        <v>2967</v>
      </c>
      <c r="AB605" s="679" t="s">
        <v>2968</v>
      </c>
      <c r="AC605" s="678" t="s">
        <v>75</v>
      </c>
      <c r="AD605" s="588" t="s">
        <v>1096</v>
      </c>
      <c r="AE605" s="613">
        <v>1</v>
      </c>
      <c r="AF605" s="613">
        <v>6</v>
      </c>
      <c r="AG605" s="379" t="s">
        <v>665</v>
      </c>
      <c r="AH605" s="635"/>
      <c r="AI605" s="635"/>
      <c r="AJ605" s="379"/>
      <c r="AK605" s="379"/>
      <c r="AL605" s="379"/>
      <c r="AM605" s="379"/>
      <c r="AN605" s="379"/>
      <c r="AO605" s="379"/>
      <c r="AU605" s="379"/>
      <c r="AW605" s="644"/>
      <c r="AY605" s="379"/>
    </row>
    <row r="606" spans="1:51" x14ac:dyDescent="0.45">
      <c r="A606" s="645" t="s">
        <v>16</v>
      </c>
      <c r="B606" s="645"/>
      <c r="C606" s="645"/>
      <c r="D606" s="645"/>
      <c r="J606" s="379" t="s">
        <v>120</v>
      </c>
      <c r="K606" s="646" t="s">
        <v>2969</v>
      </c>
      <c r="L606" s="594" t="s">
        <v>2825</v>
      </c>
      <c r="M606" s="594" t="s">
        <v>2826</v>
      </c>
      <c r="N606" s="594" t="s">
        <v>2970</v>
      </c>
      <c r="O606" s="594" t="s">
        <v>2971</v>
      </c>
      <c r="P606" s="594"/>
      <c r="Q606" s="594"/>
      <c r="R606" s="594"/>
      <c r="S606" s="594"/>
      <c r="T606" s="594"/>
      <c r="U606" s="594"/>
      <c r="V606" s="594"/>
      <c r="W606" s="594"/>
      <c r="X606" s="594"/>
      <c r="Y606" s="594"/>
      <c r="Z606" s="594"/>
      <c r="AA606" s="588" t="s">
        <v>2972</v>
      </c>
      <c r="AB606" s="679" t="s">
        <v>2973</v>
      </c>
      <c r="AC606" s="678" t="s">
        <v>85</v>
      </c>
      <c r="AD606" s="588" t="s">
        <v>1096</v>
      </c>
      <c r="AE606" s="613">
        <v>1</v>
      </c>
      <c r="AF606" s="613">
        <v>6</v>
      </c>
      <c r="AG606" s="379" t="s">
        <v>665</v>
      </c>
      <c r="AH606" s="635"/>
      <c r="AI606" s="635"/>
      <c r="AJ606" s="379"/>
      <c r="AK606" s="379"/>
      <c r="AL606" s="379"/>
      <c r="AM606" s="379"/>
      <c r="AN606" s="379"/>
      <c r="AO606" s="379"/>
      <c r="AU606" s="379"/>
      <c r="AW606" s="644"/>
      <c r="AY606" s="379"/>
    </row>
    <row r="607" spans="1:51" x14ac:dyDescent="0.45">
      <c r="A607" s="645" t="s">
        <v>16</v>
      </c>
      <c r="B607" s="645"/>
      <c r="C607" s="645"/>
      <c r="D607" s="645"/>
      <c r="J607" s="379" t="s">
        <v>120</v>
      </c>
      <c r="K607" s="646" t="s">
        <v>2974</v>
      </c>
      <c r="L607" s="594" t="s">
        <v>2825</v>
      </c>
      <c r="M607" s="594" t="s">
        <v>2826</v>
      </c>
      <c r="N607" s="594" t="s">
        <v>2975</v>
      </c>
      <c r="O607" s="594" t="s">
        <v>2976</v>
      </c>
      <c r="P607" s="594"/>
      <c r="Q607" s="594"/>
      <c r="R607" s="594"/>
      <c r="S607" s="594"/>
      <c r="T607" s="594"/>
      <c r="U607" s="594"/>
      <c r="V607" s="594"/>
      <c r="W607" s="594"/>
      <c r="X607" s="594"/>
      <c r="Y607" s="594"/>
      <c r="Z607" s="594"/>
      <c r="AA607" s="588" t="s">
        <v>2977</v>
      </c>
      <c r="AB607" s="679" t="s">
        <v>2978</v>
      </c>
      <c r="AC607" s="678" t="s">
        <v>93</v>
      </c>
      <c r="AD607" s="588" t="s">
        <v>1096</v>
      </c>
      <c r="AE607" s="613">
        <v>1</v>
      </c>
      <c r="AF607" s="613">
        <v>6</v>
      </c>
      <c r="AG607" s="379" t="s">
        <v>665</v>
      </c>
      <c r="AH607" s="635"/>
      <c r="AI607" s="635"/>
      <c r="AJ607" s="379"/>
      <c r="AK607" s="379"/>
      <c r="AL607" s="379"/>
      <c r="AM607" s="379"/>
      <c r="AN607" s="379"/>
      <c r="AO607" s="379"/>
      <c r="AU607" s="379"/>
      <c r="AW607" s="644"/>
      <c r="AY607" s="379"/>
    </row>
    <row r="608" spans="1:51" x14ac:dyDescent="0.45">
      <c r="A608" s="645" t="s">
        <v>16</v>
      </c>
      <c r="B608" s="645"/>
      <c r="C608" s="645"/>
      <c r="D608" s="645"/>
      <c r="J608" s="379" t="s">
        <v>120</v>
      </c>
      <c r="K608" s="646" t="s">
        <v>2979</v>
      </c>
      <c r="L608" s="594" t="s">
        <v>2980</v>
      </c>
      <c r="M608" s="594" t="s">
        <v>2981</v>
      </c>
      <c r="N608" s="594" t="s">
        <v>2982</v>
      </c>
      <c r="O608" s="594" t="s">
        <v>2983</v>
      </c>
      <c r="P608" s="594"/>
      <c r="Q608" s="594"/>
      <c r="R608" s="594"/>
      <c r="S608" s="594"/>
      <c r="T608" s="594"/>
      <c r="U608" s="594"/>
      <c r="V608" s="594"/>
      <c r="W608" s="594"/>
      <c r="X608" s="594"/>
      <c r="Y608" s="594"/>
      <c r="Z608" s="594"/>
      <c r="AA608" s="588" t="s">
        <v>2984</v>
      </c>
      <c r="AB608" s="679" t="s">
        <v>2985</v>
      </c>
      <c r="AC608" s="678" t="s">
        <v>103</v>
      </c>
      <c r="AD608" s="588" t="s">
        <v>1096</v>
      </c>
      <c r="AE608" s="613">
        <v>1</v>
      </c>
      <c r="AF608" s="613">
        <v>6</v>
      </c>
      <c r="AG608" s="379" t="s">
        <v>665</v>
      </c>
      <c r="AH608" s="635"/>
      <c r="AI608" s="635"/>
      <c r="AJ608" s="379"/>
      <c r="AK608" s="379"/>
      <c r="AL608" s="379"/>
      <c r="AM608" s="379"/>
      <c r="AN608" s="379"/>
      <c r="AO608" s="379"/>
      <c r="AU608" s="379"/>
      <c r="AW608" s="644"/>
      <c r="AY608" s="379"/>
    </row>
    <row r="609" spans="1:51" x14ac:dyDescent="0.45">
      <c r="A609" s="645" t="s">
        <v>16</v>
      </c>
      <c r="B609" s="645"/>
      <c r="C609" s="645"/>
      <c r="D609" s="645"/>
      <c r="J609" s="379" t="s">
        <v>120</v>
      </c>
      <c r="K609" s="646" t="s">
        <v>2986</v>
      </c>
      <c r="L609" s="594" t="s">
        <v>2980</v>
      </c>
      <c r="M609" s="594" t="s">
        <v>2981</v>
      </c>
      <c r="N609" s="594" t="s">
        <v>2987</v>
      </c>
      <c r="O609" s="594" t="s">
        <v>2988</v>
      </c>
      <c r="P609" s="594"/>
      <c r="Q609" s="594"/>
      <c r="R609" s="594"/>
      <c r="S609" s="594"/>
      <c r="T609" s="594"/>
      <c r="U609" s="594"/>
      <c r="V609" s="594"/>
      <c r="W609" s="594"/>
      <c r="X609" s="594"/>
      <c r="Y609" s="594"/>
      <c r="Z609" s="594"/>
      <c r="AA609" s="588" t="s">
        <v>2989</v>
      </c>
      <c r="AB609" s="679" t="s">
        <v>2990</v>
      </c>
      <c r="AC609" s="678" t="s">
        <v>113</v>
      </c>
      <c r="AD609" s="588" t="s">
        <v>1096</v>
      </c>
      <c r="AE609" s="613">
        <v>1</v>
      </c>
      <c r="AF609" s="613">
        <v>6</v>
      </c>
      <c r="AG609" s="379" t="s">
        <v>665</v>
      </c>
      <c r="AH609" s="635"/>
      <c r="AI609" s="635"/>
      <c r="AJ609" s="379"/>
      <c r="AK609" s="379"/>
      <c r="AL609" s="379"/>
      <c r="AM609" s="379"/>
      <c r="AN609" s="379"/>
      <c r="AO609" s="379"/>
      <c r="AU609" s="379"/>
      <c r="AW609" s="644"/>
      <c r="AY609" s="379"/>
    </row>
    <row r="610" spans="1:51" x14ac:dyDescent="0.45">
      <c r="A610" s="379" t="s">
        <v>602</v>
      </c>
      <c r="B610" s="379" t="s">
        <v>2991</v>
      </c>
      <c r="C610" s="681" t="s">
        <v>2992</v>
      </c>
      <c r="D610" s="379" t="s">
        <v>2993</v>
      </c>
      <c r="J610" s="379" t="s">
        <v>120</v>
      </c>
      <c r="K610" s="594" t="s">
        <v>2994</v>
      </c>
      <c r="L610" s="594" t="s">
        <v>2980</v>
      </c>
      <c r="M610" s="594" t="s">
        <v>2981</v>
      </c>
      <c r="N610" s="594" t="s">
        <v>2995</v>
      </c>
      <c r="O610" s="594" t="s">
        <v>2996</v>
      </c>
      <c r="P610" s="594"/>
      <c r="Q610" s="594"/>
      <c r="R610" s="594"/>
      <c r="S610" s="594"/>
      <c r="T610" s="594"/>
      <c r="U610" s="594"/>
      <c r="V610" s="594"/>
      <c r="W610" s="594"/>
      <c r="X610" s="594"/>
      <c r="Y610" s="594"/>
      <c r="Z610" s="594"/>
      <c r="AA610" s="588" t="s">
        <v>2997</v>
      </c>
      <c r="AB610" s="588" t="s">
        <v>2998</v>
      </c>
      <c r="AC610" s="680" t="s">
        <v>74</v>
      </c>
      <c r="AD610" s="588" t="s">
        <v>1096</v>
      </c>
      <c r="AE610" s="613">
        <v>1</v>
      </c>
      <c r="AF610" s="613">
        <v>6</v>
      </c>
      <c r="AG610" s="379" t="s">
        <v>665</v>
      </c>
      <c r="AH610" s="635"/>
      <c r="AI610" s="635"/>
      <c r="AJ610" s="379"/>
      <c r="AK610" s="379"/>
      <c r="AL610" s="379"/>
      <c r="AM610" s="379"/>
      <c r="AN610" s="379"/>
      <c r="AO610" s="379"/>
      <c r="AP610" s="379" t="s">
        <v>1340</v>
      </c>
      <c r="AQ610" s="379" t="s">
        <v>2999</v>
      </c>
      <c r="AR610" s="379" t="s">
        <v>3000</v>
      </c>
      <c r="AU610" s="379"/>
      <c r="AV610" s="681">
        <v>1.1000000000000001</v>
      </c>
      <c r="AW610" s="644">
        <v>0.57199999999999995</v>
      </c>
      <c r="AY610" s="379"/>
    </row>
    <row r="611" spans="1:51" x14ac:dyDescent="0.45">
      <c r="A611" s="379" t="s">
        <v>602</v>
      </c>
      <c r="B611" s="379" t="s">
        <v>2991</v>
      </c>
      <c r="C611" s="681" t="s">
        <v>2992</v>
      </c>
      <c r="D611" s="379" t="s">
        <v>2993</v>
      </c>
      <c r="J611" s="379" t="s">
        <v>120</v>
      </c>
      <c r="K611" s="594" t="s">
        <v>3001</v>
      </c>
      <c r="L611" s="594" t="s">
        <v>2980</v>
      </c>
      <c r="M611" s="594" t="s">
        <v>2981</v>
      </c>
      <c r="N611" s="594" t="s">
        <v>3002</v>
      </c>
      <c r="O611" s="594" t="s">
        <v>3003</v>
      </c>
      <c r="P611" s="594"/>
      <c r="Q611" s="594"/>
      <c r="R611" s="594"/>
      <c r="S611" s="594"/>
      <c r="T611" s="594"/>
      <c r="U611" s="594"/>
      <c r="V611" s="594"/>
      <c r="W611" s="594"/>
      <c r="X611" s="594"/>
      <c r="Y611" s="594"/>
      <c r="Z611" s="594"/>
      <c r="AA611" s="588" t="s">
        <v>3004</v>
      </c>
      <c r="AB611" s="588" t="s">
        <v>3005</v>
      </c>
      <c r="AC611" s="680" t="s">
        <v>84</v>
      </c>
      <c r="AD611" s="588" t="s">
        <v>1096</v>
      </c>
      <c r="AE611" s="613">
        <v>1</v>
      </c>
      <c r="AF611" s="613">
        <v>6</v>
      </c>
      <c r="AG611" s="379" t="s">
        <v>665</v>
      </c>
      <c r="AH611" s="635"/>
      <c r="AI611" s="635"/>
      <c r="AJ611" s="379"/>
      <c r="AK611" s="379"/>
      <c r="AL611" s="379"/>
      <c r="AM611" s="379"/>
      <c r="AN611" s="379"/>
      <c r="AO611" s="379"/>
      <c r="AQ611" s="379" t="s">
        <v>3006</v>
      </c>
      <c r="AR611" s="379" t="s">
        <v>3007</v>
      </c>
      <c r="AU611" s="379"/>
      <c r="AV611" s="681">
        <v>2.2000000000000002</v>
      </c>
      <c r="AW611" s="644">
        <v>1.1000000000000001</v>
      </c>
      <c r="AY611" s="379"/>
    </row>
    <row r="612" spans="1:51" x14ac:dyDescent="0.45">
      <c r="A612" s="379" t="s">
        <v>602</v>
      </c>
      <c r="B612" s="379" t="s">
        <v>2991</v>
      </c>
      <c r="C612" s="681" t="s">
        <v>2992</v>
      </c>
      <c r="D612" s="379" t="s">
        <v>2993</v>
      </c>
      <c r="J612" s="379" t="s">
        <v>120</v>
      </c>
      <c r="K612" s="594" t="s">
        <v>3008</v>
      </c>
      <c r="L612" s="594" t="s">
        <v>2980</v>
      </c>
      <c r="M612" s="594" t="s">
        <v>2981</v>
      </c>
      <c r="N612" s="594" t="s">
        <v>3009</v>
      </c>
      <c r="O612" s="594" t="s">
        <v>3010</v>
      </c>
      <c r="P612" s="594"/>
      <c r="Q612" s="594"/>
      <c r="R612" s="594"/>
      <c r="S612" s="594"/>
      <c r="T612" s="594"/>
      <c r="U612" s="594"/>
      <c r="V612" s="594"/>
      <c r="W612" s="594"/>
      <c r="X612" s="594"/>
      <c r="Y612" s="594"/>
      <c r="Z612" s="594"/>
      <c r="AA612" s="588" t="s">
        <v>3011</v>
      </c>
      <c r="AB612" s="588" t="s">
        <v>3012</v>
      </c>
      <c r="AC612" s="680" t="s">
        <v>92</v>
      </c>
      <c r="AD612" s="588" t="s">
        <v>1096</v>
      </c>
      <c r="AE612" s="613">
        <v>1</v>
      </c>
      <c r="AF612" s="613">
        <v>6</v>
      </c>
      <c r="AG612" s="379" t="s">
        <v>665</v>
      </c>
      <c r="AH612" s="635"/>
      <c r="AI612" s="635"/>
      <c r="AJ612" s="379"/>
      <c r="AK612" s="379"/>
      <c r="AL612" s="379"/>
      <c r="AM612" s="379"/>
      <c r="AN612" s="379"/>
      <c r="AO612" s="379"/>
      <c r="AQ612" s="379" t="s">
        <v>3013</v>
      </c>
      <c r="AR612" s="379" t="s">
        <v>3014</v>
      </c>
      <c r="AU612" s="379"/>
      <c r="AV612" s="681">
        <v>2.2000000000000002</v>
      </c>
      <c r="AW612" s="644">
        <v>1.3640000000000001</v>
      </c>
      <c r="AY612" s="379"/>
    </row>
    <row r="613" spans="1:51" x14ac:dyDescent="0.45">
      <c r="A613" s="379" t="s">
        <v>602</v>
      </c>
      <c r="B613" s="379" t="s">
        <v>2991</v>
      </c>
      <c r="C613" s="681" t="s">
        <v>2992</v>
      </c>
      <c r="D613" s="379" t="s">
        <v>2993</v>
      </c>
      <c r="J613" s="379" t="s">
        <v>120</v>
      </c>
      <c r="K613" s="594" t="s">
        <v>3015</v>
      </c>
      <c r="L613" s="594" t="s">
        <v>2980</v>
      </c>
      <c r="M613" s="594" t="s">
        <v>2981</v>
      </c>
      <c r="N613" s="594" t="s">
        <v>3016</v>
      </c>
      <c r="O613" s="594" t="s">
        <v>3017</v>
      </c>
      <c r="P613" s="594"/>
      <c r="Q613" s="594"/>
      <c r="R613" s="594"/>
      <c r="S613" s="594"/>
      <c r="T613" s="594"/>
      <c r="U613" s="594"/>
      <c r="V613" s="594"/>
      <c r="W613" s="594"/>
      <c r="X613" s="594"/>
      <c r="Y613" s="594"/>
      <c r="Z613" s="594"/>
      <c r="AA613" s="588" t="s">
        <v>3018</v>
      </c>
      <c r="AB613" s="588" t="s">
        <v>3019</v>
      </c>
      <c r="AC613" s="680" t="s">
        <v>102</v>
      </c>
      <c r="AD613" s="588" t="s">
        <v>1096</v>
      </c>
      <c r="AE613" s="613">
        <v>1</v>
      </c>
      <c r="AF613" s="613">
        <v>6</v>
      </c>
      <c r="AG613" s="379" t="s">
        <v>665</v>
      </c>
      <c r="AH613" s="635"/>
      <c r="AI613" s="635"/>
      <c r="AJ613" s="379"/>
      <c r="AK613" s="379"/>
      <c r="AL613" s="379"/>
      <c r="AM613" s="379"/>
      <c r="AN613" s="379"/>
      <c r="AO613" s="379"/>
      <c r="AP613" s="379" t="s">
        <v>1429</v>
      </c>
      <c r="AQ613" s="379" t="s">
        <v>3020</v>
      </c>
      <c r="AR613" s="379" t="s">
        <v>3021</v>
      </c>
      <c r="AU613" s="379"/>
      <c r="AV613" s="681">
        <v>1.1000000000000001</v>
      </c>
      <c r="AW613" s="644">
        <v>0.308</v>
      </c>
      <c r="AY613" s="379"/>
    </row>
    <row r="614" spans="1:51" x14ac:dyDescent="0.45">
      <c r="A614" s="379" t="s">
        <v>1440</v>
      </c>
      <c r="B614" s="593" t="s">
        <v>1441</v>
      </c>
      <c r="C614" s="681" t="s">
        <v>1442</v>
      </c>
      <c r="D614" s="645"/>
      <c r="J614" s="379" t="s">
        <v>120</v>
      </c>
      <c r="K614" s="646" t="s">
        <v>3022</v>
      </c>
      <c r="L614" s="594" t="s">
        <v>2980</v>
      </c>
      <c r="M614" s="594" t="s">
        <v>2981</v>
      </c>
      <c r="N614" s="594" t="s">
        <v>3023</v>
      </c>
      <c r="O614" s="594" t="s">
        <v>3024</v>
      </c>
      <c r="P614" s="594"/>
      <c r="Q614" s="594"/>
      <c r="R614" s="594"/>
      <c r="S614" s="594"/>
      <c r="T614" s="594"/>
      <c r="U614" s="594"/>
      <c r="V614" s="594"/>
      <c r="W614" s="594"/>
      <c r="X614" s="594"/>
      <c r="Y614" s="594"/>
      <c r="Z614" s="594"/>
      <c r="AA614" s="588" t="s">
        <v>3025</v>
      </c>
      <c r="AB614" s="679" t="s">
        <v>3026</v>
      </c>
      <c r="AC614" s="678" t="s">
        <v>112</v>
      </c>
      <c r="AD614" s="588" t="s">
        <v>1096</v>
      </c>
      <c r="AE614" s="613">
        <v>1</v>
      </c>
      <c r="AF614" s="613">
        <v>6</v>
      </c>
      <c r="AG614" s="379" t="s">
        <v>665</v>
      </c>
      <c r="AH614" s="635"/>
      <c r="AI614" s="635"/>
      <c r="AJ614" s="379"/>
      <c r="AK614" s="379"/>
      <c r="AL614" s="379"/>
      <c r="AM614" s="379"/>
      <c r="AN614" s="379"/>
      <c r="AO614" s="379"/>
      <c r="AU614" s="379"/>
      <c r="AW614" s="644">
        <v>1.782</v>
      </c>
      <c r="AY614" s="379"/>
    </row>
    <row r="615" spans="1:51" x14ac:dyDescent="0.45">
      <c r="A615" s="379" t="s">
        <v>602</v>
      </c>
      <c r="B615" s="379" t="s">
        <v>3027</v>
      </c>
      <c r="C615" s="681" t="s">
        <v>3028</v>
      </c>
      <c r="D615" s="379" t="s">
        <v>3029</v>
      </c>
      <c r="J615" s="379" t="s">
        <v>120</v>
      </c>
      <c r="K615" s="594" t="s">
        <v>3030</v>
      </c>
      <c r="L615" s="594" t="s">
        <v>2980</v>
      </c>
      <c r="M615" s="594" t="s">
        <v>2981</v>
      </c>
      <c r="N615" s="594" t="s">
        <v>3031</v>
      </c>
      <c r="O615" s="594" t="s">
        <v>3032</v>
      </c>
      <c r="P615" s="594"/>
      <c r="Q615" s="594"/>
      <c r="R615" s="594"/>
      <c r="S615" s="594"/>
      <c r="T615" s="594"/>
      <c r="U615" s="594"/>
      <c r="V615" s="594"/>
      <c r="W615" s="594"/>
      <c r="X615" s="594"/>
      <c r="Y615" s="594"/>
      <c r="Z615" s="594"/>
      <c r="AA615" s="588" t="s">
        <v>3033</v>
      </c>
      <c r="AB615" s="588" t="s">
        <v>3034</v>
      </c>
      <c r="AC615" s="680" t="s">
        <v>73</v>
      </c>
      <c r="AD615" s="588" t="s">
        <v>1096</v>
      </c>
      <c r="AE615" s="613">
        <v>1</v>
      </c>
      <c r="AF615" s="613">
        <v>6</v>
      </c>
      <c r="AG615" s="379" t="s">
        <v>665</v>
      </c>
      <c r="AH615" s="635"/>
      <c r="AI615" s="635"/>
      <c r="AJ615" s="379"/>
      <c r="AK615" s="379"/>
      <c r="AL615" s="379"/>
      <c r="AM615" s="379"/>
      <c r="AN615" s="379"/>
      <c r="AO615" s="379"/>
      <c r="AQ615" s="379" t="s">
        <v>3035</v>
      </c>
      <c r="AR615" s="379" t="s">
        <v>3036</v>
      </c>
      <c r="AU615" s="379"/>
      <c r="AV615" s="681">
        <v>12</v>
      </c>
      <c r="AW615" s="644">
        <v>2.552</v>
      </c>
      <c r="AY615" s="379"/>
    </row>
    <row r="616" spans="1:51" x14ac:dyDescent="0.45">
      <c r="A616" s="379" t="s">
        <v>602</v>
      </c>
      <c r="B616" s="379" t="s">
        <v>3027</v>
      </c>
      <c r="C616" s="681" t="s">
        <v>3028</v>
      </c>
      <c r="D616" s="379" t="s">
        <v>3029</v>
      </c>
      <c r="J616" s="379" t="s">
        <v>120</v>
      </c>
      <c r="K616" s="594" t="s">
        <v>3037</v>
      </c>
      <c r="L616" s="594" t="s">
        <v>2980</v>
      </c>
      <c r="M616" s="594" t="s">
        <v>2981</v>
      </c>
      <c r="N616" s="594" t="s">
        <v>3038</v>
      </c>
      <c r="O616" s="594" t="s">
        <v>3039</v>
      </c>
      <c r="P616" s="594"/>
      <c r="Q616" s="594"/>
      <c r="R616" s="594"/>
      <c r="S616" s="594"/>
      <c r="T616" s="594"/>
      <c r="U616" s="594"/>
      <c r="V616" s="594"/>
      <c r="W616" s="594"/>
      <c r="X616" s="594"/>
      <c r="Y616" s="594"/>
      <c r="Z616" s="594"/>
      <c r="AA616" s="588" t="s">
        <v>3040</v>
      </c>
      <c r="AB616" s="588" t="s">
        <v>3041</v>
      </c>
      <c r="AC616" s="680" t="s">
        <v>83</v>
      </c>
      <c r="AD616" s="588" t="s">
        <v>1096</v>
      </c>
      <c r="AE616" s="613">
        <v>1</v>
      </c>
      <c r="AF616" s="613">
        <v>6</v>
      </c>
      <c r="AG616" s="379" t="s">
        <v>665</v>
      </c>
      <c r="AH616" s="635"/>
      <c r="AI616" s="635"/>
      <c r="AJ616" s="379"/>
      <c r="AK616" s="379"/>
      <c r="AL616" s="379"/>
      <c r="AM616" s="379"/>
      <c r="AN616" s="379"/>
      <c r="AO616" s="379"/>
      <c r="AQ616" s="379" t="s">
        <v>3042</v>
      </c>
      <c r="AR616" s="379" t="s">
        <v>3043</v>
      </c>
      <c r="AU616" s="379"/>
      <c r="AV616" s="681">
        <v>12</v>
      </c>
      <c r="AW616" s="644"/>
      <c r="AY616" s="379"/>
    </row>
    <row r="617" spans="1:51" x14ac:dyDescent="0.45">
      <c r="A617" s="379" t="s">
        <v>602</v>
      </c>
      <c r="B617" s="379" t="s">
        <v>851</v>
      </c>
      <c r="C617" s="681" t="s">
        <v>3044</v>
      </c>
      <c r="D617" s="379" t="s">
        <v>3045</v>
      </c>
      <c r="H617" s="379" t="s">
        <v>851</v>
      </c>
      <c r="J617" s="379" t="s">
        <v>120</v>
      </c>
      <c r="K617" s="594" t="s">
        <v>3046</v>
      </c>
      <c r="L617" s="594" t="s">
        <v>2980</v>
      </c>
      <c r="M617" s="594" t="s">
        <v>2981</v>
      </c>
      <c r="N617" s="594" t="s">
        <v>3047</v>
      </c>
      <c r="O617" s="594" t="s">
        <v>3048</v>
      </c>
      <c r="P617" s="594"/>
      <c r="Q617" s="594"/>
      <c r="R617" s="594"/>
      <c r="S617" s="594"/>
      <c r="T617" s="594"/>
      <c r="U617" s="594"/>
      <c r="V617" s="594"/>
      <c r="W617" s="594"/>
      <c r="X617" s="594"/>
      <c r="Y617" s="594"/>
      <c r="Z617" s="594"/>
      <c r="AA617" s="588" t="s">
        <v>3049</v>
      </c>
      <c r="AB617" s="588" t="s">
        <v>3050</v>
      </c>
      <c r="AC617" s="680" t="s">
        <v>91</v>
      </c>
      <c r="AD617" s="588" t="s">
        <v>1096</v>
      </c>
      <c r="AE617" s="613">
        <v>1</v>
      </c>
      <c r="AF617" s="613">
        <v>6</v>
      </c>
      <c r="AG617" s="379" t="s">
        <v>665</v>
      </c>
      <c r="AH617" s="635"/>
      <c r="AI617" s="635"/>
      <c r="AJ617" s="379">
        <v>2</v>
      </c>
      <c r="AK617" s="379"/>
      <c r="AL617" s="379"/>
      <c r="AM617" s="379"/>
      <c r="AN617" s="379">
        <v>2</v>
      </c>
      <c r="AO617" s="379"/>
      <c r="AP617" s="379" t="s">
        <v>1790</v>
      </c>
      <c r="AQ617" s="379" t="s">
        <v>862</v>
      </c>
      <c r="AT617" s="379" t="s">
        <v>3051</v>
      </c>
      <c r="AU617" s="650" t="s">
        <v>863</v>
      </c>
      <c r="AV617" s="681">
        <v>1.6</v>
      </c>
      <c r="AW617" s="644">
        <v>0.28599999999999998</v>
      </c>
    </row>
    <row r="618" spans="1:51" x14ac:dyDescent="0.45">
      <c r="A618" s="379" t="s">
        <v>602</v>
      </c>
      <c r="B618" s="379" t="s">
        <v>851</v>
      </c>
      <c r="C618" s="681" t="s">
        <v>3052</v>
      </c>
      <c r="D618" s="379" t="s">
        <v>3053</v>
      </c>
      <c r="H618" s="379" t="s">
        <v>851</v>
      </c>
      <c r="J618" s="379" t="s">
        <v>120</v>
      </c>
      <c r="K618" s="594" t="s">
        <v>3054</v>
      </c>
      <c r="L618" s="594" t="s">
        <v>2980</v>
      </c>
      <c r="M618" s="594" t="s">
        <v>2981</v>
      </c>
      <c r="N618" s="594" t="s">
        <v>3055</v>
      </c>
      <c r="O618" s="594" t="s">
        <v>3056</v>
      </c>
      <c r="P618" s="594"/>
      <c r="Q618" s="594"/>
      <c r="R618" s="594"/>
      <c r="S618" s="594"/>
      <c r="T618" s="594"/>
      <c r="U618" s="594"/>
      <c r="V618" s="594"/>
      <c r="W618" s="594"/>
      <c r="X618" s="594"/>
      <c r="Y618" s="594"/>
      <c r="Z618" s="594"/>
      <c r="AA618" s="588" t="s">
        <v>3057</v>
      </c>
      <c r="AB618" s="588" t="s">
        <v>3058</v>
      </c>
      <c r="AC618" s="680" t="s">
        <v>101</v>
      </c>
      <c r="AD618" s="588" t="s">
        <v>1096</v>
      </c>
      <c r="AE618" s="613">
        <v>1</v>
      </c>
      <c r="AF618" s="613">
        <v>6</v>
      </c>
      <c r="AG618" s="379" t="s">
        <v>665</v>
      </c>
      <c r="AH618" s="635"/>
      <c r="AI618" s="635"/>
      <c r="AJ618" s="379"/>
      <c r="AK618" s="379"/>
      <c r="AL618" s="379"/>
      <c r="AM618" s="379"/>
      <c r="AN618" s="379"/>
      <c r="AO618" s="379"/>
      <c r="AP618" s="379" t="s">
        <v>1513</v>
      </c>
      <c r="AQ618" s="379" t="s">
        <v>862</v>
      </c>
      <c r="AR618" s="379" t="s">
        <v>3059</v>
      </c>
      <c r="AT618" s="379" t="s">
        <v>3060</v>
      </c>
      <c r="AU618" s="650" t="s">
        <v>863</v>
      </c>
      <c r="AV618" s="681">
        <v>1.6</v>
      </c>
      <c r="AW618" s="644">
        <v>0.41799999999999998</v>
      </c>
    </row>
    <row r="619" spans="1:51" x14ac:dyDescent="0.45">
      <c r="A619" s="379" t="s">
        <v>602</v>
      </c>
      <c r="B619" s="379" t="s">
        <v>851</v>
      </c>
      <c r="C619" s="681" t="s">
        <v>852</v>
      </c>
      <c r="D619" s="379" t="s">
        <v>853</v>
      </c>
      <c r="H619" s="379" t="s">
        <v>851</v>
      </c>
      <c r="J619" s="379" t="s">
        <v>120</v>
      </c>
      <c r="K619" s="594" t="s">
        <v>3061</v>
      </c>
      <c r="L619" s="594" t="s">
        <v>2980</v>
      </c>
      <c r="M619" s="594" t="s">
        <v>2981</v>
      </c>
      <c r="N619" s="594" t="s">
        <v>3062</v>
      </c>
      <c r="O619" s="594" t="s">
        <v>3063</v>
      </c>
      <c r="P619" s="594"/>
      <c r="Q619" s="594"/>
      <c r="R619" s="594"/>
      <c r="S619" s="594"/>
      <c r="T619" s="594"/>
      <c r="U619" s="594"/>
      <c r="V619" s="594"/>
      <c r="W619" s="594"/>
      <c r="X619" s="594"/>
      <c r="Y619" s="594"/>
      <c r="Z619" s="594"/>
      <c r="AA619" s="588" t="s">
        <v>3064</v>
      </c>
      <c r="AB619" s="588" t="s">
        <v>3065</v>
      </c>
      <c r="AC619" s="680" t="s">
        <v>111</v>
      </c>
      <c r="AD619" s="588" t="s">
        <v>1096</v>
      </c>
      <c r="AE619" s="613">
        <v>1</v>
      </c>
      <c r="AF619" s="613">
        <v>6</v>
      </c>
      <c r="AG619" s="379" t="s">
        <v>665</v>
      </c>
      <c r="AH619" s="635"/>
      <c r="AI619" s="635"/>
      <c r="AJ619" s="379">
        <v>8</v>
      </c>
      <c r="AK619" s="379">
        <v>8</v>
      </c>
      <c r="AL619" s="379"/>
      <c r="AM619" s="379"/>
      <c r="AN619" s="379"/>
      <c r="AO619" s="379"/>
      <c r="AP619" s="379" t="s">
        <v>1790</v>
      </c>
      <c r="AQ619" s="379" t="s">
        <v>862</v>
      </c>
      <c r="AU619" s="650" t="s">
        <v>863</v>
      </c>
      <c r="AV619" s="681">
        <v>1.6</v>
      </c>
      <c r="AW619" s="644">
        <v>0.224</v>
      </c>
      <c r="AX619" s="380"/>
    </row>
    <row r="620" spans="1:51" x14ac:dyDescent="0.45">
      <c r="A620" s="379" t="s">
        <v>16</v>
      </c>
      <c r="J620" s="379" t="s">
        <v>120</v>
      </c>
      <c r="K620" s="594" t="s">
        <v>3066</v>
      </c>
      <c r="L620" s="594"/>
      <c r="M620" s="594"/>
      <c r="N620" s="594"/>
      <c r="O620" s="594"/>
      <c r="P620" s="594"/>
      <c r="Q620" s="594"/>
      <c r="R620" s="594"/>
      <c r="S620" s="594"/>
      <c r="T620" s="594"/>
      <c r="U620" s="594"/>
      <c r="V620" s="594"/>
      <c r="W620" s="594"/>
      <c r="X620" s="594"/>
      <c r="Y620" s="594"/>
      <c r="Z620" s="594"/>
      <c r="AA620" s="588" t="s">
        <v>3067</v>
      </c>
      <c r="AB620" s="588" t="s">
        <v>3068</v>
      </c>
      <c r="AC620" s="528" t="s">
        <v>174</v>
      </c>
      <c r="AD620" s="588" t="s">
        <v>1096</v>
      </c>
      <c r="AE620" s="613">
        <v>1</v>
      </c>
      <c r="AF620" s="613">
        <v>6</v>
      </c>
      <c r="AG620" s="379" t="s">
        <v>665</v>
      </c>
      <c r="AH620" s="635"/>
      <c r="AI620" s="635"/>
      <c r="AJ620" s="379"/>
      <c r="AK620" s="379"/>
      <c r="AL620" s="379"/>
      <c r="AM620" s="379"/>
      <c r="AN620" s="379"/>
      <c r="AO620" s="379"/>
      <c r="AU620" s="379"/>
      <c r="AY620" s="379"/>
    </row>
    <row r="621" spans="1:51" x14ac:dyDescent="0.45">
      <c r="A621" s="379" t="s">
        <v>16</v>
      </c>
      <c r="J621" s="379" t="s">
        <v>120</v>
      </c>
      <c r="K621" s="594" t="s">
        <v>3069</v>
      </c>
      <c r="L621" s="594" t="s">
        <v>2779</v>
      </c>
      <c r="M621" s="594" t="s">
        <v>2780</v>
      </c>
      <c r="N621" s="594" t="s">
        <v>3070</v>
      </c>
      <c r="O621" s="594" t="s">
        <v>3071</v>
      </c>
      <c r="P621" s="594"/>
      <c r="Q621" s="594"/>
      <c r="R621" s="594"/>
      <c r="S621" s="594"/>
      <c r="T621" s="594"/>
      <c r="U621" s="594"/>
      <c r="V621" s="594"/>
      <c r="W621" s="594"/>
      <c r="X621" s="594"/>
      <c r="Y621" s="594"/>
      <c r="Z621" s="594"/>
      <c r="AA621" s="588" t="s">
        <v>1384</v>
      </c>
      <c r="AB621" s="588" t="s">
        <v>3072</v>
      </c>
      <c r="AC621" s="528" t="s">
        <v>178</v>
      </c>
      <c r="AD621" s="588" t="s">
        <v>1096</v>
      </c>
      <c r="AE621" s="613">
        <v>1</v>
      </c>
      <c r="AF621" s="613">
        <v>6</v>
      </c>
      <c r="AG621" s="379" t="s">
        <v>665</v>
      </c>
      <c r="AH621" s="635"/>
      <c r="AI621" s="635"/>
      <c r="AJ621" s="379"/>
      <c r="AK621" s="379"/>
      <c r="AL621" s="379"/>
      <c r="AM621" s="379"/>
      <c r="AN621" s="379"/>
      <c r="AO621" s="379"/>
      <c r="AU621" s="379"/>
      <c r="AY621" s="379"/>
    </row>
    <row r="622" spans="1:51" x14ac:dyDescent="0.45">
      <c r="A622" s="379" t="s">
        <v>16</v>
      </c>
      <c r="J622" s="379" t="s">
        <v>120</v>
      </c>
      <c r="K622" s="594" t="s">
        <v>3073</v>
      </c>
      <c r="L622" s="594" t="s">
        <v>2779</v>
      </c>
      <c r="M622" s="594" t="s">
        <v>2780</v>
      </c>
      <c r="N622" s="594" t="s">
        <v>3074</v>
      </c>
      <c r="O622" s="594" t="s">
        <v>3075</v>
      </c>
      <c r="P622" s="594"/>
      <c r="Q622" s="594"/>
      <c r="R622" s="594"/>
      <c r="S622" s="594"/>
      <c r="T622" s="594"/>
      <c r="U622" s="594"/>
      <c r="V622" s="594"/>
      <c r="W622" s="594"/>
      <c r="X622" s="594"/>
      <c r="Y622" s="594"/>
      <c r="Z622" s="594"/>
      <c r="AA622" s="588" t="s">
        <v>1377</v>
      </c>
      <c r="AB622" s="588" t="s">
        <v>3076</v>
      </c>
      <c r="AC622" s="528" t="s">
        <v>182</v>
      </c>
      <c r="AD622" s="588" t="s">
        <v>1096</v>
      </c>
      <c r="AE622" s="613">
        <v>1</v>
      </c>
      <c r="AF622" s="613">
        <v>6</v>
      </c>
      <c r="AG622" s="379" t="s">
        <v>665</v>
      </c>
      <c r="AH622" s="635"/>
      <c r="AI622" s="635"/>
      <c r="AJ622" s="379"/>
      <c r="AK622" s="379"/>
      <c r="AL622" s="379"/>
      <c r="AM622" s="379"/>
      <c r="AN622" s="379"/>
      <c r="AO622" s="379"/>
      <c r="AU622" s="379"/>
      <c r="AY622" s="379"/>
    </row>
    <row r="623" spans="1:51" x14ac:dyDescent="0.45">
      <c r="A623" s="379" t="s">
        <v>16</v>
      </c>
      <c r="J623" s="379" t="s">
        <v>120</v>
      </c>
      <c r="K623" s="594" t="s">
        <v>3077</v>
      </c>
      <c r="L623" s="594" t="s">
        <v>2779</v>
      </c>
      <c r="M623" s="594" t="s">
        <v>2780</v>
      </c>
      <c r="N623" s="594" t="s">
        <v>3078</v>
      </c>
      <c r="O623" s="594" t="s">
        <v>3079</v>
      </c>
      <c r="P623" s="594" t="s">
        <v>3080</v>
      </c>
      <c r="Q623" s="594" t="s">
        <v>3081</v>
      </c>
      <c r="R623" s="594"/>
      <c r="S623" s="594"/>
      <c r="T623" s="594"/>
      <c r="U623" s="594"/>
      <c r="V623" s="594"/>
      <c r="W623" s="594"/>
      <c r="X623" s="594"/>
      <c r="Y623" s="594"/>
      <c r="Z623" s="594"/>
      <c r="AA623" s="588" t="s">
        <v>1372</v>
      </c>
      <c r="AB623" s="588" t="s">
        <v>3082</v>
      </c>
      <c r="AC623" s="528" t="s">
        <v>186</v>
      </c>
      <c r="AD623" s="588" t="s">
        <v>1096</v>
      </c>
      <c r="AE623" s="613">
        <v>1</v>
      </c>
      <c r="AF623" s="613">
        <v>6</v>
      </c>
      <c r="AG623" s="379" t="s">
        <v>665</v>
      </c>
      <c r="AH623" s="635"/>
      <c r="AI623" s="635"/>
      <c r="AJ623" s="379"/>
      <c r="AK623" s="379"/>
      <c r="AL623" s="379"/>
      <c r="AM623" s="379"/>
      <c r="AN623" s="379"/>
      <c r="AO623" s="379"/>
      <c r="AU623" s="379"/>
      <c r="AY623" s="379"/>
    </row>
    <row r="624" spans="1:51" x14ac:dyDescent="0.45">
      <c r="A624" s="379" t="s">
        <v>16</v>
      </c>
      <c r="J624" s="379" t="s">
        <v>120</v>
      </c>
      <c r="K624" s="594" t="s">
        <v>3083</v>
      </c>
      <c r="L624" s="594" t="s">
        <v>2779</v>
      </c>
      <c r="M624" s="594" t="s">
        <v>2780</v>
      </c>
      <c r="N624" s="594" t="s">
        <v>3084</v>
      </c>
      <c r="O624" s="594" t="s">
        <v>3085</v>
      </c>
      <c r="P624" s="594"/>
      <c r="Q624" s="594"/>
      <c r="R624" s="594"/>
      <c r="S624" s="594"/>
      <c r="T624" s="594"/>
      <c r="U624" s="594"/>
      <c r="V624" s="594"/>
      <c r="W624" s="594"/>
      <c r="X624" s="594"/>
      <c r="Y624" s="594"/>
      <c r="Z624" s="594"/>
      <c r="AA624" s="588" t="s">
        <v>1368</v>
      </c>
      <c r="AB624" s="588" t="s">
        <v>3086</v>
      </c>
      <c r="AC624" s="528" t="s">
        <v>190</v>
      </c>
      <c r="AD624" s="588" t="s">
        <v>1096</v>
      </c>
      <c r="AE624" s="613">
        <v>1</v>
      </c>
      <c r="AF624" s="613">
        <v>6</v>
      </c>
      <c r="AG624" s="379" t="s">
        <v>665</v>
      </c>
      <c r="AH624" s="635"/>
      <c r="AI624" s="635"/>
      <c r="AJ624" s="379"/>
      <c r="AK624" s="379"/>
      <c r="AL624" s="379"/>
      <c r="AM624" s="379"/>
      <c r="AN624" s="379"/>
      <c r="AO624" s="379"/>
      <c r="AU624" s="379"/>
      <c r="AY624" s="379"/>
    </row>
    <row r="625" spans="1:51" x14ac:dyDescent="0.45">
      <c r="A625" s="379" t="s">
        <v>16</v>
      </c>
      <c r="J625" s="379" t="s">
        <v>120</v>
      </c>
      <c r="K625" s="594" t="s">
        <v>3087</v>
      </c>
      <c r="L625" s="594" t="s">
        <v>2779</v>
      </c>
      <c r="M625" s="594" t="s">
        <v>2780</v>
      </c>
      <c r="N625" s="594" t="s">
        <v>3088</v>
      </c>
      <c r="O625" s="594" t="s">
        <v>3089</v>
      </c>
      <c r="P625" s="594" t="s">
        <v>3090</v>
      </c>
      <c r="Q625" s="594" t="s">
        <v>3091</v>
      </c>
      <c r="R625" s="594"/>
      <c r="S625" s="594"/>
      <c r="T625" s="594"/>
      <c r="U625" s="594"/>
      <c r="V625" s="594"/>
      <c r="W625" s="594"/>
      <c r="X625" s="594"/>
      <c r="Y625" s="594"/>
      <c r="Z625" s="594"/>
      <c r="AA625" s="588" t="s">
        <v>1364</v>
      </c>
      <c r="AB625" s="588" t="s">
        <v>3092</v>
      </c>
      <c r="AC625" s="528" t="s">
        <v>194</v>
      </c>
      <c r="AD625" s="588" t="s">
        <v>1096</v>
      </c>
      <c r="AE625" s="613">
        <v>1</v>
      </c>
      <c r="AF625" s="613">
        <v>6</v>
      </c>
      <c r="AG625" s="379" t="s">
        <v>665</v>
      </c>
      <c r="AH625" s="635"/>
      <c r="AI625" s="635"/>
      <c r="AJ625" s="379"/>
      <c r="AK625" s="379"/>
      <c r="AL625" s="379"/>
      <c r="AM625" s="379"/>
      <c r="AN625" s="379"/>
      <c r="AO625" s="379"/>
      <c r="AU625" s="379"/>
      <c r="AY625" s="379"/>
    </row>
    <row r="626" spans="1:51" x14ac:dyDescent="0.45">
      <c r="A626" s="379" t="s">
        <v>16</v>
      </c>
      <c r="J626" s="379" t="s">
        <v>120</v>
      </c>
      <c r="K626" s="594" t="s">
        <v>3093</v>
      </c>
      <c r="L626" s="594" t="s">
        <v>2779</v>
      </c>
      <c r="M626" s="594" t="s">
        <v>2780</v>
      </c>
      <c r="N626" s="594" t="s">
        <v>3094</v>
      </c>
      <c r="O626" s="594" t="s">
        <v>3095</v>
      </c>
      <c r="P626" s="594"/>
      <c r="Q626" s="594"/>
      <c r="R626" s="594"/>
      <c r="S626" s="594"/>
      <c r="T626" s="594"/>
      <c r="U626" s="594"/>
      <c r="V626" s="594"/>
      <c r="W626" s="594"/>
      <c r="X626" s="594"/>
      <c r="Y626" s="594"/>
      <c r="Z626" s="594"/>
      <c r="AA626" s="588" t="s">
        <v>1360</v>
      </c>
      <c r="AB626" s="588" t="s">
        <v>3096</v>
      </c>
      <c r="AC626" s="528" t="s">
        <v>198</v>
      </c>
      <c r="AD626" s="588" t="s">
        <v>1096</v>
      </c>
      <c r="AE626" s="613">
        <v>1</v>
      </c>
      <c r="AF626" s="613">
        <v>6</v>
      </c>
      <c r="AG626" s="379" t="s">
        <v>665</v>
      </c>
      <c r="AH626" s="635"/>
      <c r="AI626" s="635"/>
      <c r="AJ626" s="379"/>
      <c r="AK626" s="379"/>
      <c r="AL626" s="379"/>
      <c r="AM626" s="379"/>
      <c r="AN626" s="379"/>
      <c r="AO626" s="379"/>
      <c r="AU626" s="379"/>
      <c r="AY626" s="379"/>
    </row>
    <row r="627" spans="1:51" x14ac:dyDescent="0.45">
      <c r="A627" s="379" t="s">
        <v>16</v>
      </c>
      <c r="J627" s="379" t="s">
        <v>120</v>
      </c>
      <c r="K627" s="594" t="s">
        <v>3097</v>
      </c>
      <c r="L627" s="594"/>
      <c r="M627" s="594"/>
      <c r="N627" s="612" t="s">
        <v>1076</v>
      </c>
      <c r="O627" s="612" t="s">
        <v>1076</v>
      </c>
      <c r="P627" s="594"/>
      <c r="Q627" s="594"/>
      <c r="R627" s="594"/>
      <c r="S627" s="594"/>
      <c r="T627" s="594"/>
      <c r="U627" s="594"/>
      <c r="V627" s="594"/>
      <c r="W627" s="594"/>
      <c r="X627" s="594"/>
      <c r="Y627" s="594"/>
      <c r="Z627" s="594"/>
      <c r="AA627" s="588" t="s">
        <v>1356</v>
      </c>
      <c r="AB627" s="588" t="s">
        <v>3098</v>
      </c>
      <c r="AC627" s="528" t="s">
        <v>202</v>
      </c>
      <c r="AD627" s="588" t="s">
        <v>1096</v>
      </c>
      <c r="AE627" s="613">
        <v>1</v>
      </c>
      <c r="AF627" s="613">
        <v>6</v>
      </c>
      <c r="AG627" s="379" t="s">
        <v>665</v>
      </c>
      <c r="AH627" s="635"/>
      <c r="AI627" s="635"/>
      <c r="AJ627" s="379"/>
      <c r="AK627" s="379"/>
      <c r="AL627" s="379"/>
      <c r="AM627" s="379"/>
      <c r="AN627" s="379"/>
      <c r="AO627" s="379"/>
      <c r="AU627" s="379"/>
      <c r="AY627" s="379"/>
    </row>
    <row r="628" spans="1:51" x14ac:dyDescent="0.45">
      <c r="A628" s="379" t="s">
        <v>16</v>
      </c>
      <c r="J628" s="379" t="s">
        <v>120</v>
      </c>
      <c r="K628" s="594" t="s">
        <v>3099</v>
      </c>
      <c r="L628" s="594"/>
      <c r="M628" s="594"/>
      <c r="N628" s="612" t="s">
        <v>1076</v>
      </c>
      <c r="O628" s="612" t="s">
        <v>1076</v>
      </c>
      <c r="P628" s="594"/>
      <c r="Q628" s="594"/>
      <c r="R628" s="594"/>
      <c r="S628" s="594"/>
      <c r="T628" s="594"/>
      <c r="U628" s="594"/>
      <c r="V628" s="594"/>
      <c r="W628" s="594"/>
      <c r="X628" s="594"/>
      <c r="Y628" s="594"/>
      <c r="Z628" s="594"/>
      <c r="AA628" s="588" t="s">
        <v>1352</v>
      </c>
      <c r="AB628" s="588" t="s">
        <v>3100</v>
      </c>
      <c r="AC628" s="528" t="s">
        <v>206</v>
      </c>
      <c r="AD628" s="588" t="s">
        <v>1096</v>
      </c>
      <c r="AE628" s="613">
        <v>1</v>
      </c>
      <c r="AF628" s="613">
        <v>6</v>
      </c>
      <c r="AG628" s="379" t="s">
        <v>665</v>
      </c>
      <c r="AH628" s="635"/>
      <c r="AI628" s="635"/>
      <c r="AJ628" s="379"/>
      <c r="AK628" s="379"/>
      <c r="AL628" s="379"/>
      <c r="AM628" s="379"/>
      <c r="AN628" s="379"/>
      <c r="AO628" s="379"/>
      <c r="AU628" s="379"/>
      <c r="AY628" s="379"/>
    </row>
    <row r="629" spans="1:51" x14ac:dyDescent="0.45">
      <c r="A629" s="379" t="s">
        <v>16</v>
      </c>
      <c r="J629" s="379" t="s">
        <v>120</v>
      </c>
      <c r="K629" s="594" t="s">
        <v>3101</v>
      </c>
      <c r="L629" s="594"/>
      <c r="M629" s="594"/>
      <c r="N629" s="612" t="s">
        <v>1076</v>
      </c>
      <c r="O629" s="612" t="s">
        <v>1076</v>
      </c>
      <c r="P629" s="594"/>
      <c r="Q629" s="594"/>
      <c r="R629" s="594"/>
      <c r="S629" s="594"/>
      <c r="T629" s="594"/>
      <c r="U629" s="594"/>
      <c r="V629" s="594"/>
      <c r="W629" s="594"/>
      <c r="X629" s="594"/>
      <c r="Y629" s="594"/>
      <c r="Z629" s="594"/>
      <c r="AA629" s="588" t="s">
        <v>1344</v>
      </c>
      <c r="AB629" s="588" t="s">
        <v>3102</v>
      </c>
      <c r="AC629" s="528" t="s">
        <v>210</v>
      </c>
      <c r="AD629" s="588" t="s">
        <v>1096</v>
      </c>
      <c r="AE629" s="613">
        <v>1</v>
      </c>
      <c r="AF629" s="613">
        <v>6</v>
      </c>
      <c r="AG629" s="379" t="s">
        <v>665</v>
      </c>
      <c r="AH629" s="635"/>
      <c r="AI629" s="635"/>
      <c r="AJ629" s="379"/>
      <c r="AK629" s="379"/>
      <c r="AL629" s="379"/>
      <c r="AM629" s="379"/>
      <c r="AN629" s="379"/>
      <c r="AO629" s="379"/>
      <c r="AU629" s="379"/>
      <c r="AY629" s="379"/>
    </row>
    <row r="630" spans="1:51" x14ac:dyDescent="0.45">
      <c r="A630" s="379" t="s">
        <v>16</v>
      </c>
      <c r="J630" s="379" t="s">
        <v>120</v>
      </c>
      <c r="K630" s="594" t="s">
        <v>3103</v>
      </c>
      <c r="L630" s="594"/>
      <c r="M630" s="594"/>
      <c r="N630" s="612" t="s">
        <v>1076</v>
      </c>
      <c r="O630" s="612" t="s">
        <v>1076</v>
      </c>
      <c r="P630" s="594"/>
      <c r="Q630" s="594"/>
      <c r="R630" s="594"/>
      <c r="S630" s="594"/>
      <c r="T630" s="594"/>
      <c r="U630" s="594"/>
      <c r="V630" s="594"/>
      <c r="W630" s="594"/>
      <c r="X630" s="594"/>
      <c r="Y630" s="594"/>
      <c r="Z630" s="594"/>
      <c r="AA630" s="588" t="s">
        <v>1338</v>
      </c>
      <c r="AB630" s="588" t="s">
        <v>3104</v>
      </c>
      <c r="AC630" s="528" t="s">
        <v>500</v>
      </c>
      <c r="AD630" s="588" t="s">
        <v>1096</v>
      </c>
      <c r="AE630" s="613">
        <v>1</v>
      </c>
      <c r="AF630" s="613">
        <v>6</v>
      </c>
      <c r="AG630" s="379" t="s">
        <v>665</v>
      </c>
      <c r="AH630" s="635"/>
      <c r="AI630" s="635"/>
      <c r="AJ630" s="379"/>
      <c r="AK630" s="379"/>
      <c r="AL630" s="379"/>
      <c r="AM630" s="379"/>
      <c r="AN630" s="379"/>
      <c r="AO630" s="379"/>
      <c r="AU630" s="379"/>
      <c r="AY630" s="379"/>
    </row>
    <row r="631" spans="1:51" x14ac:dyDescent="0.45">
      <c r="A631" s="379" t="s">
        <v>602</v>
      </c>
      <c r="B631" s="379" t="s">
        <v>3105</v>
      </c>
      <c r="C631" s="681" t="s">
        <v>3106</v>
      </c>
      <c r="J631" s="379" t="s">
        <v>120</v>
      </c>
      <c r="K631" s="594" t="s">
        <v>3107</v>
      </c>
      <c r="L631" s="594"/>
      <c r="M631" s="594"/>
      <c r="N631" s="612" t="s">
        <v>1076</v>
      </c>
      <c r="O631" s="612" t="s">
        <v>1076</v>
      </c>
      <c r="P631" s="594"/>
      <c r="Q631" s="594"/>
      <c r="R631" s="594"/>
      <c r="S631" s="594"/>
      <c r="T631" s="594"/>
      <c r="U631" s="594"/>
      <c r="V631" s="594"/>
      <c r="W631" s="594"/>
      <c r="X631" s="594"/>
      <c r="Y631" s="594"/>
      <c r="Z631" s="594"/>
      <c r="AA631" s="588" t="s">
        <v>3108</v>
      </c>
      <c r="AB631" s="682" t="s">
        <v>3109</v>
      </c>
      <c r="AC631" s="680" t="s">
        <v>470</v>
      </c>
      <c r="AD631" s="588" t="s">
        <v>1096</v>
      </c>
      <c r="AE631" s="613">
        <v>1</v>
      </c>
      <c r="AF631" s="613">
        <v>6</v>
      </c>
      <c r="AG631" s="379" t="s">
        <v>665</v>
      </c>
      <c r="AH631" s="635"/>
      <c r="AI631" s="635"/>
      <c r="AJ631" s="379"/>
      <c r="AK631" s="379"/>
      <c r="AL631" s="379"/>
      <c r="AM631" s="379"/>
      <c r="AN631" s="379"/>
      <c r="AO631" s="379"/>
      <c r="AQ631" s="379" t="s">
        <v>3110</v>
      </c>
      <c r="AR631" s="379" t="s">
        <v>3111</v>
      </c>
      <c r="AU631" s="379"/>
      <c r="AV631" s="681">
        <v>2.2000000000000002</v>
      </c>
      <c r="AW631" s="644">
        <v>0.85799999999999998</v>
      </c>
      <c r="AY631" s="379"/>
    </row>
    <row r="632" spans="1:51" x14ac:dyDescent="0.45">
      <c r="A632" s="379" t="s">
        <v>1440</v>
      </c>
      <c r="B632" s="593" t="s">
        <v>1441</v>
      </c>
      <c r="C632" s="681" t="s">
        <v>1442</v>
      </c>
      <c r="D632" s="379" t="s">
        <v>1443</v>
      </c>
      <c r="E632" s="380"/>
      <c r="F632" s="380"/>
      <c r="G632" s="380"/>
      <c r="H632" s="380" t="s">
        <v>3112</v>
      </c>
      <c r="J632" s="379" t="s">
        <v>120</v>
      </c>
      <c r="K632" s="594" t="s">
        <v>3113</v>
      </c>
      <c r="L632" s="594" t="s">
        <v>2722</v>
      </c>
      <c r="M632" s="594" t="s">
        <v>2723</v>
      </c>
      <c r="N632" s="594" t="s">
        <v>3114</v>
      </c>
      <c r="O632" s="594" t="s">
        <v>3115</v>
      </c>
      <c r="P632" s="594"/>
      <c r="Q632" s="594"/>
      <c r="R632" s="594"/>
      <c r="S632" s="594"/>
      <c r="T632" s="594"/>
      <c r="U632" s="594"/>
      <c r="V632" s="594"/>
      <c r="W632" s="594"/>
      <c r="X632" s="594"/>
      <c r="Y632" s="594"/>
      <c r="Z632" s="594"/>
      <c r="AA632" s="588" t="s">
        <v>2140</v>
      </c>
      <c r="AB632" s="682" t="s">
        <v>3116</v>
      </c>
      <c r="AC632" s="680" t="s">
        <v>471</v>
      </c>
      <c r="AD632" s="588" t="s">
        <v>1096</v>
      </c>
      <c r="AE632" s="613">
        <v>1</v>
      </c>
      <c r="AF632" s="613">
        <v>6</v>
      </c>
      <c r="AG632" s="379" t="s">
        <v>665</v>
      </c>
      <c r="AH632" s="635"/>
      <c r="AI632" s="635"/>
      <c r="AJ632" s="379">
        <v>4</v>
      </c>
      <c r="AK632" s="379"/>
      <c r="AL632" s="379"/>
      <c r="AM632" s="379">
        <v>4</v>
      </c>
      <c r="AN632" s="379"/>
      <c r="AO632" s="379"/>
      <c r="AR632" s="594" t="s">
        <v>3117</v>
      </c>
      <c r="AU632" s="379"/>
      <c r="AV632" s="681"/>
      <c r="AW632" s="644">
        <v>0.50600000000000001</v>
      </c>
      <c r="AY632" s="379"/>
    </row>
    <row r="633" spans="1:51" x14ac:dyDescent="0.45">
      <c r="A633" s="379" t="s">
        <v>1440</v>
      </c>
      <c r="B633" s="593" t="s">
        <v>1441</v>
      </c>
      <c r="C633" s="681" t="s">
        <v>1442</v>
      </c>
      <c r="D633" s="379" t="s">
        <v>1443</v>
      </c>
      <c r="E633" s="380"/>
      <c r="F633" s="380"/>
      <c r="G633" s="380"/>
      <c r="H633" s="380"/>
      <c r="J633" s="379" t="s">
        <v>120</v>
      </c>
      <c r="K633" s="594" t="s">
        <v>3118</v>
      </c>
      <c r="L633" s="594" t="s">
        <v>2722</v>
      </c>
      <c r="M633" s="594" t="s">
        <v>2723</v>
      </c>
      <c r="N633" s="594" t="s">
        <v>3119</v>
      </c>
      <c r="O633" s="594" t="s">
        <v>3120</v>
      </c>
      <c r="P633" s="594"/>
      <c r="Q633" s="594"/>
      <c r="R633" s="594"/>
      <c r="S633" s="594"/>
      <c r="T633" s="594"/>
      <c r="U633" s="594"/>
      <c r="V633" s="594"/>
      <c r="W633" s="594"/>
      <c r="X633" s="594"/>
      <c r="Y633" s="594"/>
      <c r="Z633" s="594"/>
      <c r="AA633" s="588" t="s">
        <v>2141</v>
      </c>
      <c r="AB633" s="682" t="s">
        <v>3121</v>
      </c>
      <c r="AC633" s="680" t="s">
        <v>472</v>
      </c>
      <c r="AD633" s="588" t="s">
        <v>1096</v>
      </c>
      <c r="AE633" s="613">
        <v>1</v>
      </c>
      <c r="AF633" s="613">
        <v>6</v>
      </c>
      <c r="AG633" s="379" t="s">
        <v>665</v>
      </c>
      <c r="AH633" s="635"/>
      <c r="AI633" s="635"/>
      <c r="AJ633" s="379"/>
      <c r="AK633" s="379"/>
      <c r="AL633" s="379"/>
      <c r="AM633" s="379"/>
      <c r="AN633" s="379"/>
      <c r="AO633" s="379"/>
      <c r="AR633" s="594" t="s">
        <v>3122</v>
      </c>
      <c r="AU633" s="379"/>
      <c r="AV633" s="681"/>
      <c r="AW633" s="644">
        <v>0</v>
      </c>
      <c r="AY633" s="379"/>
    </row>
    <row r="634" spans="1:51" x14ac:dyDescent="0.45">
      <c r="A634" s="379" t="s">
        <v>602</v>
      </c>
      <c r="B634" s="379" t="s">
        <v>3105</v>
      </c>
      <c r="C634" s="681" t="s">
        <v>3106</v>
      </c>
      <c r="J634" s="379" t="s">
        <v>120</v>
      </c>
      <c r="K634" s="594" t="s">
        <v>3123</v>
      </c>
      <c r="L634" s="594" t="s">
        <v>2722</v>
      </c>
      <c r="M634" s="594" t="s">
        <v>2723</v>
      </c>
      <c r="N634" s="594" t="s">
        <v>3124</v>
      </c>
      <c r="O634" s="594" t="s">
        <v>3125</v>
      </c>
      <c r="P634" s="594"/>
      <c r="Q634" s="594"/>
      <c r="R634" s="594"/>
      <c r="S634" s="594"/>
      <c r="T634" s="594"/>
      <c r="U634" s="594"/>
      <c r="V634" s="594"/>
      <c r="W634" s="594"/>
      <c r="X634" s="594"/>
      <c r="Y634" s="594"/>
      <c r="Z634" s="594"/>
      <c r="AA634" s="588" t="s">
        <v>2142</v>
      </c>
      <c r="AB634" s="588" t="s">
        <v>3126</v>
      </c>
      <c r="AC634" s="680" t="s">
        <v>473</v>
      </c>
      <c r="AD634" s="588" t="s">
        <v>1096</v>
      </c>
      <c r="AE634" s="613">
        <v>1</v>
      </c>
      <c r="AF634" s="613">
        <v>6</v>
      </c>
      <c r="AG634" s="379" t="s">
        <v>665</v>
      </c>
      <c r="AH634" s="635"/>
      <c r="AI634" s="635"/>
      <c r="AJ634" s="379"/>
      <c r="AK634" s="379"/>
      <c r="AL634" s="379"/>
      <c r="AM634" s="379"/>
      <c r="AN634" s="379"/>
      <c r="AO634" s="379"/>
      <c r="AQ634" s="379" t="s">
        <v>3127</v>
      </c>
      <c r="AR634" s="379" t="s">
        <v>3128</v>
      </c>
      <c r="AU634" s="379"/>
      <c r="AV634" s="681">
        <v>2.2000000000000002</v>
      </c>
      <c r="AW634" s="644">
        <v>0.154</v>
      </c>
      <c r="AY634" s="379"/>
    </row>
    <row r="635" spans="1:51" x14ac:dyDescent="0.45">
      <c r="A635" s="379" t="s">
        <v>602</v>
      </c>
      <c r="B635" s="379" t="s">
        <v>3105</v>
      </c>
      <c r="C635" s="681" t="s">
        <v>3106</v>
      </c>
      <c r="J635" s="379" t="s">
        <v>120</v>
      </c>
      <c r="K635" s="594" t="s">
        <v>3129</v>
      </c>
      <c r="L635" s="594" t="s">
        <v>2722</v>
      </c>
      <c r="M635" s="594" t="s">
        <v>2723</v>
      </c>
      <c r="N635" s="594" t="s">
        <v>3130</v>
      </c>
      <c r="O635" s="594" t="s">
        <v>3131</v>
      </c>
      <c r="P635" s="594"/>
      <c r="Q635" s="594"/>
      <c r="R635" s="594"/>
      <c r="S635" s="594"/>
      <c r="T635" s="594"/>
      <c r="U635" s="594"/>
      <c r="V635" s="594"/>
      <c r="W635" s="594"/>
      <c r="X635" s="594"/>
      <c r="Y635" s="594"/>
      <c r="Z635" s="594"/>
      <c r="AA635" s="588" t="s">
        <v>2144</v>
      </c>
      <c r="AB635" s="588" t="s">
        <v>3132</v>
      </c>
      <c r="AC635" s="680" t="s">
        <v>474</v>
      </c>
      <c r="AD635" s="588" t="s">
        <v>1096</v>
      </c>
      <c r="AE635" s="613">
        <v>1</v>
      </c>
      <c r="AF635" s="613">
        <v>6</v>
      </c>
      <c r="AG635" s="379" t="s">
        <v>665</v>
      </c>
      <c r="AH635" s="635"/>
      <c r="AI635" s="635"/>
      <c r="AJ635" s="379"/>
      <c r="AK635" s="379"/>
      <c r="AL635" s="379"/>
      <c r="AM635" s="379"/>
      <c r="AN635" s="379"/>
      <c r="AO635" s="379"/>
      <c r="AQ635" s="379" t="s">
        <v>3127</v>
      </c>
      <c r="AR635" s="379" t="s">
        <v>3133</v>
      </c>
      <c r="AU635" s="379"/>
      <c r="AV635" s="681">
        <v>2.2000000000000002</v>
      </c>
      <c r="AW635" s="644">
        <v>0.68200000000000005</v>
      </c>
      <c r="AY635" s="379"/>
    </row>
    <row r="636" spans="1:51" x14ac:dyDescent="0.45">
      <c r="A636" s="379" t="s">
        <v>602</v>
      </c>
      <c r="B636" s="379" t="s">
        <v>3105</v>
      </c>
      <c r="C636" s="681" t="s">
        <v>3106</v>
      </c>
      <c r="J636" s="379" t="s">
        <v>120</v>
      </c>
      <c r="K636" s="594" t="s">
        <v>3134</v>
      </c>
      <c r="L636" s="594" t="s">
        <v>2722</v>
      </c>
      <c r="M636" s="594" t="s">
        <v>2723</v>
      </c>
      <c r="N636" s="594" t="s">
        <v>3135</v>
      </c>
      <c r="O636" s="594" t="s">
        <v>3136</v>
      </c>
      <c r="P636" s="594"/>
      <c r="Q636" s="594"/>
      <c r="R636" s="594"/>
      <c r="S636" s="594"/>
      <c r="T636" s="594"/>
      <c r="U636" s="594"/>
      <c r="V636" s="594"/>
      <c r="W636" s="594"/>
      <c r="X636" s="594"/>
      <c r="Y636" s="594"/>
      <c r="Z636" s="594"/>
      <c r="AA636" s="588" t="s">
        <v>2149</v>
      </c>
      <c r="AB636" s="588" t="s">
        <v>3137</v>
      </c>
      <c r="AC636" s="680" t="s">
        <v>477</v>
      </c>
      <c r="AD636" s="588" t="s">
        <v>1096</v>
      </c>
      <c r="AE636" s="613">
        <v>1</v>
      </c>
      <c r="AF636" s="613">
        <v>6</v>
      </c>
      <c r="AG636" s="379" t="s">
        <v>665</v>
      </c>
      <c r="AH636" s="635"/>
      <c r="AI636" s="635"/>
      <c r="AJ636" s="379"/>
      <c r="AK636" s="379"/>
      <c r="AL636" s="379"/>
      <c r="AM636" s="379"/>
      <c r="AN636" s="379"/>
      <c r="AO636" s="379"/>
      <c r="AQ636" s="379" t="s">
        <v>3138</v>
      </c>
      <c r="AR636" s="379" t="s">
        <v>3128</v>
      </c>
      <c r="AU636" s="379"/>
      <c r="AV636" s="681">
        <v>6</v>
      </c>
      <c r="AW636" s="644">
        <v>0.94599999999999995</v>
      </c>
      <c r="AY636" s="379"/>
    </row>
    <row r="637" spans="1:51" x14ac:dyDescent="0.45">
      <c r="A637" s="645" t="s">
        <v>16</v>
      </c>
      <c r="B637" s="645"/>
      <c r="C637" s="645"/>
      <c r="D637" s="645"/>
      <c r="J637" s="379" t="s">
        <v>120</v>
      </c>
      <c r="K637" s="646" t="s">
        <v>3139</v>
      </c>
      <c r="L637" s="594" t="s">
        <v>2722</v>
      </c>
      <c r="M637" s="594" t="s">
        <v>2723</v>
      </c>
      <c r="N637" s="594" t="s">
        <v>3140</v>
      </c>
      <c r="O637" s="594" t="s">
        <v>3141</v>
      </c>
      <c r="P637" s="594"/>
      <c r="Q637" s="594"/>
      <c r="R637" s="594"/>
      <c r="S637" s="594"/>
      <c r="T637" s="594"/>
      <c r="U637" s="594"/>
      <c r="V637" s="594"/>
      <c r="W637" s="594"/>
      <c r="X637" s="594"/>
      <c r="Y637" s="594"/>
      <c r="Z637" s="594"/>
      <c r="AA637" s="588" t="s">
        <v>2153</v>
      </c>
      <c r="AB637" s="679" t="s">
        <v>3142</v>
      </c>
      <c r="AC637" s="678" t="s">
        <v>480</v>
      </c>
      <c r="AD637" s="588" t="s">
        <v>1096</v>
      </c>
      <c r="AE637" s="613">
        <v>1</v>
      </c>
      <c r="AF637" s="613">
        <v>6</v>
      </c>
      <c r="AG637" s="379" t="s">
        <v>665</v>
      </c>
      <c r="AH637" s="635"/>
      <c r="AI637" s="635"/>
      <c r="AJ637" s="379"/>
      <c r="AK637" s="379"/>
      <c r="AL637" s="379"/>
      <c r="AM637" s="379"/>
      <c r="AN637" s="379"/>
      <c r="AO637" s="379"/>
      <c r="AU637" s="379"/>
      <c r="AV637" s="379">
        <v>6</v>
      </c>
      <c r="AW637" s="644">
        <v>0.92400000000000004</v>
      </c>
      <c r="AY637" s="379"/>
    </row>
    <row r="638" spans="1:51" x14ac:dyDescent="0.45">
      <c r="A638" s="379" t="s">
        <v>602</v>
      </c>
      <c r="B638" s="379" t="s">
        <v>3105</v>
      </c>
      <c r="C638" s="681" t="s">
        <v>3106</v>
      </c>
      <c r="J638" s="379" t="s">
        <v>120</v>
      </c>
      <c r="K638" s="594" t="s">
        <v>3143</v>
      </c>
      <c r="L638" s="594" t="s">
        <v>2722</v>
      </c>
      <c r="M638" s="594" t="s">
        <v>2723</v>
      </c>
      <c r="N638" s="594" t="s">
        <v>3144</v>
      </c>
      <c r="O638" s="594" t="s">
        <v>3145</v>
      </c>
      <c r="P638" s="594"/>
      <c r="Q638" s="594"/>
      <c r="R638" s="594"/>
      <c r="S638" s="594"/>
      <c r="T638" s="594"/>
      <c r="U638" s="594"/>
      <c r="V638" s="594"/>
      <c r="W638" s="594"/>
      <c r="X638" s="594"/>
      <c r="Y638" s="594"/>
      <c r="Z638" s="594"/>
      <c r="AA638" s="588" t="s">
        <v>2158</v>
      </c>
      <c r="AB638" s="588" t="s">
        <v>3146</v>
      </c>
      <c r="AC638" s="680" t="s">
        <v>483</v>
      </c>
      <c r="AD638" s="588" t="s">
        <v>1096</v>
      </c>
      <c r="AE638" s="613">
        <v>1</v>
      </c>
      <c r="AF638" s="613">
        <v>6</v>
      </c>
      <c r="AG638" s="379" t="s">
        <v>665</v>
      </c>
      <c r="AH638" s="635"/>
      <c r="AI638" s="635"/>
      <c r="AJ638" s="379"/>
      <c r="AK638" s="379"/>
      <c r="AL638" s="379"/>
      <c r="AM638" s="379"/>
      <c r="AN638" s="379"/>
      <c r="AO638" s="379"/>
      <c r="AU638" s="379"/>
      <c r="AV638" s="681"/>
      <c r="AW638" s="644">
        <v>0.50600000000000001</v>
      </c>
      <c r="AY638" s="379"/>
    </row>
    <row r="639" spans="1:51" x14ac:dyDescent="0.45">
      <c r="A639" s="379" t="s">
        <v>1162</v>
      </c>
      <c r="B639" s="379" t="s">
        <v>3147</v>
      </c>
      <c r="C639" s="681" t="s">
        <v>3148</v>
      </c>
      <c r="J639" s="379" t="s">
        <v>120</v>
      </c>
      <c r="K639" s="594" t="s">
        <v>3149</v>
      </c>
      <c r="L639" s="594" t="s">
        <v>2722</v>
      </c>
      <c r="M639" s="594" t="s">
        <v>2723</v>
      </c>
      <c r="N639" s="594" t="s">
        <v>3150</v>
      </c>
      <c r="O639" s="594" t="s">
        <v>3151</v>
      </c>
      <c r="P639" s="594" t="s">
        <v>3152</v>
      </c>
      <c r="Q639" s="594" t="s">
        <v>3153</v>
      </c>
      <c r="R639" s="594"/>
      <c r="S639" s="594"/>
      <c r="T639" s="594"/>
      <c r="U639" s="594"/>
      <c r="V639" s="594"/>
      <c r="W639" s="594"/>
      <c r="X639" s="594"/>
      <c r="Y639" s="594"/>
      <c r="Z639" s="594"/>
      <c r="AA639" s="588" t="s">
        <v>2161</v>
      </c>
      <c r="AB639" s="588" t="s">
        <v>3154</v>
      </c>
      <c r="AC639" s="680" t="s">
        <v>486</v>
      </c>
      <c r="AD639" s="588" t="s">
        <v>1096</v>
      </c>
      <c r="AE639" s="613">
        <v>1</v>
      </c>
      <c r="AF639" s="613">
        <v>6</v>
      </c>
      <c r="AG639" s="379" t="s">
        <v>665</v>
      </c>
      <c r="AH639" s="635"/>
      <c r="AI639" s="635"/>
      <c r="AJ639" s="379"/>
      <c r="AK639" s="379"/>
      <c r="AL639" s="379"/>
      <c r="AM639" s="379"/>
      <c r="AN639" s="379"/>
      <c r="AO639" s="379"/>
      <c r="AU639" s="379"/>
      <c r="AV639" s="681"/>
      <c r="AW639" s="644">
        <v>0</v>
      </c>
      <c r="AY639" s="379"/>
    </row>
    <row r="640" spans="1:51" x14ac:dyDescent="0.45">
      <c r="A640" s="379" t="s">
        <v>602</v>
      </c>
      <c r="B640" s="379" t="s">
        <v>3155</v>
      </c>
      <c r="C640" s="681" t="s">
        <v>3156</v>
      </c>
      <c r="D640" s="379" t="s">
        <v>3157</v>
      </c>
      <c r="J640" s="379" t="s">
        <v>120</v>
      </c>
      <c r="K640" s="594" t="s">
        <v>3158</v>
      </c>
      <c r="L640" s="594" t="s">
        <v>2722</v>
      </c>
      <c r="M640" s="594" t="s">
        <v>2723</v>
      </c>
      <c r="N640" s="594" t="s">
        <v>3159</v>
      </c>
      <c r="O640" s="594" t="s">
        <v>3160</v>
      </c>
      <c r="P640" s="594"/>
      <c r="Q640" s="594"/>
      <c r="R640" s="594"/>
      <c r="S640" s="594"/>
      <c r="T640" s="594"/>
      <c r="U640" s="594"/>
      <c r="V640" s="594"/>
      <c r="W640" s="594"/>
      <c r="X640" s="594"/>
      <c r="Y640" s="594"/>
      <c r="Z640" s="594"/>
      <c r="AA640" s="588" t="s">
        <v>2162</v>
      </c>
      <c r="AB640" s="588" t="s">
        <v>3161</v>
      </c>
      <c r="AC640" s="680" t="s">
        <v>489</v>
      </c>
      <c r="AD640" s="588" t="s">
        <v>1096</v>
      </c>
      <c r="AE640" s="613">
        <v>1</v>
      </c>
      <c r="AF640" s="613">
        <v>6</v>
      </c>
      <c r="AG640" s="379" t="s">
        <v>665</v>
      </c>
      <c r="AH640" s="635"/>
      <c r="AI640" s="635"/>
      <c r="AJ640" s="379"/>
      <c r="AK640" s="379"/>
      <c r="AL640" s="379"/>
      <c r="AM640" s="379"/>
      <c r="AN640" s="379"/>
      <c r="AO640" s="379"/>
      <c r="AQ640" s="379" t="s">
        <v>3162</v>
      </c>
      <c r="AR640" s="379" t="s">
        <v>3163</v>
      </c>
      <c r="AU640" s="379"/>
      <c r="AV640" s="681">
        <v>4.4000000000000004</v>
      </c>
      <c r="AY640" s="379"/>
    </row>
    <row r="641" spans="1:51" x14ac:dyDescent="0.45">
      <c r="A641" s="379" t="s">
        <v>1440</v>
      </c>
      <c r="B641" s="593" t="s">
        <v>1441</v>
      </c>
      <c r="C641" s="681" t="s">
        <v>1442</v>
      </c>
      <c r="D641" s="645"/>
      <c r="J641" s="379" t="s">
        <v>120</v>
      </c>
      <c r="K641" s="646" t="s">
        <v>3164</v>
      </c>
      <c r="L641" s="594"/>
      <c r="M641" s="594"/>
      <c r="N641" s="612" t="s">
        <v>1076</v>
      </c>
      <c r="O641" s="612" t="s">
        <v>1076</v>
      </c>
      <c r="P641" s="594"/>
      <c r="Q641" s="594"/>
      <c r="R641" s="594"/>
      <c r="S641" s="594"/>
      <c r="T641" s="594"/>
      <c r="U641" s="594"/>
      <c r="V641" s="594"/>
      <c r="W641" s="594"/>
      <c r="X641" s="594"/>
      <c r="Y641" s="594"/>
      <c r="Z641" s="594"/>
      <c r="AA641" s="588" t="s">
        <v>2163</v>
      </c>
      <c r="AB641" s="679" t="s">
        <v>3165</v>
      </c>
      <c r="AC641" s="678" t="s">
        <v>493</v>
      </c>
      <c r="AD641" s="588" t="s">
        <v>1096</v>
      </c>
      <c r="AE641" s="613">
        <v>1</v>
      </c>
      <c r="AF641" s="613">
        <v>6</v>
      </c>
      <c r="AG641" s="379" t="s">
        <v>665</v>
      </c>
      <c r="AH641" s="635"/>
      <c r="AI641" s="635"/>
      <c r="AJ641" s="379"/>
      <c r="AK641" s="379"/>
      <c r="AL641" s="379"/>
      <c r="AM641" s="379"/>
      <c r="AN641" s="379"/>
      <c r="AO641" s="379"/>
      <c r="AU641" s="379"/>
      <c r="AY641" s="379"/>
    </row>
    <row r="642" spans="1:51" x14ac:dyDescent="0.45">
      <c r="A642" s="379" t="s">
        <v>16</v>
      </c>
      <c r="J642" s="379" t="s">
        <v>120</v>
      </c>
      <c r="K642" s="594" t="s">
        <v>3166</v>
      </c>
      <c r="L642" s="594"/>
      <c r="M642" s="594"/>
      <c r="N642" s="594"/>
      <c r="O642" s="594"/>
      <c r="P642" s="594"/>
      <c r="Q642" s="594"/>
      <c r="R642" s="594"/>
      <c r="S642" s="594"/>
      <c r="T642" s="594"/>
      <c r="U642" s="594"/>
      <c r="V642" s="594"/>
      <c r="W642" s="594"/>
      <c r="X642" s="594"/>
      <c r="Y642" s="594"/>
      <c r="Z642" s="594"/>
      <c r="AA642" s="588" t="s">
        <v>3167</v>
      </c>
      <c r="AB642" s="588" t="s">
        <v>3168</v>
      </c>
      <c r="AC642" s="528" t="s">
        <v>495</v>
      </c>
      <c r="AD642" s="588" t="s">
        <v>1096</v>
      </c>
      <c r="AE642" s="613">
        <v>1</v>
      </c>
      <c r="AF642" s="613">
        <v>6</v>
      </c>
      <c r="AG642" s="379" t="s">
        <v>665</v>
      </c>
      <c r="AH642" s="635"/>
      <c r="AI642" s="635"/>
      <c r="AJ642" s="379"/>
      <c r="AK642" s="379"/>
      <c r="AL642" s="379"/>
      <c r="AM642" s="379"/>
      <c r="AN642" s="379"/>
      <c r="AO642" s="379"/>
      <c r="AU642" s="379"/>
      <c r="AY642" s="379"/>
    </row>
    <row r="643" spans="1:51" x14ac:dyDescent="0.45">
      <c r="A643" s="379" t="s">
        <v>16</v>
      </c>
      <c r="J643" s="379" t="s">
        <v>120</v>
      </c>
      <c r="K643" s="594" t="s">
        <v>3169</v>
      </c>
      <c r="L643" s="594" t="s">
        <v>2722</v>
      </c>
      <c r="M643" s="594" t="s">
        <v>2723</v>
      </c>
      <c r="N643" s="594" t="s">
        <v>3170</v>
      </c>
      <c r="O643" s="594" t="s">
        <v>3171</v>
      </c>
      <c r="P643" s="594"/>
      <c r="Q643" s="594"/>
      <c r="R643" s="594"/>
      <c r="S643" s="594"/>
      <c r="T643" s="594"/>
      <c r="U643" s="594"/>
      <c r="V643" s="594"/>
      <c r="W643" s="594"/>
      <c r="X643" s="594"/>
      <c r="Y643" s="594"/>
      <c r="Z643" s="594"/>
      <c r="AA643" s="588" t="s">
        <v>3172</v>
      </c>
      <c r="AB643" s="588" t="s">
        <v>3173</v>
      </c>
      <c r="AC643" s="528" t="s">
        <v>429</v>
      </c>
      <c r="AD643" s="588" t="s">
        <v>1096</v>
      </c>
      <c r="AE643" s="613">
        <v>1</v>
      </c>
      <c r="AF643" s="613">
        <v>6</v>
      </c>
      <c r="AG643" s="379" t="s">
        <v>665</v>
      </c>
      <c r="AH643" s="635"/>
      <c r="AI643" s="635"/>
      <c r="AJ643" s="379"/>
      <c r="AK643" s="379"/>
      <c r="AL643" s="379"/>
      <c r="AM643" s="379"/>
      <c r="AN643" s="379"/>
      <c r="AO643" s="379"/>
      <c r="AU643" s="379"/>
      <c r="AY643" s="379"/>
    </row>
    <row r="644" spans="1:51" x14ac:dyDescent="0.45">
      <c r="A644" s="379" t="s">
        <v>16</v>
      </c>
      <c r="J644" s="379" t="s">
        <v>120</v>
      </c>
      <c r="K644" s="594" t="s">
        <v>3174</v>
      </c>
      <c r="L644" s="594" t="s">
        <v>2722</v>
      </c>
      <c r="M644" s="594" t="s">
        <v>2723</v>
      </c>
      <c r="N644" s="594" t="s">
        <v>3175</v>
      </c>
      <c r="O644" s="594" t="s">
        <v>3176</v>
      </c>
      <c r="P644" s="594"/>
      <c r="Q644" s="594"/>
      <c r="R644" s="594"/>
      <c r="S644" s="594"/>
      <c r="T644" s="594"/>
      <c r="U644" s="594"/>
      <c r="V644" s="594"/>
      <c r="W644" s="594"/>
      <c r="X644" s="594"/>
      <c r="Y644" s="594"/>
      <c r="Z644" s="594"/>
      <c r="AA644" s="588" t="s">
        <v>3177</v>
      </c>
      <c r="AB644" s="588" t="s">
        <v>3178</v>
      </c>
      <c r="AC644" s="528" t="s">
        <v>430</v>
      </c>
      <c r="AD644" s="588" t="s">
        <v>1096</v>
      </c>
      <c r="AE644" s="613">
        <v>1</v>
      </c>
      <c r="AF644" s="613">
        <v>6</v>
      </c>
      <c r="AG644" s="379" t="s">
        <v>665</v>
      </c>
      <c r="AH644" s="635"/>
      <c r="AI644" s="635"/>
      <c r="AJ644" s="379"/>
      <c r="AK644" s="379"/>
      <c r="AL644" s="379"/>
      <c r="AM644" s="379"/>
      <c r="AN644" s="379"/>
      <c r="AO644" s="379"/>
      <c r="AU644" s="379"/>
      <c r="AY644" s="379"/>
    </row>
    <row r="645" spans="1:51" x14ac:dyDescent="0.45">
      <c r="A645" s="379" t="s">
        <v>16</v>
      </c>
      <c r="J645" s="379" t="s">
        <v>120</v>
      </c>
      <c r="K645" s="594" t="s">
        <v>3179</v>
      </c>
      <c r="L645" s="594" t="s">
        <v>2980</v>
      </c>
      <c r="M645" s="594" t="s">
        <v>2981</v>
      </c>
      <c r="N645" s="594" t="s">
        <v>3180</v>
      </c>
      <c r="O645" s="594" t="s">
        <v>3181</v>
      </c>
      <c r="P645" s="594"/>
      <c r="Q645" s="594"/>
      <c r="R645" s="594"/>
      <c r="S645" s="594"/>
      <c r="T645" s="594"/>
      <c r="U645" s="594"/>
      <c r="V645" s="594"/>
      <c r="W645" s="594"/>
      <c r="X645" s="594"/>
      <c r="Y645" s="594"/>
      <c r="Z645" s="594"/>
      <c r="AA645" s="588" t="s">
        <v>3182</v>
      </c>
      <c r="AB645" s="588" t="s">
        <v>3183</v>
      </c>
      <c r="AC645" s="528" t="s">
        <v>431</v>
      </c>
      <c r="AD645" s="588" t="s">
        <v>1096</v>
      </c>
      <c r="AE645" s="613">
        <v>1</v>
      </c>
      <c r="AF645" s="613">
        <v>6</v>
      </c>
      <c r="AG645" s="379" t="s">
        <v>665</v>
      </c>
      <c r="AH645" s="635"/>
      <c r="AI645" s="635"/>
      <c r="AJ645" s="379"/>
      <c r="AK645" s="379"/>
      <c r="AL645" s="379"/>
      <c r="AM645" s="379"/>
      <c r="AN645" s="379"/>
      <c r="AO645" s="379"/>
      <c r="AU645" s="379"/>
      <c r="AY645" s="379"/>
    </row>
    <row r="646" spans="1:51" x14ac:dyDescent="0.45">
      <c r="A646" s="379" t="s">
        <v>16</v>
      </c>
      <c r="J646" s="379" t="s">
        <v>120</v>
      </c>
      <c r="K646" s="594" t="s">
        <v>3184</v>
      </c>
      <c r="L646" s="594" t="s">
        <v>2722</v>
      </c>
      <c r="M646" s="594" t="s">
        <v>2723</v>
      </c>
      <c r="N646" s="594" t="s">
        <v>3185</v>
      </c>
      <c r="O646" s="594" t="s">
        <v>3186</v>
      </c>
      <c r="P646" s="594"/>
      <c r="Q646" s="594"/>
      <c r="R646" s="594"/>
      <c r="S646" s="594"/>
      <c r="T646" s="594"/>
      <c r="U646" s="594"/>
      <c r="V646" s="594"/>
      <c r="W646" s="594"/>
      <c r="X646" s="594"/>
      <c r="Y646" s="594"/>
      <c r="Z646" s="594"/>
      <c r="AA646" s="588" t="s">
        <v>3187</v>
      </c>
      <c r="AB646" s="588" t="s">
        <v>3188</v>
      </c>
      <c r="AC646" s="528" t="s">
        <v>432</v>
      </c>
      <c r="AD646" s="588" t="s">
        <v>1096</v>
      </c>
      <c r="AE646" s="613">
        <v>1</v>
      </c>
      <c r="AF646" s="613">
        <v>6</v>
      </c>
      <c r="AG646" s="379" t="s">
        <v>665</v>
      </c>
      <c r="AH646" s="635"/>
      <c r="AI646" s="635"/>
      <c r="AJ646" s="379"/>
      <c r="AK646" s="379"/>
      <c r="AL646" s="379"/>
      <c r="AM646" s="379"/>
      <c r="AN646" s="379"/>
      <c r="AO646" s="379"/>
      <c r="AU646" s="379"/>
      <c r="AY646" s="379"/>
    </row>
    <row r="647" spans="1:51" x14ac:dyDescent="0.45">
      <c r="A647" s="379" t="s">
        <v>16</v>
      </c>
      <c r="J647" s="379" t="s">
        <v>120</v>
      </c>
      <c r="K647" s="594" t="s">
        <v>3189</v>
      </c>
      <c r="L647" s="594" t="s">
        <v>2722</v>
      </c>
      <c r="M647" s="594" t="s">
        <v>2723</v>
      </c>
      <c r="N647" s="594" t="s">
        <v>3190</v>
      </c>
      <c r="O647" s="594" t="s">
        <v>3191</v>
      </c>
      <c r="P647" s="594"/>
      <c r="Q647" s="594"/>
      <c r="R647" s="594"/>
      <c r="S647" s="594"/>
      <c r="T647" s="594"/>
      <c r="U647" s="594"/>
      <c r="V647" s="594"/>
      <c r="W647" s="594"/>
      <c r="X647" s="594"/>
      <c r="Y647" s="594"/>
      <c r="Z647" s="594"/>
      <c r="AA647" s="588" t="s">
        <v>3192</v>
      </c>
      <c r="AB647" s="588" t="s">
        <v>3193</v>
      </c>
      <c r="AC647" s="528" t="s">
        <v>433</v>
      </c>
      <c r="AD647" s="588" t="s">
        <v>1096</v>
      </c>
      <c r="AE647" s="613">
        <v>1</v>
      </c>
      <c r="AF647" s="613">
        <v>6</v>
      </c>
      <c r="AG647" s="379" t="s">
        <v>665</v>
      </c>
      <c r="AH647" s="635"/>
      <c r="AI647" s="635"/>
      <c r="AJ647" s="379">
        <v>12</v>
      </c>
      <c r="AK647" s="379">
        <v>4</v>
      </c>
      <c r="AL647" s="379"/>
      <c r="AM647" s="379">
        <v>8</v>
      </c>
      <c r="AN647" s="379"/>
      <c r="AO647" s="379"/>
      <c r="AU647" s="379"/>
      <c r="AY647" s="379"/>
    </row>
    <row r="648" spans="1:51" x14ac:dyDescent="0.45">
      <c r="A648" s="379" t="s">
        <v>16</v>
      </c>
      <c r="J648" s="379" t="s">
        <v>120</v>
      </c>
      <c r="K648" s="594" t="s">
        <v>3194</v>
      </c>
      <c r="L648" s="594" t="s">
        <v>2722</v>
      </c>
      <c r="M648" s="594" t="s">
        <v>2723</v>
      </c>
      <c r="N648" s="594" t="s">
        <v>3195</v>
      </c>
      <c r="O648" s="594" t="s">
        <v>3196</v>
      </c>
      <c r="P648" s="594"/>
      <c r="Q648" s="594"/>
      <c r="R648" s="594"/>
      <c r="S648" s="594"/>
      <c r="T648" s="594"/>
      <c r="U648" s="594"/>
      <c r="V648" s="594"/>
      <c r="W648" s="594"/>
      <c r="X648" s="594"/>
      <c r="Y648" s="594"/>
      <c r="Z648" s="594"/>
      <c r="AA648" s="588" t="s">
        <v>3197</v>
      </c>
      <c r="AB648" s="588" t="s">
        <v>3198</v>
      </c>
      <c r="AC648" s="528" t="s">
        <v>434</v>
      </c>
      <c r="AD648" s="588" t="s">
        <v>1096</v>
      </c>
      <c r="AE648" s="613">
        <v>1</v>
      </c>
      <c r="AF648" s="613">
        <v>6</v>
      </c>
      <c r="AG648" s="379" t="s">
        <v>665</v>
      </c>
      <c r="AH648" s="635"/>
      <c r="AI648" s="635"/>
      <c r="AJ648" s="379"/>
      <c r="AK648" s="379"/>
      <c r="AL648" s="379"/>
      <c r="AM648" s="379"/>
      <c r="AN648" s="379"/>
      <c r="AO648" s="379"/>
      <c r="AU648" s="379"/>
      <c r="AY648" s="379"/>
    </row>
    <row r="649" spans="1:51" x14ac:dyDescent="0.45">
      <c r="A649" s="379" t="s">
        <v>16</v>
      </c>
      <c r="B649" s="398"/>
      <c r="C649" s="593"/>
      <c r="D649" s="593"/>
      <c r="E649" s="398"/>
      <c r="F649" s="398"/>
      <c r="G649" s="398"/>
      <c r="H649" s="379" t="s">
        <v>3199</v>
      </c>
      <c r="J649" s="379" t="s">
        <v>120</v>
      </c>
      <c r="K649" s="594" t="s">
        <v>3200</v>
      </c>
      <c r="L649" s="594" t="s">
        <v>2722</v>
      </c>
      <c r="M649" s="594" t="s">
        <v>2723</v>
      </c>
      <c r="N649" s="594" t="s">
        <v>3201</v>
      </c>
      <c r="O649" s="594" t="s">
        <v>3202</v>
      </c>
      <c r="P649" s="594"/>
      <c r="Q649" s="594"/>
      <c r="R649" s="594"/>
      <c r="S649" s="594"/>
      <c r="T649" s="594"/>
      <c r="U649" s="594"/>
      <c r="V649" s="594"/>
      <c r="W649" s="594"/>
      <c r="X649" s="594"/>
      <c r="Y649" s="594"/>
      <c r="Z649" s="594"/>
      <c r="AA649" s="588" t="s">
        <v>3203</v>
      </c>
      <c r="AB649" s="588" t="s">
        <v>3204</v>
      </c>
      <c r="AC649" s="528" t="s">
        <v>435</v>
      </c>
      <c r="AD649" s="588" t="s">
        <v>1096</v>
      </c>
      <c r="AE649" s="613">
        <v>1</v>
      </c>
      <c r="AF649" s="613">
        <v>6</v>
      </c>
      <c r="AG649" s="379" t="s">
        <v>665</v>
      </c>
      <c r="AH649" s="635"/>
      <c r="AI649" s="635"/>
      <c r="AJ649" s="379">
        <v>12</v>
      </c>
      <c r="AK649" s="379">
        <v>8</v>
      </c>
      <c r="AL649" s="379"/>
      <c r="AM649" s="379">
        <v>4</v>
      </c>
      <c r="AN649" s="379"/>
      <c r="AO649" s="379"/>
      <c r="AU649" s="379"/>
      <c r="AY649" s="379"/>
    </row>
    <row r="650" spans="1:51" x14ac:dyDescent="0.45">
      <c r="A650" s="379" t="s">
        <v>16</v>
      </c>
      <c r="J650" s="379" t="s">
        <v>120</v>
      </c>
      <c r="K650" s="594" t="s">
        <v>3205</v>
      </c>
      <c r="L650" s="594" t="s">
        <v>2722</v>
      </c>
      <c r="M650" s="594" t="s">
        <v>2723</v>
      </c>
      <c r="N650" s="594" t="s">
        <v>3206</v>
      </c>
      <c r="O650" s="594" t="s">
        <v>3207</v>
      </c>
      <c r="P650" s="594"/>
      <c r="Q650" s="594"/>
      <c r="R650" s="594"/>
      <c r="S650" s="594"/>
      <c r="T650" s="594"/>
      <c r="U650" s="594"/>
      <c r="V650" s="594"/>
      <c r="W650" s="594"/>
      <c r="X650" s="594"/>
      <c r="Y650" s="594"/>
      <c r="Z650" s="594"/>
      <c r="AA650" s="588" t="s">
        <v>3208</v>
      </c>
      <c r="AB650" s="588" t="s">
        <v>3209</v>
      </c>
      <c r="AC650" s="528" t="s">
        <v>496</v>
      </c>
      <c r="AD650" s="588" t="s">
        <v>1096</v>
      </c>
      <c r="AE650" s="613">
        <v>1</v>
      </c>
      <c r="AF650" s="613">
        <v>6</v>
      </c>
      <c r="AG650" s="379" t="s">
        <v>665</v>
      </c>
      <c r="AH650" s="635"/>
      <c r="AI650" s="635"/>
      <c r="AJ650" s="379"/>
      <c r="AK650" s="379"/>
      <c r="AL650" s="379"/>
      <c r="AM650" s="379"/>
      <c r="AN650" s="379"/>
      <c r="AO650" s="379"/>
      <c r="AU650" s="379"/>
      <c r="AY650" s="379"/>
    </row>
    <row r="651" spans="1:51" x14ac:dyDescent="0.45">
      <c r="A651" s="379" t="s">
        <v>16</v>
      </c>
      <c r="J651" s="379" t="s">
        <v>120</v>
      </c>
      <c r="K651" s="594" t="s">
        <v>3210</v>
      </c>
      <c r="L651" s="594" t="s">
        <v>2722</v>
      </c>
      <c r="M651" s="594" t="s">
        <v>2723</v>
      </c>
      <c r="N651" s="594" t="s">
        <v>3211</v>
      </c>
      <c r="O651" s="594" t="s">
        <v>3212</v>
      </c>
      <c r="P651" s="594"/>
      <c r="Q651" s="594"/>
      <c r="R651" s="594"/>
      <c r="S651" s="594"/>
      <c r="T651" s="594"/>
      <c r="U651" s="594"/>
      <c r="V651" s="594"/>
      <c r="W651" s="594"/>
      <c r="X651" s="594"/>
      <c r="Y651" s="594"/>
      <c r="Z651" s="594"/>
      <c r="AA651" s="588" t="s">
        <v>3213</v>
      </c>
      <c r="AB651" s="588" t="s">
        <v>3214</v>
      </c>
      <c r="AC651" s="528" t="s">
        <v>497</v>
      </c>
      <c r="AD651" s="588" t="s">
        <v>1096</v>
      </c>
      <c r="AE651" s="613">
        <v>1</v>
      </c>
      <c r="AF651" s="613">
        <v>6</v>
      </c>
      <c r="AG651" s="379" t="s">
        <v>665</v>
      </c>
      <c r="AH651" s="635"/>
      <c r="AI651" s="635"/>
      <c r="AJ651" s="379"/>
      <c r="AK651" s="379"/>
      <c r="AL651" s="379"/>
      <c r="AM651" s="379"/>
      <c r="AN651" s="379"/>
      <c r="AO651" s="379"/>
      <c r="AU651" s="379"/>
      <c r="AY651" s="379"/>
    </row>
    <row r="652" spans="1:51" x14ac:dyDescent="0.45">
      <c r="A652" s="379" t="s">
        <v>16</v>
      </c>
      <c r="J652" s="379" t="s">
        <v>120</v>
      </c>
      <c r="K652" s="594" t="s">
        <v>3215</v>
      </c>
      <c r="L652" s="594"/>
      <c r="M652" s="594"/>
      <c r="N652" s="612" t="s">
        <v>1076</v>
      </c>
      <c r="O652" s="612" t="s">
        <v>1076</v>
      </c>
      <c r="P652" s="594"/>
      <c r="Q652" s="594"/>
      <c r="R652" s="594"/>
      <c r="S652" s="594"/>
      <c r="T652" s="594"/>
      <c r="U652" s="594"/>
      <c r="V652" s="594"/>
      <c r="W652" s="594"/>
      <c r="X652" s="594"/>
      <c r="Y652" s="594"/>
      <c r="Z652" s="594"/>
      <c r="AA652" s="588" t="s">
        <v>3216</v>
      </c>
      <c r="AB652" s="588" t="s">
        <v>3217</v>
      </c>
      <c r="AC652" s="528" t="s">
        <v>499</v>
      </c>
      <c r="AD652" s="588" t="s">
        <v>1096</v>
      </c>
      <c r="AE652" s="613">
        <v>1</v>
      </c>
      <c r="AF652" s="613">
        <v>6</v>
      </c>
      <c r="AG652" s="379" t="s">
        <v>665</v>
      </c>
      <c r="AH652" s="635"/>
      <c r="AI652" s="635"/>
      <c r="AJ652" s="379"/>
      <c r="AK652" s="379"/>
      <c r="AL652" s="379"/>
      <c r="AM652" s="379"/>
      <c r="AN652" s="379"/>
      <c r="AO652" s="379"/>
      <c r="AU652" s="379"/>
      <c r="AY652" s="379"/>
    </row>
    <row r="653" spans="1:51" x14ac:dyDescent="0.45">
      <c r="A653" s="379" t="s">
        <v>602</v>
      </c>
      <c r="B653" s="379" t="s">
        <v>3155</v>
      </c>
      <c r="C653" s="681" t="s">
        <v>3156</v>
      </c>
      <c r="D653" s="379" t="s">
        <v>3157</v>
      </c>
      <c r="J653" s="379" t="s">
        <v>120</v>
      </c>
      <c r="K653" s="594" t="s">
        <v>3218</v>
      </c>
      <c r="L653" s="594" t="s">
        <v>2980</v>
      </c>
      <c r="M653" s="594" t="s">
        <v>2981</v>
      </c>
      <c r="N653" s="594" t="s">
        <v>3219</v>
      </c>
      <c r="O653" s="594" t="s">
        <v>3220</v>
      </c>
      <c r="P653" s="594"/>
      <c r="Q653" s="594"/>
      <c r="R653" s="594"/>
      <c r="S653" s="594"/>
      <c r="T653" s="594"/>
      <c r="U653" s="594"/>
      <c r="V653" s="594"/>
      <c r="W653" s="594"/>
      <c r="X653" s="594"/>
      <c r="Y653" s="594"/>
      <c r="Z653" s="594"/>
      <c r="AA653" s="588" t="s">
        <v>3221</v>
      </c>
      <c r="AB653" s="588" t="s">
        <v>3222</v>
      </c>
      <c r="AC653" s="680" t="s">
        <v>136</v>
      </c>
      <c r="AD653" s="588" t="s">
        <v>1096</v>
      </c>
      <c r="AE653" s="613">
        <v>1</v>
      </c>
      <c r="AF653" s="613">
        <v>6</v>
      </c>
      <c r="AG653" s="379" t="s">
        <v>665</v>
      </c>
      <c r="AH653" s="635"/>
      <c r="AI653" s="635"/>
      <c r="AJ653" s="379"/>
      <c r="AK653" s="379"/>
      <c r="AL653" s="379"/>
      <c r="AM653" s="379"/>
      <c r="AN653" s="379"/>
      <c r="AO653" s="379"/>
      <c r="AQ653" s="379" t="s">
        <v>3223</v>
      </c>
      <c r="AU653" s="379"/>
      <c r="AV653" s="681">
        <v>2.2000000000000002</v>
      </c>
      <c r="AW653" s="644">
        <v>3.3220000000000001</v>
      </c>
      <c r="AY653" s="379"/>
    </row>
    <row r="654" spans="1:51" x14ac:dyDescent="0.45">
      <c r="A654" s="379" t="s">
        <v>602</v>
      </c>
      <c r="B654" s="379" t="s">
        <v>3224</v>
      </c>
      <c r="C654" s="681" t="s">
        <v>3225</v>
      </c>
      <c r="D654" s="379" t="s">
        <v>3226</v>
      </c>
      <c r="J654" s="379" t="s">
        <v>120</v>
      </c>
      <c r="K654" s="594" t="s">
        <v>3227</v>
      </c>
      <c r="L654" s="594" t="s">
        <v>2980</v>
      </c>
      <c r="M654" s="594" t="s">
        <v>2981</v>
      </c>
      <c r="N654" s="594" t="s">
        <v>3228</v>
      </c>
      <c r="O654" s="594" t="s">
        <v>3229</v>
      </c>
      <c r="P654" s="594"/>
      <c r="Q654" s="594"/>
      <c r="R654" s="594"/>
      <c r="S654" s="594"/>
      <c r="T654" s="594"/>
      <c r="U654" s="594"/>
      <c r="V654" s="594"/>
      <c r="W654" s="594"/>
      <c r="X654" s="594"/>
      <c r="Y654" s="594"/>
      <c r="Z654" s="594"/>
      <c r="AA654" s="588" t="s">
        <v>3230</v>
      </c>
      <c r="AB654" s="588" t="s">
        <v>3231</v>
      </c>
      <c r="AC654" s="680" t="s">
        <v>140</v>
      </c>
      <c r="AD654" s="588" t="s">
        <v>1096</v>
      </c>
      <c r="AE654" s="613">
        <v>1</v>
      </c>
      <c r="AF654" s="613">
        <v>6</v>
      </c>
      <c r="AG654" s="379" t="s">
        <v>665</v>
      </c>
      <c r="AH654" s="635"/>
      <c r="AI654" s="635"/>
      <c r="AJ654" s="379">
        <v>5</v>
      </c>
      <c r="AK654" s="379">
        <v>3</v>
      </c>
      <c r="AL654" s="379"/>
      <c r="AM654" s="379">
        <v>2</v>
      </c>
      <c r="AN654" s="379"/>
      <c r="AO654" s="379"/>
      <c r="AP654" s="379" t="s">
        <v>1429</v>
      </c>
      <c r="AQ654" s="379" t="s">
        <v>3232</v>
      </c>
      <c r="AR654" s="379" t="s">
        <v>3233</v>
      </c>
      <c r="AU654" s="379"/>
      <c r="AV654" s="681"/>
      <c r="AW654" s="644">
        <v>0.44</v>
      </c>
      <c r="AY654" s="379"/>
    </row>
    <row r="655" spans="1:51" x14ac:dyDescent="0.45">
      <c r="A655" s="379" t="s">
        <v>602</v>
      </c>
      <c r="B655" s="379" t="s">
        <v>3234</v>
      </c>
      <c r="C655" s="681" t="s">
        <v>3235</v>
      </c>
      <c r="D655" s="379" t="s">
        <v>3236</v>
      </c>
      <c r="J655" s="379" t="s">
        <v>120</v>
      </c>
      <c r="K655" s="594" t="s">
        <v>3237</v>
      </c>
      <c r="L655" s="594" t="s">
        <v>2980</v>
      </c>
      <c r="M655" s="594" t="s">
        <v>2981</v>
      </c>
      <c r="N655" s="594" t="s">
        <v>3238</v>
      </c>
      <c r="O655" s="594" t="s">
        <v>3239</v>
      </c>
      <c r="P655" s="594"/>
      <c r="Q655" s="594"/>
      <c r="R655" s="594"/>
      <c r="S655" s="594"/>
      <c r="T655" s="594"/>
      <c r="U655" s="594"/>
      <c r="V655" s="594"/>
      <c r="W655" s="594"/>
      <c r="X655" s="594"/>
      <c r="Y655" s="594"/>
      <c r="Z655" s="594"/>
      <c r="AA655" s="588" t="s">
        <v>3240</v>
      </c>
      <c r="AB655" s="588" t="s">
        <v>3241</v>
      </c>
      <c r="AC655" s="680" t="s">
        <v>142</v>
      </c>
      <c r="AD655" s="588" t="s">
        <v>1096</v>
      </c>
      <c r="AE655" s="613">
        <v>1</v>
      </c>
      <c r="AF655" s="613">
        <v>6</v>
      </c>
      <c r="AG655" s="379" t="s">
        <v>665</v>
      </c>
      <c r="AH655" s="635"/>
      <c r="AI655" s="635"/>
      <c r="AJ655" s="379"/>
      <c r="AK655" s="379"/>
      <c r="AL655" s="379"/>
      <c r="AM655" s="379"/>
      <c r="AN655" s="379"/>
      <c r="AO655" s="379"/>
      <c r="AP655" s="379" t="s">
        <v>1340</v>
      </c>
      <c r="AQ655" s="379" t="s">
        <v>3242</v>
      </c>
      <c r="AR655" s="379" t="s">
        <v>3243</v>
      </c>
      <c r="AU655" s="379"/>
      <c r="AV655" s="681">
        <f>2.2*0.5</f>
        <v>1.1000000000000001</v>
      </c>
      <c r="AW655" s="644">
        <v>0.41799999999999998</v>
      </c>
      <c r="AY655" s="379"/>
    </row>
    <row r="656" spans="1:51" x14ac:dyDescent="0.45">
      <c r="A656" s="379" t="s">
        <v>602</v>
      </c>
      <c r="B656" s="379" t="s">
        <v>3155</v>
      </c>
      <c r="C656" s="681" t="s">
        <v>3156</v>
      </c>
      <c r="D656" s="379" t="s">
        <v>3157</v>
      </c>
      <c r="J656" s="379" t="s">
        <v>120</v>
      </c>
      <c r="K656" s="594" t="s">
        <v>3244</v>
      </c>
      <c r="L656" s="594" t="s">
        <v>2980</v>
      </c>
      <c r="M656" s="594" t="s">
        <v>2981</v>
      </c>
      <c r="N656" s="594" t="s">
        <v>3245</v>
      </c>
      <c r="O656" s="594" t="s">
        <v>3246</v>
      </c>
      <c r="P656" s="594"/>
      <c r="Q656" s="594"/>
      <c r="R656" s="594"/>
      <c r="S656" s="594"/>
      <c r="T656" s="594"/>
      <c r="U656" s="594"/>
      <c r="V656" s="594"/>
      <c r="W656" s="594"/>
      <c r="X656" s="594"/>
      <c r="Y656" s="594"/>
      <c r="Z656" s="594"/>
      <c r="AA656" s="588" t="s">
        <v>3247</v>
      </c>
      <c r="AB656" s="588" t="s">
        <v>3248</v>
      </c>
      <c r="AC656" s="680" t="s">
        <v>144</v>
      </c>
      <c r="AD656" s="588" t="s">
        <v>1096</v>
      </c>
      <c r="AE656" s="613">
        <v>1</v>
      </c>
      <c r="AF656" s="613">
        <v>6</v>
      </c>
      <c r="AG656" s="379" t="s">
        <v>665</v>
      </c>
      <c r="AH656" s="635"/>
      <c r="AI656" s="635"/>
      <c r="AJ656" s="379"/>
      <c r="AK656" s="379"/>
      <c r="AL656" s="379"/>
      <c r="AM656" s="379"/>
      <c r="AN656" s="379"/>
      <c r="AO656" s="379"/>
      <c r="AQ656" s="379" t="s">
        <v>3223</v>
      </c>
      <c r="AR656" s="379" t="s">
        <v>3249</v>
      </c>
      <c r="AU656" s="379"/>
      <c r="AV656" s="681">
        <v>2.2000000000000002</v>
      </c>
      <c r="AW656" s="644">
        <v>2.1560000000000001</v>
      </c>
      <c r="AY656" s="379"/>
    </row>
    <row r="657" spans="1:51" x14ac:dyDescent="0.45">
      <c r="A657" s="379" t="s">
        <v>602</v>
      </c>
      <c r="B657" s="379" t="s">
        <v>3155</v>
      </c>
      <c r="C657" s="681" t="s">
        <v>3156</v>
      </c>
      <c r="D657" s="379" t="s">
        <v>3157</v>
      </c>
      <c r="J657" s="379" t="s">
        <v>120</v>
      </c>
      <c r="K657" s="594" t="s">
        <v>3250</v>
      </c>
      <c r="L657" s="594" t="s">
        <v>2980</v>
      </c>
      <c r="M657" s="594" t="s">
        <v>2981</v>
      </c>
      <c r="N657" s="594" t="s">
        <v>3251</v>
      </c>
      <c r="O657" s="594" t="s">
        <v>3252</v>
      </c>
      <c r="P657" s="594"/>
      <c r="Q657" s="594"/>
      <c r="R657" s="594"/>
      <c r="S657" s="594"/>
      <c r="T657" s="594"/>
      <c r="U657" s="594"/>
      <c r="V657" s="594"/>
      <c r="W657" s="594"/>
      <c r="X657" s="594"/>
      <c r="Y657" s="594"/>
      <c r="Z657" s="594"/>
      <c r="AA657" s="588" t="s">
        <v>3253</v>
      </c>
      <c r="AB657" s="588" t="s">
        <v>3254</v>
      </c>
      <c r="AC657" s="680" t="s">
        <v>147</v>
      </c>
      <c r="AD657" s="588" t="s">
        <v>1096</v>
      </c>
      <c r="AE657" s="613">
        <v>1</v>
      </c>
      <c r="AF657" s="613">
        <v>6</v>
      </c>
      <c r="AG657" s="379" t="s">
        <v>665</v>
      </c>
      <c r="AH657" s="635"/>
      <c r="AI657" s="635"/>
      <c r="AJ657" s="379"/>
      <c r="AK657" s="379"/>
      <c r="AL657" s="379"/>
      <c r="AM657" s="379"/>
      <c r="AN657" s="379"/>
      <c r="AO657" s="379"/>
      <c r="AQ657" s="379" t="s">
        <v>3223</v>
      </c>
      <c r="AR657" s="379" t="s">
        <v>3255</v>
      </c>
      <c r="AU657" s="379"/>
      <c r="AV657" s="681">
        <v>2.2000000000000002</v>
      </c>
      <c r="AW657" s="644">
        <v>1.76</v>
      </c>
      <c r="AY657" s="379"/>
    </row>
    <row r="658" spans="1:51" x14ac:dyDescent="0.45">
      <c r="A658" s="379" t="s">
        <v>602</v>
      </c>
      <c r="B658" s="379" t="s">
        <v>3155</v>
      </c>
      <c r="C658" s="681" t="s">
        <v>3156</v>
      </c>
      <c r="D658" s="379" t="s">
        <v>3157</v>
      </c>
      <c r="J658" s="379" t="s">
        <v>120</v>
      </c>
      <c r="K658" s="594" t="s">
        <v>3256</v>
      </c>
      <c r="L658" s="594" t="s">
        <v>2980</v>
      </c>
      <c r="M658" s="594" t="s">
        <v>2981</v>
      </c>
      <c r="N658" s="594" t="s">
        <v>3257</v>
      </c>
      <c r="O658" s="594" t="s">
        <v>3258</v>
      </c>
      <c r="P658" s="594"/>
      <c r="Q658" s="594"/>
      <c r="R658" s="594"/>
      <c r="S658" s="594"/>
      <c r="T658" s="594"/>
      <c r="U658" s="594"/>
      <c r="V658" s="594"/>
      <c r="W658" s="594"/>
      <c r="X658" s="594"/>
      <c r="Y658" s="594"/>
      <c r="Z658" s="594"/>
      <c r="AA658" s="588" t="s">
        <v>3259</v>
      </c>
      <c r="AB658" s="588" t="s">
        <v>3260</v>
      </c>
      <c r="AC658" s="680" t="s">
        <v>476</v>
      </c>
      <c r="AD658" s="588" t="s">
        <v>1096</v>
      </c>
      <c r="AE658" s="613">
        <v>1</v>
      </c>
      <c r="AF658" s="613">
        <v>6</v>
      </c>
      <c r="AG658" s="379" t="s">
        <v>665</v>
      </c>
      <c r="AH658" s="635"/>
      <c r="AI658" s="635"/>
      <c r="AJ658" s="379"/>
      <c r="AK658" s="379"/>
      <c r="AL658" s="379"/>
      <c r="AM658" s="379"/>
      <c r="AN658" s="379"/>
      <c r="AO658" s="379"/>
      <c r="AQ658" s="379" t="s">
        <v>3223</v>
      </c>
      <c r="AU658" s="379"/>
      <c r="AV658" s="681">
        <v>2.2000000000000002</v>
      </c>
      <c r="AW658" s="644">
        <v>6.3360000000000003</v>
      </c>
      <c r="AY658" s="379"/>
    </row>
    <row r="659" spans="1:51" x14ac:dyDescent="0.45">
      <c r="A659" s="379" t="s">
        <v>602</v>
      </c>
      <c r="B659" s="379" t="s">
        <v>3147</v>
      </c>
      <c r="C659" s="681" t="s">
        <v>3261</v>
      </c>
      <c r="D659" s="379" t="s">
        <v>3262</v>
      </c>
      <c r="J659" s="379" t="s">
        <v>120</v>
      </c>
      <c r="K659" s="594" t="s">
        <v>3263</v>
      </c>
      <c r="L659" s="594" t="s">
        <v>2980</v>
      </c>
      <c r="M659" s="594" t="s">
        <v>2981</v>
      </c>
      <c r="N659" s="594" t="s">
        <v>3264</v>
      </c>
      <c r="O659" s="594" t="s">
        <v>3265</v>
      </c>
      <c r="P659" s="594"/>
      <c r="Q659" s="594"/>
      <c r="R659" s="594"/>
      <c r="S659" s="594"/>
      <c r="T659" s="594"/>
      <c r="U659" s="594"/>
      <c r="V659" s="594"/>
      <c r="W659" s="594"/>
      <c r="X659" s="594"/>
      <c r="Y659" s="594"/>
      <c r="Z659" s="594"/>
      <c r="AA659" s="588" t="s">
        <v>3266</v>
      </c>
      <c r="AB659" s="588" t="s">
        <v>3267</v>
      </c>
      <c r="AC659" s="680" t="s">
        <v>479</v>
      </c>
      <c r="AD659" s="588" t="s">
        <v>1096</v>
      </c>
      <c r="AE659" s="613">
        <v>1</v>
      </c>
      <c r="AF659" s="613">
        <v>6</v>
      </c>
      <c r="AG659" s="379" t="s">
        <v>665</v>
      </c>
      <c r="AH659" s="635"/>
      <c r="AI659" s="635"/>
      <c r="AJ659" s="379"/>
      <c r="AK659" s="379"/>
      <c r="AL659" s="379"/>
      <c r="AM659" s="379"/>
      <c r="AN659" s="379"/>
      <c r="AO659" s="379"/>
      <c r="AQ659" s="379" t="s">
        <v>3268</v>
      </c>
      <c r="AR659" s="379" t="s">
        <v>3269</v>
      </c>
      <c r="AU659" s="379"/>
      <c r="AV659" s="681">
        <v>2.2000000000000002</v>
      </c>
      <c r="AW659" s="644">
        <v>2.0019999999999998</v>
      </c>
      <c r="AY659" s="379"/>
    </row>
    <row r="660" spans="1:51" x14ac:dyDescent="0.45">
      <c r="A660" s="379" t="s">
        <v>602</v>
      </c>
      <c r="B660" s="379" t="s">
        <v>3155</v>
      </c>
      <c r="C660" s="681" t="s">
        <v>3156</v>
      </c>
      <c r="D660" s="379" t="s">
        <v>3157</v>
      </c>
      <c r="J660" s="379" t="s">
        <v>120</v>
      </c>
      <c r="K660" s="594" t="s">
        <v>3270</v>
      </c>
      <c r="L660" s="594" t="s">
        <v>2980</v>
      </c>
      <c r="M660" s="594" t="s">
        <v>2981</v>
      </c>
      <c r="N660" s="594" t="s">
        <v>3271</v>
      </c>
      <c r="O660" s="594" t="s">
        <v>3272</v>
      </c>
      <c r="P660" s="594"/>
      <c r="Q660" s="594"/>
      <c r="R660" s="594"/>
      <c r="S660" s="594"/>
      <c r="T660" s="594"/>
      <c r="U660" s="594"/>
      <c r="V660" s="594"/>
      <c r="W660" s="594"/>
      <c r="X660" s="594"/>
      <c r="Y660" s="594"/>
      <c r="Z660" s="594"/>
      <c r="AA660" s="588" t="s">
        <v>3273</v>
      </c>
      <c r="AB660" s="588" t="s">
        <v>3274</v>
      </c>
      <c r="AC660" s="680" t="s">
        <v>482</v>
      </c>
      <c r="AD660" s="588" t="s">
        <v>1096</v>
      </c>
      <c r="AE660" s="613">
        <v>1</v>
      </c>
      <c r="AF660" s="613">
        <v>6</v>
      </c>
      <c r="AG660" s="379" t="s">
        <v>665</v>
      </c>
      <c r="AH660" s="635"/>
      <c r="AI660" s="635"/>
      <c r="AJ660" s="379"/>
      <c r="AK660" s="379"/>
      <c r="AL660" s="379"/>
      <c r="AM660" s="379"/>
      <c r="AN660" s="379"/>
      <c r="AO660" s="379"/>
      <c r="AQ660" s="379" t="s">
        <v>3223</v>
      </c>
      <c r="AU660" s="379"/>
      <c r="AV660" s="681">
        <v>2.2000000000000002</v>
      </c>
      <c r="AW660" s="644">
        <v>5.3680000000000003</v>
      </c>
      <c r="AY660" s="379"/>
    </row>
    <row r="661" spans="1:51" x14ac:dyDescent="0.45">
      <c r="A661" s="379" t="s">
        <v>602</v>
      </c>
      <c r="B661" s="379" t="s">
        <v>3155</v>
      </c>
      <c r="C661" s="681" t="s">
        <v>3156</v>
      </c>
      <c r="D661" s="379" t="s">
        <v>3157</v>
      </c>
      <c r="J661" s="379" t="s">
        <v>120</v>
      </c>
      <c r="K661" s="594" t="s">
        <v>3275</v>
      </c>
      <c r="L661" s="594" t="s">
        <v>2980</v>
      </c>
      <c r="M661" s="594" t="s">
        <v>2981</v>
      </c>
      <c r="N661" s="594" t="s">
        <v>3276</v>
      </c>
      <c r="O661" s="594" t="s">
        <v>3277</v>
      </c>
      <c r="P661" s="594"/>
      <c r="Q661" s="594"/>
      <c r="R661" s="594"/>
      <c r="S661" s="594"/>
      <c r="T661" s="594"/>
      <c r="U661" s="594"/>
      <c r="V661" s="594"/>
      <c r="W661" s="594"/>
      <c r="X661" s="594"/>
      <c r="Y661" s="594"/>
      <c r="Z661" s="594"/>
      <c r="AA661" s="588" t="s">
        <v>3278</v>
      </c>
      <c r="AB661" s="588" t="s">
        <v>3279</v>
      </c>
      <c r="AC661" s="680" t="s">
        <v>485</v>
      </c>
      <c r="AD661" s="588" t="s">
        <v>1096</v>
      </c>
      <c r="AE661" s="613">
        <v>1</v>
      </c>
      <c r="AF661" s="613">
        <v>6</v>
      </c>
      <c r="AG661" s="379" t="s">
        <v>665</v>
      </c>
      <c r="AH661" s="635"/>
      <c r="AI661" s="635"/>
      <c r="AJ661" s="379"/>
      <c r="AK661" s="379"/>
      <c r="AL661" s="379"/>
      <c r="AM661" s="379"/>
      <c r="AN661" s="379"/>
      <c r="AO661" s="379"/>
      <c r="AQ661" s="379" t="s">
        <v>3280</v>
      </c>
      <c r="AU661" s="379"/>
      <c r="AV661" s="681">
        <v>2.2000000000000002</v>
      </c>
      <c r="AW661" s="644">
        <v>2.7719999999999998</v>
      </c>
      <c r="AY661" s="379"/>
    </row>
    <row r="662" spans="1:51" x14ac:dyDescent="0.45">
      <c r="A662" s="379" t="s">
        <v>602</v>
      </c>
      <c r="B662" s="379" t="s">
        <v>3155</v>
      </c>
      <c r="C662" s="681" t="s">
        <v>3156</v>
      </c>
      <c r="D662" s="379" t="s">
        <v>3157</v>
      </c>
      <c r="J662" s="379" t="s">
        <v>120</v>
      </c>
      <c r="K662" s="594" t="s">
        <v>3281</v>
      </c>
      <c r="L662" s="594"/>
      <c r="M662" s="594"/>
      <c r="N662" s="612" t="s">
        <v>1076</v>
      </c>
      <c r="O662" s="612" t="s">
        <v>1076</v>
      </c>
      <c r="P662" s="594"/>
      <c r="Q662" s="594"/>
      <c r="R662" s="594"/>
      <c r="S662" s="594"/>
      <c r="T662" s="594"/>
      <c r="U662" s="594"/>
      <c r="V662" s="594"/>
      <c r="W662" s="594"/>
      <c r="X662" s="594"/>
      <c r="Y662" s="594"/>
      <c r="Z662" s="594"/>
      <c r="AA662" s="588" t="s">
        <v>3282</v>
      </c>
      <c r="AB662" s="588" t="s">
        <v>3283</v>
      </c>
      <c r="AC662" s="680" t="s">
        <v>488</v>
      </c>
      <c r="AD662" s="588" t="s">
        <v>1096</v>
      </c>
      <c r="AE662" s="613">
        <v>1</v>
      </c>
      <c r="AF662" s="613">
        <v>6</v>
      </c>
      <c r="AG662" s="379" t="s">
        <v>665</v>
      </c>
      <c r="AH662" s="635"/>
      <c r="AI662" s="635"/>
      <c r="AJ662" s="379"/>
      <c r="AK662" s="379"/>
      <c r="AL662" s="379"/>
      <c r="AM662" s="379"/>
      <c r="AN662" s="379"/>
      <c r="AO662" s="379"/>
      <c r="AQ662" s="379" t="s">
        <v>3280</v>
      </c>
      <c r="AU662" s="379"/>
      <c r="AV662" s="681">
        <v>2.2000000000000002</v>
      </c>
      <c r="AW662" s="644">
        <v>3.3439999999999999</v>
      </c>
      <c r="AY662" s="379"/>
    </row>
    <row r="663" spans="1:51" x14ac:dyDescent="0.45">
      <c r="A663" s="379" t="s">
        <v>602</v>
      </c>
      <c r="B663" s="379" t="s">
        <v>3155</v>
      </c>
      <c r="C663" s="681" t="s">
        <v>3156</v>
      </c>
      <c r="D663" s="379" t="s">
        <v>3157</v>
      </c>
      <c r="J663" s="379" t="s">
        <v>120</v>
      </c>
      <c r="K663" s="594" t="s">
        <v>3284</v>
      </c>
      <c r="L663" s="594"/>
      <c r="M663" s="594"/>
      <c r="N663" s="612" t="s">
        <v>1076</v>
      </c>
      <c r="O663" s="612" t="s">
        <v>1076</v>
      </c>
      <c r="P663" s="594"/>
      <c r="Q663" s="594"/>
      <c r="R663" s="594"/>
      <c r="S663" s="594"/>
      <c r="T663" s="594"/>
      <c r="U663" s="594"/>
      <c r="V663" s="594"/>
      <c r="W663" s="594"/>
      <c r="X663" s="594"/>
      <c r="Y663" s="594"/>
      <c r="Z663" s="594"/>
      <c r="AA663" s="588" t="s">
        <v>3285</v>
      </c>
      <c r="AB663" s="588" t="s">
        <v>3286</v>
      </c>
      <c r="AC663" s="680" t="s">
        <v>492</v>
      </c>
      <c r="AD663" s="588" t="s">
        <v>1096</v>
      </c>
      <c r="AE663" s="613">
        <v>1</v>
      </c>
      <c r="AF663" s="613">
        <v>6</v>
      </c>
      <c r="AG663" s="379" t="s">
        <v>665</v>
      </c>
      <c r="AH663" s="635"/>
      <c r="AI663" s="635"/>
      <c r="AJ663" s="379"/>
      <c r="AK663" s="379"/>
      <c r="AL663" s="379"/>
      <c r="AM663" s="379"/>
      <c r="AN663" s="379"/>
      <c r="AO663" s="379"/>
      <c r="AU663" s="379"/>
      <c r="AV663" s="681"/>
      <c r="AW663" s="644">
        <v>2.3319999999999999</v>
      </c>
      <c r="AY663" s="379"/>
    </row>
    <row r="664" spans="1:51" x14ac:dyDescent="0.45">
      <c r="A664" s="379" t="s">
        <v>16</v>
      </c>
      <c r="J664" s="379" t="s">
        <v>120</v>
      </c>
      <c r="K664" s="594" t="s">
        <v>3287</v>
      </c>
      <c r="L664" s="594"/>
      <c r="M664" s="594"/>
      <c r="N664" s="594"/>
      <c r="O664" s="594"/>
      <c r="P664" s="594"/>
      <c r="Q664" s="594"/>
      <c r="R664" s="594"/>
      <c r="S664" s="594"/>
      <c r="T664" s="594"/>
      <c r="U664" s="594"/>
      <c r="V664" s="594"/>
      <c r="W664" s="594"/>
      <c r="X664" s="594"/>
      <c r="Y664" s="594"/>
      <c r="Z664" s="594"/>
      <c r="AA664" s="588" t="s">
        <v>3288</v>
      </c>
      <c r="AB664" s="588" t="s">
        <v>3289</v>
      </c>
      <c r="AC664" s="528" t="s">
        <v>173</v>
      </c>
      <c r="AD664" s="588" t="s">
        <v>1096</v>
      </c>
      <c r="AE664" s="613">
        <v>1</v>
      </c>
      <c r="AF664" s="613">
        <v>6</v>
      </c>
      <c r="AG664" s="379" t="s">
        <v>665</v>
      </c>
      <c r="AH664" s="635"/>
      <c r="AI664" s="635"/>
      <c r="AJ664" s="379"/>
      <c r="AK664" s="379"/>
      <c r="AL664" s="379"/>
      <c r="AM664" s="379"/>
      <c r="AN664" s="379"/>
      <c r="AO664" s="379"/>
      <c r="AU664" s="379"/>
      <c r="AY664" s="379"/>
    </row>
    <row r="665" spans="1:51" x14ac:dyDescent="0.45">
      <c r="A665" s="379" t="s">
        <v>16</v>
      </c>
      <c r="J665" s="379" t="s">
        <v>120</v>
      </c>
      <c r="K665" s="594" t="s">
        <v>3290</v>
      </c>
      <c r="L665" s="594" t="s">
        <v>2980</v>
      </c>
      <c r="M665" s="594" t="s">
        <v>2981</v>
      </c>
      <c r="N665" s="594" t="s">
        <v>3291</v>
      </c>
      <c r="O665" s="594" t="s">
        <v>3292</v>
      </c>
      <c r="P665" s="594"/>
      <c r="Q665" s="594"/>
      <c r="R665" s="594"/>
      <c r="S665" s="594"/>
      <c r="T665" s="594"/>
      <c r="U665" s="594"/>
      <c r="V665" s="594"/>
      <c r="W665" s="594"/>
      <c r="X665" s="594"/>
      <c r="Y665" s="594"/>
      <c r="Z665" s="594"/>
      <c r="AA665" s="588" t="s">
        <v>1447</v>
      </c>
      <c r="AB665" s="588" t="s">
        <v>3293</v>
      </c>
      <c r="AC665" s="528" t="s">
        <v>177</v>
      </c>
      <c r="AD665" s="588" t="s">
        <v>1096</v>
      </c>
      <c r="AE665" s="613">
        <v>1</v>
      </c>
      <c r="AF665" s="613">
        <v>6</v>
      </c>
      <c r="AG665" s="379" t="s">
        <v>665</v>
      </c>
      <c r="AH665" s="635"/>
      <c r="AI665" s="635"/>
      <c r="AJ665" s="379"/>
      <c r="AK665" s="379"/>
      <c r="AL665" s="379"/>
      <c r="AM665" s="379"/>
      <c r="AN665" s="379"/>
      <c r="AO665" s="379"/>
      <c r="AU665" s="379"/>
      <c r="AY665" s="379"/>
    </row>
    <row r="666" spans="1:51" x14ac:dyDescent="0.45">
      <c r="A666" s="379" t="s">
        <v>16</v>
      </c>
      <c r="J666" s="379" t="s">
        <v>120</v>
      </c>
      <c r="K666" s="594" t="s">
        <v>3294</v>
      </c>
      <c r="L666" s="594" t="s">
        <v>2980</v>
      </c>
      <c r="M666" s="594" t="s">
        <v>2981</v>
      </c>
      <c r="N666" s="594" t="s">
        <v>3295</v>
      </c>
      <c r="O666" s="594" t="s">
        <v>3296</v>
      </c>
      <c r="P666" s="594"/>
      <c r="Q666" s="594"/>
      <c r="R666" s="594"/>
      <c r="S666" s="594"/>
      <c r="T666" s="594"/>
      <c r="U666" s="594"/>
      <c r="V666" s="594"/>
      <c r="W666" s="594"/>
      <c r="X666" s="594"/>
      <c r="Y666" s="594"/>
      <c r="Z666" s="594"/>
      <c r="AA666" s="588" t="s">
        <v>1437</v>
      </c>
      <c r="AB666" s="588" t="s">
        <v>3297</v>
      </c>
      <c r="AC666" s="528" t="s">
        <v>181</v>
      </c>
      <c r="AD666" s="588" t="s">
        <v>1096</v>
      </c>
      <c r="AE666" s="613">
        <v>1</v>
      </c>
      <c r="AF666" s="613">
        <v>6</v>
      </c>
      <c r="AG666" s="379" t="s">
        <v>665</v>
      </c>
      <c r="AH666" s="635"/>
      <c r="AI666" s="635"/>
      <c r="AJ666" s="379"/>
      <c r="AK666" s="379"/>
      <c r="AL666" s="379"/>
      <c r="AM666" s="379"/>
      <c r="AN666" s="379"/>
      <c r="AO666" s="379"/>
      <c r="AU666" s="379"/>
      <c r="AY666" s="379"/>
    </row>
    <row r="667" spans="1:51" x14ac:dyDescent="0.45">
      <c r="A667" s="379" t="s">
        <v>16</v>
      </c>
      <c r="J667" s="379" t="s">
        <v>120</v>
      </c>
      <c r="K667" s="594" t="s">
        <v>3298</v>
      </c>
      <c r="L667" s="594" t="s">
        <v>2980</v>
      </c>
      <c r="M667" s="594" t="s">
        <v>2981</v>
      </c>
      <c r="N667" s="594" t="s">
        <v>3299</v>
      </c>
      <c r="O667" s="594" t="s">
        <v>3300</v>
      </c>
      <c r="P667" s="594"/>
      <c r="Q667" s="594"/>
      <c r="R667" s="594"/>
      <c r="S667" s="594"/>
      <c r="T667" s="594"/>
      <c r="U667" s="594"/>
      <c r="V667" s="594"/>
      <c r="W667" s="594"/>
      <c r="X667" s="594"/>
      <c r="Y667" s="594"/>
      <c r="Z667" s="594"/>
      <c r="AA667" s="588" t="s">
        <v>1433</v>
      </c>
      <c r="AB667" s="588" t="s">
        <v>3301</v>
      </c>
      <c r="AC667" s="528" t="s">
        <v>185</v>
      </c>
      <c r="AD667" s="588" t="s">
        <v>1096</v>
      </c>
      <c r="AE667" s="613">
        <v>1</v>
      </c>
      <c r="AF667" s="613">
        <v>6</v>
      </c>
      <c r="AG667" s="379" t="s">
        <v>665</v>
      </c>
      <c r="AH667" s="635"/>
      <c r="AI667" s="635"/>
      <c r="AJ667" s="379"/>
      <c r="AK667" s="379"/>
      <c r="AL667" s="379"/>
      <c r="AM667" s="379"/>
      <c r="AN667" s="379"/>
      <c r="AO667" s="379"/>
      <c r="AU667" s="379"/>
      <c r="AY667" s="379"/>
    </row>
    <row r="668" spans="1:51" x14ac:dyDescent="0.45">
      <c r="A668" s="379" t="s">
        <v>16</v>
      </c>
      <c r="J668" s="379" t="s">
        <v>120</v>
      </c>
      <c r="K668" s="594" t="s">
        <v>3302</v>
      </c>
      <c r="L668" s="594" t="s">
        <v>2980</v>
      </c>
      <c r="M668" s="594" t="s">
        <v>2981</v>
      </c>
      <c r="N668" s="594" t="s">
        <v>3303</v>
      </c>
      <c r="O668" s="594" t="s">
        <v>3304</v>
      </c>
      <c r="P668" s="594"/>
      <c r="Q668" s="594"/>
      <c r="R668" s="594"/>
      <c r="S668" s="594"/>
      <c r="T668" s="594"/>
      <c r="U668" s="594"/>
      <c r="V668" s="594"/>
      <c r="W668" s="594"/>
      <c r="X668" s="594"/>
      <c r="Y668" s="594"/>
      <c r="Z668" s="594"/>
      <c r="AA668" s="588" t="s">
        <v>1427</v>
      </c>
      <c r="AB668" s="588" t="s">
        <v>3305</v>
      </c>
      <c r="AC668" s="528" t="s">
        <v>189</v>
      </c>
      <c r="AD668" s="588" t="s">
        <v>1096</v>
      </c>
      <c r="AE668" s="613">
        <v>1</v>
      </c>
      <c r="AF668" s="613">
        <v>6</v>
      </c>
      <c r="AG668" s="379" t="s">
        <v>665</v>
      </c>
      <c r="AH668" s="635"/>
      <c r="AI668" s="635"/>
      <c r="AJ668" s="379"/>
      <c r="AK668" s="379"/>
      <c r="AL668" s="379"/>
      <c r="AM668" s="379"/>
      <c r="AN668" s="379"/>
      <c r="AO668" s="379"/>
      <c r="AU668" s="379"/>
      <c r="AY668" s="379"/>
    </row>
    <row r="669" spans="1:51" x14ac:dyDescent="0.45">
      <c r="A669" s="379" t="s">
        <v>16</v>
      </c>
      <c r="J669" s="379" t="s">
        <v>120</v>
      </c>
      <c r="K669" s="594" t="s">
        <v>3306</v>
      </c>
      <c r="L669" s="594" t="s">
        <v>2980</v>
      </c>
      <c r="M669" s="594" t="s">
        <v>2981</v>
      </c>
      <c r="N669" s="594" t="s">
        <v>3307</v>
      </c>
      <c r="O669" s="594" t="s">
        <v>3308</v>
      </c>
      <c r="P669" s="594"/>
      <c r="Q669" s="594"/>
      <c r="R669" s="594"/>
      <c r="S669" s="594"/>
      <c r="T669" s="594"/>
      <c r="U669" s="594"/>
      <c r="V669" s="594"/>
      <c r="W669" s="594"/>
      <c r="X669" s="594"/>
      <c r="Y669" s="594"/>
      <c r="Z669" s="594"/>
      <c r="AA669" s="588" t="s">
        <v>1421</v>
      </c>
      <c r="AB669" s="588" t="s">
        <v>3309</v>
      </c>
      <c r="AC669" s="528" t="s">
        <v>193</v>
      </c>
      <c r="AD669" s="588" t="s">
        <v>1096</v>
      </c>
      <c r="AE669" s="613">
        <v>1</v>
      </c>
      <c r="AF669" s="613">
        <v>6</v>
      </c>
      <c r="AG669" s="379" t="s">
        <v>665</v>
      </c>
      <c r="AH669" s="635"/>
      <c r="AI669" s="635"/>
      <c r="AJ669" s="379"/>
      <c r="AK669" s="379"/>
      <c r="AL669" s="379"/>
      <c r="AM669" s="379"/>
      <c r="AN669" s="379"/>
      <c r="AO669" s="379"/>
      <c r="AU669" s="379"/>
      <c r="AY669" s="379"/>
    </row>
    <row r="670" spans="1:51" x14ac:dyDescent="0.45">
      <c r="A670" s="379" t="s">
        <v>16</v>
      </c>
      <c r="J670" s="379" t="s">
        <v>120</v>
      </c>
      <c r="K670" s="594" t="s">
        <v>3310</v>
      </c>
      <c r="L670" s="594" t="s">
        <v>2980</v>
      </c>
      <c r="M670" s="594" t="s">
        <v>2981</v>
      </c>
      <c r="N670" s="594" t="s">
        <v>3311</v>
      </c>
      <c r="O670" s="594" t="s">
        <v>3312</v>
      </c>
      <c r="P670" s="594"/>
      <c r="Q670" s="594"/>
      <c r="R670" s="594"/>
      <c r="S670" s="594"/>
      <c r="T670" s="594"/>
      <c r="U670" s="594"/>
      <c r="V670" s="594"/>
      <c r="W670" s="594"/>
      <c r="X670" s="594"/>
      <c r="Y670" s="594"/>
      <c r="Z670" s="594"/>
      <c r="AA670" s="588" t="s">
        <v>1418</v>
      </c>
      <c r="AB670" s="588" t="s">
        <v>3313</v>
      </c>
      <c r="AC670" s="528" t="s">
        <v>197</v>
      </c>
      <c r="AD670" s="588" t="s">
        <v>1096</v>
      </c>
      <c r="AE670" s="613">
        <v>1</v>
      </c>
      <c r="AF670" s="613">
        <v>6</v>
      </c>
      <c r="AG670" s="379" t="s">
        <v>665</v>
      </c>
      <c r="AH670" s="635"/>
      <c r="AI670" s="635"/>
      <c r="AJ670" s="379"/>
      <c r="AK670" s="379"/>
      <c r="AL670" s="379"/>
      <c r="AM670" s="379"/>
      <c r="AN670" s="379"/>
      <c r="AO670" s="379"/>
      <c r="AU670" s="379"/>
      <c r="AY670" s="379"/>
    </row>
    <row r="671" spans="1:51" x14ac:dyDescent="0.45">
      <c r="A671" s="379" t="s">
        <v>16</v>
      </c>
      <c r="J671" s="379" t="s">
        <v>120</v>
      </c>
      <c r="K671" s="594" t="s">
        <v>3314</v>
      </c>
      <c r="L671" s="594" t="s">
        <v>2980</v>
      </c>
      <c r="M671" s="594" t="s">
        <v>2981</v>
      </c>
      <c r="N671" s="594" t="s">
        <v>3315</v>
      </c>
      <c r="O671" s="594" t="s">
        <v>3316</v>
      </c>
      <c r="P671" s="594"/>
      <c r="Q671" s="594"/>
      <c r="R671" s="594"/>
      <c r="S671" s="594"/>
      <c r="T671" s="594"/>
      <c r="U671" s="594"/>
      <c r="V671" s="594"/>
      <c r="W671" s="594"/>
      <c r="X671" s="594"/>
      <c r="Y671" s="594"/>
      <c r="Z671" s="594"/>
      <c r="AA671" s="588" t="s">
        <v>1415</v>
      </c>
      <c r="AB671" s="588" t="s">
        <v>3317</v>
      </c>
      <c r="AC671" s="528" t="s">
        <v>201</v>
      </c>
      <c r="AD671" s="588" t="s">
        <v>1096</v>
      </c>
      <c r="AE671" s="613">
        <v>1</v>
      </c>
      <c r="AF671" s="613">
        <v>6</v>
      </c>
      <c r="AG671" s="379" t="s">
        <v>665</v>
      </c>
      <c r="AH671" s="635"/>
      <c r="AI671" s="635"/>
      <c r="AJ671" s="379"/>
      <c r="AK671" s="379"/>
      <c r="AL671" s="379"/>
      <c r="AM671" s="379"/>
      <c r="AN671" s="379"/>
      <c r="AO671" s="379"/>
      <c r="AU671" s="379"/>
      <c r="AY671" s="379"/>
    </row>
    <row r="672" spans="1:51" x14ac:dyDescent="0.45">
      <c r="A672" s="379" t="s">
        <v>16</v>
      </c>
      <c r="J672" s="379" t="s">
        <v>120</v>
      </c>
      <c r="K672" s="594" t="s">
        <v>3318</v>
      </c>
      <c r="L672" s="594" t="s">
        <v>2980</v>
      </c>
      <c r="M672" s="594" t="s">
        <v>2981</v>
      </c>
      <c r="N672" s="594" t="s">
        <v>3319</v>
      </c>
      <c r="O672" s="594" t="s">
        <v>3320</v>
      </c>
      <c r="P672" s="594"/>
      <c r="Q672" s="594"/>
      <c r="R672" s="594"/>
      <c r="S672" s="594"/>
      <c r="T672" s="594"/>
      <c r="U672" s="594"/>
      <c r="V672" s="594"/>
      <c r="W672" s="594"/>
      <c r="X672" s="594"/>
      <c r="Y672" s="594"/>
      <c r="Z672" s="594"/>
      <c r="AA672" s="588" t="s">
        <v>1411</v>
      </c>
      <c r="AB672" s="588" t="s">
        <v>3321</v>
      </c>
      <c r="AC672" s="528" t="s">
        <v>205</v>
      </c>
      <c r="AD672" s="588" t="s">
        <v>1096</v>
      </c>
      <c r="AE672" s="613">
        <v>1</v>
      </c>
      <c r="AF672" s="613">
        <v>6</v>
      </c>
      <c r="AG672" s="379" t="s">
        <v>665</v>
      </c>
      <c r="AH672" s="635"/>
      <c r="AI672" s="635"/>
      <c r="AJ672" s="379"/>
      <c r="AK672" s="379"/>
      <c r="AL672" s="379"/>
      <c r="AM672" s="379"/>
      <c r="AN672" s="379"/>
      <c r="AO672" s="379"/>
      <c r="AU672" s="379"/>
      <c r="AY672" s="379"/>
    </row>
    <row r="673" spans="1:51" x14ac:dyDescent="0.45">
      <c r="A673" s="379" t="s">
        <v>16</v>
      </c>
      <c r="J673" s="379" t="s">
        <v>120</v>
      </c>
      <c r="K673" s="594" t="s">
        <v>3322</v>
      </c>
      <c r="L673" s="594" t="s">
        <v>2980</v>
      </c>
      <c r="M673" s="594" t="s">
        <v>2981</v>
      </c>
      <c r="N673" s="594" t="s">
        <v>3323</v>
      </c>
      <c r="O673" s="594" t="s">
        <v>3324</v>
      </c>
      <c r="P673" s="594"/>
      <c r="Q673" s="594"/>
      <c r="R673" s="594"/>
      <c r="S673" s="594"/>
      <c r="T673" s="594"/>
      <c r="U673" s="594"/>
      <c r="V673" s="594"/>
      <c r="W673" s="594"/>
      <c r="X673" s="594"/>
      <c r="Y673" s="594"/>
      <c r="Z673" s="594"/>
      <c r="AA673" s="588" t="s">
        <v>1407</v>
      </c>
      <c r="AB673" s="588" t="s">
        <v>3325</v>
      </c>
      <c r="AC673" s="528" t="s">
        <v>209</v>
      </c>
      <c r="AD673" s="588" t="s">
        <v>1096</v>
      </c>
      <c r="AE673" s="613">
        <v>1</v>
      </c>
      <c r="AF673" s="613">
        <v>6</v>
      </c>
      <c r="AG673" s="379" t="s">
        <v>665</v>
      </c>
      <c r="AH673" s="635"/>
      <c r="AI673" s="635"/>
      <c r="AJ673" s="379"/>
      <c r="AK673" s="379"/>
      <c r="AL673" s="379"/>
      <c r="AM673" s="379"/>
      <c r="AN673" s="379"/>
      <c r="AO673" s="379"/>
      <c r="AU673" s="379"/>
      <c r="AY673" s="379"/>
    </row>
    <row r="674" spans="1:51" x14ac:dyDescent="0.45">
      <c r="A674" s="379" t="s">
        <v>16</v>
      </c>
      <c r="J674" s="379" t="s">
        <v>120</v>
      </c>
      <c r="K674" s="594" t="s">
        <v>3326</v>
      </c>
      <c r="L674" s="594"/>
      <c r="M674" s="594"/>
      <c r="N674" s="612" t="s">
        <v>1076</v>
      </c>
      <c r="O674" s="612" t="s">
        <v>1076</v>
      </c>
      <c r="P674" s="594"/>
      <c r="Q674" s="594"/>
      <c r="R674" s="594"/>
      <c r="S674" s="594"/>
      <c r="T674" s="594"/>
      <c r="U674" s="594"/>
      <c r="V674" s="594"/>
      <c r="W674" s="594"/>
      <c r="X674" s="594"/>
      <c r="Y674" s="594"/>
      <c r="Z674" s="594"/>
      <c r="AA674" s="588" t="s">
        <v>1403</v>
      </c>
      <c r="AB674" s="588" t="s">
        <v>3327</v>
      </c>
      <c r="AC674" s="528" t="s">
        <v>498</v>
      </c>
      <c r="AD674" s="588" t="s">
        <v>1096</v>
      </c>
      <c r="AE674" s="613">
        <v>1</v>
      </c>
      <c r="AF674" s="613">
        <v>6</v>
      </c>
      <c r="AG674" s="379" t="s">
        <v>665</v>
      </c>
      <c r="AH674" s="635"/>
      <c r="AI674" s="635"/>
      <c r="AJ674" s="379"/>
      <c r="AK674" s="379"/>
      <c r="AL674" s="379"/>
      <c r="AM674" s="379"/>
      <c r="AN674" s="379"/>
      <c r="AO674" s="379"/>
      <c r="AU674" s="379"/>
      <c r="AY674" s="379"/>
    </row>
    <row r="675" spans="1:51" x14ac:dyDescent="0.45">
      <c r="A675" s="379" t="s">
        <v>602</v>
      </c>
      <c r="B675" s="681" t="s">
        <v>3328</v>
      </c>
      <c r="C675" s="379" t="s">
        <v>3329</v>
      </c>
      <c r="J675" s="379" t="s">
        <v>120</v>
      </c>
      <c r="K675" s="594" t="s">
        <v>3330</v>
      </c>
      <c r="L675" s="594"/>
      <c r="M675" s="594"/>
      <c r="N675" s="612" t="s">
        <v>1076</v>
      </c>
      <c r="O675" s="612" t="s">
        <v>1076</v>
      </c>
      <c r="P675" s="594"/>
      <c r="Q675" s="594"/>
      <c r="R675" s="594"/>
      <c r="S675" s="594"/>
      <c r="T675" s="594"/>
      <c r="U675" s="594"/>
      <c r="V675" s="594"/>
      <c r="W675" s="594"/>
      <c r="X675" s="594"/>
      <c r="Y675" s="594"/>
      <c r="Z675" s="594"/>
      <c r="AA675" s="588" t="s">
        <v>3331</v>
      </c>
      <c r="AB675" s="588" t="s">
        <v>3332</v>
      </c>
      <c r="AC675" s="680" t="s">
        <v>135</v>
      </c>
      <c r="AD675" s="588" t="s">
        <v>1096</v>
      </c>
      <c r="AE675" s="613">
        <v>1</v>
      </c>
      <c r="AF675" s="613">
        <v>6</v>
      </c>
      <c r="AG675" s="379" t="s">
        <v>665</v>
      </c>
      <c r="AH675" s="635"/>
      <c r="AI675" s="635"/>
      <c r="AJ675" s="379"/>
      <c r="AK675" s="379"/>
      <c r="AL675" s="379"/>
      <c r="AM675" s="379"/>
      <c r="AN675" s="379"/>
      <c r="AO675" s="379"/>
      <c r="AQ675" s="379" t="s">
        <v>3333</v>
      </c>
      <c r="AR675" s="379" t="s">
        <v>3334</v>
      </c>
      <c r="AU675" s="379"/>
      <c r="AV675" s="681">
        <v>2.2000000000000002</v>
      </c>
      <c r="AW675" s="644">
        <v>0</v>
      </c>
      <c r="AY675" s="379"/>
    </row>
    <row r="676" spans="1:51" x14ac:dyDescent="0.45">
      <c r="A676" s="379" t="s">
        <v>602</v>
      </c>
      <c r="B676" s="681" t="s">
        <v>3328</v>
      </c>
      <c r="C676" s="379" t="s">
        <v>3329</v>
      </c>
      <c r="J676" s="379" t="s">
        <v>120</v>
      </c>
      <c r="K676" s="594" t="s">
        <v>3335</v>
      </c>
      <c r="L676" s="594" t="s">
        <v>2980</v>
      </c>
      <c r="M676" s="594" t="s">
        <v>2981</v>
      </c>
      <c r="N676" s="594" t="s">
        <v>3336</v>
      </c>
      <c r="O676" s="594" t="s">
        <v>3337</v>
      </c>
      <c r="P676" s="594"/>
      <c r="Q676" s="594"/>
      <c r="R676" s="594"/>
      <c r="S676" s="594"/>
      <c r="T676" s="594"/>
      <c r="U676" s="594"/>
      <c r="V676" s="594"/>
      <c r="W676" s="594"/>
      <c r="X676" s="594"/>
      <c r="Y676" s="594"/>
      <c r="Z676" s="594"/>
      <c r="AA676" s="588" t="s">
        <v>3338</v>
      </c>
      <c r="AB676" s="588" t="s">
        <v>3339</v>
      </c>
      <c r="AC676" s="680" t="s">
        <v>139</v>
      </c>
      <c r="AD676" s="588" t="s">
        <v>1096</v>
      </c>
      <c r="AE676" s="613">
        <v>1</v>
      </c>
      <c r="AF676" s="613">
        <v>6</v>
      </c>
      <c r="AG676" s="379" t="s">
        <v>665</v>
      </c>
      <c r="AH676" s="635"/>
      <c r="AI676" s="635"/>
      <c r="AJ676" s="379"/>
      <c r="AK676" s="379"/>
      <c r="AL676" s="379"/>
      <c r="AM676" s="379"/>
      <c r="AN676" s="379"/>
      <c r="AO676" s="379"/>
      <c r="AQ676" s="379" t="s">
        <v>3333</v>
      </c>
      <c r="AR676" s="379" t="s">
        <v>3340</v>
      </c>
      <c r="AU676" s="379"/>
      <c r="AV676" s="681">
        <v>2.2000000000000002</v>
      </c>
      <c r="AW676" s="644">
        <v>3.5419999999999998</v>
      </c>
      <c r="AY676" s="379"/>
    </row>
    <row r="677" spans="1:51" x14ac:dyDescent="0.45">
      <c r="A677" s="379" t="s">
        <v>602</v>
      </c>
      <c r="B677" s="379" t="s">
        <v>3341</v>
      </c>
      <c r="C677" s="681" t="s">
        <v>3342</v>
      </c>
      <c r="D677" s="379" t="s">
        <v>3343</v>
      </c>
      <c r="J677" s="379" t="s">
        <v>120</v>
      </c>
      <c r="K677" s="594" t="s">
        <v>3344</v>
      </c>
      <c r="L677" s="594" t="s">
        <v>2980</v>
      </c>
      <c r="M677" s="594" t="s">
        <v>2981</v>
      </c>
      <c r="N677" s="594" t="s">
        <v>3345</v>
      </c>
      <c r="O677" s="594" t="s">
        <v>3346</v>
      </c>
      <c r="P677" s="594"/>
      <c r="Q677" s="594"/>
      <c r="R677" s="594"/>
      <c r="S677" s="594"/>
      <c r="T677" s="594"/>
      <c r="U677" s="594"/>
      <c r="V677" s="594"/>
      <c r="W677" s="594"/>
      <c r="X677" s="594"/>
      <c r="Y677" s="594"/>
      <c r="Z677" s="594"/>
      <c r="AA677" s="588" t="s">
        <v>3347</v>
      </c>
      <c r="AB677" s="588" t="s">
        <v>3348</v>
      </c>
      <c r="AC677" s="680" t="s">
        <v>141</v>
      </c>
      <c r="AD677" s="588" t="s">
        <v>1096</v>
      </c>
      <c r="AE677" s="613">
        <v>1</v>
      </c>
      <c r="AF677" s="613">
        <v>6</v>
      </c>
      <c r="AG677" s="379" t="s">
        <v>665</v>
      </c>
      <c r="AH677" s="635"/>
      <c r="AI677" s="635"/>
      <c r="AJ677" s="379"/>
      <c r="AK677" s="379"/>
      <c r="AL677" s="379"/>
      <c r="AM677" s="379"/>
      <c r="AN677" s="379"/>
      <c r="AO677" s="379"/>
      <c r="AQ677" s="379" t="s">
        <v>3349</v>
      </c>
      <c r="AR677" s="379" t="s">
        <v>3350</v>
      </c>
      <c r="AU677" s="379"/>
      <c r="AV677" s="681">
        <v>2.2000000000000002</v>
      </c>
      <c r="AW677" s="644">
        <v>1.804</v>
      </c>
      <c r="AY677" s="379"/>
    </row>
    <row r="678" spans="1:51" x14ac:dyDescent="0.45">
      <c r="A678" s="379" t="s">
        <v>602</v>
      </c>
      <c r="B678" s="379" t="s">
        <v>3351</v>
      </c>
      <c r="C678" s="681" t="s">
        <v>3352</v>
      </c>
      <c r="D678" s="379" t="s">
        <v>3353</v>
      </c>
      <c r="J678" s="379" t="s">
        <v>120</v>
      </c>
      <c r="K678" s="594" t="s">
        <v>3354</v>
      </c>
      <c r="L678" s="594" t="s">
        <v>2980</v>
      </c>
      <c r="M678" s="594" t="s">
        <v>2981</v>
      </c>
      <c r="N678" s="594" t="s">
        <v>3355</v>
      </c>
      <c r="O678" s="594" t="s">
        <v>3356</v>
      </c>
      <c r="P678" s="594"/>
      <c r="Q678" s="594"/>
      <c r="R678" s="594"/>
      <c r="S678" s="594"/>
      <c r="T678" s="594"/>
      <c r="U678" s="594"/>
      <c r="V678" s="594"/>
      <c r="W678" s="594"/>
      <c r="X678" s="594"/>
      <c r="Y678" s="594"/>
      <c r="Z678" s="594"/>
      <c r="AA678" s="588" t="s">
        <v>3357</v>
      </c>
      <c r="AB678" s="588" t="s">
        <v>3358</v>
      </c>
      <c r="AC678" s="680" t="s">
        <v>143</v>
      </c>
      <c r="AD678" s="588" t="s">
        <v>1096</v>
      </c>
      <c r="AE678" s="613">
        <v>1</v>
      </c>
      <c r="AF678" s="613">
        <v>6</v>
      </c>
      <c r="AG678" s="379" t="s">
        <v>665</v>
      </c>
      <c r="AH678" s="635"/>
      <c r="AI678" s="635"/>
      <c r="AJ678" s="379">
        <v>21</v>
      </c>
      <c r="AK678" s="379">
        <v>15</v>
      </c>
      <c r="AL678" s="379"/>
      <c r="AM678" s="379">
        <v>1</v>
      </c>
      <c r="AN678" s="379">
        <v>5</v>
      </c>
      <c r="AO678" s="379"/>
      <c r="AQ678" s="379" t="s">
        <v>3359</v>
      </c>
      <c r="AR678" s="379" t="s">
        <v>3360</v>
      </c>
      <c r="AU678" s="379"/>
      <c r="AV678" s="681">
        <v>2.2000000000000002</v>
      </c>
      <c r="AW678" s="644">
        <v>0</v>
      </c>
      <c r="AY678" s="379"/>
    </row>
    <row r="679" spans="1:51" x14ac:dyDescent="0.45">
      <c r="A679" s="379" t="s">
        <v>602</v>
      </c>
      <c r="B679" s="379" t="s">
        <v>3361</v>
      </c>
      <c r="C679" s="681" t="s">
        <v>3362</v>
      </c>
      <c r="D679" s="379" t="s">
        <v>3363</v>
      </c>
      <c r="J679" s="379" t="s">
        <v>120</v>
      </c>
      <c r="K679" s="594" t="s">
        <v>3364</v>
      </c>
      <c r="L679" s="594" t="s">
        <v>2980</v>
      </c>
      <c r="M679" s="594" t="s">
        <v>2981</v>
      </c>
      <c r="N679" s="594" t="s">
        <v>3365</v>
      </c>
      <c r="O679" s="594" t="s">
        <v>3366</v>
      </c>
      <c r="P679" s="594"/>
      <c r="Q679" s="594"/>
      <c r="R679" s="594"/>
      <c r="S679" s="594"/>
      <c r="T679" s="594"/>
      <c r="U679" s="594"/>
      <c r="V679" s="594"/>
      <c r="W679" s="594"/>
      <c r="X679" s="594"/>
      <c r="Y679" s="594"/>
      <c r="Z679" s="594"/>
      <c r="AA679" s="588" t="s">
        <v>3367</v>
      </c>
      <c r="AB679" s="588" t="s">
        <v>3368</v>
      </c>
      <c r="AC679" s="680" t="s">
        <v>146</v>
      </c>
      <c r="AD679" s="588" t="s">
        <v>1096</v>
      </c>
      <c r="AE679" s="613">
        <v>1</v>
      </c>
      <c r="AF679" s="613">
        <v>6</v>
      </c>
      <c r="AG679" s="379" t="s">
        <v>665</v>
      </c>
      <c r="AH679" s="635"/>
      <c r="AI679" s="635"/>
      <c r="AJ679" s="379"/>
      <c r="AK679" s="379"/>
      <c r="AL679" s="379"/>
      <c r="AM679" s="379"/>
      <c r="AN679" s="379"/>
      <c r="AO679" s="379"/>
      <c r="AP679" s="379" t="s">
        <v>1429</v>
      </c>
      <c r="AQ679" s="379" t="s">
        <v>3369</v>
      </c>
      <c r="AR679" s="379" t="s">
        <v>3370</v>
      </c>
      <c r="AU679" s="379"/>
      <c r="AV679" s="681">
        <v>1.1000000000000001</v>
      </c>
      <c r="AW679" s="644">
        <v>1.1659999999999999</v>
      </c>
      <c r="AY679" s="379"/>
    </row>
    <row r="680" spans="1:51" x14ac:dyDescent="0.45">
      <c r="A680" s="379" t="s">
        <v>602</v>
      </c>
      <c r="B680" s="379" t="s">
        <v>3328</v>
      </c>
      <c r="C680" s="681" t="s">
        <v>3329</v>
      </c>
      <c r="J680" s="379" t="s">
        <v>120</v>
      </c>
      <c r="K680" s="594" t="s">
        <v>3371</v>
      </c>
      <c r="L680" s="594" t="s">
        <v>2980</v>
      </c>
      <c r="M680" s="594" t="s">
        <v>2981</v>
      </c>
      <c r="N680" s="594" t="s">
        <v>3372</v>
      </c>
      <c r="O680" s="594" t="s">
        <v>3373</v>
      </c>
      <c r="P680" s="594" t="s">
        <v>3374</v>
      </c>
      <c r="Q680" s="594" t="s">
        <v>3375</v>
      </c>
      <c r="R680" s="594"/>
      <c r="S680" s="594"/>
      <c r="T680" s="594"/>
      <c r="U680" s="594"/>
      <c r="V680" s="594"/>
      <c r="W680" s="594"/>
      <c r="X680" s="594"/>
      <c r="Y680" s="594"/>
      <c r="Z680" s="594"/>
      <c r="AA680" s="588" t="s">
        <v>3376</v>
      </c>
      <c r="AB680" s="588" t="s">
        <v>3377</v>
      </c>
      <c r="AC680" s="680" t="s">
        <v>475</v>
      </c>
      <c r="AD680" s="588" t="s">
        <v>1096</v>
      </c>
      <c r="AE680" s="613">
        <v>1</v>
      </c>
      <c r="AF680" s="613">
        <v>6</v>
      </c>
      <c r="AG680" s="379" t="s">
        <v>665</v>
      </c>
      <c r="AH680" s="635"/>
      <c r="AI680" s="635"/>
      <c r="AJ680" s="379"/>
      <c r="AK680" s="379"/>
      <c r="AL680" s="379"/>
      <c r="AM680" s="379"/>
      <c r="AN680" s="379"/>
      <c r="AO680" s="379"/>
      <c r="AQ680" s="379" t="s">
        <v>3378</v>
      </c>
      <c r="AR680" s="379" t="s">
        <v>3379</v>
      </c>
      <c r="AU680" s="379"/>
      <c r="AV680" s="681">
        <v>2.2000000000000002</v>
      </c>
      <c r="AW680" s="644">
        <v>0.13200000000000001</v>
      </c>
      <c r="AY680" s="379"/>
    </row>
    <row r="681" spans="1:51" x14ac:dyDescent="0.45">
      <c r="A681" s="379" t="s">
        <v>602</v>
      </c>
      <c r="B681" s="379" t="s">
        <v>3380</v>
      </c>
      <c r="C681" s="681" t="s">
        <v>3381</v>
      </c>
      <c r="D681" s="379" t="s">
        <v>3382</v>
      </c>
      <c r="J681" s="379" t="s">
        <v>120</v>
      </c>
      <c r="K681" s="594" t="s">
        <v>3383</v>
      </c>
      <c r="L681" s="594" t="s">
        <v>2980</v>
      </c>
      <c r="M681" s="594" t="s">
        <v>2981</v>
      </c>
      <c r="N681" s="594" t="s">
        <v>3384</v>
      </c>
      <c r="O681" s="594" t="s">
        <v>3385</v>
      </c>
      <c r="P681" s="594"/>
      <c r="Q681" s="594"/>
      <c r="R681" s="594"/>
      <c r="S681" s="594"/>
      <c r="T681" s="594"/>
      <c r="U681" s="594"/>
      <c r="V681" s="594"/>
      <c r="W681" s="594"/>
      <c r="X681" s="594"/>
      <c r="Y681" s="594"/>
      <c r="Z681" s="594"/>
      <c r="AA681" s="588" t="s">
        <v>3386</v>
      </c>
      <c r="AB681" s="588" t="s">
        <v>3387</v>
      </c>
      <c r="AC681" s="680" t="s">
        <v>478</v>
      </c>
      <c r="AD681" s="588" t="s">
        <v>1096</v>
      </c>
      <c r="AE681" s="613">
        <v>1</v>
      </c>
      <c r="AF681" s="613">
        <v>6</v>
      </c>
      <c r="AG681" s="379" t="s">
        <v>665</v>
      </c>
      <c r="AH681" s="635"/>
      <c r="AI681" s="635"/>
      <c r="AJ681" s="379">
        <v>5</v>
      </c>
      <c r="AK681" s="379">
        <v>5</v>
      </c>
      <c r="AL681" s="379"/>
      <c r="AM681" s="379"/>
      <c r="AN681" s="379"/>
      <c r="AO681" s="379"/>
      <c r="AP681" s="379" t="s">
        <v>1763</v>
      </c>
      <c r="AQ681" s="379" t="s">
        <v>3388</v>
      </c>
      <c r="AR681" s="379" t="s">
        <v>3389</v>
      </c>
      <c r="AU681" s="379"/>
      <c r="AV681" s="681">
        <v>0.55000000000000004</v>
      </c>
      <c r="AW681" s="644">
        <v>0.24199999999999999</v>
      </c>
      <c r="AY681" s="379"/>
    </row>
    <row r="682" spans="1:51" x14ac:dyDescent="0.45">
      <c r="A682" s="379" t="s">
        <v>602</v>
      </c>
      <c r="B682" s="379" t="s">
        <v>3390</v>
      </c>
      <c r="C682" s="681" t="s">
        <v>3391</v>
      </c>
      <c r="D682" s="379" t="s">
        <v>3392</v>
      </c>
      <c r="J682" s="379" t="s">
        <v>120</v>
      </c>
      <c r="K682" s="594" t="s">
        <v>3393</v>
      </c>
      <c r="L682" s="594" t="s">
        <v>2980</v>
      </c>
      <c r="M682" s="594" t="s">
        <v>2981</v>
      </c>
      <c r="N682" s="594" t="s">
        <v>3394</v>
      </c>
      <c r="O682" s="594" t="s">
        <v>3395</v>
      </c>
      <c r="P682" s="594"/>
      <c r="Q682" s="594"/>
      <c r="R682" s="594"/>
      <c r="S682" s="594"/>
      <c r="T682" s="594"/>
      <c r="U682" s="594"/>
      <c r="V682" s="594"/>
      <c r="W682" s="594"/>
      <c r="X682" s="594"/>
      <c r="Y682" s="594"/>
      <c r="Z682" s="594"/>
      <c r="AA682" s="588" t="s">
        <v>3396</v>
      </c>
      <c r="AB682" s="588" t="s">
        <v>3397</v>
      </c>
      <c r="AC682" s="680" t="s">
        <v>481</v>
      </c>
      <c r="AD682" s="588" t="s">
        <v>1096</v>
      </c>
      <c r="AE682" s="613">
        <v>1</v>
      </c>
      <c r="AF682" s="613">
        <v>6</v>
      </c>
      <c r="AG682" s="379" t="s">
        <v>665</v>
      </c>
      <c r="AH682" s="635"/>
      <c r="AI682" s="635"/>
      <c r="AJ682" s="379">
        <v>14</v>
      </c>
      <c r="AK682" s="379">
        <v>5</v>
      </c>
      <c r="AL682" s="379">
        <v>1</v>
      </c>
      <c r="AM682" s="379">
        <v>8</v>
      </c>
      <c r="AN682" s="379"/>
      <c r="AO682" s="379"/>
      <c r="AQ682" s="379" t="s">
        <v>3398</v>
      </c>
      <c r="AR682" s="379" t="s">
        <v>3399</v>
      </c>
      <c r="AU682" s="379"/>
      <c r="AV682" s="681">
        <v>2.2000000000000002</v>
      </c>
      <c r="AW682" s="644">
        <v>1.65</v>
      </c>
      <c r="AY682" s="379"/>
    </row>
    <row r="683" spans="1:51" x14ac:dyDescent="0.45">
      <c r="A683" s="379" t="s">
        <v>602</v>
      </c>
      <c r="B683" s="379" t="s">
        <v>3390</v>
      </c>
      <c r="C683" s="681" t="s">
        <v>3391</v>
      </c>
      <c r="D683" s="379" t="s">
        <v>3392</v>
      </c>
      <c r="J683" s="379" t="s">
        <v>120</v>
      </c>
      <c r="K683" s="594" t="s">
        <v>3400</v>
      </c>
      <c r="L683" s="594" t="s">
        <v>2980</v>
      </c>
      <c r="M683" s="594" t="s">
        <v>2981</v>
      </c>
      <c r="N683" s="594" t="s">
        <v>3401</v>
      </c>
      <c r="O683" s="594" t="s">
        <v>3402</v>
      </c>
      <c r="P683" s="594"/>
      <c r="Q683" s="594"/>
      <c r="R683" s="594"/>
      <c r="S683" s="594"/>
      <c r="T683" s="594"/>
      <c r="U683" s="594"/>
      <c r="V683" s="594"/>
      <c r="W683" s="594"/>
      <c r="X683" s="594"/>
      <c r="Y683" s="594"/>
      <c r="Z683" s="594"/>
      <c r="AA683" s="588" t="s">
        <v>3403</v>
      </c>
      <c r="AB683" s="588" t="s">
        <v>3404</v>
      </c>
      <c r="AC683" s="680" t="s">
        <v>484</v>
      </c>
      <c r="AD683" s="588" t="s">
        <v>1096</v>
      </c>
      <c r="AE683" s="613">
        <v>1</v>
      </c>
      <c r="AF683" s="613">
        <v>6</v>
      </c>
      <c r="AG683" s="379" t="s">
        <v>665</v>
      </c>
      <c r="AH683" s="635"/>
      <c r="AI683" s="635"/>
      <c r="AJ683" s="379">
        <v>17</v>
      </c>
      <c r="AK683" s="379">
        <v>8</v>
      </c>
      <c r="AL683" s="379">
        <v>2</v>
      </c>
      <c r="AM683" s="379">
        <v>7</v>
      </c>
      <c r="AN683" s="379"/>
      <c r="AO683" s="379"/>
      <c r="AQ683" s="379" t="s">
        <v>3398</v>
      </c>
      <c r="AR683" s="379" t="s">
        <v>3405</v>
      </c>
      <c r="AU683" s="379"/>
      <c r="AV683" s="681">
        <v>2.2000000000000002</v>
      </c>
      <c r="AW683" s="644">
        <v>1.6719999999999999</v>
      </c>
      <c r="AY683" s="379"/>
    </row>
    <row r="684" spans="1:51" x14ac:dyDescent="0.45">
      <c r="A684" s="379" t="s">
        <v>602</v>
      </c>
      <c r="B684" s="379" t="s">
        <v>3406</v>
      </c>
      <c r="C684" s="681" t="s">
        <v>3407</v>
      </c>
      <c r="J684" s="379" t="s">
        <v>120</v>
      </c>
      <c r="K684" s="594" t="s">
        <v>3408</v>
      </c>
      <c r="L684" s="594"/>
      <c r="M684" s="594"/>
      <c r="N684" s="612" t="s">
        <v>1076</v>
      </c>
      <c r="O684" s="612" t="s">
        <v>1076</v>
      </c>
      <c r="P684" s="594"/>
      <c r="Q684" s="594"/>
      <c r="R684" s="594"/>
      <c r="S684" s="594"/>
      <c r="T684" s="594"/>
      <c r="U684" s="594"/>
      <c r="V684" s="594"/>
      <c r="W684" s="594"/>
      <c r="X684" s="594"/>
      <c r="Y684" s="594"/>
      <c r="Z684" s="594"/>
      <c r="AA684" s="588" t="s">
        <v>3409</v>
      </c>
      <c r="AB684" s="588" t="s">
        <v>3410</v>
      </c>
      <c r="AC684" s="680" t="s">
        <v>487</v>
      </c>
      <c r="AD684" s="588" t="s">
        <v>1096</v>
      </c>
      <c r="AE684" s="613">
        <v>1</v>
      </c>
      <c r="AF684" s="613">
        <v>6</v>
      </c>
      <c r="AG684" s="379" t="s">
        <v>665</v>
      </c>
      <c r="AH684" s="635"/>
      <c r="AI684" s="635"/>
      <c r="AJ684" s="379"/>
      <c r="AK684" s="379"/>
      <c r="AL684" s="379"/>
      <c r="AM684" s="379"/>
      <c r="AN684" s="379"/>
      <c r="AO684" s="379"/>
      <c r="AP684" s="379" t="s">
        <v>1340</v>
      </c>
      <c r="AQ684" s="379" t="s">
        <v>3411</v>
      </c>
      <c r="AR684" s="379" t="s">
        <v>3412</v>
      </c>
      <c r="AU684" s="379"/>
      <c r="AV684" s="681">
        <v>1.1000000000000001</v>
      </c>
      <c r="AW684" s="644">
        <v>0.66</v>
      </c>
      <c r="AY684" s="379"/>
    </row>
    <row r="685" spans="1:51" x14ac:dyDescent="0.45">
      <c r="A685" s="379" t="s">
        <v>602</v>
      </c>
      <c r="B685" s="379" t="s">
        <v>3406</v>
      </c>
      <c r="C685" s="681" t="s">
        <v>3407</v>
      </c>
      <c r="J685" s="379" t="s">
        <v>120</v>
      </c>
      <c r="K685" s="594" t="s">
        <v>3413</v>
      </c>
      <c r="L685" s="594"/>
      <c r="M685" s="594"/>
      <c r="N685" s="612" t="s">
        <v>1076</v>
      </c>
      <c r="O685" s="612" t="s">
        <v>1076</v>
      </c>
      <c r="P685" s="594"/>
      <c r="Q685" s="594"/>
      <c r="R685" s="594"/>
      <c r="S685" s="594"/>
      <c r="T685" s="594"/>
      <c r="U685" s="594"/>
      <c r="V685" s="594"/>
      <c r="W685" s="594"/>
      <c r="X685" s="594"/>
      <c r="Y685" s="594"/>
      <c r="Z685" s="594"/>
      <c r="AA685" s="588" t="s">
        <v>3414</v>
      </c>
      <c r="AB685" s="588" t="s">
        <v>3415</v>
      </c>
      <c r="AC685" s="680" t="s">
        <v>491</v>
      </c>
      <c r="AD685" s="588" t="s">
        <v>1096</v>
      </c>
      <c r="AE685" s="613">
        <v>1</v>
      </c>
      <c r="AF685" s="613">
        <v>6</v>
      </c>
      <c r="AG685" s="379" t="s">
        <v>665</v>
      </c>
      <c r="AH685" s="635"/>
      <c r="AI685" s="635"/>
      <c r="AJ685" s="379"/>
      <c r="AK685" s="379"/>
      <c r="AL685" s="379"/>
      <c r="AM685" s="379"/>
      <c r="AN685" s="379"/>
      <c r="AO685" s="379"/>
      <c r="AQ685" s="379" t="s">
        <v>3416</v>
      </c>
      <c r="AR685" s="379" t="s">
        <v>3417</v>
      </c>
      <c r="AU685" s="379"/>
      <c r="AV685" s="681">
        <v>2.2000000000000002</v>
      </c>
      <c r="AW685" s="644">
        <v>1.958</v>
      </c>
      <c r="AY685" s="379"/>
    </row>
    <row r="686" spans="1:51" x14ac:dyDescent="0.45">
      <c r="A686" s="379" t="s">
        <v>16</v>
      </c>
      <c r="J686" s="379" t="s">
        <v>120</v>
      </c>
      <c r="K686" s="594" t="s">
        <v>3418</v>
      </c>
      <c r="L686" s="594"/>
      <c r="M686" s="594"/>
      <c r="N686" s="594"/>
      <c r="O686" s="594"/>
      <c r="P686" s="594"/>
      <c r="Q686" s="594"/>
      <c r="R686" s="594"/>
      <c r="S686" s="594"/>
      <c r="T686" s="594"/>
      <c r="U686" s="594"/>
      <c r="V686" s="594"/>
      <c r="W686" s="594"/>
      <c r="X686" s="594"/>
      <c r="Y686" s="594"/>
      <c r="Z686" s="594"/>
      <c r="AA686" s="588" t="s">
        <v>3419</v>
      </c>
      <c r="AB686" s="588" t="s">
        <v>3420</v>
      </c>
      <c r="AC686" s="528" t="s">
        <v>172</v>
      </c>
      <c r="AD686" s="588" t="s">
        <v>1096</v>
      </c>
      <c r="AE686" s="613">
        <v>1</v>
      </c>
      <c r="AF686" s="613">
        <v>6</v>
      </c>
      <c r="AG686" s="379" t="s">
        <v>665</v>
      </c>
      <c r="AH686" s="635"/>
      <c r="AI686" s="635"/>
      <c r="AJ686" s="379"/>
      <c r="AK686" s="379"/>
      <c r="AL686" s="379"/>
      <c r="AM686" s="379"/>
      <c r="AN686" s="379"/>
      <c r="AO686" s="379"/>
      <c r="AU686" s="379"/>
      <c r="AY686" s="379"/>
    </row>
    <row r="687" spans="1:51" x14ac:dyDescent="0.45">
      <c r="A687" s="379" t="s">
        <v>16</v>
      </c>
      <c r="J687" s="379" t="s">
        <v>120</v>
      </c>
      <c r="K687" s="594" t="s">
        <v>3421</v>
      </c>
      <c r="L687" s="594" t="s">
        <v>2980</v>
      </c>
      <c r="M687" s="594" t="s">
        <v>2981</v>
      </c>
      <c r="N687" s="594" t="s">
        <v>3422</v>
      </c>
      <c r="O687" s="594" t="s">
        <v>3423</v>
      </c>
      <c r="P687" s="594"/>
      <c r="Q687" s="594"/>
      <c r="R687" s="594"/>
      <c r="S687" s="594"/>
      <c r="T687" s="594"/>
      <c r="U687" s="594"/>
      <c r="V687" s="594"/>
      <c r="W687" s="594"/>
      <c r="X687" s="594"/>
      <c r="Y687" s="594"/>
      <c r="Z687" s="594"/>
      <c r="AA687" s="588" t="s">
        <v>1502</v>
      </c>
      <c r="AB687" s="588" t="s">
        <v>3424</v>
      </c>
      <c r="AC687" s="528" t="s">
        <v>176</v>
      </c>
      <c r="AD687" s="588" t="s">
        <v>1096</v>
      </c>
      <c r="AE687" s="613">
        <v>1</v>
      </c>
      <c r="AF687" s="613">
        <v>6</v>
      </c>
      <c r="AG687" s="379" t="s">
        <v>665</v>
      </c>
      <c r="AH687" s="635"/>
      <c r="AI687" s="635"/>
      <c r="AJ687" s="379"/>
      <c r="AK687" s="379"/>
      <c r="AL687" s="379"/>
      <c r="AM687" s="379"/>
      <c r="AN687" s="379"/>
      <c r="AO687" s="379"/>
      <c r="AU687" s="379"/>
      <c r="AY687" s="379"/>
    </row>
    <row r="688" spans="1:51" x14ac:dyDescent="0.45">
      <c r="A688" s="379" t="s">
        <v>16</v>
      </c>
      <c r="J688" s="379" t="s">
        <v>120</v>
      </c>
      <c r="K688" s="594" t="s">
        <v>3425</v>
      </c>
      <c r="L688" s="594" t="s">
        <v>2980</v>
      </c>
      <c r="M688" s="594" t="s">
        <v>2981</v>
      </c>
      <c r="N688" s="594" t="s">
        <v>3426</v>
      </c>
      <c r="O688" s="594" t="s">
        <v>3427</v>
      </c>
      <c r="P688" s="594"/>
      <c r="Q688" s="594"/>
      <c r="R688" s="594"/>
      <c r="S688" s="594"/>
      <c r="T688" s="594"/>
      <c r="U688" s="594"/>
      <c r="V688" s="594"/>
      <c r="W688" s="594"/>
      <c r="X688" s="594"/>
      <c r="Y688" s="594"/>
      <c r="Z688" s="594"/>
      <c r="AA688" s="588" t="s">
        <v>1497</v>
      </c>
      <c r="AB688" s="588" t="s">
        <v>3428</v>
      </c>
      <c r="AC688" s="528" t="s">
        <v>180</v>
      </c>
      <c r="AD688" s="588" t="s">
        <v>1096</v>
      </c>
      <c r="AE688" s="613">
        <v>1</v>
      </c>
      <c r="AF688" s="613">
        <v>6</v>
      </c>
      <c r="AG688" s="379" t="s">
        <v>665</v>
      </c>
      <c r="AH688" s="635"/>
      <c r="AI688" s="635"/>
      <c r="AJ688" s="379"/>
      <c r="AK688" s="379"/>
      <c r="AL688" s="379"/>
      <c r="AM688" s="379"/>
      <c r="AN688" s="379"/>
      <c r="AO688" s="379"/>
      <c r="AU688" s="379"/>
      <c r="AY688" s="379"/>
    </row>
    <row r="689" spans="1:51" x14ac:dyDescent="0.45">
      <c r="A689" s="379" t="s">
        <v>16</v>
      </c>
      <c r="J689" s="379" t="s">
        <v>120</v>
      </c>
      <c r="K689" s="594" t="s">
        <v>3429</v>
      </c>
      <c r="L689" s="594" t="s">
        <v>2980</v>
      </c>
      <c r="M689" s="594" t="s">
        <v>2981</v>
      </c>
      <c r="N689" s="594" t="s">
        <v>3430</v>
      </c>
      <c r="O689" s="594" t="s">
        <v>3431</v>
      </c>
      <c r="P689" s="594"/>
      <c r="Q689" s="594"/>
      <c r="R689" s="594"/>
      <c r="S689" s="594"/>
      <c r="T689" s="594"/>
      <c r="U689" s="594"/>
      <c r="V689" s="594"/>
      <c r="W689" s="594"/>
      <c r="X689" s="594"/>
      <c r="Y689" s="594"/>
      <c r="Z689" s="594"/>
      <c r="AA689" s="588" t="s">
        <v>1493</v>
      </c>
      <c r="AB689" s="588" t="s">
        <v>3432</v>
      </c>
      <c r="AC689" s="528" t="s">
        <v>184</v>
      </c>
      <c r="AD689" s="588" t="s">
        <v>1096</v>
      </c>
      <c r="AE689" s="613">
        <v>1</v>
      </c>
      <c r="AF689" s="613">
        <v>6</v>
      </c>
      <c r="AG689" s="379" t="s">
        <v>665</v>
      </c>
      <c r="AH689" s="635"/>
      <c r="AI689" s="635"/>
      <c r="AJ689" s="379"/>
      <c r="AK689" s="379"/>
      <c r="AL689" s="379"/>
      <c r="AM689" s="379"/>
      <c r="AN689" s="379"/>
      <c r="AO689" s="379"/>
      <c r="AU689" s="379"/>
      <c r="AY689" s="379"/>
    </row>
    <row r="690" spans="1:51" x14ac:dyDescent="0.45">
      <c r="A690" s="379" t="s">
        <v>16</v>
      </c>
      <c r="J690" s="379" t="s">
        <v>120</v>
      </c>
      <c r="K690" s="594" t="s">
        <v>3433</v>
      </c>
      <c r="L690" s="594" t="s">
        <v>2980</v>
      </c>
      <c r="M690" s="594" t="s">
        <v>2981</v>
      </c>
      <c r="N690" s="594" t="s">
        <v>3434</v>
      </c>
      <c r="O690" s="594" t="s">
        <v>3435</v>
      </c>
      <c r="P690" s="594"/>
      <c r="Q690" s="594"/>
      <c r="R690" s="594"/>
      <c r="S690" s="594"/>
      <c r="T690" s="594"/>
      <c r="U690" s="594"/>
      <c r="V690" s="594"/>
      <c r="W690" s="594"/>
      <c r="X690" s="594"/>
      <c r="Y690" s="594"/>
      <c r="Z690" s="594"/>
      <c r="AA690" s="588" t="s">
        <v>1490</v>
      </c>
      <c r="AB690" s="588" t="s">
        <v>3436</v>
      </c>
      <c r="AC690" s="528" t="s">
        <v>188</v>
      </c>
      <c r="AD690" s="588" t="s">
        <v>1096</v>
      </c>
      <c r="AE690" s="613">
        <v>1</v>
      </c>
      <c r="AF690" s="613">
        <v>6</v>
      </c>
      <c r="AG690" s="379" t="s">
        <v>665</v>
      </c>
      <c r="AH690" s="635"/>
      <c r="AI690" s="635"/>
      <c r="AJ690" s="379"/>
      <c r="AK690" s="379"/>
      <c r="AL690" s="379"/>
      <c r="AM690" s="379"/>
      <c r="AN690" s="379"/>
      <c r="AO690" s="379"/>
      <c r="AU690" s="379"/>
      <c r="AY690" s="379"/>
    </row>
    <row r="691" spans="1:51" x14ac:dyDescent="0.45">
      <c r="A691" s="379" t="s">
        <v>16</v>
      </c>
      <c r="J691" s="379" t="s">
        <v>120</v>
      </c>
      <c r="K691" s="594" t="s">
        <v>3437</v>
      </c>
      <c r="L691" s="594" t="s">
        <v>2980</v>
      </c>
      <c r="M691" s="594" t="s">
        <v>2981</v>
      </c>
      <c r="N691" s="594" t="s">
        <v>3438</v>
      </c>
      <c r="O691" s="594" t="s">
        <v>3439</v>
      </c>
      <c r="P691" s="594"/>
      <c r="Q691" s="594"/>
      <c r="R691" s="594"/>
      <c r="S691" s="594"/>
      <c r="T691" s="594"/>
      <c r="U691" s="594"/>
      <c r="V691" s="594"/>
      <c r="W691" s="594"/>
      <c r="X691" s="594"/>
      <c r="Y691" s="594"/>
      <c r="Z691" s="594"/>
      <c r="AA691" s="588" t="s">
        <v>1486</v>
      </c>
      <c r="AB691" s="588" t="s">
        <v>3440</v>
      </c>
      <c r="AC691" s="528" t="s">
        <v>192</v>
      </c>
      <c r="AD691" s="588" t="s">
        <v>1096</v>
      </c>
      <c r="AE691" s="613">
        <v>1</v>
      </c>
      <c r="AF691" s="613">
        <v>6</v>
      </c>
      <c r="AG691" s="379" t="s">
        <v>665</v>
      </c>
      <c r="AH691" s="635"/>
      <c r="AI691" s="635"/>
      <c r="AJ691" s="379"/>
      <c r="AK691" s="379"/>
      <c r="AL691" s="379"/>
      <c r="AM691" s="379"/>
      <c r="AN691" s="379"/>
      <c r="AO691" s="379"/>
      <c r="AU691" s="379"/>
      <c r="AY691" s="379"/>
    </row>
    <row r="692" spans="1:51" x14ac:dyDescent="0.45">
      <c r="A692" s="379" t="s">
        <v>16</v>
      </c>
      <c r="J692" s="379" t="s">
        <v>120</v>
      </c>
      <c r="K692" s="594" t="s">
        <v>3441</v>
      </c>
      <c r="L692" s="594" t="s">
        <v>3442</v>
      </c>
      <c r="M692" s="594" t="s">
        <v>3443</v>
      </c>
      <c r="N692" s="594" t="s">
        <v>3444</v>
      </c>
      <c r="O692" s="594" t="s">
        <v>3445</v>
      </c>
      <c r="P692" s="594"/>
      <c r="Q692" s="594"/>
      <c r="R692" s="594"/>
      <c r="S692" s="594"/>
      <c r="T692" s="594"/>
      <c r="U692" s="594"/>
      <c r="V692" s="594"/>
      <c r="W692" s="594"/>
      <c r="X692" s="594"/>
      <c r="Y692" s="594"/>
      <c r="Z692" s="594"/>
      <c r="AA692" s="588" t="s">
        <v>1482</v>
      </c>
      <c r="AB692" s="588" t="s">
        <v>3446</v>
      </c>
      <c r="AC692" s="528" t="s">
        <v>196</v>
      </c>
      <c r="AD692" s="588" t="s">
        <v>1096</v>
      </c>
      <c r="AE692" s="613">
        <v>1</v>
      </c>
      <c r="AF692" s="613">
        <v>6</v>
      </c>
      <c r="AG692" s="379" t="s">
        <v>665</v>
      </c>
      <c r="AH692" s="635"/>
      <c r="AI692" s="635"/>
      <c r="AJ692" s="379"/>
      <c r="AK692" s="379"/>
      <c r="AL692" s="379"/>
      <c r="AM692" s="379"/>
      <c r="AN692" s="379"/>
      <c r="AO692" s="379"/>
      <c r="AU692" s="379"/>
      <c r="AY692" s="379"/>
    </row>
    <row r="693" spans="1:51" x14ac:dyDescent="0.45">
      <c r="A693" s="379" t="s">
        <v>16</v>
      </c>
      <c r="J693" s="379" t="s">
        <v>120</v>
      </c>
      <c r="K693" s="594" t="s">
        <v>3447</v>
      </c>
      <c r="L693" s="594" t="s">
        <v>3442</v>
      </c>
      <c r="M693" s="594" t="s">
        <v>3443</v>
      </c>
      <c r="N693" s="594" t="s">
        <v>3448</v>
      </c>
      <c r="O693" s="594" t="s">
        <v>3449</v>
      </c>
      <c r="P693" s="594"/>
      <c r="Q693" s="594"/>
      <c r="R693" s="594"/>
      <c r="S693" s="594"/>
      <c r="T693" s="594"/>
      <c r="U693" s="594"/>
      <c r="V693" s="594"/>
      <c r="W693" s="594"/>
      <c r="X693" s="594"/>
      <c r="Y693" s="594"/>
      <c r="Z693" s="594"/>
      <c r="AA693" s="588" t="s">
        <v>1477</v>
      </c>
      <c r="AB693" s="588" t="s">
        <v>3450</v>
      </c>
      <c r="AC693" s="528" t="s">
        <v>200</v>
      </c>
      <c r="AD693" s="588" t="s">
        <v>1096</v>
      </c>
      <c r="AE693" s="613">
        <v>1</v>
      </c>
      <c r="AF693" s="613">
        <v>6</v>
      </c>
      <c r="AG693" s="379" t="s">
        <v>665</v>
      </c>
      <c r="AH693" s="635"/>
      <c r="AI693" s="635"/>
      <c r="AJ693" s="379"/>
      <c r="AK693" s="379"/>
      <c r="AL693" s="379"/>
      <c r="AM693" s="379"/>
      <c r="AN693" s="379"/>
      <c r="AO693" s="379"/>
      <c r="AU693" s="379"/>
      <c r="AY693" s="379"/>
    </row>
    <row r="694" spans="1:51" x14ac:dyDescent="0.45">
      <c r="A694" s="379" t="s">
        <v>16</v>
      </c>
      <c r="J694" s="379" t="s">
        <v>120</v>
      </c>
      <c r="K694" s="594" t="s">
        <v>3451</v>
      </c>
      <c r="L694" s="594" t="s">
        <v>3442</v>
      </c>
      <c r="M694" s="594" t="s">
        <v>3443</v>
      </c>
      <c r="N694" s="594" t="s">
        <v>3452</v>
      </c>
      <c r="O694" s="594" t="s">
        <v>3453</v>
      </c>
      <c r="P694" s="594"/>
      <c r="Q694" s="594"/>
      <c r="R694" s="594"/>
      <c r="S694" s="594"/>
      <c r="T694" s="594"/>
      <c r="U694" s="594"/>
      <c r="V694" s="594"/>
      <c r="W694" s="594"/>
      <c r="X694" s="594"/>
      <c r="Y694" s="594"/>
      <c r="Z694" s="594"/>
      <c r="AA694" s="588" t="s">
        <v>1473</v>
      </c>
      <c r="AB694" s="588" t="s">
        <v>3454</v>
      </c>
      <c r="AC694" s="528" t="s">
        <v>204</v>
      </c>
      <c r="AD694" s="588" t="s">
        <v>1096</v>
      </c>
      <c r="AE694" s="613">
        <v>1</v>
      </c>
      <c r="AF694" s="613">
        <v>6</v>
      </c>
      <c r="AG694" s="379" t="s">
        <v>665</v>
      </c>
      <c r="AH694" s="635"/>
      <c r="AI694" s="635"/>
      <c r="AJ694" s="379"/>
      <c r="AK694" s="379"/>
      <c r="AL694" s="379"/>
      <c r="AM694" s="379"/>
      <c r="AN694" s="379"/>
      <c r="AO694" s="379"/>
      <c r="AU694" s="379"/>
      <c r="AY694" s="379"/>
    </row>
    <row r="695" spans="1:51" x14ac:dyDescent="0.45">
      <c r="A695" s="379" t="s">
        <v>16</v>
      </c>
      <c r="J695" s="379" t="s">
        <v>120</v>
      </c>
      <c r="K695" s="594" t="s">
        <v>3455</v>
      </c>
      <c r="L695" s="594" t="s">
        <v>3442</v>
      </c>
      <c r="M695" s="594" t="s">
        <v>3443</v>
      </c>
      <c r="N695" s="594" t="s">
        <v>3456</v>
      </c>
      <c r="O695" s="594" t="s">
        <v>3457</v>
      </c>
      <c r="P695" s="594"/>
      <c r="Q695" s="594"/>
      <c r="R695" s="594"/>
      <c r="S695" s="594"/>
      <c r="T695" s="594"/>
      <c r="U695" s="594"/>
      <c r="V695" s="594"/>
      <c r="W695" s="594"/>
      <c r="X695" s="594"/>
      <c r="Y695" s="594"/>
      <c r="Z695" s="594"/>
      <c r="AA695" s="588" t="s">
        <v>1470</v>
      </c>
      <c r="AB695" s="588" t="s">
        <v>3458</v>
      </c>
      <c r="AC695" s="528" t="s">
        <v>208</v>
      </c>
      <c r="AD695" s="588" t="s">
        <v>1096</v>
      </c>
      <c r="AE695" s="613">
        <v>1</v>
      </c>
      <c r="AF695" s="613">
        <v>6</v>
      </c>
      <c r="AG695" s="379" t="s">
        <v>665</v>
      </c>
      <c r="AH695" s="635"/>
      <c r="AI695" s="635"/>
      <c r="AJ695" s="379"/>
      <c r="AK695" s="379"/>
      <c r="AL695" s="379"/>
      <c r="AM695" s="379"/>
      <c r="AN695" s="379"/>
      <c r="AO695" s="379"/>
      <c r="AU695" s="379"/>
      <c r="AY695" s="379"/>
    </row>
    <row r="696" spans="1:51" x14ac:dyDescent="0.45">
      <c r="A696" s="379" t="s">
        <v>16</v>
      </c>
      <c r="J696" s="379" t="s">
        <v>120</v>
      </c>
      <c r="K696" s="594" t="s">
        <v>3459</v>
      </c>
      <c r="L696" s="594"/>
      <c r="M696" s="594"/>
      <c r="N696" s="612" t="s">
        <v>1076</v>
      </c>
      <c r="O696" s="612" t="s">
        <v>1076</v>
      </c>
      <c r="P696" s="594"/>
      <c r="Q696" s="594"/>
      <c r="R696" s="594"/>
      <c r="S696" s="594"/>
      <c r="T696" s="594"/>
      <c r="U696" s="594"/>
      <c r="V696" s="594"/>
      <c r="W696" s="594"/>
      <c r="X696" s="594"/>
      <c r="Y696" s="594"/>
      <c r="Z696" s="594"/>
      <c r="AA696" s="588" t="s">
        <v>1467</v>
      </c>
      <c r="AB696" s="588" t="s">
        <v>3460</v>
      </c>
      <c r="AC696" s="528" t="s">
        <v>437</v>
      </c>
      <c r="AD696" s="588" t="s">
        <v>1096</v>
      </c>
      <c r="AE696" s="613">
        <v>1</v>
      </c>
      <c r="AF696" s="613">
        <v>6</v>
      </c>
      <c r="AG696" s="379" t="s">
        <v>665</v>
      </c>
      <c r="AH696" s="635"/>
      <c r="AI696" s="635"/>
      <c r="AJ696" s="379"/>
      <c r="AK696" s="379"/>
      <c r="AL696" s="379"/>
      <c r="AM696" s="379"/>
      <c r="AN696" s="379"/>
      <c r="AO696" s="379"/>
      <c r="AU696" s="379"/>
      <c r="AY696" s="379"/>
    </row>
    <row r="697" spans="1:51" x14ac:dyDescent="0.45">
      <c r="A697" s="379" t="s">
        <v>16</v>
      </c>
      <c r="J697" s="379" t="s">
        <v>120</v>
      </c>
      <c r="K697" s="594" t="s">
        <v>3461</v>
      </c>
      <c r="L697" s="594"/>
      <c r="M697" s="594"/>
      <c r="N697" s="594"/>
      <c r="O697" s="594"/>
      <c r="P697" s="594"/>
      <c r="Q697" s="594"/>
      <c r="R697" s="594"/>
      <c r="S697" s="594"/>
      <c r="T697" s="594"/>
      <c r="U697" s="594"/>
      <c r="V697" s="594"/>
      <c r="W697" s="594"/>
      <c r="X697" s="594"/>
      <c r="Y697" s="594"/>
      <c r="Z697" s="594"/>
      <c r="AA697" s="588" t="s">
        <v>3462</v>
      </c>
      <c r="AB697" s="588" t="s">
        <v>3463</v>
      </c>
      <c r="AC697" s="528" t="s">
        <v>226</v>
      </c>
      <c r="AD697" s="588" t="s">
        <v>1096</v>
      </c>
      <c r="AE697" s="613">
        <v>1</v>
      </c>
      <c r="AF697" s="613">
        <v>6</v>
      </c>
      <c r="AG697" s="379" t="s">
        <v>665</v>
      </c>
      <c r="AH697" s="635"/>
      <c r="AI697" s="635"/>
      <c r="AJ697" s="379"/>
      <c r="AK697" s="379"/>
      <c r="AL697" s="379"/>
      <c r="AM697" s="379"/>
      <c r="AN697" s="379"/>
      <c r="AO697" s="379"/>
      <c r="AU697" s="379"/>
      <c r="AY697" s="379"/>
    </row>
    <row r="698" spans="1:51" x14ac:dyDescent="0.45">
      <c r="A698" s="379" t="s">
        <v>16</v>
      </c>
      <c r="J698" s="379" t="s">
        <v>120</v>
      </c>
      <c r="K698" s="594" t="s">
        <v>3464</v>
      </c>
      <c r="L698" s="594" t="s">
        <v>3442</v>
      </c>
      <c r="M698" s="594" t="s">
        <v>3443</v>
      </c>
      <c r="N698" s="594" t="s">
        <v>3465</v>
      </c>
      <c r="O698" s="594" t="s">
        <v>3466</v>
      </c>
      <c r="P698" s="594"/>
      <c r="Q698" s="594"/>
      <c r="R698" s="594"/>
      <c r="S698" s="594"/>
      <c r="T698" s="594"/>
      <c r="U698" s="594"/>
      <c r="V698" s="594"/>
      <c r="W698" s="594"/>
      <c r="X698" s="594"/>
      <c r="Y698" s="594"/>
      <c r="Z698" s="594"/>
      <c r="AA698" s="588" t="s">
        <v>1565</v>
      </c>
      <c r="AB698" s="588" t="s">
        <v>3467</v>
      </c>
      <c r="AC698" s="528" t="s">
        <v>243</v>
      </c>
      <c r="AD698" s="588" t="s">
        <v>1096</v>
      </c>
      <c r="AE698" s="613">
        <v>1</v>
      </c>
      <c r="AF698" s="613">
        <v>6</v>
      </c>
      <c r="AG698" s="379" t="s">
        <v>665</v>
      </c>
      <c r="AH698" s="635"/>
      <c r="AI698" s="635"/>
      <c r="AJ698" s="379"/>
      <c r="AK698" s="379"/>
      <c r="AL698" s="379"/>
      <c r="AM698" s="379"/>
      <c r="AN698" s="379"/>
      <c r="AO698" s="379"/>
      <c r="AU698" s="379"/>
      <c r="AY698" s="379"/>
    </row>
    <row r="699" spans="1:51" x14ac:dyDescent="0.45">
      <c r="A699" s="379" t="s">
        <v>16</v>
      </c>
      <c r="J699" s="379" t="s">
        <v>120</v>
      </c>
      <c r="K699" s="594" t="s">
        <v>3468</v>
      </c>
      <c r="L699" s="594" t="s">
        <v>2779</v>
      </c>
      <c r="M699" s="594" t="s">
        <v>2780</v>
      </c>
      <c r="N699" s="594" t="s">
        <v>3469</v>
      </c>
      <c r="O699" s="594" t="s">
        <v>3470</v>
      </c>
      <c r="P699" s="594"/>
      <c r="Q699" s="594"/>
      <c r="R699" s="594"/>
      <c r="S699" s="594"/>
      <c r="T699" s="594"/>
      <c r="U699" s="594"/>
      <c r="V699" s="594"/>
      <c r="W699" s="594"/>
      <c r="X699" s="594"/>
      <c r="Y699" s="594"/>
      <c r="Z699" s="594"/>
      <c r="AA699" s="588" t="s">
        <v>1555</v>
      </c>
      <c r="AB699" s="588" t="s">
        <v>3471</v>
      </c>
      <c r="AC699" s="528" t="s">
        <v>259</v>
      </c>
      <c r="AD699" s="588" t="s">
        <v>1096</v>
      </c>
      <c r="AE699" s="613">
        <v>1</v>
      </c>
      <c r="AF699" s="613">
        <v>6</v>
      </c>
      <c r="AG699" s="379" t="s">
        <v>665</v>
      </c>
      <c r="AH699" s="635"/>
      <c r="AI699" s="635"/>
      <c r="AJ699" s="379">
        <v>19</v>
      </c>
      <c r="AK699" s="379">
        <v>17</v>
      </c>
      <c r="AL699" s="379"/>
      <c r="AM699" s="379">
        <v>2</v>
      </c>
      <c r="AN699" s="379"/>
      <c r="AO699" s="379"/>
      <c r="AU699" s="379"/>
      <c r="AY699" s="379"/>
    </row>
    <row r="700" spans="1:51" x14ac:dyDescent="0.45">
      <c r="A700" s="379" t="s">
        <v>16</v>
      </c>
      <c r="J700" s="379" t="s">
        <v>120</v>
      </c>
      <c r="K700" s="594" t="s">
        <v>3472</v>
      </c>
      <c r="L700" s="594" t="s">
        <v>2779</v>
      </c>
      <c r="M700" s="594" t="s">
        <v>2780</v>
      </c>
      <c r="N700" s="594" t="s">
        <v>3473</v>
      </c>
      <c r="O700" s="594" t="s">
        <v>3474</v>
      </c>
      <c r="P700" s="594"/>
      <c r="Q700" s="594"/>
      <c r="R700" s="594"/>
      <c r="S700" s="594"/>
      <c r="T700" s="594"/>
      <c r="U700" s="594"/>
      <c r="V700" s="594"/>
      <c r="W700" s="594"/>
      <c r="X700" s="594"/>
      <c r="Y700" s="594"/>
      <c r="Z700" s="594"/>
      <c r="AA700" s="588" t="s">
        <v>1548</v>
      </c>
      <c r="AB700" s="588" t="s">
        <v>3475</v>
      </c>
      <c r="AC700" s="528" t="s">
        <v>275</v>
      </c>
      <c r="AD700" s="588" t="s">
        <v>1096</v>
      </c>
      <c r="AE700" s="613">
        <v>1</v>
      </c>
      <c r="AF700" s="613">
        <v>6</v>
      </c>
      <c r="AG700" s="379" t="s">
        <v>665</v>
      </c>
      <c r="AH700" s="635"/>
      <c r="AI700" s="635"/>
      <c r="AJ700" s="379"/>
      <c r="AK700" s="379"/>
      <c r="AL700" s="379"/>
      <c r="AM700" s="379"/>
      <c r="AN700" s="379"/>
      <c r="AO700" s="379"/>
      <c r="AU700" s="379"/>
      <c r="AY700" s="379"/>
    </row>
    <row r="701" spans="1:51" x14ac:dyDescent="0.45">
      <c r="A701" s="379" t="s">
        <v>16</v>
      </c>
      <c r="J701" s="379" t="s">
        <v>120</v>
      </c>
      <c r="K701" s="594" t="s">
        <v>3476</v>
      </c>
      <c r="L701" s="594" t="s">
        <v>2779</v>
      </c>
      <c r="M701" s="594" t="s">
        <v>2780</v>
      </c>
      <c r="N701" s="594" t="s">
        <v>3477</v>
      </c>
      <c r="O701" s="594" t="s">
        <v>3478</v>
      </c>
      <c r="P701" s="594"/>
      <c r="Q701" s="594"/>
      <c r="R701" s="594"/>
      <c r="S701" s="594"/>
      <c r="T701" s="594"/>
      <c r="U701" s="594"/>
      <c r="V701" s="594"/>
      <c r="W701" s="594"/>
      <c r="X701" s="594"/>
      <c r="Y701" s="594"/>
      <c r="Z701" s="594"/>
      <c r="AA701" s="588" t="s">
        <v>1545</v>
      </c>
      <c r="AB701" s="588" t="s">
        <v>3479</v>
      </c>
      <c r="AC701" s="528" t="s">
        <v>291</v>
      </c>
      <c r="AD701" s="588" t="s">
        <v>1096</v>
      </c>
      <c r="AE701" s="613">
        <v>1</v>
      </c>
      <c r="AF701" s="613">
        <v>6</v>
      </c>
      <c r="AG701" s="379" t="s">
        <v>665</v>
      </c>
      <c r="AH701" s="635"/>
      <c r="AI701" s="635"/>
      <c r="AJ701" s="379">
        <v>26</v>
      </c>
      <c r="AK701" s="379">
        <v>20</v>
      </c>
      <c r="AL701" s="379"/>
      <c r="AM701" s="379">
        <v>6</v>
      </c>
      <c r="AN701" s="379"/>
      <c r="AO701" s="379"/>
      <c r="AU701" s="379"/>
      <c r="AY701" s="379"/>
    </row>
    <row r="702" spans="1:51" x14ac:dyDescent="0.45">
      <c r="A702" s="379" t="s">
        <v>16</v>
      </c>
      <c r="J702" s="379" t="s">
        <v>120</v>
      </c>
      <c r="K702" s="594" t="s">
        <v>3480</v>
      </c>
      <c r="L702" s="594" t="s">
        <v>2779</v>
      </c>
      <c r="M702" s="594" t="s">
        <v>2780</v>
      </c>
      <c r="N702" s="594" t="s">
        <v>3481</v>
      </c>
      <c r="O702" s="594" t="s">
        <v>3482</v>
      </c>
      <c r="P702" s="594"/>
      <c r="Q702" s="594"/>
      <c r="R702" s="594"/>
      <c r="S702" s="594"/>
      <c r="T702" s="594"/>
      <c r="U702" s="594"/>
      <c r="V702" s="594"/>
      <c r="W702" s="594"/>
      <c r="X702" s="594"/>
      <c r="Y702" s="594"/>
      <c r="Z702" s="594"/>
      <c r="AA702" s="588" t="s">
        <v>1542</v>
      </c>
      <c r="AB702" s="588" t="s">
        <v>3483</v>
      </c>
      <c r="AC702" s="528" t="s">
        <v>307</v>
      </c>
      <c r="AD702" s="588" t="s">
        <v>1096</v>
      </c>
      <c r="AE702" s="613">
        <v>1</v>
      </c>
      <c r="AF702" s="613">
        <v>6</v>
      </c>
      <c r="AG702" s="379" t="s">
        <v>665</v>
      </c>
      <c r="AH702" s="635"/>
      <c r="AI702" s="635"/>
      <c r="AJ702" s="379">
        <v>18</v>
      </c>
      <c r="AK702" s="379">
        <v>18</v>
      </c>
      <c r="AL702" s="379"/>
      <c r="AM702" s="379"/>
      <c r="AN702" s="379"/>
      <c r="AO702" s="379"/>
      <c r="AU702" s="379"/>
      <c r="AY702" s="379"/>
    </row>
    <row r="703" spans="1:51" x14ac:dyDescent="0.45">
      <c r="A703" s="379" t="s">
        <v>16</v>
      </c>
      <c r="J703" s="379" t="s">
        <v>120</v>
      </c>
      <c r="K703" s="594" t="s">
        <v>3484</v>
      </c>
      <c r="L703" s="594" t="s">
        <v>2779</v>
      </c>
      <c r="M703" s="594" t="s">
        <v>2780</v>
      </c>
      <c r="N703" s="594" t="s">
        <v>3485</v>
      </c>
      <c r="O703" s="594" t="s">
        <v>3486</v>
      </c>
      <c r="P703" s="594"/>
      <c r="Q703" s="594"/>
      <c r="R703" s="594"/>
      <c r="S703" s="594"/>
      <c r="T703" s="594"/>
      <c r="U703" s="594"/>
      <c r="V703" s="594"/>
      <c r="W703" s="594"/>
      <c r="X703" s="594"/>
      <c r="Y703" s="594"/>
      <c r="Z703" s="594"/>
      <c r="AA703" s="588" t="s">
        <v>1537</v>
      </c>
      <c r="AB703" s="588" t="s">
        <v>3487</v>
      </c>
      <c r="AC703" s="528" t="s">
        <v>323</v>
      </c>
      <c r="AD703" s="588" t="s">
        <v>1096</v>
      </c>
      <c r="AE703" s="613">
        <v>1</v>
      </c>
      <c r="AF703" s="613">
        <v>6</v>
      </c>
      <c r="AG703" s="379" t="s">
        <v>665</v>
      </c>
      <c r="AH703" s="635"/>
      <c r="AI703" s="635"/>
      <c r="AJ703" s="379">
        <v>14</v>
      </c>
      <c r="AK703" s="379">
        <v>14</v>
      </c>
      <c r="AL703" s="379"/>
      <c r="AM703" s="379"/>
      <c r="AN703" s="379"/>
      <c r="AO703" s="379"/>
      <c r="AU703" s="379"/>
      <c r="AY703" s="379"/>
    </row>
    <row r="704" spans="1:51" x14ac:dyDescent="0.45">
      <c r="A704" s="379" t="s">
        <v>16</v>
      </c>
      <c r="J704" s="379" t="s">
        <v>120</v>
      </c>
      <c r="K704" s="594" t="s">
        <v>3488</v>
      </c>
      <c r="L704" s="630" t="s">
        <v>2779</v>
      </c>
      <c r="M704" s="630" t="s">
        <v>3489</v>
      </c>
      <c r="N704" s="594" t="s">
        <v>3490</v>
      </c>
      <c r="O704" s="594" t="s">
        <v>3491</v>
      </c>
      <c r="P704" s="594"/>
      <c r="Q704" s="594"/>
      <c r="R704" s="594"/>
      <c r="S704" s="594"/>
      <c r="T704" s="594"/>
      <c r="U704" s="594"/>
      <c r="V704" s="594"/>
      <c r="W704" s="594"/>
      <c r="X704" s="594"/>
      <c r="Y704" s="594"/>
      <c r="Z704" s="594"/>
      <c r="AA704" s="588" t="s">
        <v>1529</v>
      </c>
      <c r="AB704" s="588" t="s">
        <v>3492</v>
      </c>
      <c r="AC704" s="528" t="s">
        <v>340</v>
      </c>
      <c r="AD704" s="588" t="s">
        <v>1096</v>
      </c>
      <c r="AE704" s="613">
        <v>1</v>
      </c>
      <c r="AF704" s="613">
        <v>6</v>
      </c>
      <c r="AG704" s="379" t="s">
        <v>665</v>
      </c>
      <c r="AH704" s="635"/>
      <c r="AI704" s="635"/>
      <c r="AJ704" s="379">
        <v>15</v>
      </c>
      <c r="AK704" s="379">
        <v>15</v>
      </c>
      <c r="AL704" s="379"/>
      <c r="AM704" s="379"/>
      <c r="AN704" s="379"/>
      <c r="AO704" s="379"/>
      <c r="AU704" s="379"/>
      <c r="AY704" s="379"/>
    </row>
    <row r="705" spans="1:51" x14ac:dyDescent="0.45">
      <c r="A705" s="379" t="s">
        <v>16</v>
      </c>
      <c r="J705" s="379" t="s">
        <v>120</v>
      </c>
      <c r="K705" s="594" t="s">
        <v>3493</v>
      </c>
      <c r="L705" s="594" t="s">
        <v>2779</v>
      </c>
      <c r="M705" s="594" t="s">
        <v>2780</v>
      </c>
      <c r="N705" s="594" t="s">
        <v>3494</v>
      </c>
      <c r="O705" s="594" t="s">
        <v>3495</v>
      </c>
      <c r="P705" s="594"/>
      <c r="Q705" s="594"/>
      <c r="R705" s="594"/>
      <c r="S705" s="594"/>
      <c r="T705" s="594"/>
      <c r="U705" s="594"/>
      <c r="V705" s="594"/>
      <c r="W705" s="594"/>
      <c r="X705" s="594"/>
      <c r="Y705" s="594"/>
      <c r="Z705" s="594"/>
      <c r="AA705" s="588" t="s">
        <v>1521</v>
      </c>
      <c r="AB705" s="588" t="s">
        <v>3496</v>
      </c>
      <c r="AC705" s="528" t="s">
        <v>357</v>
      </c>
      <c r="AD705" s="588" t="s">
        <v>1096</v>
      </c>
      <c r="AE705" s="613">
        <v>1</v>
      </c>
      <c r="AF705" s="613">
        <v>6</v>
      </c>
      <c r="AG705" s="379" t="s">
        <v>665</v>
      </c>
      <c r="AH705" s="635"/>
      <c r="AI705" s="635"/>
      <c r="AJ705" s="379">
        <v>0</v>
      </c>
      <c r="AK705" s="379"/>
      <c r="AL705" s="379"/>
      <c r="AM705" s="379"/>
      <c r="AN705" s="379"/>
      <c r="AO705" s="379"/>
      <c r="AU705" s="379"/>
      <c r="AY705" s="379"/>
    </row>
    <row r="706" spans="1:51" x14ac:dyDescent="0.45">
      <c r="A706" s="379" t="s">
        <v>16</v>
      </c>
      <c r="J706" s="379" t="s">
        <v>120</v>
      </c>
      <c r="K706" s="594" t="s">
        <v>3497</v>
      </c>
      <c r="L706" s="594" t="s">
        <v>2779</v>
      </c>
      <c r="M706" s="594" t="s">
        <v>2780</v>
      </c>
      <c r="N706" s="594" t="s">
        <v>3498</v>
      </c>
      <c r="O706" s="594" t="s">
        <v>3499</v>
      </c>
      <c r="P706" s="594"/>
      <c r="Q706" s="594"/>
      <c r="R706" s="594"/>
      <c r="S706" s="594"/>
      <c r="T706" s="594"/>
      <c r="U706" s="594"/>
      <c r="V706" s="594"/>
      <c r="W706" s="594"/>
      <c r="X706" s="594"/>
      <c r="Y706" s="594"/>
      <c r="Z706" s="594"/>
      <c r="AA706" s="588" t="s">
        <v>1511</v>
      </c>
      <c r="AB706" s="588" t="s">
        <v>3500</v>
      </c>
      <c r="AC706" s="528" t="s">
        <v>374</v>
      </c>
      <c r="AD706" s="588" t="s">
        <v>1096</v>
      </c>
      <c r="AE706" s="613">
        <v>1</v>
      </c>
      <c r="AF706" s="613">
        <v>6</v>
      </c>
      <c r="AG706" s="379" t="s">
        <v>665</v>
      </c>
      <c r="AH706" s="635"/>
      <c r="AI706" s="635"/>
      <c r="AJ706" s="379"/>
      <c r="AK706" s="379"/>
      <c r="AL706" s="379"/>
      <c r="AM706" s="379"/>
      <c r="AN706" s="379"/>
      <c r="AO706" s="379"/>
      <c r="AU706" s="379"/>
      <c r="AY706" s="379"/>
    </row>
    <row r="707" spans="1:51" x14ac:dyDescent="0.45">
      <c r="A707" s="379" t="s">
        <v>16</v>
      </c>
      <c r="J707" s="379" t="s">
        <v>120</v>
      </c>
      <c r="K707" s="594" t="s">
        <v>3501</v>
      </c>
      <c r="L707" s="594"/>
      <c r="M707" s="594"/>
      <c r="N707" s="594"/>
      <c r="O707" s="594"/>
      <c r="P707" s="594"/>
      <c r="Q707" s="594"/>
      <c r="R707" s="594"/>
      <c r="S707" s="594"/>
      <c r="T707" s="594"/>
      <c r="U707" s="594"/>
      <c r="V707" s="594"/>
      <c r="W707" s="594"/>
      <c r="X707" s="594"/>
      <c r="Y707" s="594"/>
      <c r="Z707" s="594"/>
      <c r="AA707" s="588" t="s">
        <v>3502</v>
      </c>
      <c r="AB707" s="588" t="s">
        <v>3503</v>
      </c>
      <c r="AC707" s="528" t="s">
        <v>225</v>
      </c>
      <c r="AD707" s="588" t="s">
        <v>1096</v>
      </c>
      <c r="AE707" s="613">
        <v>1</v>
      </c>
      <c r="AF707" s="613">
        <v>6</v>
      </c>
      <c r="AG707" s="379" t="s">
        <v>665</v>
      </c>
      <c r="AH707" s="635"/>
      <c r="AI707" s="635"/>
      <c r="AJ707" s="379"/>
      <c r="AK707" s="379"/>
      <c r="AL707" s="379"/>
      <c r="AM707" s="379"/>
      <c r="AN707" s="379"/>
      <c r="AO707" s="379"/>
      <c r="AU707" s="379"/>
      <c r="AY707" s="379"/>
    </row>
    <row r="708" spans="1:51" x14ac:dyDescent="0.45">
      <c r="A708" s="379" t="s">
        <v>16</v>
      </c>
      <c r="J708" s="379" t="s">
        <v>120</v>
      </c>
      <c r="K708" s="594" t="s">
        <v>3504</v>
      </c>
      <c r="L708" s="594" t="s">
        <v>2779</v>
      </c>
      <c r="M708" s="594" t="s">
        <v>2780</v>
      </c>
      <c r="N708" s="594" t="s">
        <v>3505</v>
      </c>
      <c r="O708" s="594" t="s">
        <v>3506</v>
      </c>
      <c r="P708" s="594"/>
      <c r="Q708" s="594"/>
      <c r="R708" s="594"/>
      <c r="S708" s="594"/>
      <c r="T708" s="594"/>
      <c r="U708" s="594"/>
      <c r="V708" s="594"/>
      <c r="W708" s="594"/>
      <c r="X708" s="594"/>
      <c r="Y708" s="594"/>
      <c r="Z708" s="594"/>
      <c r="AA708" s="588" t="s">
        <v>1608</v>
      </c>
      <c r="AB708" s="588" t="s">
        <v>3507</v>
      </c>
      <c r="AC708" s="528" t="s">
        <v>242</v>
      </c>
      <c r="AD708" s="588" t="s">
        <v>1096</v>
      </c>
      <c r="AE708" s="613">
        <v>1</v>
      </c>
      <c r="AF708" s="613">
        <v>6</v>
      </c>
      <c r="AG708" s="379" t="s">
        <v>665</v>
      </c>
      <c r="AH708" s="635"/>
      <c r="AI708" s="635"/>
      <c r="AJ708" s="379"/>
      <c r="AK708" s="379"/>
      <c r="AL708" s="379"/>
      <c r="AM708" s="379"/>
      <c r="AN708" s="379"/>
      <c r="AO708" s="379"/>
      <c r="AU708" s="379"/>
      <c r="AY708" s="379"/>
    </row>
    <row r="709" spans="1:51" x14ac:dyDescent="0.45">
      <c r="A709" s="379" t="s">
        <v>16</v>
      </c>
      <c r="J709" s="379" t="s">
        <v>120</v>
      </c>
      <c r="K709" s="594" t="s">
        <v>3508</v>
      </c>
      <c r="L709" s="594" t="s">
        <v>2779</v>
      </c>
      <c r="M709" s="594" t="s">
        <v>2780</v>
      </c>
      <c r="N709" s="594" t="s">
        <v>3509</v>
      </c>
      <c r="O709" s="594" t="s">
        <v>3510</v>
      </c>
      <c r="P709" s="594"/>
      <c r="Q709" s="594"/>
      <c r="R709" s="594"/>
      <c r="S709" s="594"/>
      <c r="T709" s="594"/>
      <c r="U709" s="594"/>
      <c r="V709" s="594"/>
      <c r="W709" s="594"/>
      <c r="X709" s="594"/>
      <c r="Y709" s="594"/>
      <c r="Z709" s="594"/>
      <c r="AA709" s="588" t="s">
        <v>1620</v>
      </c>
      <c r="AB709" s="588" t="s">
        <v>3511</v>
      </c>
      <c r="AC709" s="528" t="s">
        <v>258</v>
      </c>
      <c r="AD709" s="588" t="s">
        <v>1096</v>
      </c>
      <c r="AE709" s="613">
        <v>1</v>
      </c>
      <c r="AF709" s="613">
        <v>6</v>
      </c>
      <c r="AG709" s="379" t="s">
        <v>665</v>
      </c>
      <c r="AH709" s="635"/>
      <c r="AI709" s="635"/>
      <c r="AJ709" s="379"/>
      <c r="AK709" s="379"/>
      <c r="AL709" s="379"/>
      <c r="AM709" s="379"/>
      <c r="AN709" s="379"/>
      <c r="AO709" s="379"/>
      <c r="AU709" s="379"/>
      <c r="AY709" s="379"/>
    </row>
    <row r="710" spans="1:51" x14ac:dyDescent="0.45">
      <c r="A710" s="379" t="s">
        <v>16</v>
      </c>
      <c r="J710" s="379" t="s">
        <v>120</v>
      </c>
      <c r="K710" s="594" t="s">
        <v>3512</v>
      </c>
      <c r="L710" s="594" t="s">
        <v>2779</v>
      </c>
      <c r="M710" s="594" t="s">
        <v>2780</v>
      </c>
      <c r="N710" s="594" t="s">
        <v>3513</v>
      </c>
      <c r="O710" s="594" t="s">
        <v>3514</v>
      </c>
      <c r="P710" s="594"/>
      <c r="Q710" s="594"/>
      <c r="R710" s="594"/>
      <c r="S710" s="594"/>
      <c r="T710" s="594"/>
      <c r="U710" s="594"/>
      <c r="V710" s="594"/>
      <c r="W710" s="594"/>
      <c r="X710" s="594"/>
      <c r="Y710" s="594"/>
      <c r="Z710" s="594"/>
      <c r="AA710" s="588" t="s">
        <v>1623</v>
      </c>
      <c r="AB710" s="588" t="s">
        <v>3515</v>
      </c>
      <c r="AC710" s="528" t="s">
        <v>274</v>
      </c>
      <c r="AD710" s="588" t="s">
        <v>1096</v>
      </c>
      <c r="AE710" s="613">
        <v>1</v>
      </c>
      <c r="AF710" s="613">
        <v>6</v>
      </c>
      <c r="AG710" s="379" t="s">
        <v>665</v>
      </c>
      <c r="AH710" s="635"/>
      <c r="AI710" s="635"/>
      <c r="AJ710" s="379"/>
      <c r="AK710" s="379"/>
      <c r="AL710" s="379"/>
      <c r="AM710" s="379"/>
      <c r="AN710" s="379"/>
      <c r="AO710" s="379"/>
      <c r="AU710" s="379"/>
      <c r="AY710" s="379"/>
    </row>
    <row r="711" spans="1:51" x14ac:dyDescent="0.45">
      <c r="A711" s="379" t="s">
        <v>16</v>
      </c>
      <c r="J711" s="379" t="s">
        <v>120</v>
      </c>
      <c r="K711" s="594" t="s">
        <v>3516</v>
      </c>
      <c r="L711" s="594" t="s">
        <v>2779</v>
      </c>
      <c r="M711" s="594" t="s">
        <v>2780</v>
      </c>
      <c r="N711" s="594" t="s">
        <v>3517</v>
      </c>
      <c r="O711" s="594" t="s">
        <v>3518</v>
      </c>
      <c r="P711" s="594"/>
      <c r="Q711" s="594"/>
      <c r="R711" s="594"/>
      <c r="S711" s="594"/>
      <c r="T711" s="594"/>
      <c r="U711" s="594"/>
      <c r="V711" s="594"/>
      <c r="W711" s="594"/>
      <c r="X711" s="594"/>
      <c r="Y711" s="594"/>
      <c r="Z711" s="594"/>
      <c r="AA711" s="588" t="s">
        <v>1626</v>
      </c>
      <c r="AB711" s="588" t="s">
        <v>3519</v>
      </c>
      <c r="AC711" s="528" t="s">
        <v>290</v>
      </c>
      <c r="AD711" s="588" t="s">
        <v>1096</v>
      </c>
      <c r="AE711" s="613">
        <v>1</v>
      </c>
      <c r="AF711" s="613">
        <v>6</v>
      </c>
      <c r="AG711" s="379" t="s">
        <v>665</v>
      </c>
      <c r="AH711" s="635"/>
      <c r="AI711" s="635"/>
      <c r="AJ711" s="379"/>
      <c r="AK711" s="379"/>
      <c r="AL711" s="379"/>
      <c r="AM711" s="379"/>
      <c r="AN711" s="379"/>
      <c r="AO711" s="379"/>
      <c r="AU711" s="379"/>
      <c r="AY711" s="379"/>
    </row>
    <row r="712" spans="1:51" x14ac:dyDescent="0.45">
      <c r="A712" s="379" t="s">
        <v>16</v>
      </c>
      <c r="J712" s="379" t="s">
        <v>120</v>
      </c>
      <c r="K712" s="594" t="s">
        <v>3520</v>
      </c>
      <c r="L712" s="594" t="s">
        <v>2779</v>
      </c>
      <c r="M712" s="594" t="s">
        <v>2780</v>
      </c>
      <c r="N712" s="594" t="s">
        <v>3521</v>
      </c>
      <c r="O712" s="594" t="s">
        <v>3522</v>
      </c>
      <c r="P712" s="594"/>
      <c r="Q712" s="594"/>
      <c r="R712" s="594"/>
      <c r="S712" s="594"/>
      <c r="T712" s="594"/>
      <c r="U712" s="594"/>
      <c r="V712" s="594"/>
      <c r="W712" s="594"/>
      <c r="X712" s="594"/>
      <c r="Y712" s="594"/>
      <c r="Z712" s="594"/>
      <c r="AA712" s="588" t="s">
        <v>1629</v>
      </c>
      <c r="AB712" s="588" t="s">
        <v>3523</v>
      </c>
      <c r="AC712" s="528" t="s">
        <v>306</v>
      </c>
      <c r="AD712" s="588" t="s">
        <v>1096</v>
      </c>
      <c r="AE712" s="613">
        <v>1</v>
      </c>
      <c r="AF712" s="613">
        <v>6</v>
      </c>
      <c r="AG712" s="379" t="s">
        <v>665</v>
      </c>
      <c r="AH712" s="635"/>
      <c r="AI712" s="635"/>
      <c r="AJ712" s="379"/>
      <c r="AK712" s="379"/>
      <c r="AL712" s="379"/>
      <c r="AM712" s="379"/>
      <c r="AN712" s="379"/>
      <c r="AO712" s="379"/>
      <c r="AU712" s="379"/>
      <c r="AY712" s="379"/>
    </row>
    <row r="713" spans="1:51" x14ac:dyDescent="0.45">
      <c r="A713" s="379" t="s">
        <v>16</v>
      </c>
      <c r="J713" s="379" t="s">
        <v>120</v>
      </c>
      <c r="K713" s="594" t="s">
        <v>3524</v>
      </c>
      <c r="L713" s="594" t="s">
        <v>2779</v>
      </c>
      <c r="M713" s="594" t="s">
        <v>2780</v>
      </c>
      <c r="N713" s="594" t="s">
        <v>3525</v>
      </c>
      <c r="O713" s="594" t="s">
        <v>3526</v>
      </c>
      <c r="P713" s="594"/>
      <c r="Q713" s="594"/>
      <c r="R713" s="594"/>
      <c r="S713" s="594"/>
      <c r="T713" s="594"/>
      <c r="U713" s="594"/>
      <c r="V713" s="594"/>
      <c r="W713" s="594"/>
      <c r="X713" s="594"/>
      <c r="Y713" s="594"/>
      <c r="Z713" s="594"/>
      <c r="AA713" s="588" t="s">
        <v>1632</v>
      </c>
      <c r="AB713" s="588" t="s">
        <v>3527</v>
      </c>
      <c r="AC713" s="528" t="s">
        <v>322</v>
      </c>
      <c r="AD713" s="588" t="s">
        <v>1096</v>
      </c>
      <c r="AE713" s="613">
        <v>1</v>
      </c>
      <c r="AF713" s="613">
        <v>6</v>
      </c>
      <c r="AG713" s="379" t="s">
        <v>665</v>
      </c>
      <c r="AH713" s="635"/>
      <c r="AI713" s="635"/>
      <c r="AJ713" s="379"/>
      <c r="AK713" s="379"/>
      <c r="AL713" s="379"/>
      <c r="AM713" s="379"/>
      <c r="AN713" s="379"/>
      <c r="AO713" s="379"/>
      <c r="AU713" s="379"/>
      <c r="AY713" s="379"/>
    </row>
    <row r="714" spans="1:51" x14ac:dyDescent="0.45">
      <c r="A714" s="379" t="s">
        <v>16</v>
      </c>
      <c r="J714" s="379" t="s">
        <v>120</v>
      </c>
      <c r="K714" s="594" t="s">
        <v>3528</v>
      </c>
      <c r="L714" s="630" t="s">
        <v>2779</v>
      </c>
      <c r="M714" s="630" t="s">
        <v>3529</v>
      </c>
      <c r="N714" s="594" t="s">
        <v>3530</v>
      </c>
      <c r="O714" s="594" t="s">
        <v>3531</v>
      </c>
      <c r="P714" s="631"/>
      <c r="Q714" s="594"/>
      <c r="R714" s="594"/>
      <c r="S714" s="594"/>
      <c r="T714" s="594"/>
      <c r="U714" s="594"/>
      <c r="V714" s="594"/>
      <c r="W714" s="594"/>
      <c r="X714" s="594"/>
      <c r="Y714" s="594"/>
      <c r="Z714" s="594"/>
      <c r="AA714" s="588" t="s">
        <v>1636</v>
      </c>
      <c r="AB714" s="588" t="s">
        <v>3532</v>
      </c>
      <c r="AC714" s="528" t="s">
        <v>339</v>
      </c>
      <c r="AD714" s="588" t="s">
        <v>1096</v>
      </c>
      <c r="AE714" s="613">
        <v>1</v>
      </c>
      <c r="AF714" s="613">
        <v>6</v>
      </c>
      <c r="AG714" s="379" t="s">
        <v>665</v>
      </c>
      <c r="AH714" s="635"/>
      <c r="AI714" s="635"/>
      <c r="AJ714" s="379"/>
      <c r="AK714" s="379"/>
      <c r="AL714" s="379"/>
      <c r="AM714" s="379"/>
      <c r="AN714" s="379"/>
      <c r="AO714" s="379"/>
      <c r="AU714" s="379"/>
      <c r="AY714" s="379"/>
    </row>
    <row r="715" spans="1:51" x14ac:dyDescent="0.45">
      <c r="A715" s="379" t="s">
        <v>16</v>
      </c>
      <c r="J715" s="379" t="s">
        <v>120</v>
      </c>
      <c r="K715" s="594" t="s">
        <v>3533</v>
      </c>
      <c r="L715" s="594" t="s">
        <v>2779</v>
      </c>
      <c r="M715" s="594" t="s">
        <v>2780</v>
      </c>
      <c r="N715" s="594" t="s">
        <v>3534</v>
      </c>
      <c r="O715" s="594" t="s">
        <v>3535</v>
      </c>
      <c r="P715" s="594"/>
      <c r="Q715" s="594"/>
      <c r="R715" s="594"/>
      <c r="S715" s="594"/>
      <c r="T715" s="594"/>
      <c r="U715" s="594"/>
      <c r="V715" s="594"/>
      <c r="W715" s="594"/>
      <c r="X715" s="594"/>
      <c r="Y715" s="594"/>
      <c r="Z715" s="594"/>
      <c r="AA715" s="588" t="s">
        <v>1639</v>
      </c>
      <c r="AB715" s="588" t="s">
        <v>3536</v>
      </c>
      <c r="AC715" s="528" t="s">
        <v>356</v>
      </c>
      <c r="AD715" s="588" t="s">
        <v>1096</v>
      </c>
      <c r="AE715" s="613">
        <v>1</v>
      </c>
      <c r="AF715" s="613">
        <v>6</v>
      </c>
      <c r="AG715" s="379" t="s">
        <v>665</v>
      </c>
      <c r="AH715" s="635"/>
      <c r="AI715" s="635"/>
      <c r="AJ715" s="379"/>
      <c r="AK715" s="379"/>
      <c r="AL715" s="379"/>
      <c r="AM715" s="379"/>
      <c r="AN715" s="379"/>
      <c r="AO715" s="379"/>
      <c r="AU715" s="379"/>
      <c r="AY715" s="379"/>
    </row>
    <row r="716" spans="1:51" x14ac:dyDescent="0.45">
      <c r="A716" s="379" t="s">
        <v>16</v>
      </c>
      <c r="J716" s="379" t="s">
        <v>120</v>
      </c>
      <c r="K716" s="594" t="s">
        <v>3537</v>
      </c>
      <c r="L716" s="594" t="s">
        <v>2779</v>
      </c>
      <c r="M716" s="594" t="s">
        <v>2780</v>
      </c>
      <c r="N716" s="594" t="s">
        <v>3538</v>
      </c>
      <c r="O716" s="594" t="s">
        <v>3539</v>
      </c>
      <c r="P716" s="594"/>
      <c r="Q716" s="594"/>
      <c r="R716" s="594"/>
      <c r="S716" s="594"/>
      <c r="T716" s="594"/>
      <c r="U716" s="594"/>
      <c r="V716" s="594"/>
      <c r="W716" s="594"/>
      <c r="X716" s="594"/>
      <c r="Y716" s="594"/>
      <c r="Z716" s="594"/>
      <c r="AA716" s="588" t="s">
        <v>1643</v>
      </c>
      <c r="AB716" s="588" t="s">
        <v>3540</v>
      </c>
      <c r="AC716" s="528" t="s">
        <v>373</v>
      </c>
      <c r="AD716" s="588" t="s">
        <v>1096</v>
      </c>
      <c r="AE716" s="613">
        <v>1</v>
      </c>
      <c r="AF716" s="613">
        <v>6</v>
      </c>
      <c r="AG716" s="379" t="s">
        <v>665</v>
      </c>
      <c r="AH716" s="635"/>
      <c r="AI716" s="635"/>
      <c r="AJ716" s="379"/>
      <c r="AK716" s="379"/>
      <c r="AL716" s="379"/>
      <c r="AM716" s="379"/>
      <c r="AN716" s="379"/>
      <c r="AO716" s="379"/>
      <c r="AU716" s="379"/>
      <c r="AY716" s="379"/>
    </row>
    <row r="717" spans="1:51" x14ac:dyDescent="0.45">
      <c r="A717" s="379" t="s">
        <v>16</v>
      </c>
      <c r="J717" s="379" t="s">
        <v>120</v>
      </c>
      <c r="K717" s="594" t="s">
        <v>3541</v>
      </c>
      <c r="L717" s="594"/>
      <c r="M717" s="594"/>
      <c r="N717" s="594"/>
      <c r="O717" s="594"/>
      <c r="P717" s="594"/>
      <c r="Q717" s="594"/>
      <c r="R717" s="594"/>
      <c r="S717" s="594"/>
      <c r="T717" s="594"/>
      <c r="U717" s="594"/>
      <c r="V717" s="594"/>
      <c r="W717" s="594"/>
      <c r="X717" s="594"/>
      <c r="Y717" s="594"/>
      <c r="Z717" s="594"/>
      <c r="AA717" s="588" t="s">
        <v>3542</v>
      </c>
      <c r="AB717" s="588" t="s">
        <v>3543</v>
      </c>
      <c r="AC717" s="528" t="s">
        <v>224</v>
      </c>
      <c r="AD717" s="588" t="s">
        <v>1096</v>
      </c>
      <c r="AE717" s="613">
        <v>1</v>
      </c>
      <c r="AF717" s="613">
        <v>6</v>
      </c>
      <c r="AG717" s="379" t="s">
        <v>665</v>
      </c>
      <c r="AH717" s="635"/>
      <c r="AI717" s="635"/>
      <c r="AJ717" s="379"/>
      <c r="AK717" s="379"/>
      <c r="AL717" s="379"/>
      <c r="AM717" s="379"/>
      <c r="AN717" s="379"/>
      <c r="AO717" s="379"/>
      <c r="AU717" s="379"/>
      <c r="AY717" s="379"/>
    </row>
    <row r="718" spans="1:51" x14ac:dyDescent="0.45">
      <c r="A718" s="379" t="s">
        <v>16</v>
      </c>
      <c r="J718" s="379" t="s">
        <v>120</v>
      </c>
      <c r="K718" s="594" t="s">
        <v>3544</v>
      </c>
      <c r="L718" s="594" t="s">
        <v>3489</v>
      </c>
      <c r="M718" s="594" t="s">
        <v>3529</v>
      </c>
      <c r="N718" s="594" t="s">
        <v>3545</v>
      </c>
      <c r="O718" s="594" t="s">
        <v>3546</v>
      </c>
      <c r="P718" s="594"/>
      <c r="Q718" s="594"/>
      <c r="R718" s="594"/>
      <c r="S718" s="594"/>
      <c r="T718" s="594"/>
      <c r="U718" s="594"/>
      <c r="V718" s="594"/>
      <c r="W718" s="594"/>
      <c r="X718" s="594"/>
      <c r="Y718" s="594"/>
      <c r="Z718" s="594"/>
      <c r="AA718" s="588" t="s">
        <v>1656</v>
      </c>
      <c r="AB718" s="588" t="s">
        <v>3547</v>
      </c>
      <c r="AC718" s="528" t="s">
        <v>241</v>
      </c>
      <c r="AD718" s="588" t="s">
        <v>1096</v>
      </c>
      <c r="AE718" s="613">
        <v>1</v>
      </c>
      <c r="AF718" s="613">
        <v>6</v>
      </c>
      <c r="AG718" s="379" t="s">
        <v>665</v>
      </c>
      <c r="AH718" s="635"/>
      <c r="AI718" s="635"/>
      <c r="AJ718" s="379"/>
      <c r="AK718" s="379"/>
      <c r="AL718" s="379"/>
      <c r="AM718" s="379"/>
      <c r="AN718" s="379"/>
      <c r="AO718" s="379"/>
      <c r="AU718" s="379"/>
      <c r="AY718" s="379"/>
    </row>
    <row r="719" spans="1:51" x14ac:dyDescent="0.45">
      <c r="A719" s="379" t="s">
        <v>16</v>
      </c>
      <c r="J719" s="379" t="s">
        <v>120</v>
      </c>
      <c r="K719" s="594" t="s">
        <v>3548</v>
      </c>
      <c r="L719" s="594" t="s">
        <v>3489</v>
      </c>
      <c r="M719" s="594" t="s">
        <v>3529</v>
      </c>
      <c r="N719" s="594" t="s">
        <v>3549</v>
      </c>
      <c r="O719" s="594" t="s">
        <v>3550</v>
      </c>
      <c r="P719" s="594"/>
      <c r="Q719" s="594"/>
      <c r="R719" s="594"/>
      <c r="S719" s="594"/>
      <c r="T719" s="594"/>
      <c r="U719" s="594"/>
      <c r="V719" s="594"/>
      <c r="W719" s="594"/>
      <c r="X719" s="594"/>
      <c r="Y719" s="594"/>
      <c r="Z719" s="594"/>
      <c r="AA719" s="588" t="s">
        <v>1661</v>
      </c>
      <c r="AB719" s="588" t="s">
        <v>3551</v>
      </c>
      <c r="AC719" s="528" t="s">
        <v>257</v>
      </c>
      <c r="AD719" s="588" t="s">
        <v>1096</v>
      </c>
      <c r="AE719" s="613">
        <v>1</v>
      </c>
      <c r="AF719" s="613">
        <v>6</v>
      </c>
      <c r="AG719" s="379" t="s">
        <v>665</v>
      </c>
      <c r="AH719" s="635"/>
      <c r="AI719" s="635"/>
      <c r="AJ719" s="379"/>
      <c r="AK719" s="379"/>
      <c r="AL719" s="379"/>
      <c r="AM719" s="379"/>
      <c r="AN719" s="379"/>
      <c r="AO719" s="379"/>
      <c r="AU719" s="379"/>
      <c r="AY719" s="379"/>
    </row>
    <row r="720" spans="1:51" x14ac:dyDescent="0.45">
      <c r="A720" s="379" t="s">
        <v>16</v>
      </c>
      <c r="J720" s="379" t="s">
        <v>120</v>
      </c>
      <c r="K720" s="594" t="s">
        <v>3552</v>
      </c>
      <c r="L720" s="594" t="s">
        <v>3489</v>
      </c>
      <c r="M720" s="594" t="s">
        <v>3529</v>
      </c>
      <c r="N720" s="594" t="s">
        <v>3553</v>
      </c>
      <c r="O720" s="594" t="s">
        <v>3554</v>
      </c>
      <c r="P720" s="594" t="s">
        <v>3555</v>
      </c>
      <c r="Q720" s="594" t="s">
        <v>3556</v>
      </c>
      <c r="R720" s="594" t="s">
        <v>3557</v>
      </c>
      <c r="S720" s="594" t="s">
        <v>3558</v>
      </c>
      <c r="T720" s="594"/>
      <c r="U720" s="594"/>
      <c r="V720" s="594"/>
      <c r="W720" s="594"/>
      <c r="X720" s="594"/>
      <c r="Y720" s="594"/>
      <c r="Z720" s="594"/>
      <c r="AA720" s="588" t="s">
        <v>1667</v>
      </c>
      <c r="AB720" s="588" t="s">
        <v>3559</v>
      </c>
      <c r="AC720" s="528" t="s">
        <v>273</v>
      </c>
      <c r="AD720" s="588" t="s">
        <v>1096</v>
      </c>
      <c r="AE720" s="613">
        <v>1</v>
      </c>
      <c r="AF720" s="613">
        <v>6</v>
      </c>
      <c r="AG720" s="379" t="s">
        <v>665</v>
      </c>
      <c r="AH720" s="635"/>
      <c r="AI720" s="635"/>
      <c r="AJ720" s="379"/>
      <c r="AK720" s="379"/>
      <c r="AL720" s="379"/>
      <c r="AM720" s="379"/>
      <c r="AN720" s="379"/>
      <c r="AO720" s="379"/>
      <c r="AU720" s="379"/>
      <c r="AY720" s="379"/>
    </row>
    <row r="721" spans="1:51" x14ac:dyDescent="0.45">
      <c r="A721" s="379" t="s">
        <v>16</v>
      </c>
      <c r="J721" s="379" t="s">
        <v>120</v>
      </c>
      <c r="K721" s="594" t="s">
        <v>3560</v>
      </c>
      <c r="L721" s="594" t="s">
        <v>3489</v>
      </c>
      <c r="M721" s="594" t="s">
        <v>3529</v>
      </c>
      <c r="N721" s="594" t="s">
        <v>3561</v>
      </c>
      <c r="O721" s="594" t="s">
        <v>3562</v>
      </c>
      <c r="P721" s="594" t="s">
        <v>3563</v>
      </c>
      <c r="Q721" s="594" t="s">
        <v>3564</v>
      </c>
      <c r="R721" s="594" t="s">
        <v>3565</v>
      </c>
      <c r="S721" s="594" t="s">
        <v>3566</v>
      </c>
      <c r="T721" s="594"/>
      <c r="U721" s="594"/>
      <c r="V721" s="594"/>
      <c r="W721" s="594"/>
      <c r="X721" s="594"/>
      <c r="Y721" s="594"/>
      <c r="Z721" s="594"/>
      <c r="AA721" s="588" t="s">
        <v>1672</v>
      </c>
      <c r="AB721" s="588" t="s">
        <v>3567</v>
      </c>
      <c r="AC721" s="528" t="s">
        <v>289</v>
      </c>
      <c r="AD721" s="588" t="s">
        <v>1096</v>
      </c>
      <c r="AE721" s="613">
        <v>1</v>
      </c>
      <c r="AF721" s="613">
        <v>6</v>
      </c>
      <c r="AG721" s="379" t="s">
        <v>665</v>
      </c>
      <c r="AH721" s="635"/>
      <c r="AI721" s="635"/>
      <c r="AJ721" s="379"/>
      <c r="AK721" s="379"/>
      <c r="AL721" s="379"/>
      <c r="AM721" s="379"/>
      <c r="AN721" s="379"/>
      <c r="AO721" s="379"/>
      <c r="AU721" s="379"/>
      <c r="AY721" s="379"/>
    </row>
    <row r="722" spans="1:51" x14ac:dyDescent="0.45">
      <c r="A722" s="379" t="s">
        <v>16</v>
      </c>
      <c r="J722" s="379" t="s">
        <v>120</v>
      </c>
      <c r="K722" s="594" t="s">
        <v>3568</v>
      </c>
      <c r="L722" s="594" t="s">
        <v>3489</v>
      </c>
      <c r="M722" s="594" t="s">
        <v>3529</v>
      </c>
      <c r="N722" s="594" t="s">
        <v>3569</v>
      </c>
      <c r="O722" s="594" t="s">
        <v>3570</v>
      </c>
      <c r="P722" s="594"/>
      <c r="Q722" s="594"/>
      <c r="R722" s="594"/>
      <c r="S722" s="594"/>
      <c r="T722" s="594"/>
      <c r="U722" s="594"/>
      <c r="V722" s="594"/>
      <c r="W722" s="594"/>
      <c r="X722" s="594"/>
      <c r="Y722" s="594"/>
      <c r="Z722" s="594"/>
      <c r="AA722" s="588" t="s">
        <v>1677</v>
      </c>
      <c r="AB722" s="588" t="s">
        <v>3571</v>
      </c>
      <c r="AC722" s="528" t="s">
        <v>305</v>
      </c>
      <c r="AD722" s="588" t="s">
        <v>1096</v>
      </c>
      <c r="AE722" s="613">
        <v>1</v>
      </c>
      <c r="AF722" s="613">
        <v>6</v>
      </c>
      <c r="AG722" s="379" t="s">
        <v>665</v>
      </c>
      <c r="AH722" s="635"/>
      <c r="AI722" s="635"/>
      <c r="AJ722" s="379"/>
      <c r="AK722" s="379"/>
      <c r="AL722" s="379"/>
      <c r="AM722" s="379"/>
      <c r="AN722" s="379"/>
      <c r="AO722" s="379"/>
      <c r="AU722" s="379"/>
      <c r="AY722" s="379"/>
    </row>
    <row r="723" spans="1:51" x14ac:dyDescent="0.45">
      <c r="A723" s="379" t="s">
        <v>16</v>
      </c>
      <c r="J723" s="379" t="s">
        <v>120</v>
      </c>
      <c r="K723" s="594" t="s">
        <v>3572</v>
      </c>
      <c r="L723" s="594" t="s">
        <v>3489</v>
      </c>
      <c r="M723" s="594" t="s">
        <v>3529</v>
      </c>
      <c r="N723" s="594" t="s">
        <v>3573</v>
      </c>
      <c r="O723" s="594" t="s">
        <v>3574</v>
      </c>
      <c r="P723" s="594"/>
      <c r="Q723" s="594"/>
      <c r="R723" s="594"/>
      <c r="S723" s="594"/>
      <c r="T723" s="594"/>
      <c r="U723" s="594"/>
      <c r="V723" s="594"/>
      <c r="W723" s="594"/>
      <c r="X723" s="594"/>
      <c r="Y723" s="594"/>
      <c r="Z723" s="594"/>
      <c r="AA723" s="588" t="s">
        <v>1680</v>
      </c>
      <c r="AB723" s="588" t="s">
        <v>3575</v>
      </c>
      <c r="AC723" s="528" t="s">
        <v>321</v>
      </c>
      <c r="AD723" s="588" t="s">
        <v>1096</v>
      </c>
      <c r="AE723" s="613">
        <v>1</v>
      </c>
      <c r="AF723" s="613">
        <v>6</v>
      </c>
      <c r="AG723" s="379" t="s">
        <v>665</v>
      </c>
      <c r="AH723" s="635"/>
      <c r="AI723" s="635"/>
      <c r="AJ723" s="379"/>
      <c r="AK723" s="379"/>
      <c r="AL723" s="379"/>
      <c r="AM723" s="379"/>
      <c r="AN723" s="379"/>
      <c r="AO723" s="379"/>
      <c r="AU723" s="379"/>
      <c r="AY723" s="379"/>
    </row>
    <row r="724" spans="1:51" x14ac:dyDescent="0.45">
      <c r="A724" s="379" t="s">
        <v>16</v>
      </c>
      <c r="J724" s="379" t="s">
        <v>120</v>
      </c>
      <c r="K724" s="594" t="s">
        <v>3576</v>
      </c>
      <c r="L724" s="594" t="s">
        <v>3489</v>
      </c>
      <c r="M724" s="594" t="s">
        <v>3529</v>
      </c>
      <c r="N724" s="594" t="s">
        <v>3577</v>
      </c>
      <c r="O724" s="594" t="s">
        <v>3578</v>
      </c>
      <c r="P724" s="594"/>
      <c r="Q724" s="594"/>
      <c r="R724" s="594"/>
      <c r="S724" s="594"/>
      <c r="T724" s="594"/>
      <c r="U724" s="594"/>
      <c r="V724" s="594"/>
      <c r="W724" s="594"/>
      <c r="X724" s="594"/>
      <c r="Y724" s="594"/>
      <c r="Z724" s="594"/>
      <c r="AA724" s="588" t="s">
        <v>1685</v>
      </c>
      <c r="AB724" s="588" t="s">
        <v>3579</v>
      </c>
      <c r="AC724" s="528" t="s">
        <v>338</v>
      </c>
      <c r="AD724" s="588" t="s">
        <v>1096</v>
      </c>
      <c r="AE724" s="613">
        <v>1</v>
      </c>
      <c r="AF724" s="613">
        <v>6</v>
      </c>
      <c r="AG724" s="379" t="s">
        <v>665</v>
      </c>
      <c r="AH724" s="635"/>
      <c r="AI724" s="635"/>
      <c r="AJ724" s="379"/>
      <c r="AK724" s="379"/>
      <c r="AL724" s="379"/>
      <c r="AM724" s="379"/>
      <c r="AN724" s="379"/>
      <c r="AO724" s="379"/>
      <c r="AU724" s="379"/>
      <c r="AY724" s="379"/>
    </row>
    <row r="725" spans="1:51" x14ac:dyDescent="0.45">
      <c r="A725" s="379" t="s">
        <v>16</v>
      </c>
      <c r="J725" s="379" t="s">
        <v>120</v>
      </c>
      <c r="K725" s="594" t="s">
        <v>3580</v>
      </c>
      <c r="L725" s="594" t="s">
        <v>3489</v>
      </c>
      <c r="M725" s="594" t="s">
        <v>3529</v>
      </c>
      <c r="N725" s="594" t="s">
        <v>3581</v>
      </c>
      <c r="O725" s="594" t="s">
        <v>3582</v>
      </c>
      <c r="P725" s="594"/>
      <c r="Q725" s="594"/>
      <c r="R725" s="594"/>
      <c r="S725" s="594"/>
      <c r="T725" s="594"/>
      <c r="U725" s="594"/>
      <c r="V725" s="594"/>
      <c r="W725" s="594"/>
      <c r="X725" s="594"/>
      <c r="Y725" s="594"/>
      <c r="Z725" s="594"/>
      <c r="AA725" s="588" t="s">
        <v>1688</v>
      </c>
      <c r="AB725" s="588" t="s">
        <v>3583</v>
      </c>
      <c r="AC725" s="528" t="s">
        <v>355</v>
      </c>
      <c r="AD725" s="588" t="s">
        <v>1096</v>
      </c>
      <c r="AE725" s="613">
        <v>1</v>
      </c>
      <c r="AF725" s="613">
        <v>6</v>
      </c>
      <c r="AG725" s="379" t="s">
        <v>665</v>
      </c>
      <c r="AH725" s="635"/>
      <c r="AI725" s="635"/>
      <c r="AJ725" s="379"/>
      <c r="AK725" s="379"/>
      <c r="AL725" s="379"/>
      <c r="AM725" s="379"/>
      <c r="AN725" s="379"/>
      <c r="AO725" s="379"/>
      <c r="AU725" s="379"/>
      <c r="AY725" s="379"/>
    </row>
    <row r="726" spans="1:51" x14ac:dyDescent="0.45">
      <c r="A726" s="379" t="s">
        <v>16</v>
      </c>
      <c r="J726" s="379" t="s">
        <v>120</v>
      </c>
      <c r="K726" s="594" t="s">
        <v>3584</v>
      </c>
      <c r="L726" s="594" t="s">
        <v>3489</v>
      </c>
      <c r="M726" s="594" t="s">
        <v>3529</v>
      </c>
      <c r="N726" s="594" t="s">
        <v>3585</v>
      </c>
      <c r="O726" s="594" t="s">
        <v>3586</v>
      </c>
      <c r="P726" s="594"/>
      <c r="Q726" s="594"/>
      <c r="R726" s="594"/>
      <c r="S726" s="594"/>
      <c r="T726" s="594"/>
      <c r="U726" s="594"/>
      <c r="V726" s="594"/>
      <c r="W726" s="594"/>
      <c r="X726" s="594"/>
      <c r="Y726" s="594"/>
      <c r="Z726" s="594"/>
      <c r="AA726" s="588" t="s">
        <v>1691</v>
      </c>
      <c r="AB726" s="588" t="s">
        <v>3587</v>
      </c>
      <c r="AC726" s="528" t="s">
        <v>372</v>
      </c>
      <c r="AD726" s="588" t="s">
        <v>1096</v>
      </c>
      <c r="AE726" s="613">
        <v>1</v>
      </c>
      <c r="AF726" s="613">
        <v>6</v>
      </c>
      <c r="AG726" s="379" t="s">
        <v>665</v>
      </c>
      <c r="AH726" s="635"/>
      <c r="AI726" s="635"/>
      <c r="AJ726" s="379"/>
      <c r="AK726" s="379"/>
      <c r="AL726" s="379"/>
      <c r="AM726" s="379"/>
      <c r="AN726" s="379"/>
      <c r="AO726" s="379"/>
      <c r="AU726" s="379"/>
      <c r="AY726" s="379"/>
    </row>
    <row r="727" spans="1:51" x14ac:dyDescent="0.45">
      <c r="A727" s="379" t="s">
        <v>16</v>
      </c>
      <c r="J727" s="379" t="s">
        <v>120</v>
      </c>
      <c r="K727" s="594" t="s">
        <v>3588</v>
      </c>
      <c r="L727" s="594"/>
      <c r="M727" s="594"/>
      <c r="N727" s="594"/>
      <c r="O727" s="594"/>
      <c r="P727" s="594"/>
      <c r="Q727" s="594"/>
      <c r="R727" s="594"/>
      <c r="S727" s="594"/>
      <c r="T727" s="594"/>
      <c r="U727" s="594"/>
      <c r="V727" s="594"/>
      <c r="W727" s="594"/>
      <c r="X727" s="594"/>
      <c r="Y727" s="594"/>
      <c r="Z727" s="594"/>
      <c r="AA727" s="588" t="s">
        <v>3589</v>
      </c>
      <c r="AB727" s="588" t="s">
        <v>3590</v>
      </c>
      <c r="AC727" s="528" t="s">
        <v>223</v>
      </c>
      <c r="AD727" s="588" t="s">
        <v>1096</v>
      </c>
      <c r="AE727" s="613">
        <v>1</v>
      </c>
      <c r="AF727" s="613">
        <v>6</v>
      </c>
      <c r="AG727" s="379" t="s">
        <v>665</v>
      </c>
      <c r="AH727" s="635"/>
      <c r="AI727" s="635"/>
      <c r="AJ727" s="379"/>
      <c r="AK727" s="379"/>
      <c r="AL727" s="379"/>
      <c r="AM727" s="379"/>
      <c r="AN727" s="379"/>
      <c r="AO727" s="379"/>
      <c r="AU727" s="379"/>
      <c r="AY727" s="379"/>
    </row>
    <row r="728" spans="1:51" x14ac:dyDescent="0.45">
      <c r="A728" s="379" t="s">
        <v>16</v>
      </c>
      <c r="J728" s="379" t="s">
        <v>120</v>
      </c>
      <c r="K728" s="594" t="s">
        <v>3591</v>
      </c>
      <c r="L728" s="594" t="s">
        <v>3489</v>
      </c>
      <c r="M728" s="594" t="s">
        <v>3529</v>
      </c>
      <c r="N728" s="594" t="s">
        <v>3592</v>
      </c>
      <c r="O728" s="594" t="s">
        <v>3593</v>
      </c>
      <c r="P728" s="594"/>
      <c r="Q728" s="594"/>
      <c r="R728" s="594"/>
      <c r="S728" s="594"/>
      <c r="T728" s="594"/>
      <c r="U728" s="594"/>
      <c r="V728" s="594"/>
      <c r="W728" s="594"/>
      <c r="X728" s="594"/>
      <c r="Y728" s="594"/>
      <c r="Z728" s="594"/>
      <c r="AA728" s="588" t="s">
        <v>1702</v>
      </c>
      <c r="AB728" s="588" t="s">
        <v>3594</v>
      </c>
      <c r="AC728" s="528" t="s">
        <v>240</v>
      </c>
      <c r="AD728" s="588" t="s">
        <v>1096</v>
      </c>
      <c r="AE728" s="613">
        <v>1</v>
      </c>
      <c r="AF728" s="613">
        <v>6</v>
      </c>
      <c r="AG728" s="379" t="s">
        <v>665</v>
      </c>
      <c r="AH728" s="635"/>
      <c r="AI728" s="635"/>
      <c r="AJ728" s="379"/>
      <c r="AK728" s="379"/>
      <c r="AL728" s="379"/>
      <c r="AM728" s="379"/>
      <c r="AN728" s="379"/>
      <c r="AO728" s="379"/>
      <c r="AU728" s="379"/>
      <c r="AY728" s="379"/>
    </row>
    <row r="729" spans="1:51" x14ac:dyDescent="0.45">
      <c r="A729" s="379" t="s">
        <v>16</v>
      </c>
      <c r="J729" s="379" t="s">
        <v>120</v>
      </c>
      <c r="K729" s="594" t="s">
        <v>3595</v>
      </c>
      <c r="L729" s="594" t="s">
        <v>3489</v>
      </c>
      <c r="M729" s="594" t="s">
        <v>3529</v>
      </c>
      <c r="N729" s="594" t="s">
        <v>3596</v>
      </c>
      <c r="O729" s="594" t="s">
        <v>3597</v>
      </c>
      <c r="P729" s="594"/>
      <c r="Q729" s="594"/>
      <c r="R729" s="594"/>
      <c r="S729" s="594"/>
      <c r="T729" s="594"/>
      <c r="U729" s="594"/>
      <c r="V729" s="594"/>
      <c r="W729" s="594"/>
      <c r="X729" s="594"/>
      <c r="Y729" s="594"/>
      <c r="Z729" s="594"/>
      <c r="AA729" s="588" t="s">
        <v>1705</v>
      </c>
      <c r="AB729" s="588" t="s">
        <v>3598</v>
      </c>
      <c r="AC729" s="528" t="s">
        <v>256</v>
      </c>
      <c r="AD729" s="588" t="s">
        <v>1096</v>
      </c>
      <c r="AE729" s="613">
        <v>1</v>
      </c>
      <c r="AF729" s="613">
        <v>6</v>
      </c>
      <c r="AG729" s="379" t="s">
        <v>665</v>
      </c>
      <c r="AH729" s="635"/>
      <c r="AI729" s="635"/>
      <c r="AJ729" s="379"/>
      <c r="AK729" s="379"/>
      <c r="AL729" s="379"/>
      <c r="AM729" s="379"/>
      <c r="AN729" s="379"/>
      <c r="AO729" s="379"/>
      <c r="AU729" s="379"/>
      <c r="AY729" s="379"/>
    </row>
    <row r="730" spans="1:51" x14ac:dyDescent="0.45">
      <c r="A730" s="379" t="s">
        <v>16</v>
      </c>
      <c r="J730" s="379" t="s">
        <v>120</v>
      </c>
      <c r="K730" s="594" t="s">
        <v>3599</v>
      </c>
      <c r="L730" s="594" t="s">
        <v>3489</v>
      </c>
      <c r="M730" s="594" t="s">
        <v>3529</v>
      </c>
      <c r="N730" s="594" t="s">
        <v>3600</v>
      </c>
      <c r="O730" s="594" t="s">
        <v>3601</v>
      </c>
      <c r="P730" s="594"/>
      <c r="Q730" s="594"/>
      <c r="R730" s="594"/>
      <c r="S730" s="594"/>
      <c r="T730" s="594"/>
      <c r="U730" s="594"/>
      <c r="V730" s="594"/>
      <c r="W730" s="594"/>
      <c r="X730" s="594"/>
      <c r="Y730" s="594"/>
      <c r="Z730" s="594"/>
      <c r="AA730" s="588" t="s">
        <v>1708</v>
      </c>
      <c r="AB730" s="588" t="s">
        <v>3602</v>
      </c>
      <c r="AC730" s="528" t="s">
        <v>272</v>
      </c>
      <c r="AD730" s="588" t="s">
        <v>1096</v>
      </c>
      <c r="AE730" s="613">
        <v>1</v>
      </c>
      <c r="AF730" s="613">
        <v>6</v>
      </c>
      <c r="AG730" s="379" t="s">
        <v>665</v>
      </c>
      <c r="AH730" s="635"/>
      <c r="AI730" s="635"/>
      <c r="AJ730" s="379"/>
      <c r="AK730" s="379"/>
      <c r="AL730" s="379"/>
      <c r="AM730" s="379"/>
      <c r="AN730" s="379"/>
      <c r="AO730" s="379"/>
      <c r="AU730" s="379"/>
      <c r="AY730" s="379"/>
    </row>
    <row r="731" spans="1:51" x14ac:dyDescent="0.45">
      <c r="A731" s="379" t="s">
        <v>16</v>
      </c>
      <c r="E731" s="379" t="s">
        <v>3603</v>
      </c>
      <c r="J731" s="379" t="s">
        <v>120</v>
      </c>
      <c r="K731" s="594" t="s">
        <v>3604</v>
      </c>
      <c r="L731" s="594" t="s">
        <v>3489</v>
      </c>
      <c r="M731" s="594" t="s">
        <v>3529</v>
      </c>
      <c r="N731" s="594" t="s">
        <v>3605</v>
      </c>
      <c r="O731" s="594" t="s">
        <v>3606</v>
      </c>
      <c r="P731" s="594"/>
      <c r="Q731" s="594"/>
      <c r="R731" s="594"/>
      <c r="S731" s="594"/>
      <c r="T731" s="594"/>
      <c r="U731" s="594"/>
      <c r="V731" s="594"/>
      <c r="W731" s="594"/>
      <c r="X731" s="594"/>
      <c r="Y731" s="594"/>
      <c r="Z731" s="594"/>
      <c r="AA731" s="588" t="s">
        <v>1711</v>
      </c>
      <c r="AB731" s="588" t="s">
        <v>3607</v>
      </c>
      <c r="AC731" s="528" t="s">
        <v>288</v>
      </c>
      <c r="AD731" s="588" t="s">
        <v>1096</v>
      </c>
      <c r="AE731" s="613">
        <v>1</v>
      </c>
      <c r="AF731" s="613">
        <v>6</v>
      </c>
      <c r="AG731" s="379" t="s">
        <v>665</v>
      </c>
      <c r="AH731" s="635"/>
      <c r="AI731" s="635"/>
      <c r="AJ731" s="379"/>
      <c r="AK731" s="379"/>
      <c r="AL731" s="379"/>
      <c r="AM731" s="379"/>
      <c r="AN731" s="379"/>
      <c r="AO731" s="379"/>
      <c r="AU731" s="379"/>
      <c r="AY731" s="379"/>
    </row>
    <row r="732" spans="1:51" x14ac:dyDescent="0.45">
      <c r="A732" s="379" t="s">
        <v>16</v>
      </c>
      <c r="J732" s="379" t="s">
        <v>120</v>
      </c>
      <c r="K732" s="594" t="s">
        <v>3608</v>
      </c>
      <c r="L732" s="594" t="s">
        <v>3489</v>
      </c>
      <c r="M732" s="594" t="s">
        <v>3529</v>
      </c>
      <c r="N732" s="594" t="s">
        <v>3609</v>
      </c>
      <c r="O732" s="594" t="s">
        <v>3610</v>
      </c>
      <c r="P732" s="594"/>
      <c r="Q732" s="594"/>
      <c r="R732" s="594"/>
      <c r="S732" s="594"/>
      <c r="T732" s="594"/>
      <c r="U732" s="594"/>
      <c r="V732" s="594"/>
      <c r="W732" s="594"/>
      <c r="X732" s="594"/>
      <c r="Y732" s="594"/>
      <c r="Z732" s="594"/>
      <c r="AA732" s="588" t="s">
        <v>1714</v>
      </c>
      <c r="AB732" s="588" t="s">
        <v>3611</v>
      </c>
      <c r="AC732" s="528" t="s">
        <v>304</v>
      </c>
      <c r="AD732" s="588" t="s">
        <v>1096</v>
      </c>
      <c r="AE732" s="613">
        <v>1</v>
      </c>
      <c r="AF732" s="613">
        <v>6</v>
      </c>
      <c r="AG732" s="379" t="s">
        <v>665</v>
      </c>
      <c r="AH732" s="635"/>
      <c r="AI732" s="635"/>
      <c r="AJ732" s="379"/>
      <c r="AK732" s="379"/>
      <c r="AL732" s="379"/>
      <c r="AM732" s="379"/>
      <c r="AN732" s="379"/>
      <c r="AO732" s="379"/>
      <c r="AU732" s="379"/>
      <c r="AY732" s="379"/>
    </row>
    <row r="733" spans="1:51" x14ac:dyDescent="0.45">
      <c r="A733" s="379" t="s">
        <v>16</v>
      </c>
      <c r="J733" s="379" t="s">
        <v>120</v>
      </c>
      <c r="K733" s="594" t="s">
        <v>3612</v>
      </c>
      <c r="L733" s="594" t="s">
        <v>3489</v>
      </c>
      <c r="M733" s="594" t="s">
        <v>3529</v>
      </c>
      <c r="N733" s="594" t="s">
        <v>3613</v>
      </c>
      <c r="O733" s="594" t="s">
        <v>3614</v>
      </c>
      <c r="P733" s="594"/>
      <c r="Q733" s="594"/>
      <c r="R733" s="594"/>
      <c r="S733" s="594"/>
      <c r="T733" s="594"/>
      <c r="U733" s="594"/>
      <c r="V733" s="594"/>
      <c r="W733" s="594"/>
      <c r="X733" s="594"/>
      <c r="Y733" s="594"/>
      <c r="Z733" s="594"/>
      <c r="AA733" s="588" t="s">
        <v>1717</v>
      </c>
      <c r="AB733" s="588" t="s">
        <v>3615</v>
      </c>
      <c r="AC733" s="528" t="s">
        <v>320</v>
      </c>
      <c r="AD733" s="588" t="s">
        <v>1096</v>
      </c>
      <c r="AE733" s="613">
        <v>1</v>
      </c>
      <c r="AF733" s="613">
        <v>6</v>
      </c>
      <c r="AG733" s="379" t="s">
        <v>665</v>
      </c>
      <c r="AH733" s="635"/>
      <c r="AI733" s="635"/>
      <c r="AJ733" s="379"/>
      <c r="AK733" s="379"/>
      <c r="AL733" s="379"/>
      <c r="AM733" s="379"/>
      <c r="AN733" s="379"/>
      <c r="AO733" s="379"/>
      <c r="AU733" s="379"/>
      <c r="AY733" s="379"/>
    </row>
    <row r="734" spans="1:51" x14ac:dyDescent="0.45">
      <c r="A734" s="379" t="s">
        <v>16</v>
      </c>
      <c r="J734" s="379" t="s">
        <v>120</v>
      </c>
      <c r="K734" s="594" t="s">
        <v>3616</v>
      </c>
      <c r="L734" s="594" t="s">
        <v>3489</v>
      </c>
      <c r="M734" s="594" t="s">
        <v>3529</v>
      </c>
      <c r="N734" s="594" t="s">
        <v>3617</v>
      </c>
      <c r="O734" s="594" t="s">
        <v>3618</v>
      </c>
      <c r="P734" s="594"/>
      <c r="Q734" s="594"/>
      <c r="R734" s="594"/>
      <c r="S734" s="594"/>
      <c r="T734" s="594"/>
      <c r="U734" s="594"/>
      <c r="V734" s="594"/>
      <c r="W734" s="594"/>
      <c r="X734" s="594"/>
      <c r="Y734" s="594"/>
      <c r="Z734" s="594"/>
      <c r="AA734" s="588" t="s">
        <v>1720</v>
      </c>
      <c r="AB734" s="588" t="s">
        <v>3619</v>
      </c>
      <c r="AC734" s="528" t="s">
        <v>337</v>
      </c>
      <c r="AD734" s="588" t="s">
        <v>1096</v>
      </c>
      <c r="AE734" s="613">
        <v>1</v>
      </c>
      <c r="AF734" s="613">
        <v>6</v>
      </c>
      <c r="AG734" s="379" t="s">
        <v>665</v>
      </c>
      <c r="AH734" s="635"/>
      <c r="AI734" s="635"/>
      <c r="AJ734" s="379"/>
      <c r="AK734" s="379"/>
      <c r="AL734" s="379"/>
      <c r="AM734" s="379"/>
      <c r="AN734" s="379"/>
      <c r="AO734" s="379"/>
      <c r="AU734" s="379"/>
      <c r="AY734" s="379"/>
    </row>
    <row r="735" spans="1:51" x14ac:dyDescent="0.45">
      <c r="A735" s="379" t="s">
        <v>16</v>
      </c>
      <c r="J735" s="379" t="s">
        <v>120</v>
      </c>
      <c r="K735" s="594" t="s">
        <v>3620</v>
      </c>
      <c r="L735" s="594" t="s">
        <v>3489</v>
      </c>
      <c r="M735" s="594" t="s">
        <v>3529</v>
      </c>
      <c r="N735" s="594" t="s">
        <v>3621</v>
      </c>
      <c r="O735" s="594" t="s">
        <v>3622</v>
      </c>
      <c r="P735" s="594"/>
      <c r="Q735" s="594"/>
      <c r="R735" s="594"/>
      <c r="S735" s="594"/>
      <c r="T735" s="594"/>
      <c r="U735" s="594"/>
      <c r="V735" s="594"/>
      <c r="W735" s="594"/>
      <c r="X735" s="594"/>
      <c r="Y735" s="594"/>
      <c r="Z735" s="594"/>
      <c r="AA735" s="588" t="s">
        <v>1723</v>
      </c>
      <c r="AB735" s="588" t="s">
        <v>3623</v>
      </c>
      <c r="AC735" s="528" t="s">
        <v>354</v>
      </c>
      <c r="AD735" s="588" t="s">
        <v>1096</v>
      </c>
      <c r="AE735" s="613">
        <v>1</v>
      </c>
      <c r="AF735" s="613">
        <v>6</v>
      </c>
      <c r="AG735" s="379" t="s">
        <v>665</v>
      </c>
      <c r="AH735" s="635"/>
      <c r="AI735" s="635"/>
      <c r="AJ735" s="379">
        <v>16</v>
      </c>
      <c r="AK735" s="379">
        <v>13</v>
      </c>
      <c r="AL735" s="379"/>
      <c r="AM735" s="379">
        <v>2</v>
      </c>
      <c r="AN735" s="379"/>
      <c r="AO735" s="379">
        <v>1</v>
      </c>
      <c r="AU735" s="379"/>
      <c r="AY735" s="379"/>
    </row>
    <row r="736" spans="1:51" x14ac:dyDescent="0.45">
      <c r="A736" s="379" t="s">
        <v>16</v>
      </c>
      <c r="J736" s="379" t="s">
        <v>120</v>
      </c>
      <c r="K736" s="594" t="s">
        <v>3624</v>
      </c>
      <c r="L736" s="594" t="s">
        <v>3489</v>
      </c>
      <c r="M736" s="594" t="s">
        <v>3529</v>
      </c>
      <c r="N736" s="594" t="s">
        <v>3625</v>
      </c>
      <c r="O736" s="594" t="s">
        <v>3626</v>
      </c>
      <c r="P736" s="594"/>
      <c r="Q736" s="594"/>
      <c r="R736" s="594"/>
      <c r="S736" s="594"/>
      <c r="T736" s="594"/>
      <c r="U736" s="594"/>
      <c r="V736" s="594"/>
      <c r="W736" s="594"/>
      <c r="X736" s="594"/>
      <c r="Y736" s="594"/>
      <c r="Z736" s="594"/>
      <c r="AA736" s="588" t="s">
        <v>1726</v>
      </c>
      <c r="AB736" s="588" t="s">
        <v>3627</v>
      </c>
      <c r="AC736" s="528" t="s">
        <v>371</v>
      </c>
      <c r="AD736" s="588" t="s">
        <v>1096</v>
      </c>
      <c r="AE736" s="613">
        <v>1</v>
      </c>
      <c r="AF736" s="613">
        <v>6</v>
      </c>
      <c r="AG736" s="379" t="s">
        <v>665</v>
      </c>
      <c r="AH736" s="635"/>
      <c r="AI736" s="635"/>
      <c r="AJ736" s="379">
        <v>10</v>
      </c>
      <c r="AK736" s="379">
        <v>10</v>
      </c>
      <c r="AL736" s="379"/>
      <c r="AM736" s="379"/>
      <c r="AN736" s="379"/>
      <c r="AO736" s="379"/>
      <c r="AU736" s="379"/>
      <c r="AY736" s="379"/>
    </row>
    <row r="737" spans="1:51" x14ac:dyDescent="0.45">
      <c r="A737" s="379" t="s">
        <v>16</v>
      </c>
      <c r="J737" s="379" t="s">
        <v>120</v>
      </c>
      <c r="K737" s="594" t="s">
        <v>3628</v>
      </c>
      <c r="L737" s="594"/>
      <c r="M737" s="594"/>
      <c r="N737" s="594"/>
      <c r="O737" s="594"/>
      <c r="P737" s="594"/>
      <c r="Q737" s="594"/>
      <c r="R737" s="594"/>
      <c r="S737" s="594"/>
      <c r="T737" s="594"/>
      <c r="U737" s="594"/>
      <c r="V737" s="594"/>
      <c r="W737" s="594"/>
      <c r="X737" s="594"/>
      <c r="Y737" s="594"/>
      <c r="Z737" s="594"/>
      <c r="AA737" s="588" t="s">
        <v>3629</v>
      </c>
      <c r="AB737" s="588" t="s">
        <v>3630</v>
      </c>
      <c r="AC737" s="528" t="s">
        <v>222</v>
      </c>
      <c r="AD737" s="588" t="s">
        <v>1096</v>
      </c>
      <c r="AE737" s="613">
        <v>1</v>
      </c>
      <c r="AF737" s="613">
        <v>6</v>
      </c>
      <c r="AG737" s="379" t="s">
        <v>665</v>
      </c>
      <c r="AH737" s="635"/>
      <c r="AI737" s="635"/>
      <c r="AJ737" s="379"/>
      <c r="AK737" s="379"/>
      <c r="AL737" s="379"/>
      <c r="AM737" s="379"/>
      <c r="AN737" s="379"/>
      <c r="AO737" s="379"/>
      <c r="AU737" s="379"/>
      <c r="AY737" s="379"/>
    </row>
    <row r="738" spans="1:51" x14ac:dyDescent="0.45">
      <c r="A738" s="379" t="s">
        <v>16</v>
      </c>
      <c r="J738" s="379" t="s">
        <v>120</v>
      </c>
      <c r="K738" s="594" t="s">
        <v>3631</v>
      </c>
      <c r="L738" s="594" t="s">
        <v>3489</v>
      </c>
      <c r="M738" s="594" t="s">
        <v>3529</v>
      </c>
      <c r="N738" s="594" t="s">
        <v>3632</v>
      </c>
      <c r="O738" s="594" t="s">
        <v>3633</v>
      </c>
      <c r="P738" s="594"/>
      <c r="Q738" s="594"/>
      <c r="R738" s="594"/>
      <c r="S738" s="594"/>
      <c r="T738" s="594"/>
      <c r="U738" s="594"/>
      <c r="V738" s="594"/>
      <c r="W738" s="594"/>
      <c r="X738" s="594"/>
      <c r="Y738" s="594"/>
      <c r="Z738" s="594"/>
      <c r="AA738" s="588" t="s">
        <v>1734</v>
      </c>
      <c r="AB738" s="588" t="s">
        <v>3634</v>
      </c>
      <c r="AC738" s="528" t="s">
        <v>239</v>
      </c>
      <c r="AD738" s="588" t="s">
        <v>1096</v>
      </c>
      <c r="AE738" s="613">
        <v>1</v>
      </c>
      <c r="AF738" s="613">
        <v>6</v>
      </c>
      <c r="AG738" s="379" t="s">
        <v>665</v>
      </c>
      <c r="AH738" s="635"/>
      <c r="AI738" s="635"/>
      <c r="AJ738" s="379"/>
      <c r="AK738" s="379"/>
      <c r="AL738" s="379"/>
      <c r="AM738" s="379"/>
      <c r="AN738" s="379"/>
      <c r="AO738" s="379"/>
      <c r="AU738" s="379"/>
      <c r="AY738" s="379"/>
    </row>
    <row r="739" spans="1:51" x14ac:dyDescent="0.45">
      <c r="A739" s="379" t="s">
        <v>16</v>
      </c>
      <c r="J739" s="379" t="s">
        <v>120</v>
      </c>
      <c r="K739" s="594" t="s">
        <v>3635</v>
      </c>
      <c r="L739" s="594" t="s">
        <v>3489</v>
      </c>
      <c r="M739" s="594" t="s">
        <v>3529</v>
      </c>
      <c r="N739" s="594" t="s">
        <v>3636</v>
      </c>
      <c r="O739" s="594" t="s">
        <v>3637</v>
      </c>
      <c r="P739" s="594"/>
      <c r="Q739" s="594"/>
      <c r="R739" s="594"/>
      <c r="S739" s="594"/>
      <c r="T739" s="594"/>
      <c r="U739" s="594"/>
      <c r="V739" s="594"/>
      <c r="W739" s="594"/>
      <c r="X739" s="594"/>
      <c r="Y739" s="594"/>
      <c r="Z739" s="594"/>
      <c r="AA739" s="588" t="s">
        <v>1737</v>
      </c>
      <c r="AB739" s="588" t="s">
        <v>3638</v>
      </c>
      <c r="AC739" s="528" t="s">
        <v>255</v>
      </c>
      <c r="AD739" s="588" t="s">
        <v>1096</v>
      </c>
      <c r="AE739" s="613">
        <v>1</v>
      </c>
      <c r="AF739" s="613">
        <v>6</v>
      </c>
      <c r="AG739" s="379" t="s">
        <v>665</v>
      </c>
      <c r="AH739" s="635"/>
      <c r="AI739" s="635"/>
      <c r="AJ739" s="379"/>
      <c r="AK739" s="379"/>
      <c r="AL739" s="379"/>
      <c r="AM739" s="379"/>
      <c r="AN739" s="379"/>
      <c r="AO739" s="379"/>
      <c r="AU739" s="379"/>
      <c r="AY739" s="379"/>
    </row>
    <row r="740" spans="1:51" x14ac:dyDescent="0.45">
      <c r="A740" s="379" t="s">
        <v>16</v>
      </c>
      <c r="J740" s="379" t="s">
        <v>120</v>
      </c>
      <c r="K740" s="594" t="s">
        <v>3639</v>
      </c>
      <c r="L740" s="594" t="s">
        <v>3489</v>
      </c>
      <c r="M740" s="594" t="s">
        <v>3529</v>
      </c>
      <c r="N740" s="594" t="s">
        <v>3640</v>
      </c>
      <c r="O740" s="594" t="s">
        <v>3641</v>
      </c>
      <c r="P740" s="594"/>
      <c r="Q740" s="594"/>
      <c r="R740" s="594"/>
      <c r="S740" s="594"/>
      <c r="T740" s="594"/>
      <c r="U740" s="594"/>
      <c r="V740" s="594"/>
      <c r="W740" s="594"/>
      <c r="X740" s="594"/>
      <c r="Y740" s="594"/>
      <c r="Z740" s="594"/>
      <c r="AA740" s="588" t="s">
        <v>1740</v>
      </c>
      <c r="AB740" s="588" t="s">
        <v>3642</v>
      </c>
      <c r="AC740" s="528" t="s">
        <v>271</v>
      </c>
      <c r="AD740" s="588" t="s">
        <v>1096</v>
      </c>
      <c r="AE740" s="613">
        <v>1</v>
      </c>
      <c r="AF740" s="613">
        <v>6</v>
      </c>
      <c r="AG740" s="379" t="s">
        <v>665</v>
      </c>
      <c r="AH740" s="635"/>
      <c r="AI740" s="635"/>
      <c r="AJ740" s="379"/>
      <c r="AK740" s="379"/>
      <c r="AL740" s="379"/>
      <c r="AM740" s="379"/>
      <c r="AN740" s="379"/>
      <c r="AO740" s="379"/>
      <c r="AU740" s="379"/>
      <c r="AY740" s="379"/>
    </row>
    <row r="741" spans="1:51" x14ac:dyDescent="0.45">
      <c r="A741" s="379" t="s">
        <v>16</v>
      </c>
      <c r="B741" s="380"/>
      <c r="C741" s="380"/>
      <c r="D741" s="380"/>
      <c r="J741" s="379" t="s">
        <v>120</v>
      </c>
      <c r="K741" s="594" t="s">
        <v>3643</v>
      </c>
      <c r="L741" s="594" t="s">
        <v>3489</v>
      </c>
      <c r="M741" s="594" t="s">
        <v>3529</v>
      </c>
      <c r="N741" s="594" t="s">
        <v>3644</v>
      </c>
      <c r="O741" s="594" t="s">
        <v>3645</v>
      </c>
      <c r="P741" s="594"/>
      <c r="Q741" s="594"/>
      <c r="R741" s="594"/>
      <c r="S741" s="594"/>
      <c r="T741" s="594"/>
      <c r="U741" s="594"/>
      <c r="V741" s="594"/>
      <c r="W741" s="594"/>
      <c r="X741" s="594"/>
      <c r="Y741" s="594"/>
      <c r="Z741" s="594"/>
      <c r="AA741" s="588" t="s">
        <v>1746</v>
      </c>
      <c r="AB741" s="588" t="s">
        <v>3646</v>
      </c>
      <c r="AC741" s="528" t="s">
        <v>287</v>
      </c>
      <c r="AD741" s="588" t="s">
        <v>1096</v>
      </c>
      <c r="AE741" s="613">
        <v>1</v>
      </c>
      <c r="AF741" s="613">
        <v>6</v>
      </c>
      <c r="AG741" s="379" t="s">
        <v>665</v>
      </c>
      <c r="AH741" s="635"/>
      <c r="AI741" s="635"/>
      <c r="AJ741" s="379"/>
      <c r="AK741" s="379"/>
      <c r="AL741" s="379"/>
      <c r="AM741" s="379"/>
      <c r="AN741" s="379"/>
      <c r="AO741" s="379"/>
      <c r="AU741" s="379"/>
      <c r="AY741" s="379"/>
    </row>
    <row r="742" spans="1:51" x14ac:dyDescent="0.45">
      <c r="A742" s="379" t="s">
        <v>16</v>
      </c>
      <c r="J742" s="379" t="s">
        <v>120</v>
      </c>
      <c r="K742" s="594" t="s">
        <v>3647</v>
      </c>
      <c r="L742" s="594" t="s">
        <v>3489</v>
      </c>
      <c r="M742" s="594" t="s">
        <v>3529</v>
      </c>
      <c r="N742" s="594" t="s">
        <v>3648</v>
      </c>
      <c r="O742" s="594" t="s">
        <v>3649</v>
      </c>
      <c r="P742" s="594"/>
      <c r="Q742" s="594"/>
      <c r="R742" s="594"/>
      <c r="S742" s="594"/>
      <c r="T742" s="594"/>
      <c r="U742" s="594"/>
      <c r="V742" s="594"/>
      <c r="W742" s="594"/>
      <c r="X742" s="594"/>
      <c r="Y742" s="594"/>
      <c r="Z742" s="594"/>
      <c r="AA742" s="588" t="s">
        <v>1751</v>
      </c>
      <c r="AB742" s="588" t="s">
        <v>3650</v>
      </c>
      <c r="AC742" s="528" t="s">
        <v>303</v>
      </c>
      <c r="AD742" s="588" t="s">
        <v>1096</v>
      </c>
      <c r="AE742" s="613">
        <v>1</v>
      </c>
      <c r="AF742" s="613">
        <v>6</v>
      </c>
      <c r="AG742" s="379" t="s">
        <v>665</v>
      </c>
      <c r="AH742" s="635"/>
      <c r="AI742" s="635"/>
      <c r="AJ742" s="379"/>
      <c r="AK742" s="379"/>
      <c r="AL742" s="379"/>
      <c r="AM742" s="379"/>
      <c r="AN742" s="379"/>
      <c r="AO742" s="379"/>
      <c r="AU742" s="379"/>
      <c r="AY742" s="379"/>
    </row>
    <row r="743" spans="1:51" x14ac:dyDescent="0.45">
      <c r="A743" s="379" t="s">
        <v>16</v>
      </c>
      <c r="J743" s="379" t="s">
        <v>120</v>
      </c>
      <c r="K743" s="594" t="s">
        <v>3651</v>
      </c>
      <c r="L743" s="594" t="s">
        <v>3489</v>
      </c>
      <c r="M743" s="594" t="s">
        <v>3529</v>
      </c>
      <c r="N743" s="594" t="s">
        <v>3652</v>
      </c>
      <c r="O743" s="594" t="s">
        <v>3653</v>
      </c>
      <c r="P743" s="594"/>
      <c r="Q743" s="594"/>
      <c r="R743" s="594"/>
      <c r="S743" s="594"/>
      <c r="T743" s="594"/>
      <c r="U743" s="594"/>
      <c r="V743" s="594"/>
      <c r="W743" s="594"/>
      <c r="X743" s="594"/>
      <c r="Y743" s="594"/>
      <c r="Z743" s="594"/>
      <c r="AA743" s="588" t="s">
        <v>1755</v>
      </c>
      <c r="AB743" s="588" t="s">
        <v>3654</v>
      </c>
      <c r="AC743" s="528" t="s">
        <v>319</v>
      </c>
      <c r="AD743" s="588" t="s">
        <v>1096</v>
      </c>
      <c r="AE743" s="613">
        <v>1</v>
      </c>
      <c r="AF743" s="613">
        <v>6</v>
      </c>
      <c r="AG743" s="379" t="s">
        <v>665</v>
      </c>
      <c r="AH743" s="635"/>
      <c r="AI743" s="635"/>
      <c r="AJ743" s="379"/>
      <c r="AK743" s="379"/>
      <c r="AL743" s="379"/>
      <c r="AM743" s="379"/>
      <c r="AN743" s="379"/>
      <c r="AO743" s="379"/>
      <c r="AU743" s="379"/>
      <c r="AY743" s="379"/>
    </row>
    <row r="744" spans="1:51" x14ac:dyDescent="0.45">
      <c r="A744" s="379" t="s">
        <v>16</v>
      </c>
      <c r="J744" s="379" t="s">
        <v>120</v>
      </c>
      <c r="K744" s="594" t="s">
        <v>3655</v>
      </c>
      <c r="L744" s="594" t="s">
        <v>3489</v>
      </c>
      <c r="M744" s="594" t="s">
        <v>3529</v>
      </c>
      <c r="N744" s="594" t="s">
        <v>3656</v>
      </c>
      <c r="O744" s="594" t="s">
        <v>3657</v>
      </c>
      <c r="P744" s="594"/>
      <c r="Q744" s="594"/>
      <c r="R744" s="594"/>
      <c r="S744" s="594"/>
      <c r="T744" s="594"/>
      <c r="U744" s="594"/>
      <c r="V744" s="594"/>
      <c r="W744" s="594"/>
      <c r="X744" s="594"/>
      <c r="Y744" s="594"/>
      <c r="Z744" s="594"/>
      <c r="AA744" s="588" t="s">
        <v>1761</v>
      </c>
      <c r="AB744" s="588" t="s">
        <v>3658</v>
      </c>
      <c r="AC744" s="528" t="s">
        <v>336</v>
      </c>
      <c r="AD744" s="588" t="s">
        <v>1096</v>
      </c>
      <c r="AE744" s="613">
        <v>1</v>
      </c>
      <c r="AF744" s="613">
        <v>6</v>
      </c>
      <c r="AG744" s="379" t="s">
        <v>665</v>
      </c>
      <c r="AH744" s="635"/>
      <c r="AI744" s="635"/>
      <c r="AJ744" s="379"/>
      <c r="AK744" s="379"/>
      <c r="AL744" s="379"/>
      <c r="AM744" s="379"/>
      <c r="AN744" s="379"/>
      <c r="AO744" s="379"/>
      <c r="AU744" s="379"/>
      <c r="AY744" s="379"/>
    </row>
    <row r="745" spans="1:51" x14ac:dyDescent="0.45">
      <c r="A745" s="379" t="s">
        <v>16</v>
      </c>
      <c r="J745" s="379" t="s">
        <v>120</v>
      </c>
      <c r="K745" s="594" t="s">
        <v>3659</v>
      </c>
      <c r="L745" s="594" t="s">
        <v>3489</v>
      </c>
      <c r="M745" s="594" t="s">
        <v>3529</v>
      </c>
      <c r="N745" s="594" t="s">
        <v>3660</v>
      </c>
      <c r="O745" s="594" t="s">
        <v>3661</v>
      </c>
      <c r="P745" s="594"/>
      <c r="Q745" s="594"/>
      <c r="R745" s="594"/>
      <c r="S745" s="594"/>
      <c r="T745" s="594"/>
      <c r="U745" s="594"/>
      <c r="V745" s="594"/>
      <c r="W745" s="594"/>
      <c r="X745" s="594"/>
      <c r="Y745" s="594"/>
      <c r="Z745" s="594"/>
      <c r="AA745" s="588" t="s">
        <v>1767</v>
      </c>
      <c r="AB745" s="588" t="s">
        <v>3662</v>
      </c>
      <c r="AC745" s="528" t="s">
        <v>353</v>
      </c>
      <c r="AD745" s="588" t="s">
        <v>1096</v>
      </c>
      <c r="AE745" s="613">
        <v>1</v>
      </c>
      <c r="AF745" s="613">
        <v>6</v>
      </c>
      <c r="AG745" s="379" t="s">
        <v>665</v>
      </c>
      <c r="AH745" s="635"/>
      <c r="AI745" s="635"/>
      <c r="AJ745" s="379"/>
      <c r="AK745" s="379"/>
      <c r="AL745" s="379"/>
      <c r="AM745" s="379"/>
      <c r="AN745" s="379"/>
      <c r="AO745" s="379"/>
      <c r="AU745" s="379"/>
      <c r="AY745" s="379"/>
    </row>
    <row r="746" spans="1:51" x14ac:dyDescent="0.45">
      <c r="A746" s="379" t="s">
        <v>16</v>
      </c>
      <c r="J746" s="379" t="s">
        <v>120</v>
      </c>
      <c r="K746" s="594" t="s">
        <v>3663</v>
      </c>
      <c r="L746" s="594" t="s">
        <v>3489</v>
      </c>
      <c r="M746" s="594" t="s">
        <v>3529</v>
      </c>
      <c r="N746" s="594" t="s">
        <v>3664</v>
      </c>
      <c r="O746" s="594" t="s">
        <v>3665</v>
      </c>
      <c r="P746" s="594"/>
      <c r="Q746" s="594"/>
      <c r="R746" s="594"/>
      <c r="S746" s="594"/>
      <c r="T746" s="594"/>
      <c r="U746" s="594"/>
      <c r="V746" s="594"/>
      <c r="W746" s="594"/>
      <c r="X746" s="594"/>
      <c r="Y746" s="594"/>
      <c r="Z746" s="594"/>
      <c r="AA746" s="588" t="s">
        <v>1770</v>
      </c>
      <c r="AB746" s="588" t="s">
        <v>3666</v>
      </c>
      <c r="AC746" s="528" t="s">
        <v>370</v>
      </c>
      <c r="AD746" s="588" t="s">
        <v>1096</v>
      </c>
      <c r="AE746" s="613">
        <v>1</v>
      </c>
      <c r="AF746" s="613">
        <v>6</v>
      </c>
      <c r="AG746" s="379" t="s">
        <v>665</v>
      </c>
      <c r="AH746" s="635"/>
      <c r="AI746" s="635"/>
      <c r="AJ746" s="379"/>
      <c r="AK746" s="379"/>
      <c r="AL746" s="379"/>
      <c r="AM746" s="379"/>
      <c r="AN746" s="379"/>
      <c r="AO746" s="379"/>
      <c r="AU746" s="379"/>
      <c r="AY746" s="379"/>
    </row>
    <row r="747" spans="1:51" x14ac:dyDescent="0.45">
      <c r="A747" s="379" t="s">
        <v>16</v>
      </c>
      <c r="J747" s="379" t="s">
        <v>120</v>
      </c>
      <c r="K747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SEL1-6-1-S-010-C601</v>
      </c>
      <c r="L747" s="594"/>
      <c r="M747" s="594"/>
      <c r="N747" s="594"/>
      <c r="O747" s="594"/>
      <c r="P747" s="594"/>
      <c r="Q747" s="594"/>
      <c r="R747" s="594"/>
      <c r="S747" s="594"/>
      <c r="T747" s="594"/>
      <c r="U747" s="594"/>
      <c r="V747" s="594"/>
      <c r="W747" s="594"/>
      <c r="X747" s="594"/>
      <c r="Y747" s="594"/>
      <c r="Z747" s="594"/>
      <c r="AA747" s="588"/>
      <c r="AB747" s="588" t="str">
        <f t="shared" ref="AB747:AB778" si="0">AF747&amp;"-"&amp;AC747</f>
        <v>6-C601</v>
      </c>
      <c r="AC747" s="528" t="s">
        <v>508</v>
      </c>
      <c r="AD747" s="588" t="s">
        <v>3667</v>
      </c>
      <c r="AE747" s="613">
        <v>1</v>
      </c>
      <c r="AF747" s="613">
        <v>6</v>
      </c>
      <c r="AG747" s="379" t="s">
        <v>665</v>
      </c>
      <c r="AJ747" s="379"/>
      <c r="AK747" s="379"/>
      <c r="AL747" s="379"/>
      <c r="AM747" s="379"/>
      <c r="AN747" s="379"/>
      <c r="AO747" s="379"/>
      <c r="AU747" s="379"/>
      <c r="AY747" s="379"/>
    </row>
    <row r="748" spans="1:51" x14ac:dyDescent="0.45">
      <c r="A748" s="379" t="s">
        <v>16</v>
      </c>
      <c r="J748" s="379" t="s">
        <v>120</v>
      </c>
      <c r="K748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SEL1-6-1-S-010-C602</v>
      </c>
      <c r="L748" s="594"/>
      <c r="M748" s="594"/>
      <c r="N748" s="594"/>
      <c r="O748" s="594"/>
      <c r="P748" s="594"/>
      <c r="Q748" s="594"/>
      <c r="R748" s="594"/>
      <c r="S748" s="594"/>
      <c r="T748" s="594"/>
      <c r="U748" s="594"/>
      <c r="V748" s="594"/>
      <c r="W748" s="594"/>
      <c r="X748" s="594"/>
      <c r="Y748" s="594"/>
      <c r="Z748" s="594"/>
      <c r="AA748" s="588"/>
      <c r="AB748" s="588" t="str">
        <f t="shared" si="0"/>
        <v>6-C602</v>
      </c>
      <c r="AC748" s="528" t="s">
        <v>238</v>
      </c>
      <c r="AD748" s="588" t="s">
        <v>3667</v>
      </c>
      <c r="AE748" s="613">
        <v>1</v>
      </c>
      <c r="AF748" s="613">
        <v>6</v>
      </c>
      <c r="AG748" s="379" t="s">
        <v>665</v>
      </c>
      <c r="AJ748" s="379"/>
      <c r="AK748" s="379"/>
      <c r="AL748" s="379"/>
      <c r="AM748" s="379"/>
      <c r="AN748" s="379"/>
      <c r="AO748" s="379"/>
      <c r="AU748" s="379"/>
      <c r="AY748" s="379"/>
    </row>
    <row r="749" spans="1:51" x14ac:dyDescent="0.45">
      <c r="A749" s="379" t="s">
        <v>16</v>
      </c>
      <c r="J749" s="379" t="s">
        <v>120</v>
      </c>
      <c r="K749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SEL1-6-1-S-010-C603</v>
      </c>
      <c r="L749" s="594"/>
      <c r="M749" s="594"/>
      <c r="N749" s="594"/>
      <c r="O749" s="594"/>
      <c r="P749" s="594"/>
      <c r="Q749" s="594"/>
      <c r="R749" s="594"/>
      <c r="S749" s="594"/>
      <c r="T749" s="594"/>
      <c r="U749" s="594"/>
      <c r="V749" s="594"/>
      <c r="W749" s="594"/>
      <c r="X749" s="594"/>
      <c r="Y749" s="594"/>
      <c r="Z749" s="594"/>
      <c r="AA749" s="588"/>
      <c r="AB749" s="588" t="str">
        <f t="shared" si="0"/>
        <v>6-C603</v>
      </c>
      <c r="AC749" s="528" t="s">
        <v>254</v>
      </c>
      <c r="AD749" s="588" t="s">
        <v>3667</v>
      </c>
      <c r="AE749" s="613">
        <v>1</v>
      </c>
      <c r="AF749" s="613">
        <v>6</v>
      </c>
      <c r="AG749" s="379" t="s">
        <v>665</v>
      </c>
      <c r="AJ749" s="379"/>
      <c r="AK749" s="379"/>
      <c r="AL749" s="379"/>
      <c r="AM749" s="379"/>
      <c r="AN749" s="379"/>
      <c r="AO749" s="379"/>
      <c r="AU749" s="379"/>
      <c r="AY749" s="379"/>
    </row>
    <row r="750" spans="1:51" x14ac:dyDescent="0.45">
      <c r="A750" s="379" t="s">
        <v>16</v>
      </c>
      <c r="J750" s="379" t="s">
        <v>120</v>
      </c>
      <c r="K750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SEL1-6-1-S-010-C604</v>
      </c>
      <c r="L750" s="594"/>
      <c r="M750" s="594"/>
      <c r="N750" s="594"/>
      <c r="O750" s="594"/>
      <c r="P750" s="594"/>
      <c r="Q750" s="594"/>
      <c r="R750" s="594"/>
      <c r="S750" s="594"/>
      <c r="T750" s="594"/>
      <c r="U750" s="594"/>
      <c r="V750" s="594"/>
      <c r="W750" s="594"/>
      <c r="X750" s="594"/>
      <c r="Y750" s="594"/>
      <c r="Z750" s="594"/>
      <c r="AA750" s="588"/>
      <c r="AB750" s="588" t="str">
        <f t="shared" si="0"/>
        <v>6-C604</v>
      </c>
      <c r="AC750" s="528" t="s">
        <v>270</v>
      </c>
      <c r="AD750" s="588" t="s">
        <v>3667</v>
      </c>
      <c r="AE750" s="613">
        <v>1</v>
      </c>
      <c r="AF750" s="613">
        <v>6</v>
      </c>
      <c r="AG750" s="379" t="s">
        <v>665</v>
      </c>
      <c r="AJ750" s="379"/>
      <c r="AK750" s="379"/>
      <c r="AL750" s="379"/>
      <c r="AM750" s="379"/>
      <c r="AN750" s="379"/>
      <c r="AO750" s="379"/>
      <c r="AU750" s="379"/>
      <c r="AY750" s="379"/>
    </row>
    <row r="751" spans="1:51" x14ac:dyDescent="0.45">
      <c r="A751" s="379" t="s">
        <v>16</v>
      </c>
      <c r="J751" s="379" t="s">
        <v>120</v>
      </c>
      <c r="K751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SEL1-6-1-S-010-C605</v>
      </c>
      <c r="L751" s="594"/>
      <c r="M751" s="594"/>
      <c r="N751" s="594"/>
      <c r="O751" s="594"/>
      <c r="P751" s="594"/>
      <c r="Q751" s="594"/>
      <c r="R751" s="594"/>
      <c r="S751" s="594"/>
      <c r="T751" s="594"/>
      <c r="U751" s="594"/>
      <c r="V751" s="594"/>
      <c r="W751" s="594"/>
      <c r="X751" s="594"/>
      <c r="Y751" s="594"/>
      <c r="Z751" s="594"/>
      <c r="AA751" s="588"/>
      <c r="AB751" s="588" t="str">
        <f t="shared" si="0"/>
        <v>6-C605</v>
      </c>
      <c r="AC751" s="528" t="s">
        <v>286</v>
      </c>
      <c r="AD751" s="588" t="s">
        <v>3667</v>
      </c>
      <c r="AE751" s="613">
        <v>1</v>
      </c>
      <c r="AF751" s="613">
        <v>6</v>
      </c>
      <c r="AG751" s="379" t="s">
        <v>665</v>
      </c>
      <c r="AJ751" s="379"/>
      <c r="AK751" s="379"/>
      <c r="AL751" s="379"/>
      <c r="AM751" s="379"/>
      <c r="AN751" s="379"/>
      <c r="AO751" s="379"/>
      <c r="AU751" s="379"/>
      <c r="AY751" s="379"/>
    </row>
    <row r="752" spans="1:51" x14ac:dyDescent="0.45">
      <c r="A752" s="379" t="s">
        <v>16</v>
      </c>
      <c r="J752" s="379" t="s">
        <v>120</v>
      </c>
      <c r="K752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SEL1-6-1-S-010-C606</v>
      </c>
      <c r="L752" s="594"/>
      <c r="M752" s="594"/>
      <c r="N752" s="594"/>
      <c r="O752" s="594"/>
      <c r="P752" s="594"/>
      <c r="Q752" s="594"/>
      <c r="R752" s="594"/>
      <c r="S752" s="594"/>
      <c r="T752" s="594"/>
      <c r="U752" s="594"/>
      <c r="V752" s="594"/>
      <c r="W752" s="594"/>
      <c r="X752" s="594"/>
      <c r="Y752" s="594"/>
      <c r="Z752" s="594"/>
      <c r="AA752" s="588"/>
      <c r="AB752" s="588" t="str">
        <f t="shared" si="0"/>
        <v>6-C606</v>
      </c>
      <c r="AC752" s="528" t="s">
        <v>302</v>
      </c>
      <c r="AD752" s="588" t="s">
        <v>3667</v>
      </c>
      <c r="AE752" s="613">
        <v>1</v>
      </c>
      <c r="AF752" s="613">
        <v>6</v>
      </c>
      <c r="AG752" s="379" t="s">
        <v>665</v>
      </c>
      <c r="AJ752" s="379"/>
      <c r="AK752" s="379"/>
      <c r="AL752" s="379"/>
      <c r="AM752" s="379"/>
      <c r="AN752" s="379"/>
      <c r="AO752" s="379"/>
      <c r="AU752" s="379"/>
      <c r="AY752" s="379"/>
    </row>
    <row r="753" spans="1:51" x14ac:dyDescent="0.45">
      <c r="A753" s="379" t="s">
        <v>16</v>
      </c>
      <c r="J753" s="379" t="s">
        <v>120</v>
      </c>
      <c r="K753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SEL1-6-1-S-010-C607</v>
      </c>
      <c r="L753" s="594"/>
      <c r="M753" s="594"/>
      <c r="N753" s="594"/>
      <c r="O753" s="594"/>
      <c r="P753" s="594"/>
      <c r="Q753" s="594"/>
      <c r="R753" s="594"/>
      <c r="S753" s="594"/>
      <c r="T753" s="594"/>
      <c r="U753" s="594"/>
      <c r="V753" s="594"/>
      <c r="W753" s="594"/>
      <c r="X753" s="594"/>
      <c r="Y753" s="594"/>
      <c r="Z753" s="594"/>
      <c r="AA753" s="588"/>
      <c r="AB753" s="588" t="str">
        <f t="shared" si="0"/>
        <v>6-C607</v>
      </c>
      <c r="AC753" s="528" t="s">
        <v>318</v>
      </c>
      <c r="AD753" s="588" t="s">
        <v>3667</v>
      </c>
      <c r="AE753" s="613">
        <v>1</v>
      </c>
      <c r="AF753" s="613">
        <v>6</v>
      </c>
      <c r="AG753" s="379" t="s">
        <v>665</v>
      </c>
      <c r="AJ753" s="379"/>
      <c r="AK753" s="379"/>
      <c r="AL753" s="379"/>
      <c r="AM753" s="379"/>
      <c r="AN753" s="379"/>
      <c r="AO753" s="379"/>
      <c r="AU753" s="379"/>
      <c r="AY753" s="379"/>
    </row>
    <row r="754" spans="1:51" x14ac:dyDescent="0.45">
      <c r="A754" s="379" t="s">
        <v>16</v>
      </c>
      <c r="J754" s="379" t="s">
        <v>120</v>
      </c>
      <c r="K754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SEL1-6-1-S-010-C608</v>
      </c>
      <c r="L754" s="594"/>
      <c r="M754" s="594"/>
      <c r="N754" s="594"/>
      <c r="O754" s="594"/>
      <c r="P754" s="594"/>
      <c r="Q754" s="594"/>
      <c r="R754" s="594"/>
      <c r="S754" s="594"/>
      <c r="T754" s="594"/>
      <c r="U754" s="594"/>
      <c r="V754" s="594"/>
      <c r="W754" s="594"/>
      <c r="X754" s="594"/>
      <c r="Y754" s="594"/>
      <c r="Z754" s="594"/>
      <c r="AA754" s="588"/>
      <c r="AB754" s="588" t="str">
        <f t="shared" si="0"/>
        <v>6-C608</v>
      </c>
      <c r="AC754" s="528" t="s">
        <v>335</v>
      </c>
      <c r="AD754" s="588" t="s">
        <v>3667</v>
      </c>
      <c r="AE754" s="613">
        <v>1</v>
      </c>
      <c r="AF754" s="613">
        <v>6</v>
      </c>
      <c r="AG754" s="379" t="s">
        <v>665</v>
      </c>
      <c r="AJ754" s="379"/>
      <c r="AK754" s="379"/>
      <c r="AL754" s="379"/>
      <c r="AM754" s="379"/>
      <c r="AN754" s="379"/>
      <c r="AO754" s="379"/>
      <c r="AU754" s="379"/>
      <c r="AY754" s="379"/>
    </row>
    <row r="755" spans="1:51" x14ac:dyDescent="0.45">
      <c r="A755" s="379" t="s">
        <v>16</v>
      </c>
      <c r="J755" s="379" t="s">
        <v>120</v>
      </c>
      <c r="K755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SEL1-6-1-S-010-C609</v>
      </c>
      <c r="L755" s="594"/>
      <c r="M755" s="594"/>
      <c r="N755" s="594"/>
      <c r="O755" s="594"/>
      <c r="P755" s="594"/>
      <c r="Q755" s="594"/>
      <c r="R755" s="594"/>
      <c r="S755" s="594"/>
      <c r="T755" s="594"/>
      <c r="U755" s="594"/>
      <c r="V755" s="594"/>
      <c r="W755" s="594"/>
      <c r="X755" s="594"/>
      <c r="Y755" s="594"/>
      <c r="Z755" s="594"/>
      <c r="AA755" s="588"/>
      <c r="AB755" s="588" t="str">
        <f t="shared" si="0"/>
        <v>6-C609</v>
      </c>
      <c r="AC755" s="528" t="s">
        <v>352</v>
      </c>
      <c r="AD755" s="588" t="s">
        <v>3667</v>
      </c>
      <c r="AE755" s="613">
        <v>1</v>
      </c>
      <c r="AF755" s="613">
        <v>6</v>
      </c>
      <c r="AG755" s="379" t="s">
        <v>665</v>
      </c>
      <c r="AJ755" s="379"/>
      <c r="AK755" s="379"/>
      <c r="AL755" s="379"/>
      <c r="AM755" s="379"/>
      <c r="AN755" s="379"/>
      <c r="AO755" s="379"/>
      <c r="AU755" s="379"/>
      <c r="AY755" s="379"/>
    </row>
    <row r="756" spans="1:51" x14ac:dyDescent="0.45">
      <c r="A756" s="379" t="s">
        <v>16</v>
      </c>
      <c r="J756" s="379" t="s">
        <v>120</v>
      </c>
      <c r="K756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SEL1-6-1-S-010-C610</v>
      </c>
      <c r="L756" s="594"/>
      <c r="M756" s="594"/>
      <c r="N756" s="594"/>
      <c r="O756" s="594"/>
      <c r="P756" s="594"/>
      <c r="Q756" s="594"/>
      <c r="R756" s="594"/>
      <c r="S756" s="594"/>
      <c r="T756" s="594"/>
      <c r="U756" s="594"/>
      <c r="V756" s="594"/>
      <c r="W756" s="594"/>
      <c r="X756" s="594"/>
      <c r="Y756" s="594"/>
      <c r="Z756" s="594"/>
      <c r="AA756" s="588"/>
      <c r="AB756" s="588" t="str">
        <f t="shared" si="0"/>
        <v>6-C610</v>
      </c>
      <c r="AC756" s="528" t="s">
        <v>369</v>
      </c>
      <c r="AD756" s="588" t="s">
        <v>3667</v>
      </c>
      <c r="AE756" s="613">
        <v>1</v>
      </c>
      <c r="AF756" s="613">
        <v>6</v>
      </c>
      <c r="AG756" s="379" t="s">
        <v>665</v>
      </c>
      <c r="AJ756" s="379"/>
      <c r="AK756" s="379"/>
      <c r="AL756" s="379"/>
      <c r="AM756" s="379"/>
      <c r="AN756" s="379"/>
      <c r="AO756" s="379"/>
      <c r="AU756" s="379"/>
      <c r="AY756" s="379"/>
    </row>
    <row r="757" spans="1:51" x14ac:dyDescent="0.45">
      <c r="A757" s="379" t="s">
        <v>16</v>
      </c>
      <c r="J757" s="379" t="s">
        <v>120</v>
      </c>
      <c r="K757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SEL1-6-1-S-010-C701</v>
      </c>
      <c r="L757" s="594"/>
      <c r="M757" s="594"/>
      <c r="N757" s="594"/>
      <c r="O757" s="594"/>
      <c r="P757" s="594"/>
      <c r="Q757" s="594"/>
      <c r="R757" s="594"/>
      <c r="S757" s="594"/>
      <c r="T757" s="594"/>
      <c r="U757" s="594"/>
      <c r="V757" s="594"/>
      <c r="W757" s="594"/>
      <c r="X757" s="594"/>
      <c r="Y757" s="594"/>
      <c r="Z757" s="594"/>
      <c r="AA757" s="588"/>
      <c r="AB757" s="588" t="str">
        <f t="shared" si="0"/>
        <v>6-C701</v>
      </c>
      <c r="AC757" s="528" t="s">
        <v>507</v>
      </c>
      <c r="AD757" s="588" t="s">
        <v>3667</v>
      </c>
      <c r="AE757" s="613">
        <v>1</v>
      </c>
      <c r="AF757" s="613">
        <v>6</v>
      </c>
      <c r="AG757" s="379" t="s">
        <v>665</v>
      </c>
      <c r="AJ757" s="379"/>
      <c r="AK757" s="379"/>
      <c r="AL757" s="379"/>
      <c r="AM757" s="379"/>
      <c r="AN757" s="379"/>
      <c r="AO757" s="379"/>
      <c r="AU757" s="379"/>
      <c r="AY757" s="379"/>
    </row>
    <row r="758" spans="1:51" x14ac:dyDescent="0.45">
      <c r="A758" s="379" t="s">
        <v>16</v>
      </c>
      <c r="J758" s="379" t="s">
        <v>120</v>
      </c>
      <c r="K758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SEL1-6-1-S-010-C702</v>
      </c>
      <c r="L758" s="594"/>
      <c r="M758" s="594"/>
      <c r="N758" s="594"/>
      <c r="O758" s="594"/>
      <c r="P758" s="594"/>
      <c r="Q758" s="594"/>
      <c r="R758" s="594"/>
      <c r="S758" s="594"/>
      <c r="T758" s="594"/>
      <c r="U758" s="594"/>
      <c r="V758" s="594"/>
      <c r="W758" s="594"/>
      <c r="X758" s="594"/>
      <c r="Y758" s="594"/>
      <c r="Z758" s="594"/>
      <c r="AA758" s="588"/>
      <c r="AB758" s="588" t="str">
        <f t="shared" si="0"/>
        <v>6-C702</v>
      </c>
      <c r="AC758" s="528" t="s">
        <v>237</v>
      </c>
      <c r="AD758" s="588" t="s">
        <v>3667</v>
      </c>
      <c r="AE758" s="613">
        <v>1</v>
      </c>
      <c r="AF758" s="613">
        <v>6</v>
      </c>
      <c r="AG758" s="379" t="s">
        <v>665</v>
      </c>
      <c r="AJ758" s="379"/>
      <c r="AK758" s="379"/>
      <c r="AL758" s="379"/>
      <c r="AM758" s="379"/>
      <c r="AN758" s="379"/>
      <c r="AO758" s="379"/>
      <c r="AU758" s="379"/>
      <c r="AY758" s="379"/>
    </row>
    <row r="759" spans="1:51" x14ac:dyDescent="0.45">
      <c r="A759" s="379" t="s">
        <v>16</v>
      </c>
      <c r="J759" s="379" t="s">
        <v>120</v>
      </c>
      <c r="K759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SEL1-6-1-S-010-C703</v>
      </c>
      <c r="L759" s="594"/>
      <c r="M759" s="594"/>
      <c r="N759" s="594"/>
      <c r="O759" s="594"/>
      <c r="P759" s="594"/>
      <c r="Q759" s="594"/>
      <c r="R759" s="594"/>
      <c r="S759" s="594"/>
      <c r="T759" s="594"/>
      <c r="U759" s="594"/>
      <c r="V759" s="594"/>
      <c r="W759" s="594"/>
      <c r="X759" s="594"/>
      <c r="Y759" s="594"/>
      <c r="Z759" s="594"/>
      <c r="AA759" s="588"/>
      <c r="AB759" s="588" t="str">
        <f t="shared" si="0"/>
        <v>6-C703</v>
      </c>
      <c r="AC759" s="528" t="s">
        <v>253</v>
      </c>
      <c r="AD759" s="588" t="s">
        <v>3667</v>
      </c>
      <c r="AE759" s="613">
        <v>1</v>
      </c>
      <c r="AF759" s="613">
        <v>6</v>
      </c>
      <c r="AG759" s="379" t="s">
        <v>665</v>
      </c>
      <c r="AJ759" s="379"/>
      <c r="AK759" s="379"/>
      <c r="AL759" s="379"/>
      <c r="AM759" s="379"/>
      <c r="AN759" s="379"/>
      <c r="AO759" s="379"/>
      <c r="AU759" s="379"/>
      <c r="AY759" s="379"/>
    </row>
    <row r="760" spans="1:51" x14ac:dyDescent="0.45">
      <c r="A760" s="379" t="s">
        <v>16</v>
      </c>
      <c r="J760" s="379" t="s">
        <v>120</v>
      </c>
      <c r="K760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SEL1-6-1-S-010-C704</v>
      </c>
      <c r="L760" s="594"/>
      <c r="M760" s="594"/>
      <c r="N760" s="594"/>
      <c r="O760" s="594"/>
      <c r="P760" s="594"/>
      <c r="Q760" s="594"/>
      <c r="R760" s="594"/>
      <c r="S760" s="594"/>
      <c r="T760" s="594"/>
      <c r="U760" s="594"/>
      <c r="V760" s="594"/>
      <c r="W760" s="594"/>
      <c r="X760" s="594"/>
      <c r="Y760" s="594"/>
      <c r="Z760" s="594"/>
      <c r="AA760" s="588"/>
      <c r="AB760" s="588" t="str">
        <f t="shared" si="0"/>
        <v>6-C704</v>
      </c>
      <c r="AC760" s="528" t="s">
        <v>269</v>
      </c>
      <c r="AD760" s="588" t="s">
        <v>3667</v>
      </c>
      <c r="AE760" s="613">
        <v>1</v>
      </c>
      <c r="AF760" s="613">
        <v>6</v>
      </c>
      <c r="AG760" s="379" t="s">
        <v>665</v>
      </c>
      <c r="AJ760" s="379"/>
      <c r="AK760" s="379"/>
      <c r="AL760" s="379"/>
      <c r="AM760" s="379"/>
      <c r="AN760" s="379"/>
      <c r="AO760" s="379"/>
      <c r="AU760" s="379"/>
      <c r="AY760" s="379"/>
    </row>
    <row r="761" spans="1:51" x14ac:dyDescent="0.45">
      <c r="A761" s="379" t="s">
        <v>16</v>
      </c>
      <c r="J761" s="379" t="s">
        <v>120</v>
      </c>
      <c r="K761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SEL1-6-1-S-010-C705</v>
      </c>
      <c r="L761" s="594"/>
      <c r="M761" s="594"/>
      <c r="N761" s="594"/>
      <c r="O761" s="594"/>
      <c r="P761" s="594"/>
      <c r="Q761" s="594"/>
      <c r="R761" s="594"/>
      <c r="S761" s="594"/>
      <c r="T761" s="594"/>
      <c r="U761" s="594"/>
      <c r="V761" s="594"/>
      <c r="W761" s="594"/>
      <c r="X761" s="594"/>
      <c r="Y761" s="594"/>
      <c r="Z761" s="594"/>
      <c r="AA761" s="588"/>
      <c r="AB761" s="588" t="str">
        <f t="shared" si="0"/>
        <v>6-C705</v>
      </c>
      <c r="AC761" s="528" t="s">
        <v>285</v>
      </c>
      <c r="AD761" s="588" t="s">
        <v>3667</v>
      </c>
      <c r="AE761" s="613">
        <v>1</v>
      </c>
      <c r="AF761" s="613">
        <v>6</v>
      </c>
      <c r="AG761" s="379" t="s">
        <v>665</v>
      </c>
      <c r="AJ761" s="379"/>
      <c r="AK761" s="379"/>
      <c r="AL761" s="379"/>
      <c r="AM761" s="379"/>
      <c r="AN761" s="379"/>
      <c r="AO761" s="379"/>
      <c r="AU761" s="379"/>
      <c r="AY761" s="379"/>
    </row>
    <row r="762" spans="1:51" x14ac:dyDescent="0.45">
      <c r="A762" s="379" t="s">
        <v>16</v>
      </c>
      <c r="J762" s="379" t="s">
        <v>120</v>
      </c>
      <c r="K762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SEL1-6-1-S-010-C706</v>
      </c>
      <c r="L762" s="594"/>
      <c r="M762" s="594"/>
      <c r="N762" s="594"/>
      <c r="O762" s="594"/>
      <c r="P762" s="594"/>
      <c r="Q762" s="594"/>
      <c r="R762" s="594"/>
      <c r="S762" s="594"/>
      <c r="T762" s="594"/>
      <c r="U762" s="594"/>
      <c r="V762" s="594"/>
      <c r="W762" s="594"/>
      <c r="X762" s="594"/>
      <c r="Y762" s="594"/>
      <c r="Z762" s="594"/>
      <c r="AA762" s="588"/>
      <c r="AB762" s="588" t="str">
        <f t="shared" si="0"/>
        <v>6-C706</v>
      </c>
      <c r="AC762" s="528" t="s">
        <v>301</v>
      </c>
      <c r="AD762" s="588" t="s">
        <v>3667</v>
      </c>
      <c r="AE762" s="613">
        <v>1</v>
      </c>
      <c r="AF762" s="613">
        <v>6</v>
      </c>
      <c r="AG762" s="379" t="s">
        <v>665</v>
      </c>
      <c r="AJ762" s="379"/>
      <c r="AK762" s="379"/>
      <c r="AL762" s="379"/>
      <c r="AM762" s="379"/>
      <c r="AN762" s="379"/>
      <c r="AO762" s="379"/>
      <c r="AU762" s="379"/>
      <c r="AY762" s="379"/>
    </row>
    <row r="763" spans="1:51" x14ac:dyDescent="0.45">
      <c r="A763" s="379" t="s">
        <v>16</v>
      </c>
      <c r="J763" s="379" t="s">
        <v>120</v>
      </c>
      <c r="K763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SEL1-6-1-S-010-C707</v>
      </c>
      <c r="L763" s="594"/>
      <c r="M763" s="594"/>
      <c r="N763" s="594"/>
      <c r="O763" s="594"/>
      <c r="P763" s="594"/>
      <c r="Q763" s="594"/>
      <c r="R763" s="594"/>
      <c r="S763" s="594"/>
      <c r="T763" s="594"/>
      <c r="U763" s="594"/>
      <c r="V763" s="594"/>
      <c r="W763" s="594"/>
      <c r="X763" s="594"/>
      <c r="Y763" s="594"/>
      <c r="Z763" s="594"/>
      <c r="AA763" s="588"/>
      <c r="AB763" s="588" t="str">
        <f t="shared" si="0"/>
        <v>6-C707</v>
      </c>
      <c r="AC763" s="528" t="s">
        <v>317</v>
      </c>
      <c r="AD763" s="588" t="s">
        <v>3667</v>
      </c>
      <c r="AE763" s="613">
        <v>1</v>
      </c>
      <c r="AF763" s="613">
        <v>6</v>
      </c>
      <c r="AG763" s="379" t="s">
        <v>665</v>
      </c>
      <c r="AJ763" s="379"/>
      <c r="AK763" s="379"/>
      <c r="AL763" s="379"/>
      <c r="AM763" s="379"/>
      <c r="AN763" s="379"/>
      <c r="AO763" s="379"/>
      <c r="AU763" s="379"/>
      <c r="AY763" s="379"/>
    </row>
    <row r="764" spans="1:51" x14ac:dyDescent="0.45">
      <c r="A764" s="379" t="s">
        <v>16</v>
      </c>
      <c r="J764" s="379" t="s">
        <v>120</v>
      </c>
      <c r="K764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SEL1-6-1-S-010-C708</v>
      </c>
      <c r="L764" s="594"/>
      <c r="M764" s="594"/>
      <c r="N764" s="594"/>
      <c r="O764" s="594"/>
      <c r="P764" s="594"/>
      <c r="Q764" s="594"/>
      <c r="R764" s="594"/>
      <c r="S764" s="594"/>
      <c r="T764" s="594"/>
      <c r="U764" s="594"/>
      <c r="V764" s="594"/>
      <c r="W764" s="594"/>
      <c r="X764" s="594"/>
      <c r="Y764" s="594"/>
      <c r="Z764" s="594"/>
      <c r="AA764" s="588"/>
      <c r="AB764" s="588" t="str">
        <f t="shared" si="0"/>
        <v>6-C708</v>
      </c>
      <c r="AC764" s="528" t="s">
        <v>334</v>
      </c>
      <c r="AD764" s="588" t="s">
        <v>3667</v>
      </c>
      <c r="AE764" s="613">
        <v>1</v>
      </c>
      <c r="AF764" s="613">
        <v>6</v>
      </c>
      <c r="AG764" s="379" t="s">
        <v>665</v>
      </c>
      <c r="AJ764" s="379"/>
      <c r="AK764" s="379"/>
      <c r="AL764" s="379"/>
      <c r="AM764" s="379"/>
      <c r="AN764" s="379"/>
      <c r="AO764" s="379"/>
      <c r="AU764" s="379"/>
      <c r="AY764" s="379"/>
    </row>
    <row r="765" spans="1:51" x14ac:dyDescent="0.45">
      <c r="A765" s="379" t="s">
        <v>16</v>
      </c>
      <c r="J765" s="379" t="s">
        <v>120</v>
      </c>
      <c r="K765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SEL1-6-1-S-010-C709</v>
      </c>
      <c r="L765" s="594"/>
      <c r="M765" s="594"/>
      <c r="N765" s="594"/>
      <c r="O765" s="594"/>
      <c r="P765" s="594"/>
      <c r="Q765" s="594"/>
      <c r="R765" s="594"/>
      <c r="S765" s="594"/>
      <c r="T765" s="594"/>
      <c r="U765" s="594"/>
      <c r="V765" s="594"/>
      <c r="W765" s="594"/>
      <c r="X765" s="594"/>
      <c r="Y765" s="594"/>
      <c r="Z765" s="594"/>
      <c r="AA765" s="588"/>
      <c r="AB765" s="588" t="str">
        <f t="shared" si="0"/>
        <v>6-C709</v>
      </c>
      <c r="AC765" s="528" t="s">
        <v>351</v>
      </c>
      <c r="AD765" s="588" t="s">
        <v>3667</v>
      </c>
      <c r="AE765" s="613">
        <v>1</v>
      </c>
      <c r="AF765" s="613">
        <v>6</v>
      </c>
      <c r="AG765" s="379" t="s">
        <v>665</v>
      </c>
      <c r="AJ765" s="379"/>
      <c r="AK765" s="379"/>
      <c r="AL765" s="379"/>
      <c r="AM765" s="379"/>
      <c r="AN765" s="379"/>
      <c r="AO765" s="379"/>
      <c r="AU765" s="379"/>
      <c r="AY765" s="379"/>
    </row>
    <row r="766" spans="1:51" x14ac:dyDescent="0.45">
      <c r="A766" s="379" t="s">
        <v>16</v>
      </c>
      <c r="J766" s="379" t="s">
        <v>120</v>
      </c>
      <c r="K766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SEL1-6-1-S-010-C710</v>
      </c>
      <c r="L766" s="594"/>
      <c r="M766" s="594"/>
      <c r="N766" s="594"/>
      <c r="O766" s="594"/>
      <c r="P766" s="594"/>
      <c r="Q766" s="594"/>
      <c r="R766" s="594"/>
      <c r="S766" s="594"/>
      <c r="T766" s="594"/>
      <c r="U766" s="594"/>
      <c r="V766" s="594"/>
      <c r="W766" s="594"/>
      <c r="X766" s="594"/>
      <c r="Y766" s="594"/>
      <c r="Z766" s="594"/>
      <c r="AA766" s="588"/>
      <c r="AB766" s="588" t="str">
        <f t="shared" si="0"/>
        <v>6-C710</v>
      </c>
      <c r="AC766" s="528" t="s">
        <v>368</v>
      </c>
      <c r="AD766" s="588" t="s">
        <v>3667</v>
      </c>
      <c r="AE766" s="613">
        <v>1</v>
      </c>
      <c r="AF766" s="613">
        <v>6</v>
      </c>
      <c r="AG766" s="379" t="s">
        <v>665</v>
      </c>
      <c r="AJ766" s="379"/>
      <c r="AK766" s="379"/>
      <c r="AL766" s="379"/>
      <c r="AM766" s="379"/>
      <c r="AN766" s="379"/>
      <c r="AO766" s="379"/>
      <c r="AU766" s="379"/>
      <c r="AY766" s="379"/>
    </row>
    <row r="767" spans="1:51" x14ac:dyDescent="0.45">
      <c r="A767" s="379" t="s">
        <v>16</v>
      </c>
      <c r="J767" s="379" t="s">
        <v>120</v>
      </c>
      <c r="K767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SEL1-6-1-S-010-C801</v>
      </c>
      <c r="L767" s="594"/>
      <c r="M767" s="594"/>
      <c r="N767" s="594"/>
      <c r="O767" s="594"/>
      <c r="P767" s="594"/>
      <c r="Q767" s="594"/>
      <c r="R767" s="594"/>
      <c r="S767" s="594"/>
      <c r="T767" s="594"/>
      <c r="U767" s="594"/>
      <c r="V767" s="594"/>
      <c r="W767" s="594"/>
      <c r="X767" s="594"/>
      <c r="Y767" s="594"/>
      <c r="Z767" s="594"/>
      <c r="AA767" s="588"/>
      <c r="AB767" s="588" t="str">
        <f t="shared" si="0"/>
        <v>6-C801</v>
      </c>
      <c r="AC767" s="528" t="s">
        <v>506</v>
      </c>
      <c r="AD767" s="588" t="s">
        <v>3667</v>
      </c>
      <c r="AE767" s="613">
        <v>1</v>
      </c>
      <c r="AF767" s="613">
        <v>6</v>
      </c>
      <c r="AG767" s="379" t="s">
        <v>665</v>
      </c>
      <c r="AJ767" s="379"/>
      <c r="AK767" s="379"/>
      <c r="AL767" s="379"/>
      <c r="AM767" s="379"/>
      <c r="AN767" s="379"/>
      <c r="AO767" s="379"/>
      <c r="AU767" s="379"/>
      <c r="AY767" s="379"/>
    </row>
    <row r="768" spans="1:51" x14ac:dyDescent="0.45">
      <c r="A768" s="379" t="s">
        <v>16</v>
      </c>
      <c r="J768" s="379" t="s">
        <v>120</v>
      </c>
      <c r="K768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SEL1-6-1-S-010-C802</v>
      </c>
      <c r="L768" s="594"/>
      <c r="M768" s="594"/>
      <c r="N768" s="594"/>
      <c r="O768" s="594"/>
      <c r="P768" s="594"/>
      <c r="Q768" s="594"/>
      <c r="R768" s="594"/>
      <c r="S768" s="594"/>
      <c r="T768" s="594"/>
      <c r="U768" s="594"/>
      <c r="V768" s="594"/>
      <c r="W768" s="594"/>
      <c r="X768" s="594"/>
      <c r="Y768" s="594"/>
      <c r="Z768" s="594"/>
      <c r="AA768" s="588"/>
      <c r="AB768" s="588" t="str">
        <f t="shared" si="0"/>
        <v>6-C802</v>
      </c>
      <c r="AC768" s="528" t="s">
        <v>236</v>
      </c>
      <c r="AD768" s="588" t="s">
        <v>3667</v>
      </c>
      <c r="AE768" s="613">
        <v>1</v>
      </c>
      <c r="AF768" s="613">
        <v>6</v>
      </c>
      <c r="AG768" s="379" t="s">
        <v>665</v>
      </c>
      <c r="AJ768" s="379"/>
      <c r="AK768" s="379"/>
      <c r="AL768" s="379"/>
      <c r="AM768" s="379"/>
      <c r="AN768" s="379"/>
      <c r="AO768" s="379"/>
      <c r="AU768" s="379"/>
      <c r="AY768" s="379"/>
    </row>
    <row r="769" spans="1:51" x14ac:dyDescent="0.45">
      <c r="A769" s="379" t="s">
        <v>16</v>
      </c>
      <c r="J769" s="379" t="s">
        <v>120</v>
      </c>
      <c r="K769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SEL1-6-1-S-010-C803</v>
      </c>
      <c r="L769" s="594"/>
      <c r="M769" s="594"/>
      <c r="N769" s="594"/>
      <c r="O769" s="594"/>
      <c r="P769" s="594"/>
      <c r="Q769" s="594"/>
      <c r="R769" s="594"/>
      <c r="S769" s="594"/>
      <c r="T769" s="594"/>
      <c r="U769" s="594"/>
      <c r="V769" s="594"/>
      <c r="W769" s="594"/>
      <c r="X769" s="594"/>
      <c r="Y769" s="594"/>
      <c r="Z769" s="594"/>
      <c r="AA769" s="588"/>
      <c r="AB769" s="588" t="str">
        <f t="shared" si="0"/>
        <v>6-C803</v>
      </c>
      <c r="AC769" s="528" t="s">
        <v>252</v>
      </c>
      <c r="AD769" s="588" t="s">
        <v>3667</v>
      </c>
      <c r="AE769" s="613">
        <v>1</v>
      </c>
      <c r="AF769" s="613">
        <v>6</v>
      </c>
      <c r="AG769" s="379" t="s">
        <v>665</v>
      </c>
      <c r="AJ769" s="379"/>
      <c r="AK769" s="379"/>
      <c r="AL769" s="379"/>
      <c r="AM769" s="379"/>
      <c r="AN769" s="379"/>
      <c r="AO769" s="379"/>
      <c r="AU769" s="379"/>
      <c r="AY769" s="379"/>
    </row>
    <row r="770" spans="1:51" x14ac:dyDescent="0.45">
      <c r="A770" s="379" t="s">
        <v>16</v>
      </c>
      <c r="J770" s="379" t="s">
        <v>120</v>
      </c>
      <c r="K770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SEL1-6-1-S-010-C804</v>
      </c>
      <c r="L770" s="594"/>
      <c r="M770" s="594"/>
      <c r="N770" s="594"/>
      <c r="O770" s="594"/>
      <c r="P770" s="594"/>
      <c r="Q770" s="594"/>
      <c r="R770" s="594"/>
      <c r="S770" s="594"/>
      <c r="T770" s="594"/>
      <c r="U770" s="594"/>
      <c r="V770" s="594"/>
      <c r="W770" s="594"/>
      <c r="X770" s="594"/>
      <c r="Y770" s="594"/>
      <c r="Z770" s="594"/>
      <c r="AA770" s="588"/>
      <c r="AB770" s="588" t="str">
        <f t="shared" si="0"/>
        <v>6-C804</v>
      </c>
      <c r="AC770" s="528" t="s">
        <v>268</v>
      </c>
      <c r="AD770" s="588" t="s">
        <v>3667</v>
      </c>
      <c r="AE770" s="613">
        <v>1</v>
      </c>
      <c r="AF770" s="613">
        <v>6</v>
      </c>
      <c r="AG770" s="379" t="s">
        <v>665</v>
      </c>
      <c r="AJ770" s="379"/>
      <c r="AK770" s="379"/>
      <c r="AL770" s="379"/>
      <c r="AM770" s="379"/>
      <c r="AN770" s="379"/>
      <c r="AO770" s="379"/>
      <c r="AU770" s="379"/>
      <c r="AY770" s="379"/>
    </row>
    <row r="771" spans="1:51" x14ac:dyDescent="0.45">
      <c r="A771" s="379" t="s">
        <v>16</v>
      </c>
      <c r="J771" s="379" t="s">
        <v>120</v>
      </c>
      <c r="K771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SEL1-6-1-S-010-C805</v>
      </c>
      <c r="L771" s="594"/>
      <c r="M771" s="594"/>
      <c r="N771" s="594"/>
      <c r="O771" s="594"/>
      <c r="P771" s="594"/>
      <c r="Q771" s="594"/>
      <c r="R771" s="594"/>
      <c r="S771" s="594"/>
      <c r="T771" s="594"/>
      <c r="U771" s="594"/>
      <c r="V771" s="594"/>
      <c r="W771" s="594"/>
      <c r="X771" s="594"/>
      <c r="Y771" s="594"/>
      <c r="Z771" s="594"/>
      <c r="AA771" s="588"/>
      <c r="AB771" s="588" t="str">
        <f t="shared" si="0"/>
        <v>6-C805</v>
      </c>
      <c r="AC771" s="528" t="s">
        <v>284</v>
      </c>
      <c r="AD771" s="588" t="s">
        <v>3667</v>
      </c>
      <c r="AE771" s="613">
        <v>1</v>
      </c>
      <c r="AF771" s="613">
        <v>6</v>
      </c>
      <c r="AG771" s="379" t="s">
        <v>665</v>
      </c>
      <c r="AJ771" s="379"/>
      <c r="AK771" s="379"/>
      <c r="AL771" s="379"/>
      <c r="AM771" s="379"/>
      <c r="AN771" s="379"/>
      <c r="AO771" s="379"/>
      <c r="AU771" s="379"/>
      <c r="AY771" s="379"/>
    </row>
    <row r="772" spans="1:51" x14ac:dyDescent="0.45">
      <c r="A772" s="379" t="s">
        <v>16</v>
      </c>
      <c r="J772" s="379" t="s">
        <v>120</v>
      </c>
      <c r="K772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SEL1-6-1-S-010-C806</v>
      </c>
      <c r="L772" s="594"/>
      <c r="M772" s="594"/>
      <c r="N772" s="594"/>
      <c r="O772" s="594"/>
      <c r="P772" s="594"/>
      <c r="Q772" s="594"/>
      <c r="R772" s="594"/>
      <c r="S772" s="594"/>
      <c r="T772" s="594"/>
      <c r="U772" s="594"/>
      <c r="V772" s="594"/>
      <c r="W772" s="594"/>
      <c r="X772" s="594"/>
      <c r="Y772" s="594"/>
      <c r="Z772" s="594"/>
      <c r="AA772" s="588"/>
      <c r="AB772" s="588" t="str">
        <f t="shared" si="0"/>
        <v>6-C806</v>
      </c>
      <c r="AC772" s="528" t="s">
        <v>300</v>
      </c>
      <c r="AD772" s="588" t="s">
        <v>3667</v>
      </c>
      <c r="AE772" s="613">
        <v>1</v>
      </c>
      <c r="AF772" s="613">
        <v>6</v>
      </c>
      <c r="AG772" s="379" t="s">
        <v>665</v>
      </c>
      <c r="AJ772" s="379"/>
      <c r="AK772" s="379"/>
      <c r="AL772" s="379"/>
      <c r="AM772" s="379"/>
      <c r="AN772" s="379"/>
      <c r="AO772" s="379"/>
      <c r="AU772" s="379"/>
      <c r="AY772" s="379"/>
    </row>
    <row r="773" spans="1:51" x14ac:dyDescent="0.45">
      <c r="A773" s="379" t="s">
        <v>16</v>
      </c>
      <c r="J773" s="379" t="s">
        <v>120</v>
      </c>
      <c r="K773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SEL1-6-1-S-010-C807</v>
      </c>
      <c r="L773" s="594"/>
      <c r="M773" s="594"/>
      <c r="N773" s="594"/>
      <c r="O773" s="594"/>
      <c r="P773" s="594"/>
      <c r="Q773" s="594"/>
      <c r="R773" s="594"/>
      <c r="S773" s="594"/>
      <c r="T773" s="594"/>
      <c r="U773" s="594"/>
      <c r="V773" s="594"/>
      <c r="W773" s="594"/>
      <c r="X773" s="594"/>
      <c r="Y773" s="594"/>
      <c r="Z773" s="594"/>
      <c r="AA773" s="588"/>
      <c r="AB773" s="588" t="str">
        <f t="shared" si="0"/>
        <v>6-C807</v>
      </c>
      <c r="AC773" s="528" t="s">
        <v>316</v>
      </c>
      <c r="AD773" s="588" t="s">
        <v>3667</v>
      </c>
      <c r="AE773" s="613">
        <v>1</v>
      </c>
      <c r="AF773" s="613">
        <v>6</v>
      </c>
      <c r="AG773" s="379" t="s">
        <v>665</v>
      </c>
      <c r="AJ773" s="379"/>
      <c r="AK773" s="379"/>
      <c r="AL773" s="379"/>
      <c r="AM773" s="379"/>
      <c r="AN773" s="379"/>
      <c r="AO773" s="379"/>
      <c r="AU773" s="379"/>
      <c r="AY773" s="379"/>
    </row>
    <row r="774" spans="1:51" x14ac:dyDescent="0.45">
      <c r="A774" s="379" t="s">
        <v>16</v>
      </c>
      <c r="J774" s="379" t="s">
        <v>120</v>
      </c>
      <c r="K774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SEL1-6-1-S-010-C808</v>
      </c>
      <c r="L774" s="594"/>
      <c r="M774" s="594"/>
      <c r="N774" s="594"/>
      <c r="O774" s="594"/>
      <c r="P774" s="594"/>
      <c r="Q774" s="594"/>
      <c r="R774" s="594"/>
      <c r="S774" s="594"/>
      <c r="T774" s="594"/>
      <c r="U774" s="594"/>
      <c r="V774" s="594"/>
      <c r="W774" s="594"/>
      <c r="X774" s="594"/>
      <c r="Y774" s="594"/>
      <c r="Z774" s="594"/>
      <c r="AA774" s="588"/>
      <c r="AB774" s="588" t="str">
        <f t="shared" si="0"/>
        <v>6-C808</v>
      </c>
      <c r="AC774" s="528" t="s">
        <v>333</v>
      </c>
      <c r="AD774" s="588" t="s">
        <v>3667</v>
      </c>
      <c r="AE774" s="613">
        <v>1</v>
      </c>
      <c r="AF774" s="613">
        <v>6</v>
      </c>
      <c r="AG774" s="379" t="s">
        <v>665</v>
      </c>
      <c r="AJ774" s="379"/>
      <c r="AK774" s="379"/>
      <c r="AL774" s="379"/>
      <c r="AM774" s="379"/>
      <c r="AN774" s="379"/>
      <c r="AO774" s="379"/>
      <c r="AU774" s="379"/>
      <c r="AY774" s="379"/>
    </row>
    <row r="775" spans="1:51" x14ac:dyDescent="0.45">
      <c r="A775" s="379" t="s">
        <v>16</v>
      </c>
      <c r="J775" s="379" t="s">
        <v>120</v>
      </c>
      <c r="K775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SEL1-6-1-S-010-C809</v>
      </c>
      <c r="L775" s="594"/>
      <c r="M775" s="594"/>
      <c r="N775" s="594"/>
      <c r="O775" s="594"/>
      <c r="P775" s="594"/>
      <c r="Q775" s="594"/>
      <c r="R775" s="594"/>
      <c r="S775" s="594"/>
      <c r="T775" s="594"/>
      <c r="U775" s="594"/>
      <c r="V775" s="594"/>
      <c r="W775" s="594"/>
      <c r="X775" s="594"/>
      <c r="Y775" s="594"/>
      <c r="Z775" s="594"/>
      <c r="AA775" s="588"/>
      <c r="AB775" s="588" t="str">
        <f t="shared" si="0"/>
        <v>6-C809</v>
      </c>
      <c r="AC775" s="528" t="s">
        <v>350</v>
      </c>
      <c r="AD775" s="588" t="s">
        <v>3667</v>
      </c>
      <c r="AE775" s="613">
        <v>1</v>
      </c>
      <c r="AF775" s="613">
        <v>6</v>
      </c>
      <c r="AG775" s="379" t="s">
        <v>665</v>
      </c>
      <c r="AJ775" s="379"/>
      <c r="AK775" s="379"/>
      <c r="AL775" s="379"/>
      <c r="AM775" s="379"/>
      <c r="AN775" s="379"/>
      <c r="AO775" s="379"/>
      <c r="AU775" s="379"/>
      <c r="AY775" s="379"/>
    </row>
    <row r="776" spans="1:51" x14ac:dyDescent="0.45">
      <c r="A776" s="379" t="s">
        <v>16</v>
      </c>
      <c r="J776" s="379" t="s">
        <v>120</v>
      </c>
      <c r="K776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SEL1-6-1-S-010-C810</v>
      </c>
      <c r="L776" s="594"/>
      <c r="M776" s="594"/>
      <c r="N776" s="594"/>
      <c r="O776" s="594"/>
      <c r="P776" s="594"/>
      <c r="Q776" s="594"/>
      <c r="R776" s="594"/>
      <c r="S776" s="594"/>
      <c r="T776" s="594"/>
      <c r="U776" s="594"/>
      <c r="V776" s="594"/>
      <c r="W776" s="594"/>
      <c r="X776" s="594"/>
      <c r="Y776" s="594"/>
      <c r="Z776" s="594"/>
      <c r="AA776" s="588"/>
      <c r="AB776" s="588" t="str">
        <f t="shared" si="0"/>
        <v>6-C810</v>
      </c>
      <c r="AC776" s="528" t="s">
        <v>367</v>
      </c>
      <c r="AD776" s="588" t="s">
        <v>3667</v>
      </c>
      <c r="AE776" s="613">
        <v>1</v>
      </c>
      <c r="AF776" s="613">
        <v>6</v>
      </c>
      <c r="AG776" s="379" t="s">
        <v>665</v>
      </c>
      <c r="AJ776" s="379"/>
      <c r="AK776" s="379"/>
      <c r="AL776" s="379"/>
      <c r="AM776" s="379"/>
      <c r="AN776" s="379"/>
      <c r="AO776" s="379"/>
      <c r="AU776" s="379"/>
      <c r="AY776" s="379"/>
    </row>
    <row r="777" spans="1:51" x14ac:dyDescent="0.45">
      <c r="A777" s="379" t="s">
        <v>16</v>
      </c>
      <c r="J777" s="379" t="s">
        <v>120</v>
      </c>
      <c r="K777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SEL1-6-1-S-010-C901</v>
      </c>
      <c r="L777" s="594"/>
      <c r="M777" s="594"/>
      <c r="N777" s="594"/>
      <c r="O777" s="594"/>
      <c r="P777" s="594"/>
      <c r="Q777" s="594"/>
      <c r="R777" s="594"/>
      <c r="S777" s="594"/>
      <c r="T777" s="594"/>
      <c r="U777" s="594"/>
      <c r="V777" s="594"/>
      <c r="W777" s="594"/>
      <c r="X777" s="594"/>
      <c r="Y777" s="594"/>
      <c r="Z777" s="594"/>
      <c r="AA777" s="588"/>
      <c r="AB777" s="588" t="str">
        <f t="shared" si="0"/>
        <v>6-C901</v>
      </c>
      <c r="AC777" s="528" t="s">
        <v>505</v>
      </c>
      <c r="AD777" s="588" t="s">
        <v>3667</v>
      </c>
      <c r="AE777" s="613">
        <v>1</v>
      </c>
      <c r="AF777" s="613">
        <v>6</v>
      </c>
      <c r="AG777" s="379" t="s">
        <v>665</v>
      </c>
      <c r="AJ777" s="379"/>
      <c r="AK777" s="379"/>
      <c r="AL777" s="379"/>
      <c r="AM777" s="379"/>
      <c r="AN777" s="379"/>
      <c r="AO777" s="379"/>
      <c r="AU777" s="379"/>
      <c r="AY777" s="379"/>
    </row>
    <row r="778" spans="1:51" x14ac:dyDescent="0.45">
      <c r="A778" s="379" t="s">
        <v>16</v>
      </c>
      <c r="J778" s="379" t="s">
        <v>120</v>
      </c>
      <c r="K778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SEL1-6-1-S-010-C902</v>
      </c>
      <c r="L778" s="594"/>
      <c r="M778" s="594"/>
      <c r="N778" s="594"/>
      <c r="O778" s="594"/>
      <c r="P778" s="594"/>
      <c r="Q778" s="594"/>
      <c r="R778" s="594"/>
      <c r="S778" s="594"/>
      <c r="T778" s="594"/>
      <c r="U778" s="594"/>
      <c r="V778" s="594"/>
      <c r="W778" s="594"/>
      <c r="X778" s="594"/>
      <c r="Y778" s="594"/>
      <c r="Z778" s="594"/>
      <c r="AA778" s="588"/>
      <c r="AB778" s="588" t="str">
        <f t="shared" si="0"/>
        <v>6-C902</v>
      </c>
      <c r="AC778" s="528" t="s">
        <v>235</v>
      </c>
      <c r="AD778" s="588" t="s">
        <v>3667</v>
      </c>
      <c r="AE778" s="613">
        <v>1</v>
      </c>
      <c r="AF778" s="613">
        <v>6</v>
      </c>
      <c r="AG778" s="379" t="s">
        <v>665</v>
      </c>
      <c r="AJ778" s="379"/>
      <c r="AK778" s="379"/>
      <c r="AL778" s="379"/>
      <c r="AM778" s="379"/>
      <c r="AN778" s="379"/>
      <c r="AO778" s="379"/>
      <c r="AU778" s="379"/>
      <c r="AY778" s="379"/>
    </row>
    <row r="779" spans="1:51" x14ac:dyDescent="0.45">
      <c r="A779" s="379" t="s">
        <v>16</v>
      </c>
      <c r="J779" s="379" t="s">
        <v>120</v>
      </c>
      <c r="K779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SEL1-6-1-S-010-C903</v>
      </c>
      <c r="L779" s="594"/>
      <c r="M779" s="594"/>
      <c r="N779" s="594"/>
      <c r="O779" s="594"/>
      <c r="P779" s="594"/>
      <c r="Q779" s="594"/>
      <c r="R779" s="594"/>
      <c r="S779" s="594"/>
      <c r="T779" s="594"/>
      <c r="U779" s="594"/>
      <c r="V779" s="594"/>
      <c r="W779" s="594"/>
      <c r="X779" s="594"/>
      <c r="Y779" s="594"/>
      <c r="Z779" s="594"/>
      <c r="AA779" s="588"/>
      <c r="AB779" s="588" t="str">
        <f t="shared" ref="AB779:AB810" si="1">AF779&amp;"-"&amp;AC779</f>
        <v>6-C903</v>
      </c>
      <c r="AC779" s="528" t="s">
        <v>251</v>
      </c>
      <c r="AD779" s="588" t="s">
        <v>3667</v>
      </c>
      <c r="AE779" s="613">
        <v>1</v>
      </c>
      <c r="AF779" s="613">
        <v>6</v>
      </c>
      <c r="AG779" s="379" t="s">
        <v>665</v>
      </c>
      <c r="AJ779" s="379"/>
      <c r="AK779" s="379"/>
      <c r="AL779" s="379"/>
      <c r="AM779" s="379"/>
      <c r="AN779" s="379"/>
      <c r="AO779" s="379"/>
      <c r="AU779" s="379"/>
      <c r="AY779" s="379"/>
    </row>
    <row r="780" spans="1:51" x14ac:dyDescent="0.45">
      <c r="A780" s="379" t="s">
        <v>16</v>
      </c>
      <c r="J780" s="379" t="s">
        <v>120</v>
      </c>
      <c r="K780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SEL1-6-1-S-010-C904</v>
      </c>
      <c r="L780" s="594"/>
      <c r="M780" s="594"/>
      <c r="N780" s="594"/>
      <c r="O780" s="594"/>
      <c r="P780" s="594"/>
      <c r="Q780" s="594"/>
      <c r="R780" s="594"/>
      <c r="S780" s="594"/>
      <c r="T780" s="594"/>
      <c r="U780" s="594"/>
      <c r="V780" s="594"/>
      <c r="W780" s="594"/>
      <c r="X780" s="594"/>
      <c r="Y780" s="594"/>
      <c r="Z780" s="594"/>
      <c r="AA780" s="588"/>
      <c r="AB780" s="588" t="str">
        <f t="shared" si="1"/>
        <v>6-C904</v>
      </c>
      <c r="AC780" s="528" t="s">
        <v>267</v>
      </c>
      <c r="AD780" s="588" t="s">
        <v>3667</v>
      </c>
      <c r="AE780" s="613">
        <v>1</v>
      </c>
      <c r="AF780" s="613">
        <v>6</v>
      </c>
      <c r="AG780" s="379" t="s">
        <v>665</v>
      </c>
      <c r="AJ780" s="379"/>
      <c r="AK780" s="379"/>
      <c r="AL780" s="379"/>
      <c r="AM780" s="379"/>
      <c r="AN780" s="379"/>
      <c r="AO780" s="379"/>
      <c r="AU780" s="379"/>
      <c r="AY780" s="379"/>
    </row>
    <row r="781" spans="1:51" x14ac:dyDescent="0.45">
      <c r="A781" s="379" t="s">
        <v>16</v>
      </c>
      <c r="J781" s="379" t="s">
        <v>120</v>
      </c>
      <c r="K781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SEL1-6-1-S-010-C905</v>
      </c>
      <c r="L781" s="594"/>
      <c r="M781" s="594"/>
      <c r="N781" s="594"/>
      <c r="O781" s="594"/>
      <c r="P781" s="594"/>
      <c r="Q781" s="594"/>
      <c r="R781" s="594"/>
      <c r="S781" s="594"/>
      <c r="T781" s="594"/>
      <c r="U781" s="594"/>
      <c r="V781" s="594"/>
      <c r="W781" s="594"/>
      <c r="X781" s="594"/>
      <c r="Y781" s="594"/>
      <c r="Z781" s="594"/>
      <c r="AA781" s="588"/>
      <c r="AB781" s="588" t="str">
        <f t="shared" si="1"/>
        <v>6-C905</v>
      </c>
      <c r="AC781" s="528" t="s">
        <v>283</v>
      </c>
      <c r="AD781" s="588" t="s">
        <v>3667</v>
      </c>
      <c r="AE781" s="613">
        <v>1</v>
      </c>
      <c r="AF781" s="613">
        <v>6</v>
      </c>
      <c r="AG781" s="379" t="s">
        <v>665</v>
      </c>
      <c r="AJ781" s="379"/>
      <c r="AK781" s="379"/>
      <c r="AL781" s="379"/>
      <c r="AM781" s="379"/>
      <c r="AN781" s="379"/>
      <c r="AO781" s="379"/>
      <c r="AU781" s="379"/>
      <c r="AY781" s="379"/>
    </row>
    <row r="782" spans="1:51" x14ac:dyDescent="0.45">
      <c r="A782" s="379" t="s">
        <v>16</v>
      </c>
      <c r="J782" s="379" t="s">
        <v>120</v>
      </c>
      <c r="K782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SEL1-6-1-S-010-C906</v>
      </c>
      <c r="L782" s="594"/>
      <c r="M782" s="594"/>
      <c r="N782" s="594"/>
      <c r="O782" s="594"/>
      <c r="P782" s="594"/>
      <c r="Q782" s="594"/>
      <c r="R782" s="594"/>
      <c r="S782" s="594"/>
      <c r="T782" s="594"/>
      <c r="U782" s="594"/>
      <c r="V782" s="594"/>
      <c r="W782" s="594"/>
      <c r="X782" s="594"/>
      <c r="Y782" s="594"/>
      <c r="Z782" s="594"/>
      <c r="AA782" s="588"/>
      <c r="AB782" s="588" t="str">
        <f t="shared" si="1"/>
        <v>6-C906</v>
      </c>
      <c r="AC782" s="528" t="s">
        <v>299</v>
      </c>
      <c r="AD782" s="588" t="s">
        <v>3667</v>
      </c>
      <c r="AE782" s="613">
        <v>1</v>
      </c>
      <c r="AF782" s="613">
        <v>6</v>
      </c>
      <c r="AG782" s="379" t="s">
        <v>665</v>
      </c>
      <c r="AJ782" s="379"/>
      <c r="AK782" s="379"/>
      <c r="AL782" s="379"/>
      <c r="AM782" s="379"/>
      <c r="AN782" s="379"/>
      <c r="AO782" s="379"/>
      <c r="AU782" s="379"/>
      <c r="AY782" s="379"/>
    </row>
    <row r="783" spans="1:51" x14ac:dyDescent="0.45">
      <c r="A783" s="379" t="s">
        <v>16</v>
      </c>
      <c r="J783" s="379" t="s">
        <v>120</v>
      </c>
      <c r="K783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SEL1-6-1-S-010-C907</v>
      </c>
      <c r="L783" s="594"/>
      <c r="M783" s="594"/>
      <c r="N783" s="594"/>
      <c r="O783" s="594"/>
      <c r="P783" s="594"/>
      <c r="Q783" s="594"/>
      <c r="R783" s="594"/>
      <c r="S783" s="594"/>
      <c r="T783" s="594"/>
      <c r="U783" s="594"/>
      <c r="V783" s="594"/>
      <c r="W783" s="594"/>
      <c r="X783" s="594"/>
      <c r="Y783" s="594"/>
      <c r="Z783" s="594"/>
      <c r="AA783" s="588"/>
      <c r="AB783" s="588" t="str">
        <f t="shared" si="1"/>
        <v>6-C907</v>
      </c>
      <c r="AC783" s="528" t="s">
        <v>315</v>
      </c>
      <c r="AD783" s="588" t="s">
        <v>3667</v>
      </c>
      <c r="AE783" s="613">
        <v>1</v>
      </c>
      <c r="AF783" s="613">
        <v>6</v>
      </c>
      <c r="AG783" s="379" t="s">
        <v>665</v>
      </c>
      <c r="AJ783" s="379"/>
      <c r="AK783" s="379"/>
      <c r="AL783" s="379"/>
      <c r="AM783" s="379"/>
      <c r="AN783" s="379"/>
      <c r="AO783" s="379"/>
      <c r="AU783" s="379"/>
      <c r="AY783" s="379"/>
    </row>
    <row r="784" spans="1:51" x14ac:dyDescent="0.45">
      <c r="A784" s="379" t="s">
        <v>16</v>
      </c>
      <c r="J784" s="379" t="s">
        <v>120</v>
      </c>
      <c r="K784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SEL1-6-1-S-010-C908</v>
      </c>
      <c r="L784" s="594"/>
      <c r="M784" s="594"/>
      <c r="N784" s="594"/>
      <c r="O784" s="594"/>
      <c r="P784" s="594"/>
      <c r="Q784" s="594"/>
      <c r="R784" s="594"/>
      <c r="S784" s="594"/>
      <c r="T784" s="594"/>
      <c r="U784" s="594"/>
      <c r="V784" s="594"/>
      <c r="W784" s="594"/>
      <c r="X784" s="594"/>
      <c r="Y784" s="594"/>
      <c r="Z784" s="594"/>
      <c r="AA784" s="588"/>
      <c r="AB784" s="588" t="str">
        <f t="shared" si="1"/>
        <v>6-C908</v>
      </c>
      <c r="AC784" s="528" t="s">
        <v>332</v>
      </c>
      <c r="AD784" s="588" t="s">
        <v>3667</v>
      </c>
      <c r="AE784" s="613">
        <v>1</v>
      </c>
      <c r="AF784" s="613">
        <v>6</v>
      </c>
      <c r="AG784" s="379" t="s">
        <v>665</v>
      </c>
      <c r="AJ784" s="379"/>
      <c r="AK784" s="379"/>
      <c r="AL784" s="379"/>
      <c r="AM784" s="379"/>
      <c r="AN784" s="379"/>
      <c r="AO784" s="379"/>
      <c r="AU784" s="379"/>
      <c r="AY784" s="379"/>
    </row>
    <row r="785" spans="1:51" x14ac:dyDescent="0.45">
      <c r="A785" s="379" t="s">
        <v>16</v>
      </c>
      <c r="J785" s="379" t="s">
        <v>120</v>
      </c>
      <c r="K785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SEL1-6-1-S-010-C909</v>
      </c>
      <c r="L785" s="594"/>
      <c r="M785" s="594"/>
      <c r="N785" s="594"/>
      <c r="O785" s="594"/>
      <c r="P785" s="594"/>
      <c r="Q785" s="594"/>
      <c r="R785" s="594"/>
      <c r="S785" s="594"/>
      <c r="T785" s="594"/>
      <c r="U785" s="594"/>
      <c r="V785" s="594"/>
      <c r="W785" s="594"/>
      <c r="X785" s="594"/>
      <c r="Y785" s="594"/>
      <c r="Z785" s="594"/>
      <c r="AA785" s="588"/>
      <c r="AB785" s="588" t="str">
        <f t="shared" si="1"/>
        <v>6-C909</v>
      </c>
      <c r="AC785" s="528" t="s">
        <v>349</v>
      </c>
      <c r="AD785" s="588" t="s">
        <v>3667</v>
      </c>
      <c r="AE785" s="613">
        <v>1</v>
      </c>
      <c r="AF785" s="613">
        <v>6</v>
      </c>
      <c r="AG785" s="379" t="s">
        <v>665</v>
      </c>
      <c r="AJ785" s="379"/>
      <c r="AK785" s="379"/>
      <c r="AL785" s="379"/>
      <c r="AM785" s="379"/>
      <c r="AN785" s="379"/>
      <c r="AO785" s="379"/>
      <c r="AU785" s="379"/>
      <c r="AY785" s="379"/>
    </row>
    <row r="786" spans="1:51" x14ac:dyDescent="0.45">
      <c r="A786" s="379" t="s">
        <v>16</v>
      </c>
      <c r="J786" s="379" t="s">
        <v>120</v>
      </c>
      <c r="K786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SEL1-6-1-S-010-C910</v>
      </c>
      <c r="L786" s="594"/>
      <c r="M786" s="594"/>
      <c r="N786" s="594"/>
      <c r="O786" s="594"/>
      <c r="P786" s="594"/>
      <c r="Q786" s="594"/>
      <c r="R786" s="594"/>
      <c r="S786" s="594"/>
      <c r="T786" s="594"/>
      <c r="U786" s="594"/>
      <c r="V786" s="594"/>
      <c r="W786" s="594"/>
      <c r="X786" s="594"/>
      <c r="Y786" s="594"/>
      <c r="Z786" s="594"/>
      <c r="AA786" s="588"/>
      <c r="AB786" s="588" t="str">
        <f t="shared" si="1"/>
        <v>6-C910</v>
      </c>
      <c r="AC786" s="528" t="s">
        <v>366</v>
      </c>
      <c r="AD786" s="588" t="s">
        <v>3667</v>
      </c>
      <c r="AE786" s="613">
        <v>1</v>
      </c>
      <c r="AF786" s="613">
        <v>6</v>
      </c>
      <c r="AG786" s="379" t="s">
        <v>665</v>
      </c>
      <c r="AJ786" s="379"/>
      <c r="AK786" s="379"/>
      <c r="AL786" s="379"/>
      <c r="AM786" s="379"/>
      <c r="AN786" s="379"/>
      <c r="AO786" s="379"/>
      <c r="AU786" s="379"/>
      <c r="AY786" s="379"/>
    </row>
    <row r="787" spans="1:51" x14ac:dyDescent="0.45">
      <c r="A787" s="379" t="s">
        <v>16</v>
      </c>
      <c r="J787" s="379" t="s">
        <v>120</v>
      </c>
      <c r="K787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SEL1-6-1-S-010-C1001</v>
      </c>
      <c r="L787" s="594"/>
      <c r="M787" s="594"/>
      <c r="N787" s="594"/>
      <c r="O787" s="594"/>
      <c r="P787" s="594"/>
      <c r="Q787" s="594"/>
      <c r="R787" s="594"/>
      <c r="S787" s="594"/>
      <c r="T787" s="594"/>
      <c r="U787" s="594"/>
      <c r="V787" s="594"/>
      <c r="W787" s="594"/>
      <c r="X787" s="594"/>
      <c r="Y787" s="594"/>
      <c r="Z787" s="594"/>
      <c r="AA787" s="588"/>
      <c r="AB787" s="588" t="str">
        <f t="shared" si="1"/>
        <v>6-C1001</v>
      </c>
      <c r="AC787" s="528" t="s">
        <v>504</v>
      </c>
      <c r="AD787" s="588" t="s">
        <v>3667</v>
      </c>
      <c r="AE787" s="613">
        <v>1</v>
      </c>
      <c r="AF787" s="613">
        <v>6</v>
      </c>
      <c r="AG787" s="379" t="s">
        <v>665</v>
      </c>
      <c r="AJ787" s="379"/>
      <c r="AK787" s="379"/>
      <c r="AL787" s="379"/>
      <c r="AM787" s="379"/>
      <c r="AN787" s="379"/>
      <c r="AO787" s="379"/>
      <c r="AU787" s="379"/>
      <c r="AY787" s="379"/>
    </row>
    <row r="788" spans="1:51" x14ac:dyDescent="0.45">
      <c r="A788" s="379" t="s">
        <v>16</v>
      </c>
      <c r="J788" s="379" t="s">
        <v>120</v>
      </c>
      <c r="K788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SEL1-6-1-S-010-C1002</v>
      </c>
      <c r="L788" s="594"/>
      <c r="M788" s="594"/>
      <c r="N788" s="594"/>
      <c r="O788" s="594"/>
      <c r="P788" s="594"/>
      <c r="Q788" s="594"/>
      <c r="R788" s="594"/>
      <c r="S788" s="594"/>
      <c r="T788" s="594"/>
      <c r="U788" s="594"/>
      <c r="V788" s="594"/>
      <c r="W788" s="594"/>
      <c r="X788" s="594"/>
      <c r="Y788" s="594"/>
      <c r="Z788" s="594"/>
      <c r="AA788" s="588"/>
      <c r="AB788" s="588" t="str">
        <f t="shared" si="1"/>
        <v>6-C1002</v>
      </c>
      <c r="AC788" s="528" t="s">
        <v>234</v>
      </c>
      <c r="AD788" s="588" t="s">
        <v>3667</v>
      </c>
      <c r="AE788" s="613">
        <v>1</v>
      </c>
      <c r="AF788" s="613">
        <v>6</v>
      </c>
      <c r="AG788" s="379" t="s">
        <v>665</v>
      </c>
      <c r="AJ788" s="379"/>
      <c r="AK788" s="379"/>
      <c r="AL788" s="379"/>
      <c r="AM788" s="379"/>
      <c r="AN788" s="379"/>
      <c r="AO788" s="379"/>
      <c r="AU788" s="379"/>
      <c r="AY788" s="379"/>
    </row>
    <row r="789" spans="1:51" x14ac:dyDescent="0.45">
      <c r="A789" s="379" t="s">
        <v>16</v>
      </c>
      <c r="J789" s="379" t="s">
        <v>120</v>
      </c>
      <c r="K789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SEL1-6-1-S-010-C1003</v>
      </c>
      <c r="L789" s="594"/>
      <c r="M789" s="594"/>
      <c r="N789" s="594"/>
      <c r="O789" s="594"/>
      <c r="P789" s="594"/>
      <c r="Q789" s="594"/>
      <c r="R789" s="594"/>
      <c r="S789" s="594"/>
      <c r="T789" s="594"/>
      <c r="U789" s="594"/>
      <c r="V789" s="594"/>
      <c r="W789" s="594"/>
      <c r="X789" s="594"/>
      <c r="Y789" s="594"/>
      <c r="Z789" s="594"/>
      <c r="AA789" s="588"/>
      <c r="AB789" s="588" t="str">
        <f t="shared" si="1"/>
        <v>6-C1003</v>
      </c>
      <c r="AC789" s="528" t="s">
        <v>250</v>
      </c>
      <c r="AD789" s="588" t="s">
        <v>3667</v>
      </c>
      <c r="AE789" s="613">
        <v>1</v>
      </c>
      <c r="AF789" s="613">
        <v>6</v>
      </c>
      <c r="AG789" s="379" t="s">
        <v>665</v>
      </c>
      <c r="AJ789" s="379"/>
      <c r="AK789" s="379"/>
      <c r="AL789" s="379"/>
      <c r="AM789" s="379"/>
      <c r="AN789" s="379"/>
      <c r="AO789" s="379"/>
      <c r="AU789" s="379"/>
      <c r="AY789" s="379"/>
    </row>
    <row r="790" spans="1:51" x14ac:dyDescent="0.45">
      <c r="A790" s="379" t="s">
        <v>16</v>
      </c>
      <c r="J790" s="379" t="s">
        <v>120</v>
      </c>
      <c r="K790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SEL1-6-1-S-010-C1004</v>
      </c>
      <c r="L790" s="594"/>
      <c r="M790" s="594"/>
      <c r="N790" s="594"/>
      <c r="O790" s="594"/>
      <c r="P790" s="594"/>
      <c r="Q790" s="594"/>
      <c r="R790" s="594"/>
      <c r="S790" s="594"/>
      <c r="T790" s="594"/>
      <c r="U790" s="594"/>
      <c r="V790" s="594"/>
      <c r="W790" s="594"/>
      <c r="X790" s="594"/>
      <c r="Y790" s="594"/>
      <c r="Z790" s="594"/>
      <c r="AA790" s="588"/>
      <c r="AB790" s="588" t="str">
        <f t="shared" si="1"/>
        <v>6-C1004</v>
      </c>
      <c r="AC790" s="528" t="s">
        <v>266</v>
      </c>
      <c r="AD790" s="588" t="s">
        <v>3667</v>
      </c>
      <c r="AE790" s="613">
        <v>1</v>
      </c>
      <c r="AF790" s="613">
        <v>6</v>
      </c>
      <c r="AG790" s="379" t="s">
        <v>665</v>
      </c>
      <c r="AJ790" s="379"/>
      <c r="AK790" s="379"/>
      <c r="AL790" s="379"/>
      <c r="AM790" s="379"/>
      <c r="AN790" s="379"/>
      <c r="AO790" s="379"/>
      <c r="AU790" s="379"/>
      <c r="AY790" s="379"/>
    </row>
    <row r="791" spans="1:51" x14ac:dyDescent="0.45">
      <c r="A791" s="379" t="s">
        <v>16</v>
      </c>
      <c r="J791" s="379" t="s">
        <v>120</v>
      </c>
      <c r="K791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SEL1-6-1-S-010-C1005</v>
      </c>
      <c r="L791" s="594"/>
      <c r="M791" s="594"/>
      <c r="N791" s="594"/>
      <c r="O791" s="594"/>
      <c r="P791" s="594"/>
      <c r="Q791" s="594"/>
      <c r="R791" s="594"/>
      <c r="S791" s="594"/>
      <c r="T791" s="594"/>
      <c r="U791" s="594"/>
      <c r="V791" s="594"/>
      <c r="W791" s="594"/>
      <c r="X791" s="594"/>
      <c r="Y791" s="594"/>
      <c r="Z791" s="594"/>
      <c r="AA791" s="588"/>
      <c r="AB791" s="588" t="str">
        <f t="shared" si="1"/>
        <v>6-C1005</v>
      </c>
      <c r="AC791" s="528" t="s">
        <v>282</v>
      </c>
      <c r="AD791" s="588" t="s">
        <v>3667</v>
      </c>
      <c r="AE791" s="613">
        <v>1</v>
      </c>
      <c r="AF791" s="613">
        <v>6</v>
      </c>
      <c r="AG791" s="379" t="s">
        <v>665</v>
      </c>
      <c r="AJ791" s="379"/>
      <c r="AK791" s="379"/>
      <c r="AL791" s="379"/>
      <c r="AM791" s="379"/>
      <c r="AN791" s="379"/>
      <c r="AO791" s="379"/>
      <c r="AU791" s="379"/>
      <c r="AY791" s="379"/>
    </row>
    <row r="792" spans="1:51" x14ac:dyDescent="0.45">
      <c r="A792" s="379" t="s">
        <v>16</v>
      </c>
      <c r="J792" s="379" t="s">
        <v>120</v>
      </c>
      <c r="K792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SEL1-6-1-S-010-C1006</v>
      </c>
      <c r="L792" s="594"/>
      <c r="M792" s="594"/>
      <c r="N792" s="594"/>
      <c r="O792" s="594"/>
      <c r="P792" s="594"/>
      <c r="Q792" s="594"/>
      <c r="R792" s="594"/>
      <c r="S792" s="594"/>
      <c r="T792" s="594"/>
      <c r="U792" s="594"/>
      <c r="V792" s="594"/>
      <c r="W792" s="594"/>
      <c r="X792" s="594"/>
      <c r="Y792" s="594"/>
      <c r="Z792" s="594"/>
      <c r="AA792" s="588"/>
      <c r="AB792" s="588" t="str">
        <f t="shared" si="1"/>
        <v>6-C1006</v>
      </c>
      <c r="AC792" s="528" t="s">
        <v>298</v>
      </c>
      <c r="AD792" s="588" t="s">
        <v>3667</v>
      </c>
      <c r="AE792" s="613">
        <v>1</v>
      </c>
      <c r="AF792" s="613">
        <v>6</v>
      </c>
      <c r="AG792" s="379" t="s">
        <v>665</v>
      </c>
      <c r="AJ792" s="379"/>
      <c r="AK792" s="379"/>
      <c r="AL792" s="379"/>
      <c r="AM792" s="379"/>
      <c r="AN792" s="379"/>
      <c r="AO792" s="379"/>
      <c r="AU792" s="379"/>
      <c r="AY792" s="379"/>
    </row>
    <row r="793" spans="1:51" x14ac:dyDescent="0.45">
      <c r="A793" s="379" t="s">
        <v>16</v>
      </c>
      <c r="J793" s="379" t="s">
        <v>120</v>
      </c>
      <c r="K793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SEL1-6-1-S-010-C1007</v>
      </c>
      <c r="L793" s="594"/>
      <c r="M793" s="594"/>
      <c r="N793" s="594"/>
      <c r="O793" s="594"/>
      <c r="P793" s="594"/>
      <c r="Q793" s="594"/>
      <c r="R793" s="594"/>
      <c r="S793" s="594"/>
      <c r="T793" s="594"/>
      <c r="U793" s="594"/>
      <c r="V793" s="594"/>
      <c r="W793" s="594"/>
      <c r="X793" s="594"/>
      <c r="Y793" s="594"/>
      <c r="Z793" s="594"/>
      <c r="AA793" s="588"/>
      <c r="AB793" s="588" t="str">
        <f t="shared" si="1"/>
        <v>6-C1007</v>
      </c>
      <c r="AC793" s="528" t="s">
        <v>314</v>
      </c>
      <c r="AD793" s="588" t="s">
        <v>3667</v>
      </c>
      <c r="AE793" s="613">
        <v>1</v>
      </c>
      <c r="AF793" s="613">
        <v>6</v>
      </c>
      <c r="AG793" s="379" t="s">
        <v>665</v>
      </c>
      <c r="AJ793" s="379"/>
      <c r="AK793" s="379"/>
      <c r="AL793" s="379"/>
      <c r="AM793" s="379"/>
      <c r="AN793" s="379"/>
      <c r="AO793" s="379"/>
      <c r="AU793" s="379"/>
      <c r="AY793" s="379"/>
    </row>
    <row r="794" spans="1:51" x14ac:dyDescent="0.45">
      <c r="A794" s="379" t="s">
        <v>16</v>
      </c>
      <c r="J794" s="379" t="s">
        <v>120</v>
      </c>
      <c r="K794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SEL1-6-1-S-010-C1008</v>
      </c>
      <c r="L794" s="594"/>
      <c r="M794" s="594"/>
      <c r="N794" s="594"/>
      <c r="O794" s="594"/>
      <c r="P794" s="594"/>
      <c r="Q794" s="594"/>
      <c r="R794" s="594"/>
      <c r="S794" s="594"/>
      <c r="T794" s="594"/>
      <c r="U794" s="594"/>
      <c r="V794" s="594"/>
      <c r="W794" s="594"/>
      <c r="X794" s="594"/>
      <c r="Y794" s="594"/>
      <c r="Z794" s="594"/>
      <c r="AA794" s="588"/>
      <c r="AB794" s="588" t="str">
        <f t="shared" si="1"/>
        <v>6-C1008</v>
      </c>
      <c r="AC794" s="528" t="s">
        <v>331</v>
      </c>
      <c r="AD794" s="588" t="s">
        <v>3667</v>
      </c>
      <c r="AE794" s="613">
        <v>1</v>
      </c>
      <c r="AF794" s="613">
        <v>6</v>
      </c>
      <c r="AG794" s="379" t="s">
        <v>665</v>
      </c>
      <c r="AJ794" s="379"/>
      <c r="AK794" s="379"/>
      <c r="AL794" s="379"/>
      <c r="AM794" s="379"/>
      <c r="AN794" s="379"/>
      <c r="AO794" s="379"/>
      <c r="AU794" s="379"/>
      <c r="AY794" s="379"/>
    </row>
    <row r="795" spans="1:51" x14ac:dyDescent="0.45">
      <c r="A795" s="379" t="s">
        <v>16</v>
      </c>
      <c r="J795" s="379" t="s">
        <v>120</v>
      </c>
      <c r="K795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SEL1-6-1-S-010-C1009</v>
      </c>
      <c r="L795" s="594"/>
      <c r="M795" s="594"/>
      <c r="N795" s="594"/>
      <c r="O795" s="594"/>
      <c r="P795" s="594"/>
      <c r="Q795" s="594"/>
      <c r="R795" s="594"/>
      <c r="S795" s="594"/>
      <c r="T795" s="594"/>
      <c r="U795" s="594"/>
      <c r="V795" s="594"/>
      <c r="W795" s="594"/>
      <c r="X795" s="594"/>
      <c r="Y795" s="594"/>
      <c r="Z795" s="594"/>
      <c r="AA795" s="588"/>
      <c r="AB795" s="588" t="str">
        <f t="shared" si="1"/>
        <v>6-C1009</v>
      </c>
      <c r="AC795" s="528" t="s">
        <v>348</v>
      </c>
      <c r="AD795" s="588" t="s">
        <v>3667</v>
      </c>
      <c r="AE795" s="613">
        <v>1</v>
      </c>
      <c r="AF795" s="613">
        <v>6</v>
      </c>
      <c r="AG795" s="379" t="s">
        <v>665</v>
      </c>
      <c r="AJ795" s="379"/>
      <c r="AK795" s="379"/>
      <c r="AL795" s="379"/>
      <c r="AM795" s="379"/>
      <c r="AN795" s="379"/>
      <c r="AO795" s="379"/>
      <c r="AU795" s="379"/>
      <c r="AY795" s="379"/>
    </row>
    <row r="796" spans="1:51" x14ac:dyDescent="0.45">
      <c r="A796" s="379" t="s">
        <v>16</v>
      </c>
      <c r="J796" s="379" t="s">
        <v>120</v>
      </c>
      <c r="K796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SEL1-6-1-S-010-C1010</v>
      </c>
      <c r="L796" s="594"/>
      <c r="M796" s="594"/>
      <c r="N796" s="594"/>
      <c r="O796" s="594"/>
      <c r="P796" s="594"/>
      <c r="Q796" s="594"/>
      <c r="R796" s="594"/>
      <c r="S796" s="594"/>
      <c r="T796" s="594"/>
      <c r="U796" s="594"/>
      <c r="V796" s="594"/>
      <c r="W796" s="594"/>
      <c r="X796" s="594"/>
      <c r="Y796" s="594"/>
      <c r="Z796" s="594"/>
      <c r="AA796" s="588"/>
      <c r="AB796" s="588" t="str">
        <f t="shared" si="1"/>
        <v>6-C1010</v>
      </c>
      <c r="AC796" s="528" t="s">
        <v>365</v>
      </c>
      <c r="AD796" s="588" t="s">
        <v>3667</v>
      </c>
      <c r="AE796" s="613">
        <v>1</v>
      </c>
      <c r="AF796" s="613">
        <v>6</v>
      </c>
      <c r="AG796" s="379" t="s">
        <v>665</v>
      </c>
      <c r="AJ796" s="379"/>
      <c r="AK796" s="379"/>
      <c r="AL796" s="379"/>
      <c r="AM796" s="379"/>
      <c r="AN796" s="379"/>
      <c r="AO796" s="379"/>
      <c r="AU796" s="379"/>
      <c r="AY796" s="379"/>
    </row>
    <row r="797" spans="1:51" x14ac:dyDescent="0.45">
      <c r="A797" s="379" t="s">
        <v>16</v>
      </c>
      <c r="J797" s="379" t="s">
        <v>120</v>
      </c>
      <c r="K797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SEL1-6-1-S-010-C1101</v>
      </c>
      <c r="L797" s="594"/>
      <c r="M797" s="594"/>
      <c r="N797" s="594"/>
      <c r="O797" s="594"/>
      <c r="P797" s="594"/>
      <c r="Q797" s="594"/>
      <c r="R797" s="594"/>
      <c r="S797" s="594"/>
      <c r="T797" s="594"/>
      <c r="U797" s="594"/>
      <c r="V797" s="594"/>
      <c r="W797" s="594"/>
      <c r="X797" s="594"/>
      <c r="Y797" s="594"/>
      <c r="Z797" s="594"/>
      <c r="AA797" s="588"/>
      <c r="AB797" s="588" t="str">
        <f t="shared" si="1"/>
        <v>6-C1101</v>
      </c>
      <c r="AC797" s="528" t="s">
        <v>503</v>
      </c>
      <c r="AD797" s="588" t="s">
        <v>3667</v>
      </c>
      <c r="AE797" s="613">
        <v>1</v>
      </c>
      <c r="AF797" s="613">
        <v>6</v>
      </c>
      <c r="AG797" s="379" t="s">
        <v>665</v>
      </c>
      <c r="AJ797" s="379"/>
      <c r="AK797" s="379"/>
      <c r="AL797" s="379"/>
      <c r="AM797" s="379"/>
      <c r="AN797" s="379"/>
      <c r="AO797" s="379"/>
      <c r="AU797" s="379"/>
      <c r="AY797" s="379"/>
    </row>
    <row r="798" spans="1:51" x14ac:dyDescent="0.45">
      <c r="A798" s="379" t="s">
        <v>16</v>
      </c>
      <c r="J798" s="379" t="s">
        <v>120</v>
      </c>
      <c r="K798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SEL1-6-1-S-010-C1102</v>
      </c>
      <c r="L798" s="594"/>
      <c r="M798" s="594"/>
      <c r="N798" s="594"/>
      <c r="O798" s="594"/>
      <c r="P798" s="594"/>
      <c r="Q798" s="594"/>
      <c r="R798" s="594"/>
      <c r="S798" s="594"/>
      <c r="T798" s="594"/>
      <c r="U798" s="594"/>
      <c r="V798" s="594"/>
      <c r="W798" s="594"/>
      <c r="X798" s="594"/>
      <c r="Y798" s="594"/>
      <c r="Z798" s="594"/>
      <c r="AA798" s="588"/>
      <c r="AB798" s="588" t="str">
        <f t="shared" si="1"/>
        <v>6-C1102</v>
      </c>
      <c r="AC798" s="528" t="s">
        <v>511</v>
      </c>
      <c r="AD798" s="588" t="s">
        <v>3667</v>
      </c>
      <c r="AE798" s="613">
        <v>1</v>
      </c>
      <c r="AF798" s="613">
        <v>6</v>
      </c>
      <c r="AG798" s="379" t="s">
        <v>665</v>
      </c>
      <c r="AJ798" s="379"/>
      <c r="AK798" s="379"/>
      <c r="AL798" s="379"/>
      <c r="AM798" s="379"/>
      <c r="AN798" s="379"/>
      <c r="AO798" s="379"/>
      <c r="AU798" s="379"/>
      <c r="AY798" s="379"/>
    </row>
    <row r="799" spans="1:51" x14ac:dyDescent="0.45">
      <c r="A799" s="379" t="s">
        <v>16</v>
      </c>
      <c r="J799" s="379" t="s">
        <v>120</v>
      </c>
      <c r="K799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SEL1-6-1-S-010-C1103</v>
      </c>
      <c r="L799" s="594"/>
      <c r="M799" s="594"/>
      <c r="N799" s="594"/>
      <c r="O799" s="594"/>
      <c r="P799" s="594"/>
      <c r="Q799" s="594"/>
      <c r="R799" s="594"/>
      <c r="S799" s="594"/>
      <c r="T799" s="594"/>
      <c r="U799" s="594"/>
      <c r="V799" s="594"/>
      <c r="W799" s="594"/>
      <c r="X799" s="594"/>
      <c r="Y799" s="594"/>
      <c r="Z799" s="594"/>
      <c r="AA799" s="588"/>
      <c r="AB799" s="588" t="str">
        <f t="shared" si="1"/>
        <v>6-C1103</v>
      </c>
      <c r="AC799" s="528" t="s">
        <v>514</v>
      </c>
      <c r="AD799" s="588" t="s">
        <v>3667</v>
      </c>
      <c r="AE799" s="613">
        <v>1</v>
      </c>
      <c r="AF799" s="613">
        <v>6</v>
      </c>
      <c r="AG799" s="379" t="s">
        <v>665</v>
      </c>
      <c r="AJ799" s="379"/>
      <c r="AK799" s="379"/>
      <c r="AL799" s="379"/>
      <c r="AM799" s="379"/>
      <c r="AN799" s="379"/>
      <c r="AO799" s="379"/>
      <c r="AU799" s="379"/>
      <c r="AY799" s="379"/>
    </row>
    <row r="800" spans="1:51" x14ac:dyDescent="0.45">
      <c r="A800" s="379" t="s">
        <v>16</v>
      </c>
      <c r="J800" s="379" t="s">
        <v>120</v>
      </c>
      <c r="K800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SEL1-6-1-S-010-C1104</v>
      </c>
      <c r="L800" s="594"/>
      <c r="M800" s="594"/>
      <c r="N800" s="594"/>
      <c r="O800" s="594"/>
      <c r="P800" s="594"/>
      <c r="Q800" s="594"/>
      <c r="R800" s="594"/>
      <c r="S800" s="594"/>
      <c r="T800" s="594"/>
      <c r="U800" s="594"/>
      <c r="V800" s="594"/>
      <c r="W800" s="594"/>
      <c r="X800" s="594"/>
      <c r="Y800" s="594"/>
      <c r="Z800" s="594"/>
      <c r="AA800" s="588"/>
      <c r="AB800" s="588" t="str">
        <f t="shared" si="1"/>
        <v>6-C1104</v>
      </c>
      <c r="AC800" s="528" t="s">
        <v>517</v>
      </c>
      <c r="AD800" s="588" t="s">
        <v>3667</v>
      </c>
      <c r="AE800" s="613">
        <v>1</v>
      </c>
      <c r="AF800" s="613">
        <v>6</v>
      </c>
      <c r="AG800" s="379" t="s">
        <v>665</v>
      </c>
      <c r="AJ800" s="379"/>
      <c r="AK800" s="379"/>
      <c r="AL800" s="379"/>
      <c r="AM800" s="379"/>
      <c r="AN800" s="379"/>
      <c r="AO800" s="379"/>
      <c r="AU800" s="379"/>
      <c r="AY800" s="379"/>
    </row>
    <row r="801" spans="1:51" x14ac:dyDescent="0.45">
      <c r="A801" s="379" t="s">
        <v>16</v>
      </c>
      <c r="J801" s="379" t="s">
        <v>120</v>
      </c>
      <c r="K801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SEL1-6-1-S-010-C1105</v>
      </c>
      <c r="L801" s="594"/>
      <c r="M801" s="594"/>
      <c r="N801" s="594"/>
      <c r="O801" s="594"/>
      <c r="P801" s="594"/>
      <c r="Q801" s="594"/>
      <c r="R801" s="594"/>
      <c r="S801" s="594"/>
      <c r="T801" s="594"/>
      <c r="U801" s="594"/>
      <c r="V801" s="594"/>
      <c r="W801" s="594"/>
      <c r="X801" s="594"/>
      <c r="Y801" s="594"/>
      <c r="Z801" s="594"/>
      <c r="AA801" s="588"/>
      <c r="AB801" s="588" t="str">
        <f t="shared" si="1"/>
        <v>6-C1105</v>
      </c>
      <c r="AC801" s="528" t="s">
        <v>520</v>
      </c>
      <c r="AD801" s="588" t="s">
        <v>3667</v>
      </c>
      <c r="AE801" s="613">
        <v>1</v>
      </c>
      <c r="AF801" s="613">
        <v>6</v>
      </c>
      <c r="AG801" s="379" t="s">
        <v>665</v>
      </c>
      <c r="AJ801" s="379"/>
      <c r="AK801" s="379"/>
      <c r="AL801" s="379"/>
      <c r="AM801" s="379"/>
      <c r="AN801" s="379"/>
      <c r="AO801" s="379"/>
      <c r="AU801" s="379"/>
      <c r="AY801" s="379"/>
    </row>
    <row r="802" spans="1:51" x14ac:dyDescent="0.45">
      <c r="A802" s="379" t="s">
        <v>16</v>
      </c>
      <c r="J802" s="379" t="s">
        <v>120</v>
      </c>
      <c r="K802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SEL1-6-1-S-010-C1106</v>
      </c>
      <c r="L802" s="594"/>
      <c r="M802" s="594"/>
      <c r="N802" s="594"/>
      <c r="O802" s="594"/>
      <c r="P802" s="594"/>
      <c r="Q802" s="594"/>
      <c r="R802" s="594"/>
      <c r="S802" s="594"/>
      <c r="T802" s="594"/>
      <c r="U802" s="594"/>
      <c r="V802" s="594"/>
      <c r="W802" s="594"/>
      <c r="X802" s="594"/>
      <c r="Y802" s="594"/>
      <c r="Z802" s="594"/>
      <c r="AA802" s="588"/>
      <c r="AB802" s="588" t="str">
        <f t="shared" si="1"/>
        <v>6-C1106</v>
      </c>
      <c r="AC802" s="528" t="s">
        <v>523</v>
      </c>
      <c r="AD802" s="588" t="s">
        <v>3667</v>
      </c>
      <c r="AE802" s="613">
        <v>1</v>
      </c>
      <c r="AF802" s="613">
        <v>6</v>
      </c>
      <c r="AG802" s="379" t="s">
        <v>665</v>
      </c>
      <c r="AJ802" s="379"/>
      <c r="AK802" s="379"/>
      <c r="AL802" s="379"/>
      <c r="AM802" s="379"/>
      <c r="AN802" s="379"/>
      <c r="AO802" s="379"/>
      <c r="AU802" s="379"/>
      <c r="AY802" s="379"/>
    </row>
    <row r="803" spans="1:51" x14ac:dyDescent="0.45">
      <c r="A803" s="379" t="s">
        <v>16</v>
      </c>
      <c r="J803" s="379" t="s">
        <v>120</v>
      </c>
      <c r="K803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SEL1-6-1-S-010-C1107</v>
      </c>
      <c r="L803" s="594"/>
      <c r="M803" s="594"/>
      <c r="N803" s="594"/>
      <c r="O803" s="594"/>
      <c r="P803" s="594"/>
      <c r="Q803" s="594"/>
      <c r="R803" s="594"/>
      <c r="S803" s="594"/>
      <c r="T803" s="594"/>
      <c r="U803" s="594"/>
      <c r="V803" s="594"/>
      <c r="W803" s="594"/>
      <c r="X803" s="594"/>
      <c r="Y803" s="594"/>
      <c r="Z803" s="594"/>
      <c r="AA803" s="588"/>
      <c r="AB803" s="588" t="str">
        <f t="shared" si="1"/>
        <v>6-C1107</v>
      </c>
      <c r="AC803" s="528" t="s">
        <v>526</v>
      </c>
      <c r="AD803" s="588" t="s">
        <v>3667</v>
      </c>
      <c r="AE803" s="613">
        <v>1</v>
      </c>
      <c r="AF803" s="613">
        <v>6</v>
      </c>
      <c r="AG803" s="379" t="s">
        <v>665</v>
      </c>
      <c r="AJ803" s="379"/>
      <c r="AK803" s="379"/>
      <c r="AL803" s="379"/>
      <c r="AM803" s="379"/>
      <c r="AN803" s="379"/>
      <c r="AO803" s="379"/>
      <c r="AU803" s="379"/>
      <c r="AY803" s="379"/>
    </row>
    <row r="804" spans="1:51" x14ac:dyDescent="0.45">
      <c r="A804" s="379" t="s">
        <v>16</v>
      </c>
      <c r="J804" s="379" t="s">
        <v>120</v>
      </c>
      <c r="K804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SEL1-6-1-S-010-C1108</v>
      </c>
      <c r="L804" s="594"/>
      <c r="M804" s="594"/>
      <c r="N804" s="594"/>
      <c r="O804" s="594"/>
      <c r="P804" s="594"/>
      <c r="Q804" s="594"/>
      <c r="R804" s="594"/>
      <c r="S804" s="594"/>
      <c r="T804" s="594"/>
      <c r="U804" s="594"/>
      <c r="V804" s="594"/>
      <c r="W804" s="594"/>
      <c r="X804" s="594"/>
      <c r="Y804" s="594"/>
      <c r="Z804" s="594"/>
      <c r="AA804" s="588"/>
      <c r="AB804" s="588" t="str">
        <f t="shared" si="1"/>
        <v>6-C1108</v>
      </c>
      <c r="AC804" s="528" t="s">
        <v>529</v>
      </c>
      <c r="AD804" s="588" t="s">
        <v>3667</v>
      </c>
      <c r="AE804" s="613">
        <v>1</v>
      </c>
      <c r="AF804" s="613">
        <v>6</v>
      </c>
      <c r="AG804" s="379" t="s">
        <v>665</v>
      </c>
      <c r="AJ804" s="379"/>
      <c r="AK804" s="379"/>
      <c r="AL804" s="379"/>
      <c r="AM804" s="379"/>
      <c r="AN804" s="379"/>
      <c r="AO804" s="379"/>
      <c r="AU804" s="379"/>
      <c r="AY804" s="379"/>
    </row>
    <row r="805" spans="1:51" x14ac:dyDescent="0.45">
      <c r="A805" s="379" t="s">
        <v>16</v>
      </c>
      <c r="J805" s="379" t="s">
        <v>120</v>
      </c>
      <c r="K805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SEL1-6-1-S-010-C1109</v>
      </c>
      <c r="L805" s="594"/>
      <c r="M805" s="594"/>
      <c r="N805" s="594"/>
      <c r="O805" s="594"/>
      <c r="P805" s="594"/>
      <c r="Q805" s="594"/>
      <c r="R805" s="594"/>
      <c r="S805" s="594"/>
      <c r="T805" s="594"/>
      <c r="U805" s="594"/>
      <c r="V805" s="594"/>
      <c r="W805" s="594"/>
      <c r="X805" s="594"/>
      <c r="Y805" s="594"/>
      <c r="Z805" s="594"/>
      <c r="AA805" s="588"/>
      <c r="AB805" s="588" t="str">
        <f t="shared" si="1"/>
        <v>6-C1109</v>
      </c>
      <c r="AC805" s="528" t="s">
        <v>532</v>
      </c>
      <c r="AD805" s="588" t="s">
        <v>3667</v>
      </c>
      <c r="AE805" s="613">
        <v>1</v>
      </c>
      <c r="AF805" s="613">
        <v>6</v>
      </c>
      <c r="AG805" s="379" t="s">
        <v>665</v>
      </c>
      <c r="AJ805" s="379"/>
      <c r="AK805" s="379"/>
      <c r="AL805" s="379"/>
      <c r="AM805" s="379"/>
      <c r="AN805" s="379"/>
      <c r="AO805" s="379"/>
      <c r="AU805" s="379"/>
      <c r="AY805" s="379"/>
    </row>
    <row r="806" spans="1:51" x14ac:dyDescent="0.45">
      <c r="A806" s="379" t="s">
        <v>16</v>
      </c>
      <c r="J806" s="379" t="s">
        <v>120</v>
      </c>
      <c r="K806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SEL1-6-1-S-010-C1110</v>
      </c>
      <c r="L806" s="594"/>
      <c r="M806" s="594"/>
      <c r="N806" s="594"/>
      <c r="O806" s="594"/>
      <c r="P806" s="594"/>
      <c r="Q806" s="594"/>
      <c r="R806" s="594"/>
      <c r="S806" s="594"/>
      <c r="T806" s="594"/>
      <c r="U806" s="594"/>
      <c r="V806" s="594"/>
      <c r="W806" s="594"/>
      <c r="X806" s="594"/>
      <c r="Y806" s="594"/>
      <c r="Z806" s="594"/>
      <c r="AA806" s="588"/>
      <c r="AB806" s="588" t="str">
        <f t="shared" si="1"/>
        <v>6-C1110</v>
      </c>
      <c r="AC806" s="528" t="s">
        <v>535</v>
      </c>
      <c r="AD806" s="588" t="s">
        <v>3667</v>
      </c>
      <c r="AE806" s="613">
        <v>1</v>
      </c>
      <c r="AF806" s="613">
        <v>6</v>
      </c>
      <c r="AG806" s="379" t="s">
        <v>665</v>
      </c>
      <c r="AJ806" s="379"/>
      <c r="AK806" s="379"/>
      <c r="AL806" s="379"/>
      <c r="AM806" s="379"/>
      <c r="AN806" s="379"/>
      <c r="AO806" s="379"/>
      <c r="AU806" s="379"/>
      <c r="AY806" s="379"/>
    </row>
    <row r="807" spans="1:51" x14ac:dyDescent="0.45">
      <c r="A807" s="379" t="s">
        <v>16</v>
      </c>
      <c r="J807" s="379" t="s">
        <v>120</v>
      </c>
      <c r="K807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SEL1-6-1-S-010-C1201</v>
      </c>
      <c r="L807" s="594"/>
      <c r="M807" s="594"/>
      <c r="N807" s="594"/>
      <c r="O807" s="594"/>
      <c r="P807" s="594"/>
      <c r="Q807" s="594"/>
      <c r="R807" s="594"/>
      <c r="S807" s="594"/>
      <c r="T807" s="594"/>
      <c r="U807" s="594"/>
      <c r="V807" s="594"/>
      <c r="W807" s="594"/>
      <c r="X807" s="594"/>
      <c r="Y807" s="594"/>
      <c r="Z807" s="594"/>
      <c r="AA807" s="588"/>
      <c r="AB807" s="588" t="str">
        <f t="shared" si="1"/>
        <v>6-C1201</v>
      </c>
      <c r="AC807" s="528" t="s">
        <v>502</v>
      </c>
      <c r="AD807" s="588" t="s">
        <v>3667</v>
      </c>
      <c r="AE807" s="613">
        <v>1</v>
      </c>
      <c r="AF807" s="613">
        <v>6</v>
      </c>
      <c r="AG807" s="379" t="s">
        <v>665</v>
      </c>
      <c r="AJ807" s="379"/>
      <c r="AK807" s="379"/>
      <c r="AL807" s="379"/>
      <c r="AM807" s="379"/>
      <c r="AN807" s="379"/>
      <c r="AO807" s="379"/>
      <c r="AU807" s="379"/>
      <c r="AY807" s="379"/>
    </row>
    <row r="808" spans="1:51" x14ac:dyDescent="0.45">
      <c r="A808" s="379" t="s">
        <v>16</v>
      </c>
      <c r="J808" s="379" t="s">
        <v>120</v>
      </c>
      <c r="K808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SEL1-6-1-S-010-C1202</v>
      </c>
      <c r="L808" s="594"/>
      <c r="M808" s="594"/>
      <c r="N808" s="594"/>
      <c r="O808" s="594"/>
      <c r="P808" s="594"/>
      <c r="Q808" s="594"/>
      <c r="R808" s="594"/>
      <c r="S808" s="594"/>
      <c r="T808" s="594"/>
      <c r="U808" s="594"/>
      <c r="V808" s="594"/>
      <c r="W808" s="594"/>
      <c r="X808" s="594"/>
      <c r="Y808" s="594"/>
      <c r="Z808" s="594"/>
      <c r="AA808" s="588"/>
      <c r="AB808" s="588" t="str">
        <f t="shared" si="1"/>
        <v>6-C1202</v>
      </c>
      <c r="AC808" s="528" t="s">
        <v>510</v>
      </c>
      <c r="AD808" s="588" t="s">
        <v>3667</v>
      </c>
      <c r="AE808" s="613">
        <v>1</v>
      </c>
      <c r="AF808" s="613">
        <v>6</v>
      </c>
      <c r="AG808" s="379" t="s">
        <v>665</v>
      </c>
      <c r="AJ808" s="379"/>
      <c r="AK808" s="379"/>
      <c r="AL808" s="379"/>
      <c r="AM808" s="379"/>
      <c r="AN808" s="379"/>
      <c r="AO808" s="379"/>
      <c r="AU808" s="379"/>
      <c r="AY808" s="379"/>
    </row>
    <row r="809" spans="1:51" x14ac:dyDescent="0.45">
      <c r="A809" s="379" t="s">
        <v>16</v>
      </c>
      <c r="J809" s="379" t="s">
        <v>120</v>
      </c>
      <c r="K809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SEL1-6-1-S-010-C1203</v>
      </c>
      <c r="L809" s="594"/>
      <c r="M809" s="594"/>
      <c r="N809" s="594"/>
      <c r="O809" s="594"/>
      <c r="P809" s="594"/>
      <c r="Q809" s="594"/>
      <c r="R809" s="594"/>
      <c r="S809" s="594"/>
      <c r="T809" s="594"/>
      <c r="U809" s="594"/>
      <c r="V809" s="594"/>
      <c r="W809" s="594"/>
      <c r="X809" s="594"/>
      <c r="Y809" s="594"/>
      <c r="Z809" s="594"/>
      <c r="AA809" s="588"/>
      <c r="AB809" s="588" t="str">
        <f t="shared" si="1"/>
        <v>6-C1203</v>
      </c>
      <c r="AC809" s="528" t="s">
        <v>513</v>
      </c>
      <c r="AD809" s="588" t="s">
        <v>3667</v>
      </c>
      <c r="AE809" s="613">
        <v>1</v>
      </c>
      <c r="AF809" s="613">
        <v>6</v>
      </c>
      <c r="AG809" s="379" t="s">
        <v>665</v>
      </c>
      <c r="AJ809" s="379"/>
      <c r="AK809" s="379"/>
      <c r="AL809" s="379"/>
      <c r="AM809" s="379"/>
      <c r="AN809" s="379"/>
      <c r="AO809" s="379"/>
      <c r="AU809" s="379"/>
      <c r="AY809" s="379"/>
    </row>
    <row r="810" spans="1:51" x14ac:dyDescent="0.45">
      <c r="A810" s="379" t="s">
        <v>16</v>
      </c>
      <c r="J810" s="379" t="s">
        <v>120</v>
      </c>
      <c r="K810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SEL1-6-1-S-010-C1204</v>
      </c>
      <c r="L810" s="594"/>
      <c r="M810" s="594"/>
      <c r="N810" s="594"/>
      <c r="O810" s="594"/>
      <c r="P810" s="594"/>
      <c r="Q810" s="594"/>
      <c r="R810" s="594"/>
      <c r="S810" s="594"/>
      <c r="T810" s="594"/>
      <c r="U810" s="594"/>
      <c r="V810" s="594"/>
      <c r="W810" s="594"/>
      <c r="X810" s="594"/>
      <c r="Y810" s="594"/>
      <c r="Z810" s="594"/>
      <c r="AA810" s="588"/>
      <c r="AB810" s="588" t="str">
        <f t="shared" si="1"/>
        <v>6-C1204</v>
      </c>
      <c r="AC810" s="528" t="s">
        <v>516</v>
      </c>
      <c r="AD810" s="588" t="s">
        <v>3667</v>
      </c>
      <c r="AE810" s="613">
        <v>1</v>
      </c>
      <c r="AF810" s="613">
        <v>6</v>
      </c>
      <c r="AG810" s="379" t="s">
        <v>665</v>
      </c>
      <c r="AJ810" s="379"/>
      <c r="AK810" s="379"/>
      <c r="AL810" s="379"/>
      <c r="AM810" s="379"/>
      <c r="AN810" s="379"/>
      <c r="AO810" s="379"/>
      <c r="AU810" s="379"/>
      <c r="AY810" s="379"/>
    </row>
    <row r="811" spans="1:51" x14ac:dyDescent="0.45">
      <c r="A811" s="379" t="s">
        <v>16</v>
      </c>
      <c r="J811" s="379" t="s">
        <v>120</v>
      </c>
      <c r="K811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SEL1-6-1-S-010-C1205</v>
      </c>
      <c r="L811" s="594"/>
      <c r="M811" s="594"/>
      <c r="N811" s="594"/>
      <c r="O811" s="594"/>
      <c r="P811" s="594"/>
      <c r="Q811" s="594"/>
      <c r="R811" s="594"/>
      <c r="S811" s="594"/>
      <c r="T811" s="594"/>
      <c r="U811" s="594"/>
      <c r="V811" s="594"/>
      <c r="W811" s="594"/>
      <c r="X811" s="594"/>
      <c r="Y811" s="594"/>
      <c r="Z811" s="594"/>
      <c r="AA811" s="588"/>
      <c r="AB811" s="588" t="str">
        <f t="shared" ref="AB811:AB826" si="2">AF811&amp;"-"&amp;AC811</f>
        <v>6-C1205</v>
      </c>
      <c r="AC811" s="528" t="s">
        <v>519</v>
      </c>
      <c r="AD811" s="588" t="s">
        <v>3667</v>
      </c>
      <c r="AE811" s="613">
        <v>1</v>
      </c>
      <c r="AF811" s="613">
        <v>6</v>
      </c>
      <c r="AG811" s="379" t="s">
        <v>665</v>
      </c>
      <c r="AJ811" s="379"/>
      <c r="AK811" s="379"/>
      <c r="AL811" s="379"/>
      <c r="AM811" s="379"/>
      <c r="AN811" s="379"/>
      <c r="AO811" s="379"/>
      <c r="AU811" s="379"/>
      <c r="AY811" s="379"/>
    </row>
    <row r="812" spans="1:51" x14ac:dyDescent="0.45">
      <c r="A812" s="379" t="s">
        <v>16</v>
      </c>
      <c r="J812" s="379" t="s">
        <v>120</v>
      </c>
      <c r="K812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SEL1-6-1-S-010-C1206</v>
      </c>
      <c r="L812" s="594"/>
      <c r="M812" s="594"/>
      <c r="N812" s="594"/>
      <c r="O812" s="594"/>
      <c r="P812" s="594"/>
      <c r="Q812" s="594"/>
      <c r="R812" s="594"/>
      <c r="S812" s="594"/>
      <c r="T812" s="594"/>
      <c r="U812" s="594"/>
      <c r="V812" s="594"/>
      <c r="W812" s="594"/>
      <c r="X812" s="594"/>
      <c r="Y812" s="594"/>
      <c r="Z812" s="594"/>
      <c r="AA812" s="588"/>
      <c r="AB812" s="588" t="str">
        <f t="shared" si="2"/>
        <v>6-C1206</v>
      </c>
      <c r="AC812" s="528" t="s">
        <v>522</v>
      </c>
      <c r="AD812" s="588" t="s">
        <v>3667</v>
      </c>
      <c r="AE812" s="613">
        <v>1</v>
      </c>
      <c r="AF812" s="613">
        <v>6</v>
      </c>
      <c r="AG812" s="379" t="s">
        <v>665</v>
      </c>
      <c r="AJ812" s="379"/>
      <c r="AK812" s="379"/>
      <c r="AL812" s="379"/>
      <c r="AM812" s="379"/>
      <c r="AN812" s="379"/>
      <c r="AO812" s="379"/>
      <c r="AU812" s="379"/>
      <c r="AY812" s="379"/>
    </row>
    <row r="813" spans="1:51" x14ac:dyDescent="0.45">
      <c r="A813" s="379" t="s">
        <v>16</v>
      </c>
      <c r="J813" s="379" t="s">
        <v>120</v>
      </c>
      <c r="K813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SEL1-6-1-S-010-C1207</v>
      </c>
      <c r="L813" s="594"/>
      <c r="M813" s="594"/>
      <c r="N813" s="594"/>
      <c r="O813" s="594"/>
      <c r="P813" s="594"/>
      <c r="Q813" s="594"/>
      <c r="R813" s="594"/>
      <c r="S813" s="594"/>
      <c r="T813" s="594"/>
      <c r="U813" s="594"/>
      <c r="V813" s="594"/>
      <c r="W813" s="594"/>
      <c r="X813" s="594"/>
      <c r="Y813" s="594"/>
      <c r="Z813" s="594"/>
      <c r="AA813" s="588"/>
      <c r="AB813" s="588" t="str">
        <f t="shared" si="2"/>
        <v>6-C1207</v>
      </c>
      <c r="AC813" s="528" t="s">
        <v>525</v>
      </c>
      <c r="AD813" s="588" t="s">
        <v>3667</v>
      </c>
      <c r="AE813" s="613">
        <v>1</v>
      </c>
      <c r="AF813" s="613">
        <v>6</v>
      </c>
      <c r="AG813" s="379" t="s">
        <v>665</v>
      </c>
      <c r="AJ813" s="379"/>
      <c r="AK813" s="379"/>
      <c r="AL813" s="379"/>
      <c r="AM813" s="379"/>
      <c r="AN813" s="379"/>
      <c r="AO813" s="379"/>
      <c r="AU813" s="379"/>
      <c r="AY813" s="379"/>
    </row>
    <row r="814" spans="1:51" x14ac:dyDescent="0.45">
      <c r="A814" s="379" t="s">
        <v>16</v>
      </c>
      <c r="J814" s="379" t="s">
        <v>120</v>
      </c>
      <c r="K814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SEL1-6-1-S-010-C1208</v>
      </c>
      <c r="L814" s="594"/>
      <c r="M814" s="594"/>
      <c r="N814" s="594"/>
      <c r="O814" s="594"/>
      <c r="P814" s="594"/>
      <c r="Q814" s="594"/>
      <c r="R814" s="594"/>
      <c r="S814" s="594"/>
      <c r="T814" s="594"/>
      <c r="U814" s="594"/>
      <c r="V814" s="594"/>
      <c r="W814" s="594"/>
      <c r="X814" s="594"/>
      <c r="Y814" s="594"/>
      <c r="Z814" s="594"/>
      <c r="AA814" s="588"/>
      <c r="AB814" s="588" t="str">
        <f t="shared" si="2"/>
        <v>6-C1208</v>
      </c>
      <c r="AC814" s="528" t="s">
        <v>528</v>
      </c>
      <c r="AD814" s="588" t="s">
        <v>3667</v>
      </c>
      <c r="AE814" s="613">
        <v>1</v>
      </c>
      <c r="AF814" s="613">
        <v>6</v>
      </c>
      <c r="AG814" s="379" t="s">
        <v>665</v>
      </c>
      <c r="AJ814" s="379"/>
      <c r="AK814" s="379"/>
      <c r="AL814" s="379"/>
      <c r="AM814" s="379"/>
      <c r="AN814" s="379"/>
      <c r="AO814" s="379"/>
      <c r="AU814" s="379"/>
      <c r="AY814" s="379"/>
    </row>
    <row r="815" spans="1:51" x14ac:dyDescent="0.45">
      <c r="A815" s="379" t="s">
        <v>16</v>
      </c>
      <c r="J815" s="379" t="s">
        <v>120</v>
      </c>
      <c r="K815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SEL1-6-1-S-010-C1209</v>
      </c>
      <c r="L815" s="594"/>
      <c r="M815" s="594"/>
      <c r="N815" s="594"/>
      <c r="O815" s="594"/>
      <c r="P815" s="594"/>
      <c r="Q815" s="594"/>
      <c r="R815" s="594"/>
      <c r="S815" s="594"/>
      <c r="T815" s="594"/>
      <c r="U815" s="594"/>
      <c r="V815" s="594"/>
      <c r="W815" s="594"/>
      <c r="X815" s="594"/>
      <c r="Y815" s="594"/>
      <c r="Z815" s="594"/>
      <c r="AA815" s="588"/>
      <c r="AB815" s="588" t="str">
        <f t="shared" si="2"/>
        <v>6-C1209</v>
      </c>
      <c r="AC815" s="528" t="s">
        <v>531</v>
      </c>
      <c r="AD815" s="588" t="s">
        <v>3667</v>
      </c>
      <c r="AE815" s="613">
        <v>1</v>
      </c>
      <c r="AF815" s="613">
        <v>6</v>
      </c>
      <c r="AG815" s="379" t="s">
        <v>665</v>
      </c>
      <c r="AJ815" s="379"/>
      <c r="AK815" s="379"/>
      <c r="AL815" s="379"/>
      <c r="AM815" s="379"/>
      <c r="AN815" s="379"/>
      <c r="AO815" s="379"/>
      <c r="AU815" s="379"/>
      <c r="AY815" s="379"/>
    </row>
    <row r="816" spans="1:51" x14ac:dyDescent="0.45">
      <c r="A816" s="379" t="s">
        <v>16</v>
      </c>
      <c r="J816" s="379" t="s">
        <v>120</v>
      </c>
      <c r="K816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SEL1-6-1-S-010-C1210</v>
      </c>
      <c r="L816" s="594"/>
      <c r="M816" s="594"/>
      <c r="N816" s="594"/>
      <c r="O816" s="594"/>
      <c r="P816" s="594"/>
      <c r="Q816" s="594"/>
      <c r="R816" s="594"/>
      <c r="S816" s="594"/>
      <c r="T816" s="594"/>
      <c r="U816" s="594"/>
      <c r="V816" s="594"/>
      <c r="W816" s="594"/>
      <c r="X816" s="594"/>
      <c r="Y816" s="594"/>
      <c r="Z816" s="594"/>
      <c r="AA816" s="588"/>
      <c r="AB816" s="588" t="str">
        <f t="shared" si="2"/>
        <v>6-C1210</v>
      </c>
      <c r="AC816" s="528" t="s">
        <v>534</v>
      </c>
      <c r="AD816" s="588" t="s">
        <v>3667</v>
      </c>
      <c r="AE816" s="613">
        <v>1</v>
      </c>
      <c r="AF816" s="613">
        <v>6</v>
      </c>
      <c r="AG816" s="379" t="s">
        <v>665</v>
      </c>
      <c r="AJ816" s="379"/>
      <c r="AK816" s="379"/>
      <c r="AL816" s="379"/>
      <c r="AM816" s="379"/>
      <c r="AN816" s="379"/>
      <c r="AO816" s="379"/>
      <c r="AU816" s="379"/>
      <c r="AY816" s="379"/>
    </row>
    <row r="817" spans="1:51" x14ac:dyDescent="0.45">
      <c r="A817" s="379" t="s">
        <v>16</v>
      </c>
      <c r="J817" s="379" t="s">
        <v>120</v>
      </c>
      <c r="K817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SEL1-6-1-S-010-C1301</v>
      </c>
      <c r="L817" s="594"/>
      <c r="M817" s="594"/>
      <c r="N817" s="594"/>
      <c r="O817" s="594"/>
      <c r="P817" s="594"/>
      <c r="Q817" s="594"/>
      <c r="R817" s="594"/>
      <c r="S817" s="594"/>
      <c r="T817" s="594"/>
      <c r="U817" s="594"/>
      <c r="V817" s="594"/>
      <c r="W817" s="594"/>
      <c r="X817" s="594"/>
      <c r="Y817" s="594"/>
      <c r="Z817" s="594"/>
      <c r="AA817" s="588"/>
      <c r="AB817" s="588" t="str">
        <f t="shared" si="2"/>
        <v>6-C1301</v>
      </c>
      <c r="AC817" s="528" t="s">
        <v>501</v>
      </c>
      <c r="AD817" s="588" t="s">
        <v>3667</v>
      </c>
      <c r="AE817" s="613">
        <v>1</v>
      </c>
      <c r="AF817" s="613">
        <v>6</v>
      </c>
      <c r="AG817" s="379" t="s">
        <v>665</v>
      </c>
      <c r="AJ817" s="379"/>
      <c r="AK817" s="379"/>
      <c r="AL817" s="379"/>
      <c r="AM817" s="379"/>
      <c r="AN817" s="379"/>
      <c r="AO817" s="379"/>
      <c r="AU817" s="379"/>
      <c r="AY817" s="379"/>
    </row>
    <row r="818" spans="1:51" x14ac:dyDescent="0.45">
      <c r="A818" s="379" t="s">
        <v>16</v>
      </c>
      <c r="J818" s="379" t="s">
        <v>120</v>
      </c>
      <c r="K818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SEL1-6-1-S-010-C1302</v>
      </c>
      <c r="L818" s="594"/>
      <c r="M818" s="594"/>
      <c r="N818" s="594"/>
      <c r="O818" s="594"/>
      <c r="P818" s="594"/>
      <c r="Q818" s="594"/>
      <c r="R818" s="594"/>
      <c r="S818" s="594"/>
      <c r="T818" s="594"/>
      <c r="U818" s="594"/>
      <c r="V818" s="594"/>
      <c r="W818" s="594"/>
      <c r="X818" s="594"/>
      <c r="Y818" s="594"/>
      <c r="Z818" s="594"/>
      <c r="AA818" s="588"/>
      <c r="AB818" s="588" t="str">
        <f t="shared" si="2"/>
        <v>6-C1302</v>
      </c>
      <c r="AC818" s="528" t="s">
        <v>509</v>
      </c>
      <c r="AD818" s="588" t="s">
        <v>3667</v>
      </c>
      <c r="AE818" s="613">
        <v>1</v>
      </c>
      <c r="AF818" s="613">
        <v>6</v>
      </c>
      <c r="AG818" s="379" t="s">
        <v>665</v>
      </c>
      <c r="AJ818" s="379"/>
      <c r="AK818" s="379"/>
      <c r="AL818" s="379"/>
      <c r="AM818" s="379"/>
      <c r="AN818" s="379"/>
      <c r="AO818" s="379"/>
      <c r="AU818" s="379"/>
      <c r="AY818" s="379"/>
    </row>
    <row r="819" spans="1:51" x14ac:dyDescent="0.45">
      <c r="A819" s="379" t="s">
        <v>16</v>
      </c>
      <c r="J819" s="379" t="s">
        <v>120</v>
      </c>
      <c r="K819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SEL1-6-1-S-010-C1303</v>
      </c>
      <c r="L819" s="594"/>
      <c r="M819" s="594"/>
      <c r="N819" s="594"/>
      <c r="O819" s="594"/>
      <c r="P819" s="594"/>
      <c r="Q819" s="594"/>
      <c r="R819" s="594"/>
      <c r="S819" s="594"/>
      <c r="T819" s="594"/>
      <c r="U819" s="594"/>
      <c r="V819" s="594"/>
      <c r="W819" s="594"/>
      <c r="X819" s="594"/>
      <c r="Y819" s="594"/>
      <c r="Z819" s="594"/>
      <c r="AA819" s="588"/>
      <c r="AB819" s="588" t="str">
        <f t="shared" si="2"/>
        <v>6-C1303</v>
      </c>
      <c r="AC819" s="528" t="s">
        <v>512</v>
      </c>
      <c r="AD819" s="588" t="s">
        <v>3667</v>
      </c>
      <c r="AE819" s="613">
        <v>1</v>
      </c>
      <c r="AF819" s="613">
        <v>6</v>
      </c>
      <c r="AG819" s="379" t="s">
        <v>665</v>
      </c>
      <c r="AJ819" s="379"/>
      <c r="AK819" s="379"/>
      <c r="AL819" s="379"/>
      <c r="AM819" s="379"/>
      <c r="AN819" s="379"/>
      <c r="AO819" s="379"/>
      <c r="AU819" s="379"/>
      <c r="AY819" s="379"/>
    </row>
    <row r="820" spans="1:51" x14ac:dyDescent="0.45">
      <c r="A820" s="379" t="s">
        <v>16</v>
      </c>
      <c r="J820" s="379" t="s">
        <v>120</v>
      </c>
      <c r="K820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SEL1-6-1-S-010-C1304</v>
      </c>
      <c r="L820" s="594"/>
      <c r="M820" s="594"/>
      <c r="N820" s="594"/>
      <c r="O820" s="594"/>
      <c r="P820" s="594"/>
      <c r="Q820" s="594"/>
      <c r="R820" s="594"/>
      <c r="S820" s="594"/>
      <c r="T820" s="594"/>
      <c r="U820" s="594"/>
      <c r="V820" s="594"/>
      <c r="W820" s="594"/>
      <c r="X820" s="594"/>
      <c r="Y820" s="594"/>
      <c r="Z820" s="594"/>
      <c r="AA820" s="588"/>
      <c r="AB820" s="588" t="str">
        <f t="shared" si="2"/>
        <v>6-C1304</v>
      </c>
      <c r="AC820" s="528" t="s">
        <v>515</v>
      </c>
      <c r="AD820" s="588" t="s">
        <v>3667</v>
      </c>
      <c r="AE820" s="613">
        <v>1</v>
      </c>
      <c r="AF820" s="613">
        <v>6</v>
      </c>
      <c r="AG820" s="379" t="s">
        <v>665</v>
      </c>
      <c r="AJ820" s="379"/>
      <c r="AK820" s="379"/>
      <c r="AL820" s="379"/>
      <c r="AM820" s="379"/>
      <c r="AN820" s="379"/>
      <c r="AO820" s="379"/>
      <c r="AU820" s="379"/>
      <c r="AY820" s="379"/>
    </row>
    <row r="821" spans="1:51" x14ac:dyDescent="0.45">
      <c r="A821" s="379" t="s">
        <v>16</v>
      </c>
      <c r="J821" s="379" t="s">
        <v>120</v>
      </c>
      <c r="K821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SEL1-6-1-S-010-C1305</v>
      </c>
      <c r="L821" s="594"/>
      <c r="M821" s="594"/>
      <c r="N821" s="594"/>
      <c r="O821" s="594"/>
      <c r="P821" s="594"/>
      <c r="Q821" s="594"/>
      <c r="R821" s="594"/>
      <c r="S821" s="594"/>
      <c r="T821" s="594"/>
      <c r="U821" s="594"/>
      <c r="V821" s="594"/>
      <c r="W821" s="594"/>
      <c r="X821" s="594"/>
      <c r="Y821" s="594"/>
      <c r="Z821" s="594"/>
      <c r="AA821" s="588"/>
      <c r="AB821" s="588" t="str">
        <f t="shared" si="2"/>
        <v>6-C1305</v>
      </c>
      <c r="AC821" s="528" t="s">
        <v>518</v>
      </c>
      <c r="AD821" s="588" t="s">
        <v>3667</v>
      </c>
      <c r="AE821" s="613">
        <v>1</v>
      </c>
      <c r="AF821" s="613">
        <v>6</v>
      </c>
      <c r="AG821" s="379" t="s">
        <v>665</v>
      </c>
      <c r="AJ821" s="379"/>
      <c r="AK821" s="379"/>
      <c r="AL821" s="379"/>
      <c r="AM821" s="379"/>
      <c r="AN821" s="379"/>
      <c r="AO821" s="379"/>
      <c r="AU821" s="379"/>
      <c r="AY821" s="379"/>
    </row>
    <row r="822" spans="1:51" x14ac:dyDescent="0.45">
      <c r="A822" s="379" t="s">
        <v>16</v>
      </c>
      <c r="J822" s="379" t="s">
        <v>120</v>
      </c>
      <c r="K822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SEL1-6-1-S-010-C1306</v>
      </c>
      <c r="L822" s="594"/>
      <c r="M822" s="594"/>
      <c r="N822" s="594"/>
      <c r="O822" s="594"/>
      <c r="P822" s="594"/>
      <c r="Q822" s="594"/>
      <c r="R822" s="594"/>
      <c r="S822" s="594"/>
      <c r="T822" s="594"/>
      <c r="U822" s="594"/>
      <c r="V822" s="594"/>
      <c r="W822" s="594"/>
      <c r="X822" s="594"/>
      <c r="Y822" s="594"/>
      <c r="Z822" s="594"/>
      <c r="AA822" s="588"/>
      <c r="AB822" s="588" t="str">
        <f t="shared" si="2"/>
        <v>6-C1306</v>
      </c>
      <c r="AC822" s="528" t="s">
        <v>521</v>
      </c>
      <c r="AD822" s="588" t="s">
        <v>3667</v>
      </c>
      <c r="AE822" s="613">
        <v>1</v>
      </c>
      <c r="AF822" s="613">
        <v>6</v>
      </c>
      <c r="AG822" s="379" t="s">
        <v>665</v>
      </c>
      <c r="AJ822" s="379"/>
      <c r="AK822" s="379"/>
      <c r="AL822" s="379"/>
      <c r="AM822" s="379"/>
      <c r="AN822" s="379"/>
      <c r="AO822" s="379"/>
      <c r="AU822" s="379"/>
      <c r="AY822" s="379"/>
    </row>
    <row r="823" spans="1:51" x14ac:dyDescent="0.45">
      <c r="A823" s="379" t="s">
        <v>16</v>
      </c>
      <c r="J823" s="379" t="s">
        <v>120</v>
      </c>
      <c r="K823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SEL1-6-1-S-010-C1307</v>
      </c>
      <c r="L823" s="594"/>
      <c r="M823" s="594"/>
      <c r="N823" s="594"/>
      <c r="O823" s="594"/>
      <c r="P823" s="594"/>
      <c r="Q823" s="594"/>
      <c r="R823" s="594"/>
      <c r="S823" s="594"/>
      <c r="T823" s="594"/>
      <c r="U823" s="594"/>
      <c r="V823" s="594"/>
      <c r="W823" s="594"/>
      <c r="X823" s="594"/>
      <c r="Y823" s="594"/>
      <c r="Z823" s="594"/>
      <c r="AA823" s="588"/>
      <c r="AB823" s="588" t="str">
        <f t="shared" si="2"/>
        <v>6-C1307</v>
      </c>
      <c r="AC823" s="528" t="s">
        <v>524</v>
      </c>
      <c r="AD823" s="588" t="s">
        <v>3667</v>
      </c>
      <c r="AE823" s="613">
        <v>1</v>
      </c>
      <c r="AF823" s="613">
        <v>6</v>
      </c>
      <c r="AG823" s="379" t="s">
        <v>665</v>
      </c>
      <c r="AJ823" s="379"/>
      <c r="AK823" s="379"/>
      <c r="AL823" s="379"/>
      <c r="AM823" s="379"/>
      <c r="AN823" s="379"/>
      <c r="AO823" s="379"/>
      <c r="AU823" s="379"/>
      <c r="AY823" s="379"/>
    </row>
    <row r="824" spans="1:51" x14ac:dyDescent="0.45">
      <c r="A824" s="379" t="s">
        <v>16</v>
      </c>
      <c r="J824" s="379" t="s">
        <v>120</v>
      </c>
      <c r="K824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SEL1-6-1-S-010-C1308</v>
      </c>
      <c r="L824" s="594"/>
      <c r="M824" s="594"/>
      <c r="N824" s="594"/>
      <c r="O824" s="594"/>
      <c r="P824" s="594"/>
      <c r="Q824" s="594"/>
      <c r="R824" s="594"/>
      <c r="S824" s="594"/>
      <c r="T824" s="594"/>
      <c r="U824" s="594"/>
      <c r="V824" s="594"/>
      <c r="W824" s="594"/>
      <c r="X824" s="594"/>
      <c r="Y824" s="594"/>
      <c r="Z824" s="594"/>
      <c r="AA824" s="588"/>
      <c r="AB824" s="588" t="str">
        <f t="shared" si="2"/>
        <v>6-C1308</v>
      </c>
      <c r="AC824" s="528" t="s">
        <v>527</v>
      </c>
      <c r="AD824" s="588" t="s">
        <v>3667</v>
      </c>
      <c r="AE824" s="613">
        <v>1</v>
      </c>
      <c r="AF824" s="613">
        <v>6</v>
      </c>
      <c r="AG824" s="379" t="s">
        <v>665</v>
      </c>
      <c r="AJ824" s="379"/>
      <c r="AK824" s="379"/>
      <c r="AL824" s="379"/>
      <c r="AM824" s="379"/>
      <c r="AN824" s="379"/>
      <c r="AO824" s="379"/>
      <c r="AU824" s="379"/>
      <c r="AY824" s="379"/>
    </row>
    <row r="825" spans="1:51" x14ac:dyDescent="0.45">
      <c r="A825" s="379" t="s">
        <v>16</v>
      </c>
      <c r="J825" s="379" t="s">
        <v>120</v>
      </c>
      <c r="K825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SEL1-6-1-S-010-C1309</v>
      </c>
      <c r="L825" s="594"/>
      <c r="M825" s="594"/>
      <c r="N825" s="594"/>
      <c r="O825" s="594"/>
      <c r="P825" s="594"/>
      <c r="Q825" s="594"/>
      <c r="R825" s="594"/>
      <c r="S825" s="594"/>
      <c r="T825" s="594"/>
      <c r="U825" s="594"/>
      <c r="V825" s="594"/>
      <c r="W825" s="594"/>
      <c r="X825" s="594"/>
      <c r="Y825" s="594"/>
      <c r="Z825" s="594"/>
      <c r="AA825" s="588"/>
      <c r="AB825" s="588" t="str">
        <f t="shared" si="2"/>
        <v>6-C1309</v>
      </c>
      <c r="AC825" s="528" t="s">
        <v>530</v>
      </c>
      <c r="AD825" s="588" t="s">
        <v>3667</v>
      </c>
      <c r="AE825" s="613">
        <v>1</v>
      </c>
      <c r="AF825" s="613">
        <v>6</v>
      </c>
      <c r="AG825" s="379" t="s">
        <v>665</v>
      </c>
      <c r="AJ825" s="379"/>
      <c r="AK825" s="379"/>
      <c r="AL825" s="379"/>
      <c r="AM825" s="379"/>
      <c r="AN825" s="379"/>
      <c r="AO825" s="379"/>
      <c r="AU825" s="379"/>
      <c r="AY825" s="379"/>
    </row>
    <row r="826" spans="1:51" x14ac:dyDescent="0.45">
      <c r="A826" s="379" t="s">
        <v>16</v>
      </c>
      <c r="J826" s="379" t="s">
        <v>120</v>
      </c>
      <c r="K826" s="594" t="str">
        <f>Cab_list[[#This Row],[Operation Site]]&amp;"-"&amp;Cab_list[[#This Row],[Std. Floor]]&amp;"-"&amp;Cab_list[[#This Row],[Std. Hall]]&amp;"-"&amp;Cab_list[[#This Row],[Std. Usage &amp; Unit]]&amp;"-"&amp;Cab_list[[#This Row],[Std. cab'#]]</f>
        <v>SEL1-6-1-S-010-C1310</v>
      </c>
      <c r="L826" s="594"/>
      <c r="M826" s="594"/>
      <c r="N826" s="594"/>
      <c r="O826" s="594"/>
      <c r="P826" s="594"/>
      <c r="Q826" s="594"/>
      <c r="R826" s="594"/>
      <c r="S826" s="594"/>
      <c r="T826" s="594"/>
      <c r="U826" s="594"/>
      <c r="V826" s="594"/>
      <c r="W826" s="594"/>
      <c r="X826" s="594"/>
      <c r="Y826" s="594"/>
      <c r="Z826" s="594"/>
      <c r="AA826" s="588"/>
      <c r="AB826" s="588" t="str">
        <f t="shared" si="2"/>
        <v>6-C1310</v>
      </c>
      <c r="AC826" s="528" t="s">
        <v>533</v>
      </c>
      <c r="AD826" s="588" t="s">
        <v>3667</v>
      </c>
      <c r="AE826" s="613">
        <v>1</v>
      </c>
      <c r="AF826" s="613">
        <v>6</v>
      </c>
      <c r="AG826" s="379" t="s">
        <v>665</v>
      </c>
      <c r="AJ826" s="379"/>
      <c r="AK826" s="379"/>
      <c r="AL826" s="379"/>
      <c r="AM826" s="379"/>
      <c r="AN826" s="379"/>
      <c r="AO826" s="379"/>
      <c r="AU826" s="379"/>
      <c r="AY826" s="379"/>
    </row>
    <row r="827" spans="1:51" x14ac:dyDescent="0.45">
      <c r="A827" s="379" t="s">
        <v>602</v>
      </c>
      <c r="B827" s="379" t="s">
        <v>851</v>
      </c>
      <c r="C827" s="379" t="s">
        <v>852</v>
      </c>
      <c r="D827" s="379" t="s">
        <v>853</v>
      </c>
      <c r="H827" s="379" t="s">
        <v>3668</v>
      </c>
      <c r="J827" s="379" t="s">
        <v>120</v>
      </c>
      <c r="K827" s="594" t="s">
        <v>3669</v>
      </c>
      <c r="L827" s="594"/>
      <c r="M827" s="594"/>
      <c r="N827" s="594"/>
      <c r="O827" s="594"/>
      <c r="P827" s="594"/>
      <c r="Q827" s="594"/>
      <c r="R827" s="594"/>
      <c r="S827" s="594"/>
      <c r="T827" s="594" t="s">
        <v>3670</v>
      </c>
      <c r="U827" s="594" t="s">
        <v>3671</v>
      </c>
      <c r="V827" s="594"/>
      <c r="W827" s="594"/>
      <c r="X827" s="594"/>
      <c r="Y827" s="594"/>
      <c r="Z827" s="594"/>
      <c r="AA827" s="588" t="s">
        <v>3672</v>
      </c>
      <c r="AB827" s="588" t="s">
        <v>3673</v>
      </c>
      <c r="AC827" s="528" t="s">
        <v>462</v>
      </c>
      <c r="AD827" s="588" t="s">
        <v>1096</v>
      </c>
      <c r="AE827" s="595">
        <v>1</v>
      </c>
      <c r="AF827" s="595">
        <v>7</v>
      </c>
      <c r="AG827" s="379" t="s">
        <v>665</v>
      </c>
      <c r="AH827" s="635" t="e">
        <v>#REF!</v>
      </c>
      <c r="AJ827" s="379">
        <v>5</v>
      </c>
      <c r="AK827" s="379"/>
      <c r="AL827" s="379"/>
      <c r="AM827" s="379">
        <v>3</v>
      </c>
      <c r="AN827" s="379"/>
      <c r="AO827" s="379">
        <v>2</v>
      </c>
      <c r="AQ827" s="379" t="s">
        <v>862</v>
      </c>
      <c r="AU827" s="650" t="s">
        <v>863</v>
      </c>
      <c r="AV827" s="379">
        <v>1.6</v>
      </c>
      <c r="AW827" s="644">
        <v>0</v>
      </c>
      <c r="AX827" s="379" t="s">
        <v>3674</v>
      </c>
    </row>
    <row r="828" spans="1:51" x14ac:dyDescent="0.45">
      <c r="A828" s="379" t="s">
        <v>602</v>
      </c>
      <c r="B828" s="379" t="s">
        <v>851</v>
      </c>
      <c r="C828" s="379" t="s">
        <v>852</v>
      </c>
      <c r="D828" s="379" t="s">
        <v>853</v>
      </c>
      <c r="H828" s="379" t="s">
        <v>3668</v>
      </c>
      <c r="J828" s="379" t="s">
        <v>120</v>
      </c>
      <c r="K828" s="594" t="s">
        <v>3675</v>
      </c>
      <c r="L828" s="594"/>
      <c r="M828" s="594"/>
      <c r="N828" s="594"/>
      <c r="O828" s="594"/>
      <c r="P828" s="594"/>
      <c r="Q828" s="594"/>
      <c r="R828" s="594"/>
      <c r="S828" s="594"/>
      <c r="T828" s="594" t="s">
        <v>3676</v>
      </c>
      <c r="U828" s="594" t="s">
        <v>3677</v>
      </c>
      <c r="V828" s="594"/>
      <c r="W828" s="594"/>
      <c r="X828" s="594"/>
      <c r="Y828" s="594"/>
      <c r="Z828" s="594"/>
      <c r="AA828" s="588" t="s">
        <v>3678</v>
      </c>
      <c r="AB828" s="588" t="s">
        <v>3679</v>
      </c>
      <c r="AC828" s="528" t="s">
        <v>464</v>
      </c>
      <c r="AD828" s="588" t="s">
        <v>1096</v>
      </c>
      <c r="AE828" s="595">
        <v>1</v>
      </c>
      <c r="AF828" s="595">
        <v>7</v>
      </c>
      <c r="AG828" s="379" t="s">
        <v>665</v>
      </c>
      <c r="AH828" s="635" t="e">
        <v>#REF!</v>
      </c>
      <c r="AJ828" s="379">
        <v>5</v>
      </c>
      <c r="AK828" s="379"/>
      <c r="AL828" s="379"/>
      <c r="AM828" s="379">
        <v>5</v>
      </c>
      <c r="AN828" s="379"/>
      <c r="AO828" s="379"/>
      <c r="AQ828" s="379" t="s">
        <v>862</v>
      </c>
      <c r="AU828" s="650" t="s">
        <v>863</v>
      </c>
      <c r="AV828" s="379">
        <v>1.6</v>
      </c>
      <c r="AW828" s="644">
        <v>0</v>
      </c>
      <c r="AX828" s="379" t="s">
        <v>3674</v>
      </c>
    </row>
    <row r="829" spans="1:51" x14ac:dyDescent="0.45">
      <c r="A829" s="379" t="s">
        <v>602</v>
      </c>
      <c r="B829" s="379" t="s">
        <v>851</v>
      </c>
      <c r="C829" s="379" t="s">
        <v>852</v>
      </c>
      <c r="D829" s="379" t="s">
        <v>853</v>
      </c>
      <c r="H829" s="379" t="s">
        <v>3668</v>
      </c>
      <c r="J829" s="379" t="s">
        <v>120</v>
      </c>
      <c r="K829" s="594" t="s">
        <v>3680</v>
      </c>
      <c r="L829" s="594"/>
      <c r="M829" s="594"/>
      <c r="N829" s="594"/>
      <c r="O829" s="594"/>
      <c r="P829" s="594"/>
      <c r="Q829" s="594"/>
      <c r="R829" s="594"/>
      <c r="S829" s="594"/>
      <c r="T829" s="594" t="s">
        <v>3681</v>
      </c>
      <c r="U829" s="594" t="s">
        <v>3682</v>
      </c>
      <c r="V829" s="594"/>
      <c r="W829" s="594"/>
      <c r="X829" s="594"/>
      <c r="Y829" s="594"/>
      <c r="Z829" s="594"/>
      <c r="AA829" s="588" t="s">
        <v>3683</v>
      </c>
      <c r="AB829" s="588" t="s">
        <v>3684</v>
      </c>
      <c r="AC829" s="528" t="s">
        <v>466</v>
      </c>
      <c r="AD829" s="588" t="s">
        <v>1096</v>
      </c>
      <c r="AE829" s="595">
        <v>1</v>
      </c>
      <c r="AF829" s="595">
        <v>7</v>
      </c>
      <c r="AG829" s="379" t="s">
        <v>665</v>
      </c>
      <c r="AH829" s="635" t="e">
        <v>#REF!</v>
      </c>
      <c r="AJ829" s="379">
        <v>2</v>
      </c>
      <c r="AK829" s="379"/>
      <c r="AL829" s="379"/>
      <c r="AM829" s="379">
        <v>2</v>
      </c>
      <c r="AN829" s="379"/>
      <c r="AO829" s="379"/>
      <c r="AQ829" s="379" t="s">
        <v>862</v>
      </c>
      <c r="AU829" s="650" t="s">
        <v>863</v>
      </c>
      <c r="AV829" s="379">
        <v>1.6</v>
      </c>
      <c r="AW829" s="644">
        <v>0</v>
      </c>
      <c r="AX829" s="379" t="s">
        <v>3674</v>
      </c>
    </row>
    <row r="830" spans="1:51" x14ac:dyDescent="0.45">
      <c r="A830" s="379" t="s">
        <v>602</v>
      </c>
      <c r="B830" s="379" t="s">
        <v>851</v>
      </c>
      <c r="C830" s="379" t="s">
        <v>852</v>
      </c>
      <c r="D830" s="379" t="s">
        <v>853</v>
      </c>
      <c r="H830" s="379" t="s">
        <v>3685</v>
      </c>
      <c r="J830" s="379" t="s">
        <v>120</v>
      </c>
      <c r="K830" s="594" t="s">
        <v>3686</v>
      </c>
      <c r="L830" s="594"/>
      <c r="M830" s="594"/>
      <c r="N830" s="594"/>
      <c r="O830" s="594"/>
      <c r="P830" s="594"/>
      <c r="Q830" s="594"/>
      <c r="R830" s="594"/>
      <c r="S830" s="594"/>
      <c r="T830" s="594"/>
      <c r="U830" s="594"/>
      <c r="V830" s="594"/>
      <c r="W830" s="594"/>
      <c r="X830" s="594"/>
      <c r="Y830" s="594"/>
      <c r="Z830" s="594"/>
      <c r="AA830" s="588" t="s">
        <v>3687</v>
      </c>
      <c r="AB830" s="588" t="s">
        <v>3688</v>
      </c>
      <c r="AC830" s="528" t="s">
        <v>468</v>
      </c>
      <c r="AD830" s="588" t="s">
        <v>1096</v>
      </c>
      <c r="AE830" s="595">
        <v>1</v>
      </c>
      <c r="AF830" s="595">
        <v>7</v>
      </c>
      <c r="AG830" s="379" t="s">
        <v>665</v>
      </c>
      <c r="AH830" s="635" t="e">
        <v>#REF!</v>
      </c>
      <c r="AJ830" s="379"/>
      <c r="AK830" s="379"/>
      <c r="AL830" s="379"/>
      <c r="AM830" s="379"/>
      <c r="AN830" s="379"/>
      <c r="AO830" s="379"/>
      <c r="AQ830" s="379" t="s">
        <v>862</v>
      </c>
      <c r="AU830" s="650" t="s">
        <v>863</v>
      </c>
      <c r="AV830" s="379">
        <v>1.6</v>
      </c>
      <c r="AW830" s="644">
        <v>0</v>
      </c>
      <c r="AX830" s="379" t="s">
        <v>3674</v>
      </c>
    </row>
    <row r="831" spans="1:51" x14ac:dyDescent="0.45">
      <c r="A831" s="379" t="s">
        <v>602</v>
      </c>
      <c r="B831" s="379" t="s">
        <v>851</v>
      </c>
      <c r="C831" s="379" t="s">
        <v>852</v>
      </c>
      <c r="D831" s="379" t="s">
        <v>853</v>
      </c>
      <c r="J831" s="379" t="s">
        <v>120</v>
      </c>
      <c r="K831" s="594" t="s">
        <v>3689</v>
      </c>
      <c r="L831" s="594"/>
      <c r="M831" s="594"/>
      <c r="N831" s="594"/>
      <c r="O831" s="594"/>
      <c r="P831" s="594"/>
      <c r="Q831" s="594"/>
      <c r="R831" s="594"/>
      <c r="S831" s="594"/>
      <c r="T831" s="594"/>
      <c r="U831" s="594"/>
      <c r="V831" s="594"/>
      <c r="W831" s="594"/>
      <c r="X831" s="594"/>
      <c r="Y831" s="594"/>
      <c r="Z831" s="594"/>
      <c r="AA831" s="588"/>
      <c r="AB831" s="588" t="s">
        <v>3690</v>
      </c>
      <c r="AC831" s="528" t="s">
        <v>544</v>
      </c>
      <c r="AD831" s="588" t="s">
        <v>1096</v>
      </c>
      <c r="AE831" s="613">
        <v>1</v>
      </c>
      <c r="AF831" s="613">
        <v>7</v>
      </c>
      <c r="AG831" s="379" t="s">
        <v>665</v>
      </c>
      <c r="AJ831" s="379"/>
      <c r="AK831" s="379"/>
      <c r="AL831" s="379"/>
      <c r="AM831" s="379"/>
      <c r="AN831" s="379"/>
      <c r="AO831" s="379"/>
      <c r="AQ831" s="379" t="s">
        <v>862</v>
      </c>
      <c r="AU831" s="650" t="s">
        <v>863</v>
      </c>
      <c r="AV831" s="379">
        <v>1.6</v>
      </c>
      <c r="AW831" s="644">
        <v>0</v>
      </c>
      <c r="AX831" s="380" t="s">
        <v>3691</v>
      </c>
    </row>
    <row r="832" spans="1:51" x14ac:dyDescent="0.45">
      <c r="A832" s="379" t="s">
        <v>602</v>
      </c>
      <c r="B832" s="379" t="s">
        <v>851</v>
      </c>
      <c r="C832" s="379" t="s">
        <v>852</v>
      </c>
      <c r="D832" s="379" t="s">
        <v>853</v>
      </c>
      <c r="H832" s="379" t="s">
        <v>3668</v>
      </c>
      <c r="J832" s="379" t="s">
        <v>120</v>
      </c>
      <c r="K832" s="594" t="s">
        <v>3692</v>
      </c>
      <c r="L832" s="594"/>
      <c r="M832" s="594"/>
      <c r="N832" s="594"/>
      <c r="O832" s="594"/>
      <c r="P832" s="594"/>
      <c r="Q832" s="594"/>
      <c r="R832" s="594"/>
      <c r="S832" s="594"/>
      <c r="T832" s="594" t="s">
        <v>3693</v>
      </c>
      <c r="U832" s="594" t="s">
        <v>3694</v>
      </c>
      <c r="V832" s="594"/>
      <c r="W832" s="594"/>
      <c r="X832" s="594"/>
      <c r="Y832" s="594"/>
      <c r="Z832" s="594"/>
      <c r="AA832" s="588" t="s">
        <v>3695</v>
      </c>
      <c r="AB832" s="588" t="s">
        <v>3696</v>
      </c>
      <c r="AC832" s="528" t="s">
        <v>78</v>
      </c>
      <c r="AD832" s="588" t="s">
        <v>1096</v>
      </c>
      <c r="AE832" s="595">
        <v>1</v>
      </c>
      <c r="AF832" s="595">
        <v>7</v>
      </c>
      <c r="AG832" s="379" t="s">
        <v>665</v>
      </c>
      <c r="AH832" s="635" t="e">
        <v>#REF!</v>
      </c>
      <c r="AJ832" s="379">
        <v>2</v>
      </c>
      <c r="AK832" s="379"/>
      <c r="AL832" s="379"/>
      <c r="AM832" s="379">
        <v>2</v>
      </c>
      <c r="AN832" s="379"/>
      <c r="AO832" s="379"/>
      <c r="AQ832" s="379" t="s">
        <v>862</v>
      </c>
      <c r="AU832" s="650" t="s">
        <v>863</v>
      </c>
      <c r="AV832" s="379">
        <v>1.6</v>
      </c>
      <c r="AW832" s="644">
        <v>0</v>
      </c>
      <c r="AX832" s="380" t="s">
        <v>3691</v>
      </c>
    </row>
    <row r="833" spans="1:50" x14ac:dyDescent="0.45">
      <c r="A833" s="379" t="s">
        <v>602</v>
      </c>
      <c r="B833" s="379" t="s">
        <v>851</v>
      </c>
      <c r="C833" s="379" t="s">
        <v>852</v>
      </c>
      <c r="D833" s="379" t="s">
        <v>853</v>
      </c>
      <c r="H833" s="379" t="s">
        <v>3668</v>
      </c>
      <c r="J833" s="379" t="s">
        <v>120</v>
      </c>
      <c r="K833" s="594" t="s">
        <v>3697</v>
      </c>
      <c r="L833" s="594"/>
      <c r="M833" s="594"/>
      <c r="N833" s="594"/>
      <c r="O833" s="594"/>
      <c r="P833" s="594"/>
      <c r="Q833" s="594"/>
      <c r="R833" s="594"/>
      <c r="S833" s="594"/>
      <c r="T833" s="594" t="s">
        <v>3698</v>
      </c>
      <c r="U833" s="594" t="s">
        <v>3699</v>
      </c>
      <c r="V833" s="594"/>
      <c r="W833" s="594"/>
      <c r="X833" s="594"/>
      <c r="Y833" s="594"/>
      <c r="Z833" s="594"/>
      <c r="AA833" s="588" t="s">
        <v>3700</v>
      </c>
      <c r="AB833" s="588" t="s">
        <v>3701</v>
      </c>
      <c r="AC833" s="528" t="s">
        <v>88</v>
      </c>
      <c r="AD833" s="588" t="s">
        <v>1096</v>
      </c>
      <c r="AE833" s="595">
        <v>1</v>
      </c>
      <c r="AF833" s="595">
        <v>7</v>
      </c>
      <c r="AG833" s="379" t="s">
        <v>665</v>
      </c>
      <c r="AH833" s="635" t="e">
        <v>#REF!</v>
      </c>
      <c r="AJ833" s="379">
        <v>2</v>
      </c>
      <c r="AK833" s="379"/>
      <c r="AL833" s="379"/>
      <c r="AM833" s="379">
        <v>2</v>
      </c>
      <c r="AN833" s="379"/>
      <c r="AO833" s="379"/>
      <c r="AQ833" s="379" t="s">
        <v>862</v>
      </c>
      <c r="AU833" s="650" t="s">
        <v>863</v>
      </c>
      <c r="AV833" s="379">
        <v>1.6</v>
      </c>
      <c r="AW833" s="644">
        <v>0</v>
      </c>
      <c r="AX833" s="379" t="s">
        <v>3674</v>
      </c>
    </row>
    <row r="834" spans="1:50" x14ac:dyDescent="0.45">
      <c r="A834" s="379" t="s">
        <v>602</v>
      </c>
      <c r="B834" s="379" t="s">
        <v>851</v>
      </c>
      <c r="C834" s="379" t="s">
        <v>852</v>
      </c>
      <c r="D834" s="379" t="s">
        <v>853</v>
      </c>
      <c r="H834" s="379" t="s">
        <v>3668</v>
      </c>
      <c r="J834" s="379" t="s">
        <v>120</v>
      </c>
      <c r="K834" s="594" t="s">
        <v>3702</v>
      </c>
      <c r="L834" s="594"/>
      <c r="M834" s="594"/>
      <c r="N834" s="594"/>
      <c r="O834" s="594"/>
      <c r="P834" s="594"/>
      <c r="Q834" s="594"/>
      <c r="R834" s="594"/>
      <c r="S834" s="594"/>
      <c r="T834" s="594" t="s">
        <v>3703</v>
      </c>
      <c r="U834" s="594" t="s">
        <v>3704</v>
      </c>
      <c r="V834" s="594" t="s">
        <v>3705</v>
      </c>
      <c r="W834" s="594" t="s">
        <v>3706</v>
      </c>
      <c r="X834" s="594"/>
      <c r="Y834" s="594"/>
      <c r="Z834" s="594"/>
      <c r="AA834" s="588" t="s">
        <v>3707</v>
      </c>
      <c r="AB834" s="588" t="s">
        <v>3708</v>
      </c>
      <c r="AC834" s="528" t="s">
        <v>106</v>
      </c>
      <c r="AD834" s="588" t="s">
        <v>1096</v>
      </c>
      <c r="AE834" s="595">
        <v>1</v>
      </c>
      <c r="AF834" s="595">
        <v>7</v>
      </c>
      <c r="AG834" s="379" t="s">
        <v>665</v>
      </c>
      <c r="AH834" s="635" t="e">
        <v>#REF!</v>
      </c>
      <c r="AJ834" s="379"/>
      <c r="AK834" s="379"/>
      <c r="AL834" s="379"/>
      <c r="AM834" s="379"/>
      <c r="AN834" s="379"/>
      <c r="AO834" s="379"/>
      <c r="AQ834" s="379" t="s">
        <v>862</v>
      </c>
      <c r="AU834" s="650" t="s">
        <v>863</v>
      </c>
      <c r="AV834" s="379">
        <v>1.6</v>
      </c>
      <c r="AW834" s="644">
        <v>0</v>
      </c>
      <c r="AX834" s="379" t="s">
        <v>3674</v>
      </c>
    </row>
    <row r="835" spans="1:50" x14ac:dyDescent="0.45">
      <c r="A835" s="379" t="s">
        <v>602</v>
      </c>
      <c r="B835" s="379" t="s">
        <v>851</v>
      </c>
      <c r="C835" s="379" t="s">
        <v>852</v>
      </c>
      <c r="D835" s="379" t="s">
        <v>853</v>
      </c>
      <c r="H835" s="379" t="s">
        <v>3668</v>
      </c>
      <c r="J835" s="379" t="s">
        <v>120</v>
      </c>
      <c r="K835" s="594" t="s">
        <v>3709</v>
      </c>
      <c r="L835" s="594"/>
      <c r="M835" s="594"/>
      <c r="N835" s="594"/>
      <c r="O835" s="594"/>
      <c r="P835" s="594"/>
      <c r="Q835" s="594"/>
      <c r="R835" s="594"/>
      <c r="S835" s="594"/>
      <c r="T835" s="594" t="s">
        <v>3710</v>
      </c>
      <c r="U835" s="594" t="s">
        <v>3711</v>
      </c>
      <c r="V835" s="594"/>
      <c r="W835" s="594"/>
      <c r="X835" s="594"/>
      <c r="Y835" s="594"/>
      <c r="Z835" s="594"/>
      <c r="AA835" s="588" t="s">
        <v>3712</v>
      </c>
      <c r="AB835" s="588" t="s">
        <v>3713</v>
      </c>
      <c r="AC835" s="528" t="s">
        <v>116</v>
      </c>
      <c r="AD835" s="588" t="s">
        <v>1096</v>
      </c>
      <c r="AE835" s="595">
        <v>1</v>
      </c>
      <c r="AF835" s="595">
        <v>7</v>
      </c>
      <c r="AG835" s="379" t="s">
        <v>665</v>
      </c>
      <c r="AH835" s="635" t="e">
        <v>#REF!</v>
      </c>
      <c r="AJ835" s="379">
        <v>6</v>
      </c>
      <c r="AK835" s="379"/>
      <c r="AL835" s="379"/>
      <c r="AM835" s="379">
        <v>6</v>
      </c>
      <c r="AN835" s="379"/>
      <c r="AO835" s="379"/>
      <c r="AQ835" s="379" t="s">
        <v>862</v>
      </c>
      <c r="AU835" s="650" t="s">
        <v>863</v>
      </c>
      <c r="AV835" s="379">
        <v>1.6</v>
      </c>
      <c r="AW835" s="644">
        <v>0</v>
      </c>
      <c r="AX835" s="379" t="s">
        <v>3674</v>
      </c>
    </row>
    <row r="836" spans="1:50" x14ac:dyDescent="0.45">
      <c r="A836" s="379" t="s">
        <v>602</v>
      </c>
      <c r="B836" s="379" t="s">
        <v>851</v>
      </c>
      <c r="C836" s="379" t="s">
        <v>852</v>
      </c>
      <c r="D836" s="379" t="s">
        <v>853</v>
      </c>
      <c r="H836" s="379" t="s">
        <v>3714</v>
      </c>
      <c r="J836" s="379" t="s">
        <v>120</v>
      </c>
      <c r="K836" s="594" t="s">
        <v>3715</v>
      </c>
      <c r="L836" s="594"/>
      <c r="M836" s="594"/>
      <c r="N836" s="594"/>
      <c r="O836" s="594"/>
      <c r="P836" s="594"/>
      <c r="Q836" s="594"/>
      <c r="R836" s="594"/>
      <c r="S836" s="594"/>
      <c r="T836" s="594"/>
      <c r="U836" s="594"/>
      <c r="V836" s="594"/>
      <c r="W836" s="594"/>
      <c r="X836" s="594"/>
      <c r="Y836" s="594"/>
      <c r="Z836" s="594"/>
      <c r="AA836" s="588" t="s">
        <v>3716</v>
      </c>
      <c r="AB836" s="588" t="s">
        <v>3717</v>
      </c>
      <c r="AC836" s="528" t="s">
        <v>543</v>
      </c>
      <c r="AD836" s="588" t="s">
        <v>1096</v>
      </c>
      <c r="AE836" s="595">
        <v>1</v>
      </c>
      <c r="AF836" s="595">
        <v>7</v>
      </c>
      <c r="AG836" s="379" t="s">
        <v>665</v>
      </c>
      <c r="AH836" s="635" t="e">
        <v>#REF!</v>
      </c>
      <c r="AJ836" s="379">
        <v>7</v>
      </c>
      <c r="AK836" s="379"/>
      <c r="AL836" s="379"/>
      <c r="AM836" s="379">
        <v>7</v>
      </c>
      <c r="AN836" s="379"/>
      <c r="AO836" s="379"/>
      <c r="AQ836" s="379" t="s">
        <v>862</v>
      </c>
      <c r="AU836" s="650" t="s">
        <v>542</v>
      </c>
      <c r="AV836" s="379">
        <v>1.6</v>
      </c>
      <c r="AW836" s="644">
        <v>0</v>
      </c>
      <c r="AX836" s="380" t="s">
        <v>3691</v>
      </c>
    </row>
    <row r="837" spans="1:50" x14ac:dyDescent="0.45">
      <c r="A837" s="379" t="s">
        <v>602</v>
      </c>
      <c r="B837" s="379" t="s">
        <v>851</v>
      </c>
      <c r="C837" s="379" t="s">
        <v>852</v>
      </c>
      <c r="D837" s="379" t="s">
        <v>853</v>
      </c>
      <c r="H837" s="379" t="s">
        <v>3718</v>
      </c>
      <c r="J837" s="379" t="s">
        <v>120</v>
      </c>
      <c r="K837" s="594" t="s">
        <v>3719</v>
      </c>
      <c r="L837" s="594"/>
      <c r="M837" s="594"/>
      <c r="N837" s="594"/>
      <c r="O837" s="594"/>
      <c r="P837" s="594"/>
      <c r="Q837" s="594"/>
      <c r="R837" s="594"/>
      <c r="S837" s="594"/>
      <c r="T837" s="594" t="s">
        <v>3720</v>
      </c>
      <c r="U837" s="594" t="s">
        <v>3721</v>
      </c>
      <c r="V837" s="594"/>
      <c r="W837" s="594"/>
      <c r="X837" s="594"/>
      <c r="Y837" s="594"/>
      <c r="Z837" s="594"/>
      <c r="AA837" s="588" t="s">
        <v>3722</v>
      </c>
      <c r="AB837" s="588" t="s">
        <v>3723</v>
      </c>
      <c r="AC837" s="528" t="s">
        <v>38</v>
      </c>
      <c r="AD837" s="588" t="s">
        <v>1096</v>
      </c>
      <c r="AE837" s="595">
        <v>1</v>
      </c>
      <c r="AF837" s="595">
        <v>7</v>
      </c>
      <c r="AG837" s="379" t="s">
        <v>665</v>
      </c>
      <c r="AH837" s="635" t="e">
        <v>#REF!</v>
      </c>
      <c r="AJ837" s="379">
        <v>15</v>
      </c>
      <c r="AK837" s="379">
        <v>10</v>
      </c>
      <c r="AL837" s="379"/>
      <c r="AM837" s="379">
        <v>3</v>
      </c>
      <c r="AN837" s="379"/>
      <c r="AO837" s="379">
        <v>2</v>
      </c>
      <c r="AQ837" s="379" t="s">
        <v>862</v>
      </c>
      <c r="AU837" s="650" t="s">
        <v>863</v>
      </c>
      <c r="AV837" s="379">
        <v>1.6</v>
      </c>
      <c r="AW837" s="644">
        <v>0</v>
      </c>
      <c r="AX837" s="379" t="s">
        <v>3724</v>
      </c>
    </row>
    <row r="838" spans="1:50" x14ac:dyDescent="0.45">
      <c r="A838" s="379" t="s">
        <v>602</v>
      </c>
      <c r="B838" s="379" t="s">
        <v>851</v>
      </c>
      <c r="C838" s="681" t="s">
        <v>852</v>
      </c>
      <c r="D838" s="379" t="s">
        <v>853</v>
      </c>
      <c r="H838" s="379" t="s">
        <v>3718</v>
      </c>
      <c r="J838" s="379" t="s">
        <v>120</v>
      </c>
      <c r="K838" s="594" t="s">
        <v>3725</v>
      </c>
      <c r="L838" s="594"/>
      <c r="M838" s="594"/>
      <c r="N838" s="594" t="s">
        <v>3726</v>
      </c>
      <c r="O838" s="594" t="s">
        <v>3727</v>
      </c>
      <c r="P838" s="594"/>
      <c r="Q838" s="594"/>
      <c r="R838" s="594"/>
      <c r="S838" s="594"/>
      <c r="T838" s="594"/>
      <c r="U838" s="594"/>
      <c r="V838" s="594"/>
      <c r="W838" s="594"/>
      <c r="X838" s="594"/>
      <c r="Y838" s="594"/>
      <c r="Z838" s="594"/>
      <c r="AA838" s="588" t="s">
        <v>3728</v>
      </c>
      <c r="AB838" s="588" t="s">
        <v>3729</v>
      </c>
      <c r="AC838" s="680" t="s">
        <v>47</v>
      </c>
      <c r="AD838" s="588" t="s">
        <v>1096</v>
      </c>
      <c r="AE838" s="595">
        <v>1</v>
      </c>
      <c r="AF838" s="595">
        <v>7</v>
      </c>
      <c r="AG838" s="379" t="s">
        <v>665</v>
      </c>
      <c r="AH838" s="635" t="e">
        <v>#REF!</v>
      </c>
      <c r="AJ838" s="379"/>
      <c r="AK838" s="379"/>
      <c r="AL838" s="379"/>
      <c r="AM838" s="379"/>
      <c r="AN838" s="379"/>
      <c r="AO838" s="379"/>
      <c r="AQ838" s="379" t="s">
        <v>862</v>
      </c>
      <c r="AU838" s="650" t="s">
        <v>863</v>
      </c>
      <c r="AV838" s="681">
        <v>1.6</v>
      </c>
      <c r="AW838" s="644">
        <v>1.98</v>
      </c>
    </row>
    <row r="839" spans="1:50" x14ac:dyDescent="0.45">
      <c r="A839" s="379" t="s">
        <v>602</v>
      </c>
      <c r="B839" s="379" t="s">
        <v>851</v>
      </c>
      <c r="C839" s="681" t="s">
        <v>852</v>
      </c>
      <c r="D839" s="379" t="s">
        <v>853</v>
      </c>
      <c r="H839" s="379" t="s">
        <v>3718</v>
      </c>
      <c r="J839" s="379" t="s">
        <v>120</v>
      </c>
      <c r="K839" s="594" t="s">
        <v>3730</v>
      </c>
      <c r="L839" s="594" t="s">
        <v>3731</v>
      </c>
      <c r="M839" s="594" t="s">
        <v>3732</v>
      </c>
      <c r="N839" s="594" t="s">
        <v>3733</v>
      </c>
      <c r="O839" s="594" t="s">
        <v>3734</v>
      </c>
      <c r="P839" s="594"/>
      <c r="Q839" s="594"/>
      <c r="R839" s="594"/>
      <c r="S839" s="594"/>
      <c r="T839" s="594"/>
      <c r="U839" s="594"/>
      <c r="V839" s="594"/>
      <c r="W839" s="594"/>
      <c r="X839" s="594"/>
      <c r="Y839" s="594"/>
      <c r="Z839" s="594"/>
      <c r="AA839" s="588" t="s">
        <v>3735</v>
      </c>
      <c r="AB839" s="588" t="s">
        <v>3736</v>
      </c>
      <c r="AC839" s="680" t="s">
        <v>56</v>
      </c>
      <c r="AD839" s="588" t="s">
        <v>1096</v>
      </c>
      <c r="AE839" s="595">
        <v>1</v>
      </c>
      <c r="AF839" s="595">
        <v>7</v>
      </c>
      <c r="AG839" s="379" t="s">
        <v>665</v>
      </c>
      <c r="AH839" s="635" t="e">
        <v>#REF!</v>
      </c>
      <c r="AJ839" s="379"/>
      <c r="AK839" s="379"/>
      <c r="AL839" s="379"/>
      <c r="AM839" s="379"/>
      <c r="AN839" s="379"/>
      <c r="AO839" s="379"/>
      <c r="AQ839" s="379" t="s">
        <v>862</v>
      </c>
      <c r="AU839" s="650" t="s">
        <v>863</v>
      </c>
      <c r="AV839" s="681">
        <v>1.6</v>
      </c>
      <c r="AW839" s="644">
        <v>1.9139999999999999</v>
      </c>
    </row>
    <row r="840" spans="1:50" x14ac:dyDescent="0.45">
      <c r="A840" s="379" t="s">
        <v>602</v>
      </c>
      <c r="B840" s="379" t="s">
        <v>851</v>
      </c>
      <c r="C840" s="681" t="s">
        <v>852</v>
      </c>
      <c r="D840" s="379" t="s">
        <v>853</v>
      </c>
      <c r="H840" s="379" t="s">
        <v>3718</v>
      </c>
      <c r="J840" s="379" t="s">
        <v>120</v>
      </c>
      <c r="K840" s="594" t="s">
        <v>3737</v>
      </c>
      <c r="L840" s="594" t="s">
        <v>3731</v>
      </c>
      <c r="M840" s="594" t="s">
        <v>3731</v>
      </c>
      <c r="N840" s="594" t="s">
        <v>3738</v>
      </c>
      <c r="O840" s="594" t="s">
        <v>3739</v>
      </c>
      <c r="P840" s="594"/>
      <c r="Q840" s="594"/>
      <c r="R840" s="594"/>
      <c r="S840" s="594"/>
      <c r="T840" s="594"/>
      <c r="U840" s="594"/>
      <c r="V840" s="594"/>
      <c r="W840" s="594"/>
      <c r="X840" s="594"/>
      <c r="Y840" s="594"/>
      <c r="Z840" s="594"/>
      <c r="AA840" s="588" t="s">
        <v>3740</v>
      </c>
      <c r="AB840" s="588" t="s">
        <v>3741</v>
      </c>
      <c r="AC840" s="680" t="s">
        <v>67</v>
      </c>
      <c r="AD840" s="588" t="s">
        <v>1096</v>
      </c>
      <c r="AE840" s="595">
        <v>1</v>
      </c>
      <c r="AF840" s="595">
        <v>7</v>
      </c>
      <c r="AG840" s="379" t="s">
        <v>665</v>
      </c>
      <c r="AH840" s="635" t="e">
        <v>#REF!</v>
      </c>
      <c r="AJ840" s="379"/>
      <c r="AK840" s="379"/>
      <c r="AL840" s="379"/>
      <c r="AM840" s="379"/>
      <c r="AN840" s="379"/>
      <c r="AO840" s="379"/>
      <c r="AQ840" s="379" t="s">
        <v>862</v>
      </c>
      <c r="AU840" s="650" t="s">
        <v>863</v>
      </c>
      <c r="AV840" s="681">
        <v>1.6</v>
      </c>
      <c r="AW840" s="644">
        <v>0.57199999999999995</v>
      </c>
    </row>
    <row r="841" spans="1:50" x14ac:dyDescent="0.45">
      <c r="A841" s="379" t="s">
        <v>602</v>
      </c>
      <c r="B841" s="379" t="s">
        <v>851</v>
      </c>
      <c r="C841" s="379" t="s">
        <v>852</v>
      </c>
      <c r="D841" s="379" t="s">
        <v>853</v>
      </c>
      <c r="H841" s="379" t="s">
        <v>3668</v>
      </c>
      <c r="J841" s="379" t="s">
        <v>120</v>
      </c>
      <c r="K841" s="594" t="s">
        <v>3742</v>
      </c>
      <c r="L841" s="594"/>
      <c r="M841" s="594"/>
      <c r="N841" s="594"/>
      <c r="O841" s="594"/>
      <c r="P841" s="594"/>
      <c r="Q841" s="594"/>
      <c r="R841" s="594"/>
      <c r="S841" s="594"/>
      <c r="T841" s="594" t="s">
        <v>3743</v>
      </c>
      <c r="U841" s="594" t="s">
        <v>3744</v>
      </c>
      <c r="V841" s="594"/>
      <c r="W841" s="594"/>
      <c r="X841" s="594"/>
      <c r="Y841" s="594"/>
      <c r="Z841" s="594"/>
      <c r="AA841" s="588" t="s">
        <v>3745</v>
      </c>
      <c r="AB841" s="588" t="s">
        <v>3746</v>
      </c>
      <c r="AC841" s="528" t="s">
        <v>77</v>
      </c>
      <c r="AD841" s="588" t="s">
        <v>1096</v>
      </c>
      <c r="AE841" s="595">
        <v>1</v>
      </c>
      <c r="AF841" s="595">
        <v>7</v>
      </c>
      <c r="AG841" s="379" t="s">
        <v>665</v>
      </c>
      <c r="AH841" s="635" t="e">
        <v>#REF!</v>
      </c>
      <c r="AJ841" s="379">
        <v>3</v>
      </c>
      <c r="AK841" s="379"/>
      <c r="AL841" s="379"/>
      <c r="AM841" s="379">
        <v>3</v>
      </c>
      <c r="AN841" s="379"/>
      <c r="AO841" s="379"/>
      <c r="AQ841" s="379" t="s">
        <v>862</v>
      </c>
      <c r="AU841" s="650" t="s">
        <v>863</v>
      </c>
      <c r="AV841" s="379">
        <v>1.6</v>
      </c>
      <c r="AW841" s="644">
        <v>0</v>
      </c>
      <c r="AX841" s="379" t="s">
        <v>3674</v>
      </c>
    </row>
    <row r="842" spans="1:50" x14ac:dyDescent="0.45">
      <c r="A842" s="379" t="s">
        <v>602</v>
      </c>
      <c r="B842" s="379" t="s">
        <v>851</v>
      </c>
      <c r="C842" s="379" t="s">
        <v>852</v>
      </c>
      <c r="D842" s="379" t="s">
        <v>853</v>
      </c>
      <c r="H842" s="379" t="s">
        <v>3668</v>
      </c>
      <c r="J842" s="379" t="s">
        <v>120</v>
      </c>
      <c r="K842" s="594" t="s">
        <v>3747</v>
      </c>
      <c r="L842" s="594"/>
      <c r="M842" s="594"/>
      <c r="N842" s="594"/>
      <c r="O842" s="594"/>
      <c r="P842" s="594"/>
      <c r="Q842" s="594"/>
      <c r="R842" s="594"/>
      <c r="S842" s="594"/>
      <c r="T842" s="594" t="s">
        <v>3748</v>
      </c>
      <c r="U842" s="594" t="s">
        <v>3749</v>
      </c>
      <c r="V842" s="594"/>
      <c r="W842" s="594"/>
      <c r="X842" s="594"/>
      <c r="Y842" s="594"/>
      <c r="Z842" s="594"/>
      <c r="AA842" s="588" t="s">
        <v>3750</v>
      </c>
      <c r="AB842" s="588" t="s">
        <v>3751</v>
      </c>
      <c r="AC842" s="528" t="s">
        <v>87</v>
      </c>
      <c r="AD842" s="588" t="s">
        <v>1096</v>
      </c>
      <c r="AE842" s="595">
        <v>1</v>
      </c>
      <c r="AF842" s="595">
        <v>7</v>
      </c>
      <c r="AG842" s="379" t="s">
        <v>665</v>
      </c>
      <c r="AH842" s="635" t="e">
        <v>#REF!</v>
      </c>
      <c r="AJ842" s="379">
        <v>3</v>
      </c>
      <c r="AK842" s="379"/>
      <c r="AL842" s="379"/>
      <c r="AM842" s="379">
        <v>3</v>
      </c>
      <c r="AN842" s="379"/>
      <c r="AO842" s="379"/>
      <c r="AQ842" s="379" t="s">
        <v>862</v>
      </c>
      <c r="AU842" s="650" t="s">
        <v>863</v>
      </c>
      <c r="AV842" s="379">
        <v>1.6</v>
      </c>
      <c r="AW842" s="644">
        <v>0</v>
      </c>
      <c r="AX842" s="379" t="s">
        <v>3724</v>
      </c>
    </row>
    <row r="843" spans="1:50" x14ac:dyDescent="0.45">
      <c r="A843" s="379" t="s">
        <v>602</v>
      </c>
      <c r="B843" s="379" t="s">
        <v>851</v>
      </c>
      <c r="C843" s="681" t="s">
        <v>852</v>
      </c>
      <c r="D843" s="379" t="s">
        <v>853</v>
      </c>
      <c r="H843" s="379" t="s">
        <v>3668</v>
      </c>
      <c r="J843" s="379" t="s">
        <v>120</v>
      </c>
      <c r="K843" s="594" t="s">
        <v>3752</v>
      </c>
      <c r="L843" s="594" t="s">
        <v>3753</v>
      </c>
      <c r="M843" s="594"/>
      <c r="N843" s="594" t="s">
        <v>3754</v>
      </c>
      <c r="O843" s="594"/>
      <c r="P843" s="594"/>
      <c r="Q843" s="594"/>
      <c r="R843" s="594"/>
      <c r="S843" s="594"/>
      <c r="T843" s="594" t="s">
        <v>3755</v>
      </c>
      <c r="U843" s="594" t="s">
        <v>3756</v>
      </c>
      <c r="V843" s="594"/>
      <c r="W843" s="594"/>
      <c r="X843" s="594"/>
      <c r="Y843" s="594"/>
      <c r="Z843" s="594"/>
      <c r="AA843" s="588" t="s">
        <v>3757</v>
      </c>
      <c r="AB843" s="588" t="s">
        <v>3758</v>
      </c>
      <c r="AC843" s="680" t="s">
        <v>95</v>
      </c>
      <c r="AD843" s="588" t="s">
        <v>1096</v>
      </c>
      <c r="AE843" s="595">
        <v>1</v>
      </c>
      <c r="AF843" s="595">
        <v>7</v>
      </c>
      <c r="AG843" s="379" t="s">
        <v>665</v>
      </c>
      <c r="AH843" s="635" t="e">
        <v>#REF!</v>
      </c>
      <c r="AJ843" s="379">
        <v>3</v>
      </c>
      <c r="AK843" s="379"/>
      <c r="AL843" s="379"/>
      <c r="AM843" s="379">
        <v>3</v>
      </c>
      <c r="AN843" s="379"/>
      <c r="AO843" s="379"/>
      <c r="AQ843" s="379" t="s">
        <v>862</v>
      </c>
      <c r="AU843" s="650" t="s">
        <v>863</v>
      </c>
      <c r="AV843" s="681">
        <v>1.6</v>
      </c>
      <c r="AW843" s="644">
        <v>0</v>
      </c>
      <c r="AX843" s="379" t="s">
        <v>3724</v>
      </c>
    </row>
    <row r="844" spans="1:50" x14ac:dyDescent="0.45">
      <c r="A844" s="379" t="s">
        <v>602</v>
      </c>
      <c r="B844" s="379" t="s">
        <v>851</v>
      </c>
      <c r="C844" s="379" t="s">
        <v>852</v>
      </c>
      <c r="D844" s="379" t="s">
        <v>853</v>
      </c>
      <c r="H844" s="379" t="s">
        <v>3668</v>
      </c>
      <c r="J844" s="379" t="s">
        <v>120</v>
      </c>
      <c r="K844" s="594" t="s">
        <v>3759</v>
      </c>
      <c r="L844" s="594"/>
      <c r="M844" s="594"/>
      <c r="N844" s="594"/>
      <c r="O844" s="594"/>
      <c r="P844" s="594"/>
      <c r="Q844" s="594"/>
      <c r="R844" s="594"/>
      <c r="S844" s="594"/>
      <c r="T844" s="594" t="s">
        <v>3760</v>
      </c>
      <c r="U844" s="594" t="s">
        <v>3761</v>
      </c>
      <c r="V844" s="594"/>
      <c r="W844" s="594"/>
      <c r="X844" s="594"/>
      <c r="Y844" s="594"/>
      <c r="Z844" s="594"/>
      <c r="AA844" s="588" t="s">
        <v>3762</v>
      </c>
      <c r="AB844" s="588" t="s">
        <v>3763</v>
      </c>
      <c r="AC844" s="528" t="s">
        <v>105</v>
      </c>
      <c r="AD844" s="588" t="s">
        <v>1096</v>
      </c>
      <c r="AE844" s="595">
        <v>1</v>
      </c>
      <c r="AF844" s="595">
        <v>7</v>
      </c>
      <c r="AG844" s="379" t="s">
        <v>665</v>
      </c>
      <c r="AH844" s="635" t="e">
        <v>#REF!</v>
      </c>
      <c r="AJ844" s="379">
        <v>7</v>
      </c>
      <c r="AK844" s="379"/>
      <c r="AL844" s="379"/>
      <c r="AM844" s="379">
        <v>7</v>
      </c>
      <c r="AN844" s="379"/>
      <c r="AO844" s="379"/>
      <c r="AQ844" s="379" t="s">
        <v>862</v>
      </c>
      <c r="AU844" s="650" t="s">
        <v>863</v>
      </c>
      <c r="AV844" s="379">
        <v>1.6</v>
      </c>
      <c r="AW844" s="644">
        <v>0</v>
      </c>
      <c r="AX844" s="379" t="s">
        <v>3674</v>
      </c>
    </row>
    <row r="845" spans="1:50" x14ac:dyDescent="0.45">
      <c r="A845" s="379" t="s">
        <v>602</v>
      </c>
      <c r="B845" s="379" t="s">
        <v>851</v>
      </c>
      <c r="C845" s="379" t="s">
        <v>852</v>
      </c>
      <c r="D845" s="379" t="s">
        <v>853</v>
      </c>
      <c r="H845" s="379" t="s">
        <v>3668</v>
      </c>
      <c r="J845" s="379" t="s">
        <v>120</v>
      </c>
      <c r="K845" s="594" t="s">
        <v>3764</v>
      </c>
      <c r="L845" s="594"/>
      <c r="M845" s="594"/>
      <c r="N845" s="594"/>
      <c r="O845" s="594"/>
      <c r="P845" s="594"/>
      <c r="Q845" s="594"/>
      <c r="R845" s="594"/>
      <c r="S845" s="594"/>
      <c r="T845" s="594" t="s">
        <v>3765</v>
      </c>
      <c r="U845" s="594" t="s">
        <v>3766</v>
      </c>
      <c r="V845" s="594"/>
      <c r="W845" s="594"/>
      <c r="X845" s="594"/>
      <c r="Y845" s="594"/>
      <c r="Z845" s="594"/>
      <c r="AA845" s="588" t="s">
        <v>3767</v>
      </c>
      <c r="AB845" s="588" t="s">
        <v>3768</v>
      </c>
      <c r="AC845" s="528" t="s">
        <v>115</v>
      </c>
      <c r="AD845" s="588" t="s">
        <v>1096</v>
      </c>
      <c r="AE845" s="595">
        <v>1</v>
      </c>
      <c r="AF845" s="595">
        <v>7</v>
      </c>
      <c r="AG845" s="379" t="s">
        <v>665</v>
      </c>
      <c r="AH845" s="635" t="e">
        <v>#REF!</v>
      </c>
      <c r="AJ845" s="379">
        <v>4</v>
      </c>
      <c r="AK845" s="379"/>
      <c r="AL845" s="379"/>
      <c r="AM845" s="379">
        <v>4</v>
      </c>
      <c r="AN845" s="379"/>
      <c r="AO845" s="379"/>
      <c r="AQ845" s="379" t="s">
        <v>862</v>
      </c>
      <c r="AU845" s="650" t="s">
        <v>863</v>
      </c>
      <c r="AV845" s="379">
        <v>1.6</v>
      </c>
      <c r="AW845" s="644">
        <v>0</v>
      </c>
      <c r="AX845" s="379" t="s">
        <v>3674</v>
      </c>
    </row>
    <row r="846" spans="1:50" x14ac:dyDescent="0.45">
      <c r="A846" s="379" t="s">
        <v>602</v>
      </c>
      <c r="B846" s="379" t="s">
        <v>851</v>
      </c>
      <c r="C846" s="379" t="s">
        <v>852</v>
      </c>
      <c r="D846" s="379" t="s">
        <v>853</v>
      </c>
      <c r="H846" s="379" t="s">
        <v>3668</v>
      </c>
      <c r="J846" s="379" t="s">
        <v>120</v>
      </c>
      <c r="K846" s="594" t="s">
        <v>3769</v>
      </c>
      <c r="L846" s="594"/>
      <c r="M846" s="594"/>
      <c r="N846" s="594"/>
      <c r="O846" s="594"/>
      <c r="P846" s="594"/>
      <c r="Q846" s="594"/>
      <c r="R846" s="594"/>
      <c r="S846" s="594"/>
      <c r="T846" s="594" t="s">
        <v>3770</v>
      </c>
      <c r="U846" s="594" t="s">
        <v>3771</v>
      </c>
      <c r="V846" s="594"/>
      <c r="W846" s="594"/>
      <c r="X846" s="594"/>
      <c r="Y846" s="594"/>
      <c r="Z846" s="594"/>
      <c r="AA846" s="588" t="s">
        <v>3772</v>
      </c>
      <c r="AB846" s="588" t="s">
        <v>3773</v>
      </c>
      <c r="AC846" s="528" t="s">
        <v>541</v>
      </c>
      <c r="AD846" s="588" t="s">
        <v>1096</v>
      </c>
      <c r="AE846" s="595">
        <v>1</v>
      </c>
      <c r="AF846" s="595">
        <v>7</v>
      </c>
      <c r="AG846" s="379" t="s">
        <v>665</v>
      </c>
      <c r="AH846" s="635" t="e">
        <v>#REF!</v>
      </c>
      <c r="AJ846" s="379">
        <v>3</v>
      </c>
      <c r="AK846" s="379"/>
      <c r="AL846" s="379"/>
      <c r="AM846" s="379">
        <v>3</v>
      </c>
      <c r="AN846" s="379"/>
      <c r="AO846" s="379"/>
      <c r="AQ846" s="379" t="s">
        <v>862</v>
      </c>
      <c r="AU846" s="650" t="s">
        <v>863</v>
      </c>
      <c r="AV846" s="379">
        <v>1.6</v>
      </c>
      <c r="AW846" s="644">
        <v>0</v>
      </c>
      <c r="AX846" s="379" t="s">
        <v>3674</v>
      </c>
    </row>
    <row r="847" spans="1:50" x14ac:dyDescent="0.45">
      <c r="A847" s="379" t="s">
        <v>602</v>
      </c>
      <c r="B847" s="379" t="s">
        <v>851</v>
      </c>
      <c r="C847" s="379" t="s">
        <v>852</v>
      </c>
      <c r="D847" s="379" t="s">
        <v>853</v>
      </c>
      <c r="H847" s="379" t="s">
        <v>3668</v>
      </c>
      <c r="J847" s="379" t="s">
        <v>120</v>
      </c>
      <c r="K847" s="594" t="s">
        <v>3774</v>
      </c>
      <c r="L847" s="594"/>
      <c r="M847" s="594"/>
      <c r="N847" s="594"/>
      <c r="O847" s="594"/>
      <c r="P847" s="594"/>
      <c r="Q847" s="594"/>
      <c r="R847" s="594"/>
      <c r="S847" s="594"/>
      <c r="T847" s="594" t="s">
        <v>3775</v>
      </c>
      <c r="U847" s="594" t="s">
        <v>3776</v>
      </c>
      <c r="V847" s="594"/>
      <c r="W847" s="594"/>
      <c r="X847" s="594"/>
      <c r="Y847" s="594"/>
      <c r="Z847" s="594"/>
      <c r="AA847" s="588" t="s">
        <v>3777</v>
      </c>
      <c r="AB847" s="588" t="s">
        <v>3778</v>
      </c>
      <c r="AC847" s="528" t="s">
        <v>37</v>
      </c>
      <c r="AD847" s="588" t="s">
        <v>1096</v>
      </c>
      <c r="AE847" s="595">
        <v>1</v>
      </c>
      <c r="AF847" s="595">
        <v>7</v>
      </c>
      <c r="AG847" s="379" t="s">
        <v>665</v>
      </c>
      <c r="AH847" s="635" t="e">
        <v>#REF!</v>
      </c>
      <c r="AJ847" s="379">
        <v>9</v>
      </c>
      <c r="AK847" s="379"/>
      <c r="AL847" s="379"/>
      <c r="AM847" s="379">
        <v>9</v>
      </c>
      <c r="AN847" s="379"/>
      <c r="AO847" s="379"/>
      <c r="AQ847" s="379" t="s">
        <v>862</v>
      </c>
      <c r="AU847" s="650" t="s">
        <v>863</v>
      </c>
      <c r="AV847" s="379">
        <v>1.6</v>
      </c>
      <c r="AW847" s="644">
        <v>0</v>
      </c>
      <c r="AX847" s="379" t="s">
        <v>3674</v>
      </c>
    </row>
    <row r="848" spans="1:50" x14ac:dyDescent="0.45">
      <c r="A848" s="379" t="s">
        <v>602</v>
      </c>
      <c r="B848" s="379" t="s">
        <v>851</v>
      </c>
      <c r="C848" s="379" t="s">
        <v>852</v>
      </c>
      <c r="D848" s="379" t="s">
        <v>853</v>
      </c>
      <c r="H848" s="379" t="s">
        <v>3668</v>
      </c>
      <c r="J848" s="379" t="s">
        <v>120</v>
      </c>
      <c r="K848" s="594" t="s">
        <v>3779</v>
      </c>
      <c r="L848" s="594"/>
      <c r="M848" s="594"/>
      <c r="N848" s="594"/>
      <c r="O848" s="594"/>
      <c r="P848" s="594"/>
      <c r="Q848" s="594"/>
      <c r="R848" s="594"/>
      <c r="S848" s="594"/>
      <c r="T848" s="594" t="s">
        <v>3780</v>
      </c>
      <c r="U848" s="594" t="s">
        <v>3781</v>
      </c>
      <c r="V848" s="594"/>
      <c r="W848" s="594"/>
      <c r="X848" s="594"/>
      <c r="Y848" s="594"/>
      <c r="Z848" s="594"/>
      <c r="AA848" s="588" t="s">
        <v>3782</v>
      </c>
      <c r="AB848" s="588" t="s">
        <v>3783</v>
      </c>
      <c r="AC848" s="528" t="s">
        <v>46</v>
      </c>
      <c r="AD848" s="588" t="s">
        <v>1096</v>
      </c>
      <c r="AE848" s="595">
        <v>1</v>
      </c>
      <c r="AF848" s="595">
        <v>7</v>
      </c>
      <c r="AG848" s="379" t="s">
        <v>665</v>
      </c>
      <c r="AH848" s="635" t="e">
        <v>#REF!</v>
      </c>
      <c r="AJ848" s="379">
        <v>9</v>
      </c>
      <c r="AK848" s="379"/>
      <c r="AL848" s="379"/>
      <c r="AM848" s="379">
        <v>9</v>
      </c>
      <c r="AN848" s="379"/>
      <c r="AO848" s="379"/>
      <c r="AQ848" s="379" t="s">
        <v>862</v>
      </c>
      <c r="AU848" s="650" t="s">
        <v>863</v>
      </c>
      <c r="AV848" s="379">
        <v>1.6</v>
      </c>
      <c r="AW848" s="644">
        <v>0</v>
      </c>
      <c r="AX848" s="379" t="s">
        <v>3674</v>
      </c>
    </row>
    <row r="849" spans="1:51" x14ac:dyDescent="0.45">
      <c r="A849" s="379" t="s">
        <v>602</v>
      </c>
      <c r="B849" s="379" t="s">
        <v>851</v>
      </c>
      <c r="C849" s="681" t="s">
        <v>852</v>
      </c>
      <c r="D849" s="379" t="s">
        <v>853</v>
      </c>
      <c r="H849" s="379" t="s">
        <v>3718</v>
      </c>
      <c r="J849" s="379" t="s">
        <v>120</v>
      </c>
      <c r="K849" s="594" t="s">
        <v>3784</v>
      </c>
      <c r="L849" s="594" t="s">
        <v>3785</v>
      </c>
      <c r="M849" s="594" t="s">
        <v>3753</v>
      </c>
      <c r="N849" s="594" t="s">
        <v>3786</v>
      </c>
      <c r="O849" s="594" t="s">
        <v>3787</v>
      </c>
      <c r="P849" s="594"/>
      <c r="Q849" s="594"/>
      <c r="R849" s="594"/>
      <c r="S849" s="594"/>
      <c r="T849" s="594"/>
      <c r="U849" s="594"/>
      <c r="V849" s="594"/>
      <c r="W849" s="594"/>
      <c r="X849" s="594"/>
      <c r="Y849" s="594"/>
      <c r="Z849" s="594"/>
      <c r="AA849" s="588" t="s">
        <v>3788</v>
      </c>
      <c r="AB849" s="588" t="s">
        <v>3789</v>
      </c>
      <c r="AC849" s="680" t="s">
        <v>55</v>
      </c>
      <c r="AD849" s="588" t="s">
        <v>1096</v>
      </c>
      <c r="AE849" s="595">
        <v>1</v>
      </c>
      <c r="AF849" s="595">
        <v>7</v>
      </c>
      <c r="AG849" s="379" t="s">
        <v>665</v>
      </c>
      <c r="AH849" s="635" t="e">
        <v>#REF!</v>
      </c>
      <c r="AJ849" s="379"/>
      <c r="AK849" s="379"/>
      <c r="AL849" s="379"/>
      <c r="AM849" s="379"/>
      <c r="AN849" s="379"/>
      <c r="AO849" s="379"/>
      <c r="AQ849" s="379" t="s">
        <v>862</v>
      </c>
      <c r="AU849" s="650" t="s">
        <v>863</v>
      </c>
      <c r="AV849" s="681">
        <v>1.6</v>
      </c>
      <c r="AW849" s="644">
        <v>2.3540000000000001</v>
      </c>
    </row>
    <row r="850" spans="1:51" x14ac:dyDescent="0.45">
      <c r="A850" s="379" t="s">
        <v>602</v>
      </c>
      <c r="B850" s="379" t="s">
        <v>851</v>
      </c>
      <c r="C850" s="681" t="s">
        <v>852</v>
      </c>
      <c r="D850" s="379" t="s">
        <v>853</v>
      </c>
      <c r="H850" s="379" t="s">
        <v>3718</v>
      </c>
      <c r="J850" s="379" t="s">
        <v>120</v>
      </c>
      <c r="K850" s="594" t="s">
        <v>3790</v>
      </c>
      <c r="L850" s="594" t="s">
        <v>3785</v>
      </c>
      <c r="M850" s="594" t="s">
        <v>3753</v>
      </c>
      <c r="N850" s="594" t="s">
        <v>3791</v>
      </c>
      <c r="O850" s="594" t="s">
        <v>3792</v>
      </c>
      <c r="P850" s="594"/>
      <c r="Q850" s="594"/>
      <c r="R850" s="594"/>
      <c r="S850" s="594"/>
      <c r="T850" s="594"/>
      <c r="U850" s="594"/>
      <c r="V850" s="594"/>
      <c r="W850" s="594"/>
      <c r="X850" s="594"/>
      <c r="Y850" s="594"/>
      <c r="Z850" s="594"/>
      <c r="AA850" s="588" t="s">
        <v>3793</v>
      </c>
      <c r="AB850" s="588" t="s">
        <v>3794</v>
      </c>
      <c r="AC850" s="680" t="s">
        <v>66</v>
      </c>
      <c r="AD850" s="588" t="s">
        <v>1096</v>
      </c>
      <c r="AE850" s="595">
        <v>1</v>
      </c>
      <c r="AF850" s="595">
        <v>7</v>
      </c>
      <c r="AG850" s="379" t="s">
        <v>665</v>
      </c>
      <c r="AH850" s="635" t="e">
        <v>#REF!</v>
      </c>
      <c r="AJ850" s="379"/>
      <c r="AK850" s="379"/>
      <c r="AL850" s="379"/>
      <c r="AM850" s="379"/>
      <c r="AN850" s="379"/>
      <c r="AO850" s="379"/>
      <c r="AQ850" s="379" t="s">
        <v>862</v>
      </c>
      <c r="AU850" s="650" t="s">
        <v>863</v>
      </c>
      <c r="AV850" s="681">
        <v>1.6</v>
      </c>
      <c r="AW850" s="644">
        <v>2.2440000000000002</v>
      </c>
    </row>
    <row r="851" spans="1:51" x14ac:dyDescent="0.45">
      <c r="A851" s="379" t="s">
        <v>602</v>
      </c>
      <c r="B851" s="379" t="s">
        <v>851</v>
      </c>
      <c r="C851" s="379" t="s">
        <v>852</v>
      </c>
      <c r="D851" s="379" t="s">
        <v>853</v>
      </c>
      <c r="H851" s="379" t="s">
        <v>3668</v>
      </c>
      <c r="J851" s="379" t="s">
        <v>120</v>
      </c>
      <c r="K851" s="594" t="s">
        <v>3795</v>
      </c>
      <c r="L851" s="594"/>
      <c r="M851" s="594"/>
      <c r="N851" s="594"/>
      <c r="O851" s="594"/>
      <c r="P851" s="594"/>
      <c r="Q851" s="594"/>
      <c r="R851" s="594"/>
      <c r="S851" s="594"/>
      <c r="T851" s="594" t="s">
        <v>3796</v>
      </c>
      <c r="U851" s="594" t="s">
        <v>3797</v>
      </c>
      <c r="V851" s="594" t="s">
        <v>3798</v>
      </c>
      <c r="W851" s="594" t="s">
        <v>3799</v>
      </c>
      <c r="X851" s="594"/>
      <c r="Y851" s="594"/>
      <c r="Z851" s="594"/>
      <c r="AA851" s="588" t="s">
        <v>3800</v>
      </c>
      <c r="AB851" s="588" t="s">
        <v>3801</v>
      </c>
      <c r="AC851" s="528" t="s">
        <v>76</v>
      </c>
      <c r="AD851" s="588" t="s">
        <v>1096</v>
      </c>
      <c r="AE851" s="595">
        <v>1</v>
      </c>
      <c r="AF851" s="595">
        <v>7</v>
      </c>
      <c r="AG851" s="379" t="s">
        <v>665</v>
      </c>
      <c r="AH851" s="635" t="e">
        <v>#REF!</v>
      </c>
      <c r="AJ851" s="379">
        <v>9</v>
      </c>
      <c r="AK851" s="379"/>
      <c r="AL851" s="379"/>
      <c r="AM851" s="379">
        <v>9</v>
      </c>
      <c r="AN851" s="379"/>
      <c r="AO851" s="379"/>
      <c r="AQ851" s="379" t="s">
        <v>862</v>
      </c>
      <c r="AU851" s="650" t="s">
        <v>863</v>
      </c>
      <c r="AV851" s="379">
        <v>1.6</v>
      </c>
      <c r="AW851" s="644">
        <v>0</v>
      </c>
      <c r="AX851" s="379" t="s">
        <v>3674</v>
      </c>
    </row>
    <row r="852" spans="1:51" x14ac:dyDescent="0.45">
      <c r="A852" s="379" t="s">
        <v>602</v>
      </c>
      <c r="B852" s="379" t="s">
        <v>851</v>
      </c>
      <c r="C852" s="379" t="s">
        <v>852</v>
      </c>
      <c r="D852" s="379" t="s">
        <v>853</v>
      </c>
      <c r="H852" s="379" t="s">
        <v>3668</v>
      </c>
      <c r="J852" s="379" t="s">
        <v>120</v>
      </c>
      <c r="K852" s="594" t="s">
        <v>3802</v>
      </c>
      <c r="L852" s="594"/>
      <c r="M852" s="594"/>
      <c r="N852" s="594"/>
      <c r="O852" s="594"/>
      <c r="P852" s="594"/>
      <c r="Q852" s="594"/>
      <c r="R852" s="594"/>
      <c r="S852" s="594"/>
      <c r="T852" s="594" t="s">
        <v>3803</v>
      </c>
      <c r="U852" s="594" t="s">
        <v>3804</v>
      </c>
      <c r="V852" s="594" t="s">
        <v>3805</v>
      </c>
      <c r="W852" s="594" t="s">
        <v>3806</v>
      </c>
      <c r="X852" s="594" t="s">
        <v>3807</v>
      </c>
      <c r="Y852" s="594" t="s">
        <v>3808</v>
      </c>
      <c r="Z852" s="594"/>
      <c r="AA852" s="588" t="s">
        <v>3809</v>
      </c>
      <c r="AB852" s="588" t="s">
        <v>3810</v>
      </c>
      <c r="AC852" s="528" t="s">
        <v>86</v>
      </c>
      <c r="AD852" s="588" t="s">
        <v>1096</v>
      </c>
      <c r="AE852" s="595">
        <v>1</v>
      </c>
      <c r="AF852" s="595">
        <v>7</v>
      </c>
      <c r="AG852" s="379" t="s">
        <v>665</v>
      </c>
      <c r="AH852" s="635" t="e">
        <v>#REF!</v>
      </c>
      <c r="AJ852" s="379">
        <v>3</v>
      </c>
      <c r="AK852" s="379"/>
      <c r="AL852" s="379"/>
      <c r="AM852" s="379">
        <v>3</v>
      </c>
      <c r="AN852" s="379"/>
      <c r="AO852" s="379"/>
      <c r="AQ852" s="379" t="s">
        <v>862</v>
      </c>
      <c r="AU852" s="650" t="s">
        <v>863</v>
      </c>
      <c r="AV852" s="379">
        <v>1.6</v>
      </c>
      <c r="AW852" s="644">
        <v>0</v>
      </c>
      <c r="AX852" s="379" t="s">
        <v>3674</v>
      </c>
    </row>
    <row r="853" spans="1:51" x14ac:dyDescent="0.45">
      <c r="A853" s="379" t="s">
        <v>602</v>
      </c>
      <c r="B853" s="379" t="s">
        <v>851</v>
      </c>
      <c r="C853" s="379" t="s">
        <v>852</v>
      </c>
      <c r="D853" s="379" t="s">
        <v>853</v>
      </c>
      <c r="H853" s="379" t="s">
        <v>3668</v>
      </c>
      <c r="J853" s="379" t="s">
        <v>120</v>
      </c>
      <c r="K853" s="594" t="s">
        <v>3811</v>
      </c>
      <c r="L853" s="594"/>
      <c r="M853" s="594"/>
      <c r="N853" s="594"/>
      <c r="O853" s="594"/>
      <c r="P853" s="594"/>
      <c r="Q853" s="594"/>
      <c r="R853" s="594"/>
      <c r="S853" s="594"/>
      <c r="T853" s="594" t="s">
        <v>3812</v>
      </c>
      <c r="U853" s="594" t="s">
        <v>3813</v>
      </c>
      <c r="V853" s="594"/>
      <c r="W853" s="594"/>
      <c r="X853" s="594"/>
      <c r="Y853" s="594"/>
      <c r="Z853" s="594"/>
      <c r="AA853" s="588" t="s">
        <v>3814</v>
      </c>
      <c r="AB853" s="588" t="s">
        <v>3815</v>
      </c>
      <c r="AC853" s="528" t="s">
        <v>94</v>
      </c>
      <c r="AD853" s="588" t="s">
        <v>1096</v>
      </c>
      <c r="AE853" s="595">
        <v>1</v>
      </c>
      <c r="AF853" s="595">
        <v>7</v>
      </c>
      <c r="AG853" s="379" t="s">
        <v>665</v>
      </c>
      <c r="AH853" s="635" t="e">
        <v>#REF!</v>
      </c>
      <c r="AJ853" s="379">
        <v>8</v>
      </c>
      <c r="AK853" s="379"/>
      <c r="AL853" s="379"/>
      <c r="AM853" s="379">
        <v>7</v>
      </c>
      <c r="AN853" s="379"/>
      <c r="AO853" s="379">
        <v>1</v>
      </c>
      <c r="AQ853" s="379" t="s">
        <v>862</v>
      </c>
      <c r="AU853" s="650" t="s">
        <v>863</v>
      </c>
      <c r="AV853" s="379">
        <v>1.6</v>
      </c>
      <c r="AW853" s="644">
        <v>0</v>
      </c>
      <c r="AX853" s="379" t="s">
        <v>3674</v>
      </c>
    </row>
    <row r="854" spans="1:51" x14ac:dyDescent="0.45">
      <c r="A854" s="379" t="s">
        <v>602</v>
      </c>
      <c r="B854" s="379" t="s">
        <v>851</v>
      </c>
      <c r="C854" s="379" t="s">
        <v>852</v>
      </c>
      <c r="D854" s="379" t="s">
        <v>853</v>
      </c>
      <c r="H854" s="379" t="s">
        <v>3668</v>
      </c>
      <c r="J854" s="379" t="s">
        <v>120</v>
      </c>
      <c r="K854" s="594" t="s">
        <v>3816</v>
      </c>
      <c r="L854" s="594"/>
      <c r="M854" s="594"/>
      <c r="N854" s="594"/>
      <c r="O854" s="594"/>
      <c r="P854" s="594"/>
      <c r="Q854" s="594"/>
      <c r="R854" s="594"/>
      <c r="S854" s="594"/>
      <c r="T854" s="594" t="s">
        <v>3817</v>
      </c>
      <c r="U854" s="594" t="s">
        <v>3818</v>
      </c>
      <c r="V854" s="594"/>
      <c r="W854" s="594"/>
      <c r="X854" s="594"/>
      <c r="Y854" s="594"/>
      <c r="Z854" s="594"/>
      <c r="AA854" s="588" t="s">
        <v>3819</v>
      </c>
      <c r="AB854" s="588" t="s">
        <v>3820</v>
      </c>
      <c r="AC854" s="528" t="s">
        <v>104</v>
      </c>
      <c r="AD854" s="588" t="s">
        <v>1096</v>
      </c>
      <c r="AE854" s="595">
        <v>1</v>
      </c>
      <c r="AF854" s="595">
        <v>7</v>
      </c>
      <c r="AG854" s="379" t="s">
        <v>665</v>
      </c>
      <c r="AH854" s="635" t="e">
        <v>#REF!</v>
      </c>
      <c r="AJ854" s="379">
        <v>2</v>
      </c>
      <c r="AK854" s="379"/>
      <c r="AL854" s="379"/>
      <c r="AM854" s="379">
        <v>2</v>
      </c>
      <c r="AN854" s="379"/>
      <c r="AO854" s="379"/>
      <c r="AQ854" s="379" t="s">
        <v>862</v>
      </c>
      <c r="AU854" s="650" t="s">
        <v>863</v>
      </c>
      <c r="AV854" s="379">
        <v>1.6</v>
      </c>
      <c r="AW854" s="644">
        <v>0</v>
      </c>
      <c r="AX854" s="379" t="s">
        <v>3674</v>
      </c>
    </row>
    <row r="855" spans="1:51" x14ac:dyDescent="0.45">
      <c r="A855" s="379" t="s">
        <v>602</v>
      </c>
      <c r="B855" s="379" t="s">
        <v>851</v>
      </c>
      <c r="C855" s="379" t="s">
        <v>852</v>
      </c>
      <c r="D855" s="379" t="s">
        <v>853</v>
      </c>
      <c r="H855" s="379" t="s">
        <v>3668</v>
      </c>
      <c r="J855" s="379" t="s">
        <v>120</v>
      </c>
      <c r="K855" s="594" t="s">
        <v>3821</v>
      </c>
      <c r="L855" s="594"/>
      <c r="M855" s="594"/>
      <c r="N855" s="594"/>
      <c r="O855" s="594"/>
      <c r="P855" s="594"/>
      <c r="Q855" s="594"/>
      <c r="R855" s="594"/>
      <c r="S855" s="594"/>
      <c r="T855" s="594" t="s">
        <v>3822</v>
      </c>
      <c r="U855" s="594" t="s">
        <v>3823</v>
      </c>
      <c r="V855" s="594"/>
      <c r="W855" s="594"/>
      <c r="X855" s="594"/>
      <c r="Y855" s="594"/>
      <c r="Z855" s="594"/>
      <c r="AA855" s="588" t="s">
        <v>3824</v>
      </c>
      <c r="AB855" s="588" t="s">
        <v>3825</v>
      </c>
      <c r="AC855" s="528" t="s">
        <v>114</v>
      </c>
      <c r="AD855" s="588" t="s">
        <v>1096</v>
      </c>
      <c r="AE855" s="595">
        <v>1</v>
      </c>
      <c r="AF855" s="595">
        <v>7</v>
      </c>
      <c r="AG855" s="379" t="s">
        <v>665</v>
      </c>
      <c r="AH855" s="635" t="e">
        <v>#REF!</v>
      </c>
      <c r="AJ855" s="379">
        <v>2</v>
      </c>
      <c r="AK855" s="379"/>
      <c r="AL855" s="379"/>
      <c r="AM855" s="379">
        <v>2</v>
      </c>
      <c r="AN855" s="379"/>
      <c r="AO855" s="379"/>
      <c r="AQ855" s="379" t="s">
        <v>862</v>
      </c>
      <c r="AU855" s="650" t="s">
        <v>863</v>
      </c>
      <c r="AV855" s="379">
        <v>1.6</v>
      </c>
      <c r="AW855" s="644">
        <v>0</v>
      </c>
      <c r="AX855" s="379" t="s">
        <v>3674</v>
      </c>
    </row>
    <row r="856" spans="1:51" x14ac:dyDescent="0.45">
      <c r="A856" s="379" t="s">
        <v>602</v>
      </c>
      <c r="B856" s="379" t="s">
        <v>851</v>
      </c>
      <c r="C856" s="379" t="s">
        <v>852</v>
      </c>
      <c r="D856" s="379" t="s">
        <v>853</v>
      </c>
      <c r="H856" s="379" t="s">
        <v>3714</v>
      </c>
      <c r="J856" s="379" t="s">
        <v>120</v>
      </c>
      <c r="K856" s="594" t="s">
        <v>3826</v>
      </c>
      <c r="L856" s="594"/>
      <c r="M856" s="594"/>
      <c r="N856" s="594"/>
      <c r="O856" s="594"/>
      <c r="P856" s="594"/>
      <c r="Q856" s="594"/>
      <c r="R856" s="594"/>
      <c r="S856" s="594"/>
      <c r="T856" s="594" t="s">
        <v>3681</v>
      </c>
      <c r="U856" s="594" t="s">
        <v>3682</v>
      </c>
      <c r="V856" s="594"/>
      <c r="W856" s="594"/>
      <c r="X856" s="594"/>
      <c r="Y856" s="594"/>
      <c r="Z856" s="594"/>
      <c r="AA856" s="588" t="s">
        <v>3827</v>
      </c>
      <c r="AB856" s="588" t="s">
        <v>3828</v>
      </c>
      <c r="AC856" s="528" t="s">
        <v>540</v>
      </c>
      <c r="AD856" s="588" t="s">
        <v>1096</v>
      </c>
      <c r="AE856" s="595">
        <v>1</v>
      </c>
      <c r="AF856" s="595">
        <v>7</v>
      </c>
      <c r="AG856" s="379" t="s">
        <v>665</v>
      </c>
      <c r="AH856" s="635" t="e">
        <v>#REF!</v>
      </c>
      <c r="AJ856" s="379">
        <v>3</v>
      </c>
      <c r="AK856" s="379"/>
      <c r="AL856" s="379"/>
      <c r="AM856" s="379">
        <v>3</v>
      </c>
      <c r="AN856" s="379"/>
      <c r="AO856" s="379"/>
      <c r="AQ856" s="379" t="s">
        <v>862</v>
      </c>
      <c r="AU856" s="650" t="s">
        <v>872</v>
      </c>
      <c r="AV856" s="379">
        <v>1.6</v>
      </c>
      <c r="AW856" s="644">
        <v>0</v>
      </c>
      <c r="AX856" s="380" t="s">
        <v>3691</v>
      </c>
    </row>
    <row r="857" spans="1:51" x14ac:dyDescent="0.45">
      <c r="A857" s="379" t="s">
        <v>602</v>
      </c>
      <c r="B857" s="379" t="s">
        <v>851</v>
      </c>
      <c r="C857" s="379" t="s">
        <v>852</v>
      </c>
      <c r="D857" s="379" t="s">
        <v>853</v>
      </c>
      <c r="H857" s="379" t="s">
        <v>3829</v>
      </c>
      <c r="J857" s="379" t="s">
        <v>120</v>
      </c>
      <c r="K857" s="594" t="s">
        <v>3830</v>
      </c>
      <c r="L857" s="594"/>
      <c r="M857" s="594"/>
      <c r="N857" s="594"/>
      <c r="O857" s="594"/>
      <c r="P857" s="594"/>
      <c r="Q857" s="594"/>
      <c r="R857" s="594"/>
      <c r="S857" s="594"/>
      <c r="T857" s="594"/>
      <c r="U857" s="594"/>
      <c r="V857" s="594"/>
      <c r="W857" s="594"/>
      <c r="X857" s="594"/>
      <c r="Y857" s="594"/>
      <c r="Z857" s="594"/>
      <c r="AA857" s="588" t="s">
        <v>3831</v>
      </c>
      <c r="AB857" s="588" t="s">
        <v>3832</v>
      </c>
      <c r="AC857" s="528" t="s">
        <v>36</v>
      </c>
      <c r="AD857" s="588" t="s">
        <v>1096</v>
      </c>
      <c r="AE857" s="595">
        <v>1</v>
      </c>
      <c r="AF857" s="595">
        <v>7</v>
      </c>
      <c r="AG857" s="379" t="s">
        <v>665</v>
      </c>
      <c r="AH857" s="635" t="e">
        <v>#REF!</v>
      </c>
      <c r="AJ857" s="379"/>
      <c r="AK857" s="379"/>
      <c r="AL857" s="379"/>
      <c r="AM857" s="379"/>
      <c r="AN857" s="379"/>
      <c r="AO857" s="379"/>
      <c r="AQ857" s="379" t="s">
        <v>862</v>
      </c>
      <c r="AU857" s="650" t="s">
        <v>868</v>
      </c>
      <c r="AV857" s="379">
        <v>1.6</v>
      </c>
      <c r="AW857" s="644">
        <v>0</v>
      </c>
      <c r="AX857" s="380" t="s">
        <v>3691</v>
      </c>
    </row>
    <row r="858" spans="1:51" ht="12.65" customHeight="1" x14ac:dyDescent="0.45">
      <c r="A858" s="379" t="s">
        <v>602</v>
      </c>
      <c r="B858" s="379" t="s">
        <v>851</v>
      </c>
      <c r="C858" s="379" t="s">
        <v>852</v>
      </c>
      <c r="D858" s="379" t="s">
        <v>853</v>
      </c>
      <c r="H858" s="379" t="s">
        <v>3829</v>
      </c>
      <c r="J858" s="379" t="s">
        <v>120</v>
      </c>
      <c r="K858" s="594" t="s">
        <v>3833</v>
      </c>
      <c r="L858" s="594"/>
      <c r="M858" s="594"/>
      <c r="N858" s="594"/>
      <c r="O858" s="594"/>
      <c r="P858" s="594"/>
      <c r="Q858" s="594"/>
      <c r="R858" s="594"/>
      <c r="S858" s="594"/>
      <c r="T858" s="594"/>
      <c r="U858" s="594"/>
      <c r="V858" s="594"/>
      <c r="W858" s="594"/>
      <c r="X858" s="594"/>
      <c r="Y858" s="594"/>
      <c r="Z858" s="594"/>
      <c r="AA858" s="588" t="s">
        <v>3834</v>
      </c>
      <c r="AB858" s="588" t="s">
        <v>3835</v>
      </c>
      <c r="AC858" s="528" t="s">
        <v>45</v>
      </c>
      <c r="AD858" s="588" t="s">
        <v>1096</v>
      </c>
      <c r="AE858" s="595">
        <v>1</v>
      </c>
      <c r="AF858" s="595">
        <v>7</v>
      </c>
      <c r="AG858" s="379" t="s">
        <v>665</v>
      </c>
      <c r="AH858" s="635" t="e">
        <v>#REF!</v>
      </c>
      <c r="AJ858" s="379"/>
      <c r="AK858" s="379"/>
      <c r="AL858" s="379"/>
      <c r="AM858" s="379"/>
      <c r="AN858" s="379"/>
      <c r="AO858" s="379"/>
      <c r="AQ858" s="379" t="s">
        <v>862</v>
      </c>
      <c r="AU858" s="650" t="s">
        <v>868</v>
      </c>
      <c r="AV858" s="379">
        <v>1.6</v>
      </c>
      <c r="AW858" s="644">
        <v>0</v>
      </c>
      <c r="AX858" s="380" t="s">
        <v>3691</v>
      </c>
    </row>
    <row r="859" spans="1:51" x14ac:dyDescent="0.45">
      <c r="A859" s="379" t="s">
        <v>602</v>
      </c>
      <c r="B859" s="379" t="s">
        <v>851</v>
      </c>
      <c r="C859" s="379" t="s">
        <v>852</v>
      </c>
      <c r="D859" s="379" t="s">
        <v>853</v>
      </c>
      <c r="H859" s="379" t="s">
        <v>3829</v>
      </c>
      <c r="J859" s="379" t="s">
        <v>120</v>
      </c>
      <c r="K859" s="594" t="s">
        <v>3836</v>
      </c>
      <c r="L859" s="594"/>
      <c r="M859" s="594"/>
      <c r="N859" s="594"/>
      <c r="O859" s="594"/>
      <c r="P859" s="594"/>
      <c r="Q859" s="594"/>
      <c r="R859" s="594"/>
      <c r="S859" s="594"/>
      <c r="T859" s="594"/>
      <c r="U859" s="594"/>
      <c r="V859" s="594"/>
      <c r="W859" s="594"/>
      <c r="X859" s="594"/>
      <c r="Y859" s="594"/>
      <c r="Z859" s="594"/>
      <c r="AA859" s="588" t="s">
        <v>3837</v>
      </c>
      <c r="AB859" s="588" t="s">
        <v>3838</v>
      </c>
      <c r="AC859" s="528" t="s">
        <v>54</v>
      </c>
      <c r="AD859" s="588" t="s">
        <v>1096</v>
      </c>
      <c r="AE859" s="595">
        <v>1</v>
      </c>
      <c r="AF859" s="595">
        <v>7</v>
      </c>
      <c r="AG859" s="379" t="s">
        <v>665</v>
      </c>
      <c r="AH859" s="635" t="e">
        <v>#REF!</v>
      </c>
      <c r="AJ859" s="379"/>
      <c r="AK859" s="379"/>
      <c r="AL859" s="379"/>
      <c r="AM859" s="379"/>
      <c r="AN859" s="379"/>
      <c r="AO859" s="379"/>
      <c r="AQ859" s="379" t="s">
        <v>862</v>
      </c>
      <c r="AU859" s="650" t="s">
        <v>868</v>
      </c>
      <c r="AV859" s="379">
        <v>1.6</v>
      </c>
      <c r="AW859" s="644">
        <v>0</v>
      </c>
      <c r="AX859" s="380" t="s">
        <v>3691</v>
      </c>
    </row>
    <row r="860" spans="1:51" x14ac:dyDescent="0.45">
      <c r="A860" s="379" t="s">
        <v>1440</v>
      </c>
      <c r="B860" s="379" t="s">
        <v>1441</v>
      </c>
      <c r="C860" s="379" t="s">
        <v>852</v>
      </c>
      <c r="D860" s="379" t="s">
        <v>853</v>
      </c>
      <c r="H860" s="379" t="s">
        <v>3829</v>
      </c>
      <c r="J860" s="379" t="s">
        <v>120</v>
      </c>
      <c r="K860" s="594" t="s">
        <v>3839</v>
      </c>
      <c r="L860" s="594"/>
      <c r="M860" s="594"/>
      <c r="N860" s="594"/>
      <c r="O860" s="594"/>
      <c r="P860" s="594"/>
      <c r="Q860" s="594"/>
      <c r="R860" s="594"/>
      <c r="S860" s="594"/>
      <c r="T860" s="594"/>
      <c r="U860" s="594"/>
      <c r="V860" s="594"/>
      <c r="W860" s="594"/>
      <c r="X860" s="594"/>
      <c r="Y860" s="594"/>
      <c r="Z860" s="594"/>
      <c r="AA860" s="588" t="s">
        <v>3840</v>
      </c>
      <c r="AB860" s="588" t="s">
        <v>3841</v>
      </c>
      <c r="AC860" s="528" t="s">
        <v>65</v>
      </c>
      <c r="AD860" s="588" t="s">
        <v>1096</v>
      </c>
      <c r="AE860" s="595">
        <v>1</v>
      </c>
      <c r="AF860" s="595">
        <v>7</v>
      </c>
      <c r="AG860" s="379" t="s">
        <v>665</v>
      </c>
      <c r="AH860" s="635" t="e">
        <v>#REF!</v>
      </c>
      <c r="AJ860" s="379"/>
      <c r="AK860" s="379"/>
      <c r="AL860" s="379"/>
      <c r="AM860" s="379"/>
      <c r="AN860" s="379"/>
      <c r="AO860" s="379"/>
      <c r="AU860" s="379"/>
      <c r="AV860" s="379">
        <v>2.2000000000000002</v>
      </c>
      <c r="AW860" s="644">
        <v>0</v>
      </c>
      <c r="AX860" s="380" t="s">
        <v>3691</v>
      </c>
      <c r="AY860" s="379"/>
    </row>
    <row r="861" spans="1:51" x14ac:dyDescent="0.45">
      <c r="A861" s="379" t="s">
        <v>602</v>
      </c>
      <c r="B861" s="379" t="s">
        <v>851</v>
      </c>
      <c r="C861" s="379" t="s">
        <v>852</v>
      </c>
      <c r="D861" s="379" t="s">
        <v>853</v>
      </c>
      <c r="H861" s="379" t="s">
        <v>3829</v>
      </c>
      <c r="J861" s="379" t="s">
        <v>120</v>
      </c>
      <c r="K861" s="594" t="s">
        <v>3842</v>
      </c>
      <c r="L861" s="594"/>
      <c r="M861" s="594"/>
      <c r="N861" s="594"/>
      <c r="O861" s="594"/>
      <c r="P861" s="594"/>
      <c r="Q861" s="594"/>
      <c r="R861" s="594"/>
      <c r="S861" s="594"/>
      <c r="T861" s="594"/>
      <c r="U861" s="594"/>
      <c r="V861" s="594"/>
      <c r="W861" s="594"/>
      <c r="X861" s="594"/>
      <c r="Y861" s="594"/>
      <c r="Z861" s="594"/>
      <c r="AA861" s="588" t="s">
        <v>3843</v>
      </c>
      <c r="AB861" s="588" t="s">
        <v>3844</v>
      </c>
      <c r="AC861" s="528" t="s">
        <v>75</v>
      </c>
      <c r="AD861" s="588" t="s">
        <v>1096</v>
      </c>
      <c r="AE861" s="595">
        <v>1</v>
      </c>
      <c r="AF861" s="595">
        <v>7</v>
      </c>
      <c r="AG861" s="379" t="s">
        <v>665</v>
      </c>
      <c r="AH861" s="635" t="e">
        <v>#REF!</v>
      </c>
      <c r="AJ861" s="379"/>
      <c r="AK861" s="379"/>
      <c r="AL861" s="379"/>
      <c r="AM861" s="379"/>
      <c r="AN861" s="379"/>
      <c r="AO861" s="379"/>
      <c r="AQ861" s="379" t="s">
        <v>862</v>
      </c>
      <c r="AU861" s="650" t="s">
        <v>868</v>
      </c>
      <c r="AV861" s="379">
        <v>1.6</v>
      </c>
      <c r="AW861" s="644">
        <v>0</v>
      </c>
      <c r="AX861" s="380" t="s">
        <v>3691</v>
      </c>
    </row>
    <row r="862" spans="1:51" x14ac:dyDescent="0.45">
      <c r="A862" s="379" t="s">
        <v>602</v>
      </c>
      <c r="B862" s="379" t="s">
        <v>851</v>
      </c>
      <c r="C862" s="379" t="s">
        <v>852</v>
      </c>
      <c r="D862" s="379" t="s">
        <v>853</v>
      </c>
      <c r="H862" s="379" t="s">
        <v>3829</v>
      </c>
      <c r="J862" s="379" t="s">
        <v>120</v>
      </c>
      <c r="K862" s="594" t="s">
        <v>3845</v>
      </c>
      <c r="L862" s="594"/>
      <c r="M862" s="594"/>
      <c r="N862" s="594"/>
      <c r="O862" s="594"/>
      <c r="P862" s="594"/>
      <c r="Q862" s="594"/>
      <c r="R862" s="594"/>
      <c r="S862" s="594"/>
      <c r="T862" s="594"/>
      <c r="U862" s="594"/>
      <c r="V862" s="594"/>
      <c r="W862" s="594"/>
      <c r="X862" s="594"/>
      <c r="Y862" s="594"/>
      <c r="Z862" s="594"/>
      <c r="AA862" s="588" t="s">
        <v>3846</v>
      </c>
      <c r="AB862" s="588" t="s">
        <v>3847</v>
      </c>
      <c r="AC862" s="528" t="s">
        <v>85</v>
      </c>
      <c r="AD862" s="588" t="s">
        <v>1096</v>
      </c>
      <c r="AE862" s="595">
        <v>1</v>
      </c>
      <c r="AF862" s="595">
        <v>7</v>
      </c>
      <c r="AG862" s="379" t="s">
        <v>665</v>
      </c>
      <c r="AH862" s="635" t="e">
        <v>#REF!</v>
      </c>
      <c r="AJ862" s="379"/>
      <c r="AK862" s="379"/>
      <c r="AL862" s="379"/>
      <c r="AM862" s="379"/>
      <c r="AN862" s="379"/>
      <c r="AO862" s="379"/>
      <c r="AQ862" s="379" t="s">
        <v>862</v>
      </c>
      <c r="AU862" s="650" t="s">
        <v>868</v>
      </c>
      <c r="AV862" s="379">
        <v>1.6</v>
      </c>
      <c r="AW862" s="644">
        <v>0</v>
      </c>
      <c r="AX862" s="380" t="s">
        <v>3691</v>
      </c>
    </row>
    <row r="863" spans="1:51" x14ac:dyDescent="0.45">
      <c r="A863" s="379" t="s">
        <v>602</v>
      </c>
      <c r="B863" s="379" t="s">
        <v>851</v>
      </c>
      <c r="C863" s="379" t="s">
        <v>852</v>
      </c>
      <c r="D863" s="379" t="s">
        <v>853</v>
      </c>
      <c r="H863" s="379" t="s">
        <v>3829</v>
      </c>
      <c r="J863" s="379" t="s">
        <v>120</v>
      </c>
      <c r="K863" s="594" t="s">
        <v>3848</v>
      </c>
      <c r="L863" s="594"/>
      <c r="M863" s="594"/>
      <c r="N863" s="594"/>
      <c r="O863" s="594"/>
      <c r="P863" s="594"/>
      <c r="Q863" s="594"/>
      <c r="R863" s="594"/>
      <c r="S863" s="594"/>
      <c r="T863" s="594"/>
      <c r="U863" s="594"/>
      <c r="V863" s="594"/>
      <c r="W863" s="594"/>
      <c r="X863" s="594"/>
      <c r="Y863" s="594"/>
      <c r="Z863" s="594"/>
      <c r="AA863" s="588" t="s">
        <v>3849</v>
      </c>
      <c r="AB863" s="588" t="s">
        <v>3850</v>
      </c>
      <c r="AC863" s="528" t="s">
        <v>93</v>
      </c>
      <c r="AD863" s="588" t="s">
        <v>1096</v>
      </c>
      <c r="AE863" s="595">
        <v>1</v>
      </c>
      <c r="AF863" s="595">
        <v>7</v>
      </c>
      <c r="AG863" s="379" t="s">
        <v>665</v>
      </c>
      <c r="AH863" s="635" t="e">
        <v>#REF!</v>
      </c>
      <c r="AJ863" s="379"/>
      <c r="AK863" s="379"/>
      <c r="AL863" s="379"/>
      <c r="AM863" s="379"/>
      <c r="AN863" s="379"/>
      <c r="AO863" s="379"/>
      <c r="AQ863" s="379" t="s">
        <v>862</v>
      </c>
      <c r="AU863" s="650" t="s">
        <v>868</v>
      </c>
      <c r="AV863" s="379">
        <v>1.6</v>
      </c>
      <c r="AW863" s="644">
        <v>0</v>
      </c>
      <c r="AX863" s="380" t="s">
        <v>3691</v>
      </c>
    </row>
    <row r="864" spans="1:51" x14ac:dyDescent="0.45">
      <c r="A864" s="379" t="s">
        <v>602</v>
      </c>
      <c r="B864" s="379" t="s">
        <v>851</v>
      </c>
      <c r="C864" s="379" t="s">
        <v>852</v>
      </c>
      <c r="D864" s="379" t="s">
        <v>853</v>
      </c>
      <c r="H864" s="379" t="s">
        <v>3829</v>
      </c>
      <c r="J864" s="379" t="s">
        <v>120</v>
      </c>
      <c r="K864" s="594" t="s">
        <v>3851</v>
      </c>
      <c r="L864" s="594"/>
      <c r="M864" s="594"/>
      <c r="N864" s="594"/>
      <c r="O864" s="594"/>
      <c r="P864" s="594"/>
      <c r="Q864" s="594"/>
      <c r="R864" s="594"/>
      <c r="S864" s="594"/>
      <c r="T864" s="594"/>
      <c r="U864" s="594"/>
      <c r="V864" s="594"/>
      <c r="W864" s="594"/>
      <c r="X864" s="594"/>
      <c r="Y864" s="594"/>
      <c r="Z864" s="594"/>
      <c r="AA864" s="588" t="s">
        <v>3852</v>
      </c>
      <c r="AB864" s="588" t="s">
        <v>3853</v>
      </c>
      <c r="AC864" s="528" t="s">
        <v>103</v>
      </c>
      <c r="AD864" s="588" t="s">
        <v>1096</v>
      </c>
      <c r="AE864" s="595">
        <v>1</v>
      </c>
      <c r="AF864" s="595">
        <v>7</v>
      </c>
      <c r="AG864" s="379" t="s">
        <v>665</v>
      </c>
      <c r="AH864" s="635" t="e">
        <v>#REF!</v>
      </c>
      <c r="AJ864" s="379"/>
      <c r="AK864" s="379"/>
      <c r="AL864" s="379"/>
      <c r="AM864" s="379"/>
      <c r="AN864" s="379"/>
      <c r="AO864" s="379"/>
      <c r="AQ864" s="379" t="s">
        <v>862</v>
      </c>
      <c r="AU864" s="650" t="s">
        <v>868</v>
      </c>
      <c r="AV864" s="379">
        <v>1.6</v>
      </c>
      <c r="AW864" s="644">
        <v>0</v>
      </c>
      <c r="AX864" s="380" t="s">
        <v>3691</v>
      </c>
    </row>
    <row r="865" spans="1:51" x14ac:dyDescent="0.45">
      <c r="A865" s="379" t="s">
        <v>602</v>
      </c>
      <c r="B865" s="379" t="s">
        <v>851</v>
      </c>
      <c r="C865" s="379" t="s">
        <v>852</v>
      </c>
      <c r="D865" s="379" t="s">
        <v>853</v>
      </c>
      <c r="H865" s="379" t="s">
        <v>3829</v>
      </c>
      <c r="J865" s="379" t="s">
        <v>120</v>
      </c>
      <c r="K865" s="594" t="s">
        <v>3854</v>
      </c>
      <c r="L865" s="594"/>
      <c r="M865" s="594"/>
      <c r="N865" s="594"/>
      <c r="O865" s="594"/>
      <c r="P865" s="594"/>
      <c r="Q865" s="594"/>
      <c r="R865" s="594"/>
      <c r="S865" s="594"/>
      <c r="T865" s="594"/>
      <c r="U865" s="594"/>
      <c r="V865" s="594"/>
      <c r="W865" s="594"/>
      <c r="X865" s="594"/>
      <c r="Y865" s="594"/>
      <c r="Z865" s="594"/>
      <c r="AA865" s="588" t="s">
        <v>3855</v>
      </c>
      <c r="AB865" s="588" t="s">
        <v>3856</v>
      </c>
      <c r="AC865" s="528" t="s">
        <v>113</v>
      </c>
      <c r="AD865" s="588" t="s">
        <v>1096</v>
      </c>
      <c r="AE865" s="595">
        <v>1</v>
      </c>
      <c r="AF865" s="595">
        <v>7</v>
      </c>
      <c r="AG865" s="379" t="s">
        <v>665</v>
      </c>
      <c r="AH865" s="635" t="e">
        <v>#REF!</v>
      </c>
      <c r="AJ865" s="379"/>
      <c r="AK865" s="379"/>
      <c r="AL865" s="379"/>
      <c r="AM865" s="379"/>
      <c r="AN865" s="379"/>
      <c r="AO865" s="379"/>
      <c r="AQ865" s="379" t="s">
        <v>862</v>
      </c>
      <c r="AU865" s="650" t="s">
        <v>868</v>
      </c>
      <c r="AV865" s="379">
        <v>1.6</v>
      </c>
      <c r="AW865" s="644">
        <v>0</v>
      </c>
      <c r="AX865" s="380" t="s">
        <v>3691</v>
      </c>
    </row>
    <row r="866" spans="1:51" x14ac:dyDescent="0.45">
      <c r="A866" s="379" t="s">
        <v>602</v>
      </c>
      <c r="B866" s="379" t="s">
        <v>851</v>
      </c>
      <c r="C866" s="379" t="s">
        <v>852</v>
      </c>
      <c r="D866" s="379" t="s">
        <v>853</v>
      </c>
      <c r="H866" s="379" t="s">
        <v>3829</v>
      </c>
      <c r="J866" s="379" t="s">
        <v>120</v>
      </c>
      <c r="K866" s="594" t="s">
        <v>3857</v>
      </c>
      <c r="L866" s="594"/>
      <c r="M866" s="594"/>
      <c r="N866" s="594"/>
      <c r="O866" s="594"/>
      <c r="P866" s="594"/>
      <c r="Q866" s="594"/>
      <c r="R866" s="594"/>
      <c r="S866" s="594"/>
      <c r="T866" s="594"/>
      <c r="U866" s="594"/>
      <c r="V866" s="594"/>
      <c r="W866" s="594"/>
      <c r="X866" s="594"/>
      <c r="Y866" s="594"/>
      <c r="Z866" s="594"/>
      <c r="AA866" s="588" t="s">
        <v>3858</v>
      </c>
      <c r="AB866" s="588" t="s">
        <v>3859</v>
      </c>
      <c r="AC866" s="528" t="s">
        <v>539</v>
      </c>
      <c r="AD866" s="588" t="s">
        <v>1096</v>
      </c>
      <c r="AE866" s="595">
        <v>1</v>
      </c>
      <c r="AF866" s="595">
        <v>7</v>
      </c>
      <c r="AG866" s="379" t="s">
        <v>665</v>
      </c>
      <c r="AH866" s="635" t="e">
        <v>#REF!</v>
      </c>
      <c r="AJ866" s="379"/>
      <c r="AK866" s="379"/>
      <c r="AL866" s="379"/>
      <c r="AM866" s="379"/>
      <c r="AN866" s="379"/>
      <c r="AO866" s="379"/>
      <c r="AQ866" s="379" t="s">
        <v>862</v>
      </c>
      <c r="AU866" s="650" t="s">
        <v>868</v>
      </c>
      <c r="AV866" s="379">
        <v>1.6</v>
      </c>
      <c r="AW866" s="644">
        <v>0</v>
      </c>
      <c r="AX866" s="380" t="s">
        <v>3691</v>
      </c>
    </row>
    <row r="867" spans="1:51" x14ac:dyDescent="0.45">
      <c r="A867" s="379" t="s">
        <v>602</v>
      </c>
      <c r="B867" s="379" t="s">
        <v>851</v>
      </c>
      <c r="C867" s="379" t="s">
        <v>852</v>
      </c>
      <c r="D867" s="379" t="s">
        <v>853</v>
      </c>
      <c r="H867" s="379" t="s">
        <v>3829</v>
      </c>
      <c r="J867" s="379" t="s">
        <v>120</v>
      </c>
      <c r="K867" s="594" t="s">
        <v>3860</v>
      </c>
      <c r="L867" s="594"/>
      <c r="M867" s="594"/>
      <c r="N867" s="594"/>
      <c r="O867" s="594"/>
      <c r="P867" s="594"/>
      <c r="Q867" s="594"/>
      <c r="R867" s="594"/>
      <c r="S867" s="594"/>
      <c r="T867" s="594"/>
      <c r="U867" s="594"/>
      <c r="V867" s="594"/>
      <c r="W867" s="594"/>
      <c r="X867" s="594"/>
      <c r="Y867" s="594"/>
      <c r="Z867" s="594"/>
      <c r="AA867" s="588" t="s">
        <v>3861</v>
      </c>
      <c r="AB867" s="588" t="s">
        <v>3862</v>
      </c>
      <c r="AC867" s="528" t="s">
        <v>545</v>
      </c>
      <c r="AD867" s="588" t="s">
        <v>1096</v>
      </c>
      <c r="AE867" s="595">
        <v>1</v>
      </c>
      <c r="AF867" s="595">
        <v>7</v>
      </c>
      <c r="AG867" s="379" t="s">
        <v>665</v>
      </c>
      <c r="AH867" s="635" t="e">
        <v>#REF!</v>
      </c>
      <c r="AJ867" s="379"/>
      <c r="AK867" s="379"/>
      <c r="AL867" s="379"/>
      <c r="AM867" s="379"/>
      <c r="AN867" s="379"/>
      <c r="AO867" s="379"/>
      <c r="AQ867" s="379" t="s">
        <v>862</v>
      </c>
      <c r="AU867" s="650" t="s">
        <v>868</v>
      </c>
      <c r="AV867" s="379">
        <v>1.6</v>
      </c>
      <c r="AW867" s="644">
        <v>0</v>
      </c>
      <c r="AX867" s="380" t="s">
        <v>3691</v>
      </c>
    </row>
    <row r="868" spans="1:51" x14ac:dyDescent="0.45">
      <c r="A868" s="379" t="s">
        <v>1440</v>
      </c>
      <c r="B868" s="593" t="s">
        <v>1441</v>
      </c>
      <c r="C868" s="681" t="s">
        <v>1442</v>
      </c>
      <c r="J868" s="379" t="s">
        <v>120</v>
      </c>
      <c r="K868" s="594" t="s">
        <v>3863</v>
      </c>
      <c r="L868" s="594"/>
      <c r="M868" s="594"/>
      <c r="N868" s="594"/>
      <c r="O868" s="594"/>
      <c r="P868" s="594"/>
      <c r="Q868" s="594"/>
      <c r="R868" s="594"/>
      <c r="S868" s="594"/>
      <c r="T868" s="594"/>
      <c r="U868" s="594"/>
      <c r="V868" s="594"/>
      <c r="W868" s="594"/>
      <c r="X868" s="594"/>
      <c r="Y868" s="594"/>
      <c r="Z868" s="594"/>
      <c r="AA868" s="588"/>
      <c r="AB868" s="588" t="s">
        <v>3864</v>
      </c>
      <c r="AC868" s="528" t="s">
        <v>3865</v>
      </c>
      <c r="AD868" s="588"/>
      <c r="AE868" s="613"/>
      <c r="AF868" s="613">
        <v>7</v>
      </c>
      <c r="AJ868" s="379"/>
      <c r="AK868" s="379"/>
      <c r="AL868" s="379"/>
      <c r="AM868" s="379"/>
      <c r="AN868" s="379"/>
      <c r="AO868" s="379"/>
      <c r="AU868" s="379"/>
      <c r="AV868" s="379">
        <v>0</v>
      </c>
      <c r="AW868" s="379">
        <v>0</v>
      </c>
      <c r="AY868" s="379"/>
    </row>
    <row r="869" spans="1:51" x14ac:dyDescent="0.45">
      <c r="A869" s="379" t="s">
        <v>1440</v>
      </c>
      <c r="B869" s="593" t="s">
        <v>1441</v>
      </c>
      <c r="C869" s="681" t="s">
        <v>1442</v>
      </c>
      <c r="J869" s="379" t="s">
        <v>120</v>
      </c>
      <c r="K869" s="594" t="s">
        <v>3866</v>
      </c>
      <c r="L869" s="594"/>
      <c r="M869" s="594"/>
      <c r="N869" s="594"/>
      <c r="O869" s="594"/>
      <c r="P869" s="594"/>
      <c r="Q869" s="594"/>
      <c r="R869" s="594"/>
      <c r="S869" s="594"/>
      <c r="T869" s="594"/>
      <c r="U869" s="594"/>
      <c r="V869" s="594"/>
      <c r="W869" s="594"/>
      <c r="X869" s="594"/>
      <c r="Y869" s="594"/>
      <c r="Z869" s="594"/>
      <c r="AA869" s="588"/>
      <c r="AB869" s="588" t="s">
        <v>3867</v>
      </c>
      <c r="AC869" s="528" t="s">
        <v>569</v>
      </c>
      <c r="AD869" s="588"/>
      <c r="AE869" s="613"/>
      <c r="AF869" s="613">
        <v>7</v>
      </c>
      <c r="AJ869" s="379"/>
      <c r="AK869" s="379"/>
      <c r="AL869" s="379"/>
      <c r="AM869" s="379"/>
      <c r="AN869" s="379"/>
      <c r="AO869" s="379"/>
      <c r="AU869" s="379"/>
      <c r="AV869" s="379">
        <v>0</v>
      </c>
      <c r="AW869" s="379">
        <v>0</v>
      </c>
      <c r="AY869" s="379"/>
    </row>
    <row r="870" spans="1:51" x14ac:dyDescent="0.45">
      <c r="A870" s="379" t="s">
        <v>602</v>
      </c>
      <c r="B870" s="379" t="s">
        <v>851</v>
      </c>
      <c r="C870" s="379" t="s">
        <v>852</v>
      </c>
      <c r="D870" s="379" t="s">
        <v>853</v>
      </c>
      <c r="H870" s="379" t="s">
        <v>3868</v>
      </c>
      <c r="J870" s="379" t="s">
        <v>120</v>
      </c>
      <c r="K870" s="594" t="s">
        <v>3869</v>
      </c>
      <c r="L870" s="594"/>
      <c r="M870" s="594"/>
      <c r="N870" s="594"/>
      <c r="O870" s="594"/>
      <c r="P870" s="594"/>
      <c r="Q870" s="594"/>
      <c r="R870" s="594"/>
      <c r="S870" s="594"/>
      <c r="T870" s="594"/>
      <c r="U870" s="594"/>
      <c r="V870" s="594"/>
      <c r="W870" s="594"/>
      <c r="X870" s="594"/>
      <c r="Y870" s="594"/>
      <c r="Z870" s="594"/>
      <c r="AA870" s="588" t="s">
        <v>3870</v>
      </c>
      <c r="AB870" s="588" t="s">
        <v>3871</v>
      </c>
      <c r="AC870" s="528" t="s">
        <v>194</v>
      </c>
      <c r="AD870" s="588" t="s">
        <v>1096</v>
      </c>
      <c r="AE870" s="595">
        <v>1</v>
      </c>
      <c r="AF870" s="595">
        <v>7</v>
      </c>
      <c r="AG870" s="379" t="s">
        <v>665</v>
      </c>
      <c r="AH870" s="635" t="e">
        <v>#REF!</v>
      </c>
      <c r="AJ870" s="379"/>
      <c r="AK870" s="379"/>
      <c r="AL870" s="379"/>
      <c r="AM870" s="379"/>
      <c r="AN870" s="379"/>
      <c r="AO870" s="379"/>
      <c r="AQ870" s="379" t="s">
        <v>862</v>
      </c>
      <c r="AU870" s="650" t="s">
        <v>868</v>
      </c>
      <c r="AV870" s="379">
        <v>1.6</v>
      </c>
      <c r="AW870" s="644">
        <v>0</v>
      </c>
      <c r="AX870" s="380" t="s">
        <v>3691</v>
      </c>
    </row>
    <row r="871" spans="1:51" x14ac:dyDescent="0.45">
      <c r="A871" s="379" t="s">
        <v>602</v>
      </c>
      <c r="B871" s="379" t="s">
        <v>851</v>
      </c>
      <c r="C871" s="379" t="s">
        <v>852</v>
      </c>
      <c r="D871" s="379" t="s">
        <v>853</v>
      </c>
      <c r="H871" s="379" t="s">
        <v>3868</v>
      </c>
      <c r="J871" s="379" t="s">
        <v>120</v>
      </c>
      <c r="K871" s="594" t="s">
        <v>3872</v>
      </c>
      <c r="L871" s="594"/>
      <c r="M871" s="594"/>
      <c r="N871" s="594"/>
      <c r="O871" s="594"/>
      <c r="P871" s="594"/>
      <c r="Q871" s="594"/>
      <c r="R871" s="594"/>
      <c r="S871" s="594"/>
      <c r="T871" s="594"/>
      <c r="U871" s="594"/>
      <c r="V871" s="594"/>
      <c r="W871" s="594"/>
      <c r="X871" s="594"/>
      <c r="Y871" s="594"/>
      <c r="Z871" s="594"/>
      <c r="AA871" s="588" t="s">
        <v>3873</v>
      </c>
      <c r="AB871" s="588" t="s">
        <v>3874</v>
      </c>
      <c r="AC871" s="528" t="s">
        <v>198</v>
      </c>
      <c r="AD871" s="588" t="s">
        <v>1096</v>
      </c>
      <c r="AE871" s="595">
        <v>1</v>
      </c>
      <c r="AF871" s="595">
        <v>7</v>
      </c>
      <c r="AG871" s="379" t="s">
        <v>665</v>
      </c>
      <c r="AH871" s="635" t="e">
        <v>#REF!</v>
      </c>
      <c r="AJ871" s="379"/>
      <c r="AK871" s="379"/>
      <c r="AL871" s="379"/>
      <c r="AM871" s="379"/>
      <c r="AN871" s="379"/>
      <c r="AO871" s="379"/>
      <c r="AQ871" s="379" t="s">
        <v>862</v>
      </c>
      <c r="AU871" s="650" t="s">
        <v>868</v>
      </c>
      <c r="AV871" s="379">
        <v>1.6</v>
      </c>
      <c r="AW871" s="644">
        <v>0</v>
      </c>
      <c r="AX871" s="380" t="s">
        <v>3691</v>
      </c>
    </row>
    <row r="872" spans="1:51" x14ac:dyDescent="0.45">
      <c r="A872" s="379" t="s">
        <v>602</v>
      </c>
      <c r="B872" s="379" t="s">
        <v>851</v>
      </c>
      <c r="C872" s="379" t="s">
        <v>852</v>
      </c>
      <c r="D872" s="379" t="s">
        <v>853</v>
      </c>
      <c r="H872" s="379" t="s">
        <v>3868</v>
      </c>
      <c r="J872" s="379" t="s">
        <v>120</v>
      </c>
      <c r="K872" s="594" t="s">
        <v>3875</v>
      </c>
      <c r="L872" s="594"/>
      <c r="M872" s="594"/>
      <c r="N872" s="594"/>
      <c r="O872" s="594"/>
      <c r="P872" s="594"/>
      <c r="Q872" s="594"/>
      <c r="R872" s="594"/>
      <c r="S872" s="594"/>
      <c r="T872" s="594"/>
      <c r="U872" s="594"/>
      <c r="V872" s="594"/>
      <c r="W872" s="594"/>
      <c r="X872" s="594"/>
      <c r="Y872" s="594"/>
      <c r="Z872" s="594"/>
      <c r="AA872" s="588" t="s">
        <v>3876</v>
      </c>
      <c r="AB872" s="588" t="s">
        <v>3877</v>
      </c>
      <c r="AC872" s="528" t="s">
        <v>202</v>
      </c>
      <c r="AD872" s="588" t="s">
        <v>1096</v>
      </c>
      <c r="AE872" s="595">
        <v>1</v>
      </c>
      <c r="AF872" s="595">
        <v>7</v>
      </c>
      <c r="AG872" s="379" t="s">
        <v>665</v>
      </c>
      <c r="AH872" s="635" t="e">
        <v>#REF!</v>
      </c>
      <c r="AJ872" s="379"/>
      <c r="AK872" s="379"/>
      <c r="AL872" s="379"/>
      <c r="AM872" s="379"/>
      <c r="AN872" s="379"/>
      <c r="AO872" s="379"/>
      <c r="AQ872" s="379" t="s">
        <v>862</v>
      </c>
      <c r="AU872" s="650" t="s">
        <v>868</v>
      </c>
      <c r="AV872" s="379">
        <v>1.6</v>
      </c>
      <c r="AW872" s="644">
        <v>0</v>
      </c>
      <c r="AX872" s="380" t="s">
        <v>3691</v>
      </c>
    </row>
    <row r="873" spans="1:51" x14ac:dyDescent="0.45">
      <c r="A873" s="379" t="s">
        <v>602</v>
      </c>
      <c r="B873" s="379" t="s">
        <v>851</v>
      </c>
      <c r="C873" s="379" t="s">
        <v>852</v>
      </c>
      <c r="D873" s="379" t="s">
        <v>853</v>
      </c>
      <c r="H873" s="379" t="s">
        <v>3868</v>
      </c>
      <c r="J873" s="379" t="s">
        <v>120</v>
      </c>
      <c r="K873" s="594" t="s">
        <v>3878</v>
      </c>
      <c r="L873" s="594"/>
      <c r="M873" s="594"/>
      <c r="N873" s="594"/>
      <c r="O873" s="594"/>
      <c r="P873" s="594"/>
      <c r="Q873" s="594"/>
      <c r="R873" s="594"/>
      <c r="S873" s="594"/>
      <c r="T873" s="594"/>
      <c r="U873" s="594"/>
      <c r="V873" s="594"/>
      <c r="W873" s="594"/>
      <c r="X873" s="594"/>
      <c r="Y873" s="594"/>
      <c r="Z873" s="594"/>
      <c r="AA873" s="588" t="s">
        <v>3879</v>
      </c>
      <c r="AB873" s="588" t="s">
        <v>3880</v>
      </c>
      <c r="AC873" s="528" t="s">
        <v>206</v>
      </c>
      <c r="AD873" s="588" t="s">
        <v>1096</v>
      </c>
      <c r="AE873" s="595">
        <v>1</v>
      </c>
      <c r="AF873" s="595">
        <v>7</v>
      </c>
      <c r="AG873" s="379" t="s">
        <v>665</v>
      </c>
      <c r="AH873" s="635" t="e">
        <v>#REF!</v>
      </c>
      <c r="AJ873" s="379"/>
      <c r="AK873" s="379"/>
      <c r="AL873" s="379"/>
      <c r="AM873" s="379"/>
      <c r="AN873" s="379"/>
      <c r="AO873" s="379"/>
      <c r="AQ873" s="379" t="s">
        <v>862</v>
      </c>
      <c r="AU873" s="650" t="s">
        <v>868</v>
      </c>
      <c r="AV873" s="379">
        <v>1.6</v>
      </c>
      <c r="AW873" s="644">
        <v>0</v>
      </c>
      <c r="AX873" s="380" t="s">
        <v>3691</v>
      </c>
    </row>
    <row r="874" spans="1:51" x14ac:dyDescent="0.45">
      <c r="A874" s="379" t="s">
        <v>602</v>
      </c>
      <c r="B874" s="379" t="s">
        <v>851</v>
      </c>
      <c r="C874" s="379" t="s">
        <v>852</v>
      </c>
      <c r="D874" s="379" t="s">
        <v>853</v>
      </c>
      <c r="H874" s="379" t="s">
        <v>3868</v>
      </c>
      <c r="J874" s="379" t="s">
        <v>120</v>
      </c>
      <c r="K874" s="594" t="s">
        <v>3881</v>
      </c>
      <c r="L874" s="594"/>
      <c r="M874" s="594"/>
      <c r="N874" s="594"/>
      <c r="O874" s="594"/>
      <c r="P874" s="594"/>
      <c r="Q874" s="594"/>
      <c r="R874" s="594"/>
      <c r="S874" s="594"/>
      <c r="T874" s="594"/>
      <c r="U874" s="594"/>
      <c r="V874" s="594"/>
      <c r="W874" s="594"/>
      <c r="X874" s="594"/>
      <c r="Y874" s="594"/>
      <c r="Z874" s="594"/>
      <c r="AA874" s="588" t="s">
        <v>3882</v>
      </c>
      <c r="AB874" s="588" t="s">
        <v>3883</v>
      </c>
      <c r="AC874" s="528" t="s">
        <v>210</v>
      </c>
      <c r="AD874" s="588" t="s">
        <v>1096</v>
      </c>
      <c r="AE874" s="595">
        <v>1</v>
      </c>
      <c r="AF874" s="595">
        <v>7</v>
      </c>
      <c r="AG874" s="379" t="s">
        <v>665</v>
      </c>
      <c r="AH874" s="635" t="e">
        <v>#REF!</v>
      </c>
      <c r="AJ874" s="379"/>
      <c r="AK874" s="379"/>
      <c r="AL874" s="379"/>
      <c r="AM874" s="379"/>
      <c r="AN874" s="379"/>
      <c r="AO874" s="379"/>
      <c r="AQ874" s="379" t="s">
        <v>862</v>
      </c>
      <c r="AU874" s="650" t="s">
        <v>868</v>
      </c>
      <c r="AV874" s="379">
        <v>1.6</v>
      </c>
      <c r="AW874" s="644">
        <v>0</v>
      </c>
      <c r="AX874" s="380" t="s">
        <v>3691</v>
      </c>
    </row>
    <row r="875" spans="1:51" x14ac:dyDescent="0.45">
      <c r="A875" s="379" t="s">
        <v>602</v>
      </c>
      <c r="B875" s="379" t="s">
        <v>851</v>
      </c>
      <c r="C875" s="379" t="s">
        <v>852</v>
      </c>
      <c r="D875" s="379" t="s">
        <v>853</v>
      </c>
      <c r="H875" s="379" t="s">
        <v>3868</v>
      </c>
      <c r="J875" s="379" t="s">
        <v>120</v>
      </c>
      <c r="K875" s="594" t="s">
        <v>3884</v>
      </c>
      <c r="L875" s="594"/>
      <c r="M875" s="594"/>
      <c r="N875" s="594"/>
      <c r="O875" s="594"/>
      <c r="P875" s="594"/>
      <c r="Q875" s="594"/>
      <c r="R875" s="594"/>
      <c r="S875" s="594"/>
      <c r="T875" s="594"/>
      <c r="U875" s="594"/>
      <c r="V875" s="594"/>
      <c r="W875" s="594"/>
      <c r="X875" s="594"/>
      <c r="Y875" s="594"/>
      <c r="Z875" s="594"/>
      <c r="AA875" s="588" t="s">
        <v>3885</v>
      </c>
      <c r="AB875" s="588" t="s">
        <v>3886</v>
      </c>
      <c r="AC875" s="528" t="s">
        <v>500</v>
      </c>
      <c r="AD875" s="588" t="s">
        <v>1096</v>
      </c>
      <c r="AE875" s="595">
        <v>1</v>
      </c>
      <c r="AF875" s="595">
        <v>7</v>
      </c>
      <c r="AG875" s="379" t="s">
        <v>665</v>
      </c>
      <c r="AH875" s="635" t="e">
        <v>#REF!</v>
      </c>
      <c r="AJ875" s="379"/>
      <c r="AK875" s="379"/>
      <c r="AL875" s="379"/>
      <c r="AM875" s="379"/>
      <c r="AN875" s="379"/>
      <c r="AO875" s="379"/>
      <c r="AQ875" s="379" t="s">
        <v>862</v>
      </c>
      <c r="AU875" s="650" t="s">
        <v>868</v>
      </c>
      <c r="AV875" s="379">
        <v>1.6</v>
      </c>
      <c r="AW875" s="644">
        <v>0</v>
      </c>
      <c r="AX875" s="380" t="s">
        <v>3691</v>
      </c>
    </row>
    <row r="876" spans="1:51" x14ac:dyDescent="0.45">
      <c r="A876" s="379" t="s">
        <v>602</v>
      </c>
      <c r="B876" s="379" t="s">
        <v>851</v>
      </c>
      <c r="C876" s="379" t="s">
        <v>852</v>
      </c>
      <c r="D876" s="379" t="s">
        <v>853</v>
      </c>
      <c r="H876" s="379" t="s">
        <v>3868</v>
      </c>
      <c r="J876" s="379" t="s">
        <v>120</v>
      </c>
      <c r="K876" s="594" t="s">
        <v>3887</v>
      </c>
      <c r="L876" s="594"/>
      <c r="M876" s="594"/>
      <c r="N876" s="594"/>
      <c r="O876" s="594"/>
      <c r="P876" s="594"/>
      <c r="Q876" s="594"/>
      <c r="R876" s="594"/>
      <c r="S876" s="594"/>
      <c r="T876" s="594"/>
      <c r="U876" s="594"/>
      <c r="V876" s="594"/>
      <c r="W876" s="594"/>
      <c r="X876" s="594"/>
      <c r="Y876" s="594"/>
      <c r="Z876" s="594"/>
      <c r="AA876" s="588" t="s">
        <v>3888</v>
      </c>
      <c r="AB876" s="588" t="s">
        <v>3889</v>
      </c>
      <c r="AC876" s="528" t="s">
        <v>582</v>
      </c>
      <c r="AD876" s="588" t="s">
        <v>1096</v>
      </c>
      <c r="AE876" s="595">
        <v>1</v>
      </c>
      <c r="AF876" s="595">
        <v>7</v>
      </c>
      <c r="AG876" s="379" t="s">
        <v>665</v>
      </c>
      <c r="AH876" s="635" t="e">
        <v>#REF!</v>
      </c>
      <c r="AJ876" s="379"/>
      <c r="AK876" s="379"/>
      <c r="AL876" s="379"/>
      <c r="AM876" s="379"/>
      <c r="AN876" s="379"/>
      <c r="AO876" s="379"/>
      <c r="AQ876" s="379" t="s">
        <v>862</v>
      </c>
      <c r="AU876" s="650" t="s">
        <v>868</v>
      </c>
      <c r="AV876" s="379">
        <v>1.6</v>
      </c>
      <c r="AW876" s="644">
        <v>0</v>
      </c>
      <c r="AX876" s="380" t="s">
        <v>3691</v>
      </c>
    </row>
    <row r="877" spans="1:51" x14ac:dyDescent="0.45">
      <c r="A877" s="379" t="s">
        <v>602</v>
      </c>
      <c r="B877" s="379" t="s">
        <v>851</v>
      </c>
      <c r="C877" s="379" t="s">
        <v>852</v>
      </c>
      <c r="D877" s="379" t="s">
        <v>853</v>
      </c>
      <c r="H877" s="379" t="s">
        <v>3868</v>
      </c>
      <c r="J877" s="379" t="s">
        <v>120</v>
      </c>
      <c r="K877" s="594" t="s">
        <v>3890</v>
      </c>
      <c r="L877" s="594"/>
      <c r="M877" s="594"/>
      <c r="N877" s="594"/>
      <c r="O877" s="594"/>
      <c r="P877" s="594"/>
      <c r="Q877" s="594"/>
      <c r="R877" s="594"/>
      <c r="S877" s="594"/>
      <c r="T877" s="594"/>
      <c r="U877" s="594"/>
      <c r="V877" s="594"/>
      <c r="W877" s="594"/>
      <c r="X877" s="594"/>
      <c r="Y877" s="594"/>
      <c r="Z877" s="594"/>
      <c r="AA877" s="588" t="s">
        <v>3891</v>
      </c>
      <c r="AB877" s="588" t="s">
        <v>3892</v>
      </c>
      <c r="AC877" s="528" t="s">
        <v>583</v>
      </c>
      <c r="AD877" s="588" t="s">
        <v>1096</v>
      </c>
      <c r="AE877" s="595">
        <v>1</v>
      </c>
      <c r="AF877" s="595">
        <v>7</v>
      </c>
      <c r="AG877" s="379" t="s">
        <v>665</v>
      </c>
      <c r="AH877" s="635" t="e">
        <v>#REF!</v>
      </c>
      <c r="AJ877" s="379"/>
      <c r="AK877" s="379"/>
      <c r="AL877" s="379"/>
      <c r="AM877" s="379"/>
      <c r="AN877" s="379"/>
      <c r="AO877" s="379"/>
      <c r="AQ877" s="379" t="s">
        <v>862</v>
      </c>
      <c r="AU877" s="650" t="s">
        <v>868</v>
      </c>
      <c r="AV877" s="379">
        <v>1.6</v>
      </c>
      <c r="AW877" s="644">
        <v>0</v>
      </c>
      <c r="AX877" s="380" t="s">
        <v>3691</v>
      </c>
    </row>
    <row r="878" spans="1:51" x14ac:dyDescent="0.45">
      <c r="A878" s="379" t="s">
        <v>602</v>
      </c>
      <c r="B878" s="379" t="s">
        <v>851</v>
      </c>
      <c r="C878" s="379" t="s">
        <v>852</v>
      </c>
      <c r="D878" s="379" t="s">
        <v>853</v>
      </c>
      <c r="H878" s="379" t="s">
        <v>3868</v>
      </c>
      <c r="J878" s="379" t="s">
        <v>120</v>
      </c>
      <c r="K878" s="594" t="s">
        <v>3893</v>
      </c>
      <c r="L878" s="594"/>
      <c r="M878" s="594"/>
      <c r="N878" s="594"/>
      <c r="O878" s="594"/>
      <c r="P878" s="594"/>
      <c r="Q878" s="594"/>
      <c r="R878" s="594"/>
      <c r="S878" s="594"/>
      <c r="T878" s="594"/>
      <c r="U878" s="594"/>
      <c r="V878" s="594"/>
      <c r="W878" s="594"/>
      <c r="X878" s="594"/>
      <c r="Y878" s="594"/>
      <c r="Z878" s="594"/>
      <c r="AA878" s="588" t="s">
        <v>3894</v>
      </c>
      <c r="AB878" s="588" t="s">
        <v>3895</v>
      </c>
      <c r="AC878" s="528" t="s">
        <v>584</v>
      </c>
      <c r="AD878" s="588" t="s">
        <v>1096</v>
      </c>
      <c r="AE878" s="595">
        <v>1</v>
      </c>
      <c r="AF878" s="595">
        <v>7</v>
      </c>
      <c r="AG878" s="379" t="s">
        <v>665</v>
      </c>
      <c r="AH878" s="635" t="e">
        <v>#REF!</v>
      </c>
      <c r="AJ878" s="379"/>
      <c r="AK878" s="379"/>
      <c r="AL878" s="379"/>
      <c r="AM878" s="379"/>
      <c r="AN878" s="379"/>
      <c r="AO878" s="379"/>
      <c r="AQ878" s="379" t="s">
        <v>862</v>
      </c>
      <c r="AU878" s="650" t="s">
        <v>868</v>
      </c>
      <c r="AV878" s="379">
        <v>1.6</v>
      </c>
      <c r="AW878" s="644">
        <v>0</v>
      </c>
      <c r="AX878" s="380" t="s">
        <v>3691</v>
      </c>
    </row>
    <row r="879" spans="1:51" x14ac:dyDescent="0.45">
      <c r="A879" s="379" t="s">
        <v>602</v>
      </c>
      <c r="B879" s="379" t="s">
        <v>851</v>
      </c>
      <c r="C879" s="379" t="s">
        <v>852</v>
      </c>
      <c r="D879" s="379" t="s">
        <v>853</v>
      </c>
      <c r="H879" s="379" t="s">
        <v>3868</v>
      </c>
      <c r="J879" s="379" t="s">
        <v>120</v>
      </c>
      <c r="K879" s="594" t="s">
        <v>3896</v>
      </c>
      <c r="L879" s="594"/>
      <c r="M879" s="594"/>
      <c r="N879" s="594"/>
      <c r="O879" s="594"/>
      <c r="P879" s="594"/>
      <c r="Q879" s="594"/>
      <c r="R879" s="594"/>
      <c r="S879" s="594"/>
      <c r="T879" s="594"/>
      <c r="U879" s="594"/>
      <c r="V879" s="594"/>
      <c r="W879" s="594"/>
      <c r="X879" s="594"/>
      <c r="Y879" s="594"/>
      <c r="Z879" s="594"/>
      <c r="AA879" s="588" t="s">
        <v>3897</v>
      </c>
      <c r="AB879" s="588" t="s">
        <v>3898</v>
      </c>
      <c r="AC879" s="528" t="s">
        <v>586</v>
      </c>
      <c r="AD879" s="588" t="s">
        <v>1096</v>
      </c>
      <c r="AE879" s="595">
        <v>1</v>
      </c>
      <c r="AF879" s="595">
        <v>7</v>
      </c>
      <c r="AG879" s="379" t="s">
        <v>665</v>
      </c>
      <c r="AH879" s="635" t="e">
        <v>#REF!</v>
      </c>
      <c r="AJ879" s="379"/>
      <c r="AK879" s="379"/>
      <c r="AL879" s="379"/>
      <c r="AM879" s="379"/>
      <c r="AN879" s="379"/>
      <c r="AO879" s="379"/>
      <c r="AQ879" s="379" t="s">
        <v>862</v>
      </c>
      <c r="AU879" s="650" t="s">
        <v>868</v>
      </c>
      <c r="AV879" s="379">
        <v>1.6</v>
      </c>
      <c r="AW879" s="644">
        <v>0</v>
      </c>
      <c r="AX879" s="380" t="s">
        <v>3691</v>
      </c>
    </row>
    <row r="880" spans="1:51" x14ac:dyDescent="0.45">
      <c r="A880" s="379" t="s">
        <v>602</v>
      </c>
      <c r="B880" s="379" t="s">
        <v>851</v>
      </c>
      <c r="C880" s="379" t="s">
        <v>852</v>
      </c>
      <c r="D880" s="379" t="s">
        <v>853</v>
      </c>
      <c r="H880" s="379" t="s">
        <v>3868</v>
      </c>
      <c r="J880" s="379" t="s">
        <v>120</v>
      </c>
      <c r="K880" s="594" t="s">
        <v>3899</v>
      </c>
      <c r="L880" s="594"/>
      <c r="M880" s="594"/>
      <c r="N880" s="594"/>
      <c r="O880" s="594"/>
      <c r="P880" s="594"/>
      <c r="Q880" s="594"/>
      <c r="R880" s="594"/>
      <c r="S880" s="594"/>
      <c r="T880" s="594"/>
      <c r="U880" s="594"/>
      <c r="V880" s="594"/>
      <c r="W880" s="594"/>
      <c r="X880" s="594"/>
      <c r="Y880" s="594"/>
      <c r="Z880" s="594"/>
      <c r="AA880" s="588" t="s">
        <v>3900</v>
      </c>
      <c r="AB880" s="588" t="s">
        <v>3901</v>
      </c>
      <c r="AC880" s="528" t="s">
        <v>588</v>
      </c>
      <c r="AD880" s="588" t="s">
        <v>1096</v>
      </c>
      <c r="AE880" s="595">
        <v>1</v>
      </c>
      <c r="AF880" s="595">
        <v>7</v>
      </c>
      <c r="AG880" s="379" t="s">
        <v>665</v>
      </c>
      <c r="AH880" s="635" t="e">
        <v>#REF!</v>
      </c>
      <c r="AJ880" s="379"/>
      <c r="AK880" s="379"/>
      <c r="AL880" s="379"/>
      <c r="AM880" s="379"/>
      <c r="AN880" s="379"/>
      <c r="AO880" s="379"/>
      <c r="AQ880" s="379" t="s">
        <v>862</v>
      </c>
      <c r="AU880" s="650" t="s">
        <v>868</v>
      </c>
      <c r="AV880" s="379">
        <v>1.6</v>
      </c>
      <c r="AW880" s="644">
        <v>0</v>
      </c>
      <c r="AX880" s="380" t="s">
        <v>3691</v>
      </c>
    </row>
    <row r="881" spans="1:50" x14ac:dyDescent="0.45">
      <c r="A881" s="379" t="s">
        <v>602</v>
      </c>
      <c r="B881" s="379" t="s">
        <v>851</v>
      </c>
      <c r="C881" s="379" t="s">
        <v>852</v>
      </c>
      <c r="D881" s="379" t="s">
        <v>853</v>
      </c>
      <c r="H881" s="379" t="s">
        <v>3868</v>
      </c>
      <c r="J881" s="379" t="s">
        <v>120</v>
      </c>
      <c r="K881" s="594" t="s">
        <v>3902</v>
      </c>
      <c r="L881" s="594"/>
      <c r="M881" s="594"/>
      <c r="N881" s="594"/>
      <c r="O881" s="594"/>
      <c r="P881" s="594"/>
      <c r="Q881" s="594"/>
      <c r="R881" s="594"/>
      <c r="S881" s="594"/>
      <c r="T881" s="594"/>
      <c r="U881" s="594"/>
      <c r="V881" s="594"/>
      <c r="W881" s="594"/>
      <c r="X881" s="594"/>
      <c r="Y881" s="594"/>
      <c r="Z881" s="594"/>
      <c r="AA881" s="588" t="s">
        <v>3903</v>
      </c>
      <c r="AB881" s="588" t="s">
        <v>3904</v>
      </c>
      <c r="AC881" s="528" t="s">
        <v>589</v>
      </c>
      <c r="AD881" s="588" t="s">
        <v>1096</v>
      </c>
      <c r="AE881" s="595">
        <v>1</v>
      </c>
      <c r="AF881" s="595">
        <v>7</v>
      </c>
      <c r="AG881" s="379" t="s">
        <v>665</v>
      </c>
      <c r="AH881" s="635" t="e">
        <v>#REF!</v>
      </c>
      <c r="AJ881" s="379"/>
      <c r="AK881" s="379"/>
      <c r="AL881" s="379"/>
      <c r="AM881" s="379"/>
      <c r="AN881" s="379"/>
      <c r="AO881" s="379"/>
      <c r="AQ881" s="379" t="s">
        <v>862</v>
      </c>
      <c r="AU881" s="650" t="s">
        <v>868</v>
      </c>
      <c r="AV881" s="379">
        <v>1.6</v>
      </c>
      <c r="AW881" s="644">
        <v>0</v>
      </c>
      <c r="AX881" s="380" t="s">
        <v>3691</v>
      </c>
    </row>
    <row r="882" spans="1:50" x14ac:dyDescent="0.45">
      <c r="A882" s="379" t="s">
        <v>602</v>
      </c>
      <c r="B882" s="379" t="s">
        <v>851</v>
      </c>
      <c r="C882" s="379" t="s">
        <v>852</v>
      </c>
      <c r="D882" s="379" t="s">
        <v>853</v>
      </c>
      <c r="H882" s="379" t="s">
        <v>3868</v>
      </c>
      <c r="J882" s="379" t="s">
        <v>120</v>
      </c>
      <c r="K882" s="594" t="s">
        <v>3905</v>
      </c>
      <c r="L882" s="594"/>
      <c r="M882" s="594"/>
      <c r="N882" s="594"/>
      <c r="O882" s="594"/>
      <c r="P882" s="594"/>
      <c r="Q882" s="594"/>
      <c r="R882" s="594"/>
      <c r="S882" s="594"/>
      <c r="T882" s="594"/>
      <c r="U882" s="594"/>
      <c r="V882" s="594"/>
      <c r="W882" s="594"/>
      <c r="X882" s="594"/>
      <c r="Y882" s="594"/>
      <c r="Z882" s="594"/>
      <c r="AA882" s="588" t="s">
        <v>3906</v>
      </c>
      <c r="AB882" s="588" t="s">
        <v>3907</v>
      </c>
      <c r="AC882" s="528" t="s">
        <v>590</v>
      </c>
      <c r="AD882" s="588" t="s">
        <v>1096</v>
      </c>
      <c r="AE882" s="595">
        <v>1</v>
      </c>
      <c r="AF882" s="595">
        <v>7</v>
      </c>
      <c r="AG882" s="379" t="s">
        <v>665</v>
      </c>
      <c r="AH882" s="635" t="e">
        <v>#REF!</v>
      </c>
      <c r="AJ882" s="379"/>
      <c r="AK882" s="379"/>
      <c r="AL882" s="379"/>
      <c r="AM882" s="379"/>
      <c r="AN882" s="379"/>
      <c r="AO882" s="379"/>
      <c r="AQ882" s="379" t="s">
        <v>862</v>
      </c>
      <c r="AU882" s="650" t="s">
        <v>868</v>
      </c>
      <c r="AV882" s="379">
        <v>1.6</v>
      </c>
      <c r="AW882" s="644">
        <v>0</v>
      </c>
      <c r="AX882" s="380" t="s">
        <v>3691</v>
      </c>
    </row>
    <row r="883" spans="1:50" x14ac:dyDescent="0.45">
      <c r="A883" s="379" t="s">
        <v>602</v>
      </c>
      <c r="B883" s="379" t="s">
        <v>851</v>
      </c>
      <c r="C883" s="379" t="s">
        <v>852</v>
      </c>
      <c r="D883" s="379" t="s">
        <v>853</v>
      </c>
      <c r="H883" s="379" t="s">
        <v>3868</v>
      </c>
      <c r="J883" s="379" t="s">
        <v>120</v>
      </c>
      <c r="K883" s="594" t="s">
        <v>3908</v>
      </c>
      <c r="L883" s="594"/>
      <c r="M883" s="594"/>
      <c r="N883" s="594"/>
      <c r="O883" s="594"/>
      <c r="P883" s="594"/>
      <c r="Q883" s="594"/>
      <c r="R883" s="594"/>
      <c r="S883" s="594"/>
      <c r="T883" s="594"/>
      <c r="U883" s="594"/>
      <c r="V883" s="594"/>
      <c r="W883" s="594"/>
      <c r="X883" s="594"/>
      <c r="Y883" s="594"/>
      <c r="Z883" s="594"/>
      <c r="AA883" s="588" t="s">
        <v>3909</v>
      </c>
      <c r="AB883" s="588" t="s">
        <v>3910</v>
      </c>
      <c r="AC883" s="528" t="s">
        <v>591</v>
      </c>
      <c r="AD883" s="588" t="s">
        <v>1096</v>
      </c>
      <c r="AE883" s="595">
        <v>1</v>
      </c>
      <c r="AF883" s="595">
        <v>7</v>
      </c>
      <c r="AG883" s="379" t="s">
        <v>665</v>
      </c>
      <c r="AH883" s="635" t="e">
        <v>#REF!</v>
      </c>
      <c r="AJ883" s="379"/>
      <c r="AK883" s="379"/>
      <c r="AL883" s="379"/>
      <c r="AM883" s="379"/>
      <c r="AN883" s="379"/>
      <c r="AO883" s="379"/>
      <c r="AQ883" s="379" t="s">
        <v>862</v>
      </c>
      <c r="AU883" s="650" t="s">
        <v>868</v>
      </c>
      <c r="AV883" s="379">
        <v>1.6</v>
      </c>
      <c r="AW883" s="644">
        <v>0</v>
      </c>
      <c r="AX883" s="380" t="s">
        <v>3691</v>
      </c>
    </row>
    <row r="884" spans="1:50" x14ac:dyDescent="0.45">
      <c r="A884" s="379" t="s">
        <v>602</v>
      </c>
      <c r="B884" s="379" t="s">
        <v>851</v>
      </c>
      <c r="C884" s="379" t="s">
        <v>852</v>
      </c>
      <c r="D884" s="379" t="s">
        <v>853</v>
      </c>
      <c r="H884" s="379" t="s">
        <v>3868</v>
      </c>
      <c r="J884" s="379" t="s">
        <v>120</v>
      </c>
      <c r="K884" s="594" t="s">
        <v>3911</v>
      </c>
      <c r="L884" s="594"/>
      <c r="M884" s="594"/>
      <c r="N884" s="594"/>
      <c r="O884" s="594"/>
      <c r="P884" s="594"/>
      <c r="Q884" s="594"/>
      <c r="R884" s="594"/>
      <c r="S884" s="594"/>
      <c r="T884" s="594"/>
      <c r="U884" s="594"/>
      <c r="V884" s="594"/>
      <c r="W884" s="594"/>
      <c r="X884" s="594"/>
      <c r="Y884" s="594"/>
      <c r="Z884" s="594"/>
      <c r="AA884" s="588" t="s">
        <v>3912</v>
      </c>
      <c r="AB884" s="588" t="s">
        <v>3913</v>
      </c>
      <c r="AC884" s="528" t="s">
        <v>592</v>
      </c>
      <c r="AD884" s="588" t="s">
        <v>1096</v>
      </c>
      <c r="AE884" s="595">
        <v>1</v>
      </c>
      <c r="AF884" s="595">
        <v>7</v>
      </c>
      <c r="AG884" s="379" t="s">
        <v>665</v>
      </c>
      <c r="AH884" s="635" t="e">
        <v>#REF!</v>
      </c>
      <c r="AJ884" s="379"/>
      <c r="AK884" s="379"/>
      <c r="AL884" s="379"/>
      <c r="AM884" s="379"/>
      <c r="AN884" s="379"/>
      <c r="AO884" s="379"/>
      <c r="AQ884" s="379" t="s">
        <v>862</v>
      </c>
      <c r="AU884" s="650" t="s">
        <v>868</v>
      </c>
      <c r="AV884" s="379">
        <v>1.6</v>
      </c>
      <c r="AW884" s="644">
        <v>0</v>
      </c>
      <c r="AX884" s="380" t="s">
        <v>3691</v>
      </c>
    </row>
    <row r="885" spans="1:50" x14ac:dyDescent="0.45">
      <c r="A885" s="379" t="s">
        <v>602</v>
      </c>
      <c r="B885" s="379" t="s">
        <v>851</v>
      </c>
      <c r="C885" s="379" t="s">
        <v>852</v>
      </c>
      <c r="D885" s="379" t="s">
        <v>853</v>
      </c>
      <c r="H885" s="379" t="s">
        <v>3868</v>
      </c>
      <c r="J885" s="379" t="s">
        <v>120</v>
      </c>
      <c r="K885" s="594" t="s">
        <v>3914</v>
      </c>
      <c r="L885" s="594"/>
      <c r="M885" s="594"/>
      <c r="N885" s="594"/>
      <c r="O885" s="594"/>
      <c r="P885" s="594"/>
      <c r="Q885" s="594"/>
      <c r="R885" s="594"/>
      <c r="S885" s="594"/>
      <c r="T885" s="594"/>
      <c r="U885" s="594"/>
      <c r="V885" s="594"/>
      <c r="W885" s="594"/>
      <c r="X885" s="594"/>
      <c r="Y885" s="594"/>
      <c r="Z885" s="594"/>
      <c r="AA885" s="588" t="s">
        <v>3915</v>
      </c>
      <c r="AB885" s="588" t="s">
        <v>3916</v>
      </c>
      <c r="AC885" s="528" t="s">
        <v>593</v>
      </c>
      <c r="AD885" s="588" t="s">
        <v>1096</v>
      </c>
      <c r="AE885" s="595">
        <v>1</v>
      </c>
      <c r="AF885" s="595">
        <v>7</v>
      </c>
      <c r="AG885" s="379" t="s">
        <v>665</v>
      </c>
      <c r="AH885" s="635" t="e">
        <v>#REF!</v>
      </c>
      <c r="AJ885" s="379"/>
      <c r="AK885" s="379"/>
      <c r="AL885" s="379"/>
      <c r="AM885" s="379"/>
      <c r="AN885" s="379"/>
      <c r="AO885" s="379"/>
      <c r="AQ885" s="379" t="s">
        <v>862</v>
      </c>
      <c r="AU885" s="650" t="s">
        <v>868</v>
      </c>
      <c r="AV885" s="379">
        <v>1.6</v>
      </c>
      <c r="AW885" s="644">
        <v>0</v>
      </c>
      <c r="AX885" s="380" t="s">
        <v>3691</v>
      </c>
    </row>
    <row r="886" spans="1:50" x14ac:dyDescent="0.45">
      <c r="A886" s="379" t="s">
        <v>602</v>
      </c>
      <c r="B886" s="379" t="s">
        <v>851</v>
      </c>
      <c r="C886" s="379" t="s">
        <v>852</v>
      </c>
      <c r="D886" s="379" t="s">
        <v>853</v>
      </c>
      <c r="H886" s="379" t="s">
        <v>3868</v>
      </c>
      <c r="J886" s="379" t="s">
        <v>120</v>
      </c>
      <c r="K886" s="594" t="s">
        <v>3917</v>
      </c>
      <c r="L886" s="594"/>
      <c r="M886" s="594"/>
      <c r="N886" s="594"/>
      <c r="O886" s="594"/>
      <c r="P886" s="594"/>
      <c r="Q886" s="594"/>
      <c r="R886" s="594"/>
      <c r="S886" s="594"/>
      <c r="T886" s="594"/>
      <c r="U886" s="594"/>
      <c r="V886" s="594"/>
      <c r="W886" s="594"/>
      <c r="X886" s="594"/>
      <c r="Y886" s="594"/>
      <c r="Z886" s="594"/>
      <c r="AA886" s="588" t="s">
        <v>3918</v>
      </c>
      <c r="AB886" s="588" t="s">
        <v>3919</v>
      </c>
      <c r="AC886" s="528" t="s">
        <v>594</v>
      </c>
      <c r="AD886" s="588" t="s">
        <v>1096</v>
      </c>
      <c r="AE886" s="595">
        <v>1</v>
      </c>
      <c r="AF886" s="595">
        <v>7</v>
      </c>
      <c r="AG886" s="379" t="s">
        <v>665</v>
      </c>
      <c r="AH886" s="635" t="e">
        <v>#REF!</v>
      </c>
      <c r="AJ886" s="379"/>
      <c r="AK886" s="379"/>
      <c r="AL886" s="379"/>
      <c r="AM886" s="379"/>
      <c r="AN886" s="379"/>
      <c r="AO886" s="379"/>
      <c r="AQ886" s="379" t="s">
        <v>862</v>
      </c>
      <c r="AU886" s="650" t="s">
        <v>868</v>
      </c>
      <c r="AV886" s="379">
        <v>1.6</v>
      </c>
      <c r="AW886" s="644">
        <v>0</v>
      </c>
      <c r="AX886" s="380" t="s">
        <v>3691</v>
      </c>
    </row>
    <row r="887" spans="1:50" x14ac:dyDescent="0.45">
      <c r="A887" s="379" t="s">
        <v>602</v>
      </c>
      <c r="B887" s="379" t="s">
        <v>851</v>
      </c>
      <c r="C887" s="379" t="s">
        <v>852</v>
      </c>
      <c r="D887" s="379" t="s">
        <v>853</v>
      </c>
      <c r="H887" s="379" t="s">
        <v>3868</v>
      </c>
      <c r="J887" s="379" t="s">
        <v>120</v>
      </c>
      <c r="K887" s="594" t="s">
        <v>3920</v>
      </c>
      <c r="L887" s="594"/>
      <c r="M887" s="594"/>
      <c r="N887" s="594"/>
      <c r="O887" s="594"/>
      <c r="P887" s="594"/>
      <c r="Q887" s="594"/>
      <c r="R887" s="594"/>
      <c r="S887" s="594"/>
      <c r="T887" s="594"/>
      <c r="U887" s="594"/>
      <c r="V887" s="594"/>
      <c r="W887" s="594"/>
      <c r="X887" s="594"/>
      <c r="Y887" s="594"/>
      <c r="Z887" s="594"/>
      <c r="AA887" s="588" t="s">
        <v>3921</v>
      </c>
      <c r="AB887" s="588" t="s">
        <v>3922</v>
      </c>
      <c r="AC887" s="528" t="s">
        <v>596</v>
      </c>
      <c r="AD887" s="588" t="s">
        <v>1096</v>
      </c>
      <c r="AE887" s="595">
        <v>1</v>
      </c>
      <c r="AF887" s="595">
        <v>7</v>
      </c>
      <c r="AG887" s="379" t="s">
        <v>665</v>
      </c>
      <c r="AH887" s="635" t="e">
        <v>#REF!</v>
      </c>
      <c r="AJ887" s="379"/>
      <c r="AK887" s="379"/>
      <c r="AL887" s="379"/>
      <c r="AM887" s="379"/>
      <c r="AN887" s="379"/>
      <c r="AO887" s="379"/>
      <c r="AQ887" s="379" t="s">
        <v>862</v>
      </c>
      <c r="AU887" s="650" t="s">
        <v>868</v>
      </c>
      <c r="AV887" s="379">
        <v>1.6</v>
      </c>
      <c r="AW887" s="644">
        <v>0</v>
      </c>
      <c r="AX887" s="380" t="s">
        <v>3691</v>
      </c>
    </row>
    <row r="888" spans="1:50" x14ac:dyDescent="0.45">
      <c r="A888" s="379" t="s">
        <v>602</v>
      </c>
      <c r="B888" s="379" t="s">
        <v>851</v>
      </c>
      <c r="C888" s="379" t="s">
        <v>852</v>
      </c>
      <c r="D888" s="379" t="s">
        <v>853</v>
      </c>
      <c r="H888" s="379" t="s">
        <v>3868</v>
      </c>
      <c r="J888" s="379" t="s">
        <v>120</v>
      </c>
      <c r="K888" s="594" t="s">
        <v>3923</v>
      </c>
      <c r="L888" s="594"/>
      <c r="M888" s="594"/>
      <c r="N888" s="594"/>
      <c r="O888" s="594"/>
      <c r="P888" s="594"/>
      <c r="Q888" s="594"/>
      <c r="R888" s="594"/>
      <c r="S888" s="594"/>
      <c r="T888" s="594"/>
      <c r="U888" s="594"/>
      <c r="V888" s="594"/>
      <c r="W888" s="594"/>
      <c r="X888" s="594"/>
      <c r="Y888" s="594"/>
      <c r="Z888" s="594"/>
      <c r="AA888" s="588" t="s">
        <v>3924</v>
      </c>
      <c r="AB888" s="588" t="s">
        <v>3925</v>
      </c>
      <c r="AC888" s="528" t="s">
        <v>597</v>
      </c>
      <c r="AD888" s="588" t="s">
        <v>1096</v>
      </c>
      <c r="AE888" s="595">
        <v>1</v>
      </c>
      <c r="AF888" s="595">
        <v>7</v>
      </c>
      <c r="AG888" s="379" t="s">
        <v>665</v>
      </c>
      <c r="AH888" s="635" t="e">
        <v>#REF!</v>
      </c>
      <c r="AJ888" s="379"/>
      <c r="AK888" s="379"/>
      <c r="AL888" s="379"/>
      <c r="AM888" s="379"/>
      <c r="AN888" s="379"/>
      <c r="AO888" s="379"/>
      <c r="AQ888" s="379" t="s">
        <v>862</v>
      </c>
      <c r="AU888" s="650" t="s">
        <v>868</v>
      </c>
      <c r="AV888" s="379">
        <v>1.6</v>
      </c>
      <c r="AW888" s="644">
        <v>0</v>
      </c>
      <c r="AX888" s="380" t="s">
        <v>3691</v>
      </c>
    </row>
    <row r="889" spans="1:50" x14ac:dyDescent="0.45">
      <c r="A889" s="379" t="s">
        <v>602</v>
      </c>
      <c r="B889" s="379" t="s">
        <v>851</v>
      </c>
      <c r="C889" s="379" t="s">
        <v>852</v>
      </c>
      <c r="D889" s="379" t="s">
        <v>853</v>
      </c>
      <c r="H889" s="379" t="s">
        <v>3868</v>
      </c>
      <c r="J889" s="379" t="s">
        <v>120</v>
      </c>
      <c r="K889" s="594" t="s">
        <v>3926</v>
      </c>
      <c r="L889" s="594"/>
      <c r="M889" s="594"/>
      <c r="N889" s="594"/>
      <c r="O889" s="594"/>
      <c r="P889" s="594"/>
      <c r="Q889" s="594"/>
      <c r="R889" s="594"/>
      <c r="S889" s="594"/>
      <c r="T889" s="594"/>
      <c r="U889" s="594"/>
      <c r="V889" s="594"/>
      <c r="W889" s="594"/>
      <c r="X889" s="594"/>
      <c r="Y889" s="594"/>
      <c r="Z889" s="594"/>
      <c r="AA889" s="588" t="s">
        <v>3927</v>
      </c>
      <c r="AB889" s="588" t="s">
        <v>3928</v>
      </c>
      <c r="AC889" s="528" t="s">
        <v>599</v>
      </c>
      <c r="AD889" s="588" t="s">
        <v>1096</v>
      </c>
      <c r="AE889" s="595">
        <v>1</v>
      </c>
      <c r="AF889" s="595">
        <v>7</v>
      </c>
      <c r="AG889" s="379" t="s">
        <v>665</v>
      </c>
      <c r="AH889" s="635" t="e">
        <v>#REF!</v>
      </c>
      <c r="AJ889" s="379"/>
      <c r="AK889" s="379"/>
      <c r="AL889" s="379"/>
      <c r="AM889" s="379"/>
      <c r="AN889" s="379"/>
      <c r="AO889" s="379"/>
      <c r="AQ889" s="379" t="s">
        <v>862</v>
      </c>
      <c r="AU889" s="650" t="s">
        <v>868</v>
      </c>
      <c r="AV889" s="379">
        <v>1.6</v>
      </c>
      <c r="AW889" s="644">
        <v>0</v>
      </c>
      <c r="AX889" s="380" t="s">
        <v>3691</v>
      </c>
    </row>
    <row r="890" spans="1:50" x14ac:dyDescent="0.45">
      <c r="A890" s="379" t="s">
        <v>602</v>
      </c>
      <c r="B890" s="379" t="s">
        <v>851</v>
      </c>
      <c r="C890" s="379" t="s">
        <v>852</v>
      </c>
      <c r="D890" s="379" t="s">
        <v>853</v>
      </c>
      <c r="H890" s="379" t="s">
        <v>3868</v>
      </c>
      <c r="J890" s="379" t="s">
        <v>120</v>
      </c>
      <c r="K890" s="594" t="s">
        <v>3929</v>
      </c>
      <c r="L890" s="594"/>
      <c r="M890" s="594"/>
      <c r="N890" s="594"/>
      <c r="O890" s="594"/>
      <c r="P890" s="594"/>
      <c r="Q890" s="594"/>
      <c r="R890" s="594"/>
      <c r="S890" s="594"/>
      <c r="T890" s="594"/>
      <c r="U890" s="594"/>
      <c r="V890" s="594"/>
      <c r="W890" s="594"/>
      <c r="X890" s="594"/>
      <c r="Y890" s="594"/>
      <c r="Z890" s="594"/>
      <c r="AA890" s="588" t="s">
        <v>3930</v>
      </c>
      <c r="AB890" s="588" t="s">
        <v>3931</v>
      </c>
      <c r="AC890" s="528" t="s">
        <v>600</v>
      </c>
      <c r="AD890" s="588" t="s">
        <v>1096</v>
      </c>
      <c r="AE890" s="595">
        <v>1</v>
      </c>
      <c r="AF890" s="595">
        <v>7</v>
      </c>
      <c r="AG890" s="379" t="s">
        <v>665</v>
      </c>
      <c r="AH890" s="635" t="e">
        <v>#REF!</v>
      </c>
      <c r="AJ890" s="379"/>
      <c r="AK890" s="379"/>
      <c r="AL890" s="379"/>
      <c r="AM890" s="379"/>
      <c r="AN890" s="379"/>
      <c r="AO890" s="379"/>
      <c r="AQ890" s="379" t="s">
        <v>862</v>
      </c>
      <c r="AU890" s="650" t="s">
        <v>868</v>
      </c>
      <c r="AV890" s="379">
        <v>1.6</v>
      </c>
      <c r="AW890" s="644">
        <v>0</v>
      </c>
      <c r="AX890" s="380" t="s">
        <v>3691</v>
      </c>
    </row>
    <row r="891" spans="1:50" x14ac:dyDescent="0.45">
      <c r="A891" s="379" t="s">
        <v>602</v>
      </c>
      <c r="B891" s="379" t="s">
        <v>851</v>
      </c>
      <c r="C891" s="379" t="s">
        <v>852</v>
      </c>
      <c r="D891" s="379" t="s">
        <v>853</v>
      </c>
      <c r="H891" s="379" t="s">
        <v>3668</v>
      </c>
      <c r="J891" s="379" t="s">
        <v>120</v>
      </c>
      <c r="K891" s="594" t="s">
        <v>3932</v>
      </c>
      <c r="L891" s="594"/>
      <c r="M891" s="594"/>
      <c r="N891" s="594"/>
      <c r="O891" s="594"/>
      <c r="P891" s="594"/>
      <c r="Q891" s="594"/>
      <c r="R891" s="594"/>
      <c r="S891" s="594"/>
      <c r="T891" s="594" t="s">
        <v>3933</v>
      </c>
      <c r="U891" s="594" t="s">
        <v>3934</v>
      </c>
      <c r="V891" s="594"/>
      <c r="W891" s="594"/>
      <c r="X891" s="594"/>
      <c r="Y891" s="594"/>
      <c r="Z891" s="594"/>
      <c r="AA891" s="588" t="s">
        <v>3935</v>
      </c>
      <c r="AB891" s="588" t="s">
        <v>3936</v>
      </c>
      <c r="AC891" s="528" t="s">
        <v>470</v>
      </c>
      <c r="AD891" s="588" t="s">
        <v>1096</v>
      </c>
      <c r="AE891" s="595">
        <v>1</v>
      </c>
      <c r="AF891" s="595">
        <v>7</v>
      </c>
      <c r="AG891" s="379" t="s">
        <v>665</v>
      </c>
      <c r="AH891" s="635" t="e">
        <v>#REF!</v>
      </c>
      <c r="AJ891" s="379">
        <v>7</v>
      </c>
      <c r="AK891" s="379"/>
      <c r="AL891" s="379"/>
      <c r="AM891" s="379">
        <v>7</v>
      </c>
      <c r="AN891" s="379"/>
      <c r="AO891" s="379"/>
      <c r="AQ891" s="379" t="s">
        <v>862</v>
      </c>
      <c r="AU891" s="650" t="s">
        <v>864</v>
      </c>
      <c r="AV891" s="379">
        <v>1.6</v>
      </c>
      <c r="AW891" s="644">
        <v>0</v>
      </c>
      <c r="AX891" s="380" t="s">
        <v>3691</v>
      </c>
    </row>
    <row r="892" spans="1:50" x14ac:dyDescent="0.45">
      <c r="A892" s="379" t="s">
        <v>602</v>
      </c>
      <c r="B892" s="379" t="s">
        <v>851</v>
      </c>
      <c r="C892" s="379" t="s">
        <v>852</v>
      </c>
      <c r="D892" s="379" t="s">
        <v>853</v>
      </c>
      <c r="H892" s="379" t="s">
        <v>3668</v>
      </c>
      <c r="J892" s="379" t="s">
        <v>120</v>
      </c>
      <c r="K892" s="594" t="s">
        <v>3937</v>
      </c>
      <c r="L892" s="594"/>
      <c r="M892" s="594"/>
      <c r="N892" s="594"/>
      <c r="O892" s="594"/>
      <c r="P892" s="594"/>
      <c r="Q892" s="594"/>
      <c r="R892" s="594"/>
      <c r="S892" s="594"/>
      <c r="T892" s="594" t="s">
        <v>3938</v>
      </c>
      <c r="U892" s="594" t="s">
        <v>3939</v>
      </c>
      <c r="V892" s="594"/>
      <c r="W892" s="594"/>
      <c r="X892" s="594"/>
      <c r="Y892" s="594"/>
      <c r="Z892" s="594"/>
      <c r="AA892" s="588" t="s">
        <v>3940</v>
      </c>
      <c r="AB892" s="588" t="s">
        <v>3941</v>
      </c>
      <c r="AC892" s="528" t="s">
        <v>471</v>
      </c>
      <c r="AD892" s="588" t="s">
        <v>1096</v>
      </c>
      <c r="AE892" s="595">
        <v>1</v>
      </c>
      <c r="AF892" s="595">
        <v>7</v>
      </c>
      <c r="AG892" s="379" t="s">
        <v>665</v>
      </c>
      <c r="AH892" s="635" t="e">
        <v>#REF!</v>
      </c>
      <c r="AJ892" s="379">
        <v>7</v>
      </c>
      <c r="AK892" s="379"/>
      <c r="AL892" s="379"/>
      <c r="AM892" s="379">
        <v>7</v>
      </c>
      <c r="AN892" s="379"/>
      <c r="AO892" s="379"/>
      <c r="AQ892" s="379" t="s">
        <v>862</v>
      </c>
      <c r="AU892" s="650" t="s">
        <v>864</v>
      </c>
      <c r="AV892" s="379">
        <v>1.6</v>
      </c>
      <c r="AW892" s="644">
        <v>0</v>
      </c>
      <c r="AX892" s="379" t="s">
        <v>3674</v>
      </c>
    </row>
    <row r="893" spans="1:50" x14ac:dyDescent="0.45">
      <c r="A893" s="379" t="s">
        <v>602</v>
      </c>
      <c r="B893" s="379" t="s">
        <v>851</v>
      </c>
      <c r="C893" s="379" t="s">
        <v>852</v>
      </c>
      <c r="D893" s="379" t="s">
        <v>853</v>
      </c>
      <c r="H893" s="379" t="s">
        <v>3668</v>
      </c>
      <c r="J893" s="379" t="s">
        <v>120</v>
      </c>
      <c r="K893" s="594" t="s">
        <v>3942</v>
      </c>
      <c r="L893" s="594"/>
      <c r="M893" s="594"/>
      <c r="N893" s="594"/>
      <c r="O893" s="594"/>
      <c r="P893" s="594"/>
      <c r="Q893" s="594"/>
      <c r="R893" s="594"/>
      <c r="S893" s="594"/>
      <c r="T893" s="594" t="s">
        <v>3943</v>
      </c>
      <c r="U893" s="594" t="s">
        <v>3944</v>
      </c>
      <c r="V893" s="594"/>
      <c r="W893" s="594"/>
      <c r="X893" s="594"/>
      <c r="Y893" s="594"/>
      <c r="Z893" s="594"/>
      <c r="AA893" s="588" t="s">
        <v>3945</v>
      </c>
      <c r="AB893" s="588" t="s">
        <v>3946</v>
      </c>
      <c r="AC893" s="528" t="s">
        <v>472</v>
      </c>
      <c r="AD893" s="588" t="s">
        <v>1096</v>
      </c>
      <c r="AE893" s="595">
        <v>1</v>
      </c>
      <c r="AF893" s="595">
        <v>7</v>
      </c>
      <c r="AG893" s="379" t="s">
        <v>665</v>
      </c>
      <c r="AH893" s="635" t="e">
        <v>#REF!</v>
      </c>
      <c r="AJ893" s="379">
        <v>7</v>
      </c>
      <c r="AK893" s="379"/>
      <c r="AL893" s="379"/>
      <c r="AM893" s="379">
        <v>7</v>
      </c>
      <c r="AN893" s="379"/>
      <c r="AO893" s="379"/>
      <c r="AQ893" s="379" t="s">
        <v>862</v>
      </c>
      <c r="AU893" s="650" t="s">
        <v>864</v>
      </c>
      <c r="AV893" s="379">
        <v>1.6</v>
      </c>
      <c r="AW893" s="644">
        <v>0</v>
      </c>
      <c r="AX893" s="379" t="s">
        <v>3674</v>
      </c>
    </row>
    <row r="894" spans="1:50" x14ac:dyDescent="0.45">
      <c r="A894" s="379" t="s">
        <v>602</v>
      </c>
      <c r="B894" s="379" t="s">
        <v>851</v>
      </c>
      <c r="C894" s="379" t="s">
        <v>852</v>
      </c>
      <c r="D894" s="379" t="s">
        <v>853</v>
      </c>
      <c r="H894" s="379" t="s">
        <v>3685</v>
      </c>
      <c r="J894" s="379" t="s">
        <v>120</v>
      </c>
      <c r="K894" s="594" t="s">
        <v>3947</v>
      </c>
      <c r="L894" s="594"/>
      <c r="M894" s="594"/>
      <c r="N894" s="594"/>
      <c r="O894" s="594"/>
      <c r="P894" s="594"/>
      <c r="Q894" s="594"/>
      <c r="R894" s="594"/>
      <c r="S894" s="594"/>
      <c r="T894" s="594"/>
      <c r="U894" s="594"/>
      <c r="V894" s="594"/>
      <c r="W894" s="594"/>
      <c r="X894" s="594"/>
      <c r="Y894" s="594"/>
      <c r="Z894" s="594"/>
      <c r="AA894" s="588" t="s">
        <v>3948</v>
      </c>
      <c r="AB894" s="588" t="s">
        <v>3949</v>
      </c>
      <c r="AC894" s="528" t="s">
        <v>474</v>
      </c>
      <c r="AD894" s="588" t="s">
        <v>1096</v>
      </c>
      <c r="AE894" s="595">
        <v>1</v>
      </c>
      <c r="AF894" s="595">
        <v>7</v>
      </c>
      <c r="AG894" s="379" t="s">
        <v>665</v>
      </c>
      <c r="AH894" s="635" t="e">
        <v>#REF!</v>
      </c>
      <c r="AJ894" s="379"/>
      <c r="AK894" s="379"/>
      <c r="AL894" s="379"/>
      <c r="AM894" s="379"/>
      <c r="AN894" s="379"/>
      <c r="AO894" s="379"/>
      <c r="AQ894" s="379" t="s">
        <v>862</v>
      </c>
      <c r="AU894" s="650" t="s">
        <v>876</v>
      </c>
      <c r="AV894" s="379">
        <v>1.6</v>
      </c>
      <c r="AW894" s="644">
        <v>0</v>
      </c>
      <c r="AX894" s="380" t="s">
        <v>3691</v>
      </c>
    </row>
    <row r="895" spans="1:50" x14ac:dyDescent="0.45">
      <c r="A895" s="379" t="s">
        <v>602</v>
      </c>
      <c r="B895" s="379" t="s">
        <v>851</v>
      </c>
      <c r="C895" s="681" t="s">
        <v>852</v>
      </c>
      <c r="D895" s="379" t="s">
        <v>853</v>
      </c>
      <c r="H895" s="379" t="s">
        <v>3685</v>
      </c>
      <c r="J895" s="379" t="s">
        <v>120</v>
      </c>
      <c r="K895" s="594" t="s">
        <v>3950</v>
      </c>
      <c r="L895" s="594"/>
      <c r="M895" s="594"/>
      <c r="N895" s="594"/>
      <c r="O895" s="594"/>
      <c r="P895" s="594"/>
      <c r="Q895" s="594"/>
      <c r="R895" s="594"/>
      <c r="S895" s="594"/>
      <c r="T895" s="594"/>
      <c r="U895" s="594"/>
      <c r="V895" s="594"/>
      <c r="W895" s="594"/>
      <c r="X895" s="594"/>
      <c r="Y895" s="594"/>
      <c r="Z895" s="594"/>
      <c r="AA895" s="588" t="s">
        <v>3951</v>
      </c>
      <c r="AB895" s="588" t="s">
        <v>3952</v>
      </c>
      <c r="AC895" s="680" t="s">
        <v>477</v>
      </c>
      <c r="AD895" s="588" t="s">
        <v>1096</v>
      </c>
      <c r="AE895" s="595">
        <v>1</v>
      </c>
      <c r="AF895" s="595">
        <v>7</v>
      </c>
      <c r="AG895" s="379" t="s">
        <v>665</v>
      </c>
      <c r="AH895" s="635" t="e">
        <v>#REF!</v>
      </c>
      <c r="AJ895" s="379"/>
      <c r="AK895" s="379"/>
      <c r="AL895" s="379"/>
      <c r="AM895" s="379"/>
      <c r="AN895" s="379"/>
      <c r="AO895" s="379"/>
      <c r="AQ895" s="379" t="s">
        <v>862</v>
      </c>
      <c r="AU895" s="650" t="s">
        <v>876</v>
      </c>
      <c r="AV895" s="681">
        <v>1.6</v>
      </c>
      <c r="AW895" s="644">
        <v>0</v>
      </c>
      <c r="AX895" s="380" t="s">
        <v>3691</v>
      </c>
    </row>
    <row r="896" spans="1:50" x14ac:dyDescent="0.45">
      <c r="A896" s="379" t="s">
        <v>602</v>
      </c>
      <c r="B896" s="379" t="s">
        <v>851</v>
      </c>
      <c r="C896" s="379" t="s">
        <v>852</v>
      </c>
      <c r="D896" s="379" t="s">
        <v>853</v>
      </c>
      <c r="H896" s="379" t="s">
        <v>3668</v>
      </c>
      <c r="J896" s="379" t="s">
        <v>120</v>
      </c>
      <c r="K896" s="594" t="s">
        <v>3953</v>
      </c>
      <c r="L896" s="594"/>
      <c r="M896" s="594"/>
      <c r="N896" s="594"/>
      <c r="O896" s="594"/>
      <c r="P896" s="594"/>
      <c r="Q896" s="594"/>
      <c r="R896" s="594"/>
      <c r="S896" s="594"/>
      <c r="T896" s="594" t="s">
        <v>3954</v>
      </c>
      <c r="U896" s="594" t="s">
        <v>3955</v>
      </c>
      <c r="V896" s="594"/>
      <c r="W896" s="594"/>
      <c r="X896" s="594"/>
      <c r="Y896" s="594"/>
      <c r="Z896" s="594"/>
      <c r="AA896" s="588" t="s">
        <v>3956</v>
      </c>
      <c r="AB896" s="588" t="s">
        <v>3957</v>
      </c>
      <c r="AC896" s="528" t="s">
        <v>480</v>
      </c>
      <c r="AD896" s="588" t="s">
        <v>1096</v>
      </c>
      <c r="AE896" s="595">
        <v>1</v>
      </c>
      <c r="AF896" s="595">
        <v>7</v>
      </c>
      <c r="AG896" s="379" t="s">
        <v>665</v>
      </c>
      <c r="AH896" s="635" t="e">
        <v>#REF!</v>
      </c>
      <c r="AJ896" s="379">
        <v>7</v>
      </c>
      <c r="AK896" s="379"/>
      <c r="AL896" s="379"/>
      <c r="AM896" s="379">
        <v>3</v>
      </c>
      <c r="AN896" s="379"/>
      <c r="AO896" s="379">
        <v>4</v>
      </c>
      <c r="AQ896" s="379" t="s">
        <v>862</v>
      </c>
      <c r="AU896" s="650" t="s">
        <v>864</v>
      </c>
      <c r="AV896" s="379">
        <v>1.6</v>
      </c>
      <c r="AW896" s="644">
        <v>0</v>
      </c>
      <c r="AX896" s="379" t="s">
        <v>3674</v>
      </c>
    </row>
    <row r="897" spans="1:51" x14ac:dyDescent="0.45">
      <c r="A897" s="379" t="s">
        <v>602</v>
      </c>
      <c r="B897" s="379" t="s">
        <v>851</v>
      </c>
      <c r="C897" s="379" t="s">
        <v>852</v>
      </c>
      <c r="D897" s="379" t="s">
        <v>853</v>
      </c>
      <c r="H897" s="379" t="s">
        <v>3668</v>
      </c>
      <c r="J897" s="379" t="s">
        <v>120</v>
      </c>
      <c r="K897" s="594" t="s">
        <v>3958</v>
      </c>
      <c r="L897" s="594"/>
      <c r="M897" s="594"/>
      <c r="N897" s="594"/>
      <c r="O897" s="594"/>
      <c r="P897" s="594"/>
      <c r="Q897" s="594"/>
      <c r="R897" s="594"/>
      <c r="S897" s="594"/>
      <c r="T897" s="594" t="s">
        <v>3959</v>
      </c>
      <c r="U897" s="594" t="s">
        <v>3960</v>
      </c>
      <c r="V897" s="594"/>
      <c r="W897" s="594"/>
      <c r="X897" s="594"/>
      <c r="Y897" s="594"/>
      <c r="Z897" s="594"/>
      <c r="AA897" s="588" t="s">
        <v>3961</v>
      </c>
      <c r="AB897" s="588" t="s">
        <v>3962</v>
      </c>
      <c r="AC897" s="528" t="s">
        <v>483</v>
      </c>
      <c r="AD897" s="588" t="s">
        <v>1096</v>
      </c>
      <c r="AE897" s="595">
        <v>1</v>
      </c>
      <c r="AF897" s="595">
        <v>7</v>
      </c>
      <c r="AG897" s="379" t="s">
        <v>665</v>
      </c>
      <c r="AH897" s="635" t="e">
        <v>#REF!</v>
      </c>
      <c r="AJ897" s="379">
        <v>7</v>
      </c>
      <c r="AK897" s="379"/>
      <c r="AL897" s="379"/>
      <c r="AM897" s="379">
        <v>7</v>
      </c>
      <c r="AN897" s="379"/>
      <c r="AO897" s="379"/>
      <c r="AQ897" s="379" t="s">
        <v>862</v>
      </c>
      <c r="AU897" s="650" t="s">
        <v>864</v>
      </c>
      <c r="AV897" s="379">
        <v>1.6</v>
      </c>
      <c r="AW897" s="644">
        <v>0</v>
      </c>
      <c r="AX897" s="379" t="s">
        <v>3674</v>
      </c>
    </row>
    <row r="898" spans="1:51" x14ac:dyDescent="0.45">
      <c r="A898" s="379" t="s">
        <v>602</v>
      </c>
      <c r="B898" s="379" t="s">
        <v>851</v>
      </c>
      <c r="C898" s="379" t="s">
        <v>852</v>
      </c>
      <c r="D898" s="379" t="s">
        <v>853</v>
      </c>
      <c r="H898" s="379" t="s">
        <v>3668</v>
      </c>
      <c r="J898" s="379" t="s">
        <v>120</v>
      </c>
      <c r="K898" s="594" t="s">
        <v>3963</v>
      </c>
      <c r="L898" s="594"/>
      <c r="M898" s="594"/>
      <c r="N898" s="594"/>
      <c r="O898" s="594"/>
      <c r="P898" s="594"/>
      <c r="Q898" s="594"/>
      <c r="R898" s="594"/>
      <c r="S898" s="594"/>
      <c r="T898" s="594" t="s">
        <v>3964</v>
      </c>
      <c r="U898" s="594" t="s">
        <v>3965</v>
      </c>
      <c r="V898" s="594"/>
      <c r="W898" s="594"/>
      <c r="X898" s="594"/>
      <c r="Y898" s="594"/>
      <c r="Z898" s="594"/>
      <c r="AA898" s="588" t="s">
        <v>3966</v>
      </c>
      <c r="AB898" s="588" t="s">
        <v>3967</v>
      </c>
      <c r="AC898" s="528" t="s">
        <v>486</v>
      </c>
      <c r="AD898" s="588" t="s">
        <v>1096</v>
      </c>
      <c r="AE898" s="595">
        <v>1</v>
      </c>
      <c r="AF898" s="595">
        <v>7</v>
      </c>
      <c r="AG898" s="379" t="s">
        <v>665</v>
      </c>
      <c r="AH898" s="635" t="e">
        <v>#REF!</v>
      </c>
      <c r="AJ898" s="379">
        <v>7</v>
      </c>
      <c r="AK898" s="379"/>
      <c r="AL898" s="379"/>
      <c r="AM898" s="379">
        <v>7</v>
      </c>
      <c r="AN898" s="379"/>
      <c r="AO898" s="379"/>
      <c r="AQ898" s="379" t="s">
        <v>862</v>
      </c>
      <c r="AU898" s="650" t="s">
        <v>864</v>
      </c>
      <c r="AV898" s="379">
        <v>1.6</v>
      </c>
      <c r="AW898" s="644">
        <v>0</v>
      </c>
      <c r="AX898" s="379" t="s">
        <v>3674</v>
      </c>
    </row>
    <row r="899" spans="1:51" x14ac:dyDescent="0.45">
      <c r="A899" s="379" t="s">
        <v>602</v>
      </c>
      <c r="B899" s="379" t="s">
        <v>851</v>
      </c>
      <c r="C899" s="379" t="s">
        <v>852</v>
      </c>
      <c r="D899" s="379" t="s">
        <v>853</v>
      </c>
      <c r="H899" s="379" t="s">
        <v>3668</v>
      </c>
      <c r="J899" s="379" t="s">
        <v>120</v>
      </c>
      <c r="K899" s="594" t="s">
        <v>3968</v>
      </c>
      <c r="L899" s="594"/>
      <c r="M899" s="594"/>
      <c r="N899" s="594"/>
      <c r="O899" s="594"/>
      <c r="P899" s="594"/>
      <c r="Q899" s="594"/>
      <c r="R899" s="594"/>
      <c r="S899" s="594"/>
      <c r="T899" s="594" t="s">
        <v>3969</v>
      </c>
      <c r="U899" s="594" t="s">
        <v>3970</v>
      </c>
      <c r="V899" s="594"/>
      <c r="W899" s="594"/>
      <c r="X899" s="594"/>
      <c r="Y899" s="594"/>
      <c r="Z899" s="594"/>
      <c r="AA899" s="588" t="s">
        <v>3971</v>
      </c>
      <c r="AB899" s="588" t="s">
        <v>3972</v>
      </c>
      <c r="AC899" s="528" t="s">
        <v>489</v>
      </c>
      <c r="AD899" s="588" t="s">
        <v>1096</v>
      </c>
      <c r="AE899" s="595">
        <v>1</v>
      </c>
      <c r="AF899" s="595">
        <v>7</v>
      </c>
      <c r="AG899" s="379" t="s">
        <v>665</v>
      </c>
      <c r="AH899" s="635" t="e">
        <v>#REF!</v>
      </c>
      <c r="AJ899" s="379">
        <v>7</v>
      </c>
      <c r="AK899" s="379"/>
      <c r="AL899" s="379"/>
      <c r="AM899" s="379">
        <v>7</v>
      </c>
      <c r="AN899" s="379"/>
      <c r="AO899" s="379"/>
      <c r="AQ899" s="379" t="s">
        <v>862</v>
      </c>
      <c r="AU899" s="650" t="s">
        <v>864</v>
      </c>
      <c r="AV899" s="379">
        <v>1.6</v>
      </c>
      <c r="AW899" s="644">
        <v>0</v>
      </c>
      <c r="AX899" s="379" t="s">
        <v>3674</v>
      </c>
    </row>
    <row r="900" spans="1:51" x14ac:dyDescent="0.45">
      <c r="A900" s="379" t="s">
        <v>602</v>
      </c>
      <c r="B900" s="379" t="s">
        <v>851</v>
      </c>
      <c r="C900" s="379" t="s">
        <v>852</v>
      </c>
      <c r="D900" s="379" t="s">
        <v>853</v>
      </c>
      <c r="H900" s="379" t="s">
        <v>3668</v>
      </c>
      <c r="J900" s="379" t="s">
        <v>120</v>
      </c>
      <c r="K900" s="594" t="s">
        <v>3973</v>
      </c>
      <c r="L900" s="594"/>
      <c r="M900" s="594"/>
      <c r="N900" s="594"/>
      <c r="O900" s="594"/>
      <c r="P900" s="594"/>
      <c r="Q900" s="594"/>
      <c r="R900" s="594"/>
      <c r="S900" s="594"/>
      <c r="T900" s="594" t="s">
        <v>3974</v>
      </c>
      <c r="U900" s="594" t="s">
        <v>3975</v>
      </c>
      <c r="V900" s="594"/>
      <c r="W900" s="594"/>
      <c r="X900" s="594"/>
      <c r="Y900" s="594"/>
      <c r="Z900" s="594"/>
      <c r="AA900" s="588" t="s">
        <v>3976</v>
      </c>
      <c r="AB900" s="588" t="s">
        <v>3977</v>
      </c>
      <c r="AC900" s="528" t="s">
        <v>493</v>
      </c>
      <c r="AD900" s="588" t="s">
        <v>1096</v>
      </c>
      <c r="AE900" s="595">
        <v>1</v>
      </c>
      <c r="AF900" s="595">
        <v>7</v>
      </c>
      <c r="AG900" s="379" t="s">
        <v>665</v>
      </c>
      <c r="AH900" s="635" t="e">
        <v>#REF!</v>
      </c>
      <c r="AJ900" s="379">
        <v>4</v>
      </c>
      <c r="AK900" s="379"/>
      <c r="AL900" s="379"/>
      <c r="AM900" s="379">
        <v>3</v>
      </c>
      <c r="AN900" s="379">
        <v>1</v>
      </c>
      <c r="AO900" s="379"/>
      <c r="AQ900" s="379" t="s">
        <v>862</v>
      </c>
      <c r="AU900" s="650" t="s">
        <v>864</v>
      </c>
      <c r="AV900" s="379">
        <v>1.6</v>
      </c>
      <c r="AW900" s="644">
        <v>0</v>
      </c>
      <c r="AX900" s="379" t="s">
        <v>3674</v>
      </c>
    </row>
    <row r="901" spans="1:51" x14ac:dyDescent="0.45">
      <c r="A901" s="379" t="s">
        <v>16</v>
      </c>
      <c r="C901" s="379" t="s">
        <v>852</v>
      </c>
      <c r="D901" s="379" t="s">
        <v>1443</v>
      </c>
      <c r="J901" s="379" t="s">
        <v>120</v>
      </c>
      <c r="K901" s="594" t="s">
        <v>3978</v>
      </c>
      <c r="L901" s="594"/>
      <c r="M901" s="594"/>
      <c r="N901" s="594"/>
      <c r="O901" s="594"/>
      <c r="P901" s="594"/>
      <c r="Q901" s="594"/>
      <c r="R901" s="594"/>
      <c r="S901" s="594"/>
      <c r="T901" s="594" t="s">
        <v>3979</v>
      </c>
      <c r="U901" s="594" t="s">
        <v>3980</v>
      </c>
      <c r="V901" s="594"/>
      <c r="W901" s="594"/>
      <c r="X901" s="594"/>
      <c r="Y901" s="594"/>
      <c r="Z901" s="594"/>
      <c r="AA901" s="588" t="s">
        <v>3981</v>
      </c>
      <c r="AB901" s="588" t="s">
        <v>3982</v>
      </c>
      <c r="AC901" s="528" t="s">
        <v>429</v>
      </c>
      <c r="AD901" s="588" t="s">
        <v>1096</v>
      </c>
      <c r="AE901" s="595">
        <v>1</v>
      </c>
      <c r="AF901" s="595">
        <v>7</v>
      </c>
      <c r="AG901" s="379" t="s">
        <v>665</v>
      </c>
      <c r="AH901" s="635" t="e">
        <v>#REF!</v>
      </c>
      <c r="AJ901" s="379">
        <v>2</v>
      </c>
      <c r="AK901" s="379"/>
      <c r="AL901" s="379"/>
      <c r="AM901" s="379">
        <v>2</v>
      </c>
      <c r="AN901" s="379"/>
      <c r="AO901" s="379"/>
      <c r="AU901" s="379"/>
      <c r="AY901" s="379"/>
    </row>
    <row r="902" spans="1:51" x14ac:dyDescent="0.45">
      <c r="A902" s="379" t="s">
        <v>16</v>
      </c>
      <c r="C902" s="379" t="s">
        <v>852</v>
      </c>
      <c r="D902" s="379" t="s">
        <v>1443</v>
      </c>
      <c r="J902" s="379" t="s">
        <v>120</v>
      </c>
      <c r="K902" s="594" t="s">
        <v>3983</v>
      </c>
      <c r="L902" s="594"/>
      <c r="M902" s="594"/>
      <c r="N902" s="594"/>
      <c r="O902" s="594"/>
      <c r="P902" s="594"/>
      <c r="Q902" s="594"/>
      <c r="R902" s="594"/>
      <c r="S902" s="594"/>
      <c r="T902" s="594" t="s">
        <v>3984</v>
      </c>
      <c r="U902" s="594" t="s">
        <v>3985</v>
      </c>
      <c r="V902" s="594" t="s">
        <v>3986</v>
      </c>
      <c r="W902" s="594" t="s">
        <v>3987</v>
      </c>
      <c r="X902" s="594"/>
      <c r="Y902" s="594"/>
      <c r="Z902" s="594"/>
      <c r="AA902" s="588" t="s">
        <v>3988</v>
      </c>
      <c r="AB902" s="588" t="s">
        <v>3989</v>
      </c>
      <c r="AC902" s="528" t="s">
        <v>430</v>
      </c>
      <c r="AD902" s="588" t="s">
        <v>1096</v>
      </c>
      <c r="AE902" s="595">
        <v>1</v>
      </c>
      <c r="AF902" s="595">
        <v>7</v>
      </c>
      <c r="AG902" s="379" t="s">
        <v>665</v>
      </c>
      <c r="AH902" s="635" t="e">
        <v>#REF!</v>
      </c>
      <c r="AJ902" s="379">
        <v>4</v>
      </c>
      <c r="AK902" s="379"/>
      <c r="AL902" s="379"/>
      <c r="AM902" s="379">
        <v>4</v>
      </c>
      <c r="AN902" s="379"/>
      <c r="AO902" s="379"/>
      <c r="AU902" s="379"/>
      <c r="AY902" s="379"/>
    </row>
    <row r="903" spans="1:51" x14ac:dyDescent="0.45">
      <c r="A903" s="379" t="s">
        <v>602</v>
      </c>
      <c r="B903" s="379" t="s">
        <v>851</v>
      </c>
      <c r="C903" s="379" t="s">
        <v>852</v>
      </c>
      <c r="D903" s="379" t="s">
        <v>1443</v>
      </c>
      <c r="J903" s="379" t="s">
        <v>120</v>
      </c>
      <c r="K903" s="594" t="s">
        <v>3990</v>
      </c>
      <c r="L903" s="594"/>
      <c r="M903" s="594"/>
      <c r="N903" s="594"/>
      <c r="O903" s="594"/>
      <c r="P903" s="594"/>
      <c r="Q903" s="594"/>
      <c r="R903" s="594"/>
      <c r="S903" s="594"/>
      <c r="T903" s="594" t="s">
        <v>3991</v>
      </c>
      <c r="U903" s="594" t="s">
        <v>3992</v>
      </c>
      <c r="V903" s="594"/>
      <c r="W903" s="594"/>
      <c r="X903" s="594"/>
      <c r="Y903" s="594"/>
      <c r="Z903" s="594"/>
      <c r="AA903" s="588" t="s">
        <v>3993</v>
      </c>
      <c r="AB903" s="588" t="s">
        <v>3994</v>
      </c>
      <c r="AC903" s="528" t="s">
        <v>431</v>
      </c>
      <c r="AD903" s="588" t="s">
        <v>1096</v>
      </c>
      <c r="AE903" s="595">
        <v>1</v>
      </c>
      <c r="AF903" s="595">
        <v>7</v>
      </c>
      <c r="AG903" s="379" t="s">
        <v>665</v>
      </c>
      <c r="AH903" s="635" t="e">
        <v>#REF!</v>
      </c>
      <c r="AJ903" s="379">
        <v>6</v>
      </c>
      <c r="AK903" s="379">
        <v>2</v>
      </c>
      <c r="AL903" s="379"/>
      <c r="AM903" s="379">
        <v>4</v>
      </c>
      <c r="AN903" s="379"/>
      <c r="AO903" s="379"/>
      <c r="AT903" s="379" t="s">
        <v>3995</v>
      </c>
      <c r="AU903" s="650" t="s">
        <v>864</v>
      </c>
      <c r="AW903" s="644">
        <v>0</v>
      </c>
      <c r="AX903" s="379" t="s">
        <v>3724</v>
      </c>
    </row>
    <row r="904" spans="1:51" x14ac:dyDescent="0.45">
      <c r="A904" s="379" t="s">
        <v>602</v>
      </c>
      <c r="B904" s="379" t="s">
        <v>851</v>
      </c>
      <c r="C904" s="681" t="s">
        <v>852</v>
      </c>
      <c r="D904" s="379" t="s">
        <v>1443</v>
      </c>
      <c r="J904" s="379" t="s">
        <v>120</v>
      </c>
      <c r="K904" s="594" t="s">
        <v>3996</v>
      </c>
      <c r="L904" s="594" t="s">
        <v>3731</v>
      </c>
      <c r="M904" s="594"/>
      <c r="N904" s="594" t="s">
        <v>3997</v>
      </c>
      <c r="O904" s="594"/>
      <c r="P904" s="594"/>
      <c r="Q904" s="594"/>
      <c r="R904" s="594"/>
      <c r="S904" s="594"/>
      <c r="T904" s="594" t="s">
        <v>3998</v>
      </c>
      <c r="U904" s="594" t="s">
        <v>3999</v>
      </c>
      <c r="V904" s="594"/>
      <c r="W904" s="594"/>
      <c r="X904" s="594"/>
      <c r="Y904" s="594"/>
      <c r="Z904" s="594"/>
      <c r="AA904" s="588" t="s">
        <v>4000</v>
      </c>
      <c r="AB904" s="588" t="s">
        <v>4001</v>
      </c>
      <c r="AC904" s="680" t="s">
        <v>432</v>
      </c>
      <c r="AD904" s="588" t="s">
        <v>1096</v>
      </c>
      <c r="AE904" s="595">
        <v>1</v>
      </c>
      <c r="AF904" s="595">
        <v>7</v>
      </c>
      <c r="AG904" s="379" t="s">
        <v>665</v>
      </c>
      <c r="AH904" s="635" t="e">
        <v>#REF!</v>
      </c>
      <c r="AJ904" s="379">
        <v>5</v>
      </c>
      <c r="AK904" s="379"/>
      <c r="AL904" s="379"/>
      <c r="AM904" s="379">
        <v>5</v>
      </c>
      <c r="AN904" s="379"/>
      <c r="AO904" s="379"/>
      <c r="AT904" s="379" t="s">
        <v>3995</v>
      </c>
      <c r="AU904" s="650" t="s">
        <v>864</v>
      </c>
      <c r="AV904" s="681">
        <v>2.2000000000000002</v>
      </c>
      <c r="AW904" s="644">
        <v>0</v>
      </c>
      <c r="AX904" s="379" t="s">
        <v>3724</v>
      </c>
    </row>
    <row r="905" spans="1:51" x14ac:dyDescent="0.45">
      <c r="A905" s="379" t="s">
        <v>602</v>
      </c>
      <c r="B905" s="379" t="s">
        <v>851</v>
      </c>
      <c r="C905" s="379" t="s">
        <v>852</v>
      </c>
      <c r="D905" s="379" t="s">
        <v>853</v>
      </c>
      <c r="H905" s="379" t="s">
        <v>3685</v>
      </c>
      <c r="J905" s="379" t="s">
        <v>120</v>
      </c>
      <c r="K905" s="594" t="s">
        <v>4002</v>
      </c>
      <c r="L905" s="594"/>
      <c r="M905" s="594"/>
      <c r="N905" s="594"/>
      <c r="O905" s="594"/>
      <c r="P905" s="594"/>
      <c r="Q905" s="594"/>
      <c r="R905" s="594"/>
      <c r="S905" s="594"/>
      <c r="T905" s="594"/>
      <c r="U905" s="594"/>
      <c r="V905" s="594"/>
      <c r="W905" s="594"/>
      <c r="X905" s="594"/>
      <c r="Y905" s="594"/>
      <c r="Z905" s="594"/>
      <c r="AA905" s="588" t="s">
        <v>4003</v>
      </c>
      <c r="AB905" s="588" t="s">
        <v>4004</v>
      </c>
      <c r="AC905" s="528" t="s">
        <v>433</v>
      </c>
      <c r="AD905" s="588" t="s">
        <v>1096</v>
      </c>
      <c r="AE905" s="595">
        <v>1</v>
      </c>
      <c r="AF905" s="595">
        <v>7</v>
      </c>
      <c r="AG905" s="379" t="s">
        <v>665</v>
      </c>
      <c r="AH905" s="635" t="e">
        <v>#REF!</v>
      </c>
      <c r="AJ905" s="379"/>
      <c r="AK905" s="379"/>
      <c r="AL905" s="379"/>
      <c r="AM905" s="379"/>
      <c r="AN905" s="379"/>
      <c r="AO905" s="379"/>
      <c r="AQ905" s="379" t="s">
        <v>862</v>
      </c>
      <c r="AU905" s="650" t="s">
        <v>876</v>
      </c>
      <c r="AV905" s="379">
        <v>1.6</v>
      </c>
      <c r="AW905" s="644">
        <v>0</v>
      </c>
      <c r="AX905" s="380" t="s">
        <v>3691</v>
      </c>
    </row>
    <row r="906" spans="1:51" x14ac:dyDescent="0.45">
      <c r="A906" s="379" t="s">
        <v>602</v>
      </c>
      <c r="B906" s="379" t="s">
        <v>851</v>
      </c>
      <c r="C906" s="379" t="s">
        <v>852</v>
      </c>
      <c r="D906" s="379" t="s">
        <v>853</v>
      </c>
      <c r="H906" s="379" t="s">
        <v>3685</v>
      </c>
      <c r="J906" s="379" t="s">
        <v>120</v>
      </c>
      <c r="K906" s="594" t="s">
        <v>4005</v>
      </c>
      <c r="L906" s="594"/>
      <c r="M906" s="594"/>
      <c r="N906" s="594"/>
      <c r="O906" s="594"/>
      <c r="P906" s="594"/>
      <c r="Q906" s="594"/>
      <c r="R906" s="594"/>
      <c r="S906" s="594"/>
      <c r="T906" s="594"/>
      <c r="U906" s="594"/>
      <c r="V906" s="594"/>
      <c r="W906" s="594"/>
      <c r="X906" s="594"/>
      <c r="Y906" s="594"/>
      <c r="Z906" s="594"/>
      <c r="AA906" s="588" t="s">
        <v>4006</v>
      </c>
      <c r="AB906" s="588" t="s">
        <v>4007</v>
      </c>
      <c r="AC906" s="528" t="s">
        <v>434</v>
      </c>
      <c r="AD906" s="588" t="s">
        <v>1096</v>
      </c>
      <c r="AE906" s="595">
        <v>1</v>
      </c>
      <c r="AF906" s="595">
        <v>7</v>
      </c>
      <c r="AG906" s="379" t="s">
        <v>665</v>
      </c>
      <c r="AH906" s="635" t="e">
        <v>#REF!</v>
      </c>
      <c r="AJ906" s="379"/>
      <c r="AK906" s="379"/>
      <c r="AL906" s="379"/>
      <c r="AM906" s="379"/>
      <c r="AN906" s="379"/>
      <c r="AO906" s="379"/>
      <c r="AQ906" s="379" t="s">
        <v>862</v>
      </c>
      <c r="AU906" s="650" t="s">
        <v>876</v>
      </c>
      <c r="AV906" s="379">
        <v>1.6</v>
      </c>
      <c r="AW906" s="644">
        <v>0</v>
      </c>
      <c r="AX906" s="380" t="s">
        <v>3691</v>
      </c>
    </row>
    <row r="907" spans="1:51" x14ac:dyDescent="0.45">
      <c r="A907" s="379" t="s">
        <v>602</v>
      </c>
      <c r="B907" s="379" t="s">
        <v>851</v>
      </c>
      <c r="C907" s="379" t="s">
        <v>852</v>
      </c>
      <c r="D907" s="379" t="s">
        <v>1443</v>
      </c>
      <c r="J907" s="379" t="s">
        <v>120</v>
      </c>
      <c r="K907" s="594" t="s">
        <v>4008</v>
      </c>
      <c r="L907" s="594"/>
      <c r="M907" s="594"/>
      <c r="N907" s="594"/>
      <c r="O907" s="594"/>
      <c r="P907" s="594"/>
      <c r="Q907" s="594"/>
      <c r="R907" s="594"/>
      <c r="S907" s="594"/>
      <c r="T907" s="594" t="s">
        <v>4009</v>
      </c>
      <c r="U907" s="594" t="s">
        <v>4010</v>
      </c>
      <c r="V907" s="594"/>
      <c r="W907" s="594"/>
      <c r="X907" s="594"/>
      <c r="Y907" s="594"/>
      <c r="Z907" s="594"/>
      <c r="AA907" s="588" t="s">
        <v>4011</v>
      </c>
      <c r="AB907" s="588" t="s">
        <v>4012</v>
      </c>
      <c r="AC907" s="528" t="s">
        <v>435</v>
      </c>
      <c r="AD907" s="588" t="s">
        <v>1096</v>
      </c>
      <c r="AE907" s="595">
        <v>1</v>
      </c>
      <c r="AF907" s="595">
        <v>7</v>
      </c>
      <c r="AG907" s="379" t="s">
        <v>665</v>
      </c>
      <c r="AH907" s="635" t="e">
        <v>#REF!</v>
      </c>
      <c r="AJ907" s="379">
        <v>10</v>
      </c>
      <c r="AK907" s="379"/>
      <c r="AL907" s="379"/>
      <c r="AM907" s="379">
        <v>10</v>
      </c>
      <c r="AN907" s="379"/>
      <c r="AO907" s="379"/>
      <c r="AT907" s="379" t="s">
        <v>4013</v>
      </c>
      <c r="AU907" s="650" t="s">
        <v>864</v>
      </c>
      <c r="AV907" s="379">
        <v>2.2000000000000002</v>
      </c>
      <c r="AW907" s="644">
        <v>0</v>
      </c>
      <c r="AX907" s="379" t="s">
        <v>3674</v>
      </c>
    </row>
    <row r="908" spans="1:51" x14ac:dyDescent="0.45">
      <c r="A908" s="379" t="s">
        <v>602</v>
      </c>
      <c r="B908" s="379" t="s">
        <v>851</v>
      </c>
      <c r="C908" s="379" t="s">
        <v>852</v>
      </c>
      <c r="D908" s="379" t="s">
        <v>1443</v>
      </c>
      <c r="J908" s="379" t="s">
        <v>120</v>
      </c>
      <c r="K908" s="594" t="s">
        <v>4014</v>
      </c>
      <c r="L908" s="594"/>
      <c r="M908" s="594"/>
      <c r="N908" s="594"/>
      <c r="O908" s="594"/>
      <c r="P908" s="594"/>
      <c r="Q908" s="594"/>
      <c r="R908" s="594"/>
      <c r="S908" s="594"/>
      <c r="T908" s="594" t="s">
        <v>4015</v>
      </c>
      <c r="U908" s="594" t="s">
        <v>4016</v>
      </c>
      <c r="V908" s="594"/>
      <c r="W908" s="594"/>
      <c r="X908" s="594"/>
      <c r="Y908" s="594"/>
      <c r="Z908" s="594"/>
      <c r="AA908" s="588" t="s">
        <v>4017</v>
      </c>
      <c r="AB908" s="588" t="s">
        <v>4018</v>
      </c>
      <c r="AC908" s="528" t="s">
        <v>496</v>
      </c>
      <c r="AD908" s="588" t="s">
        <v>1096</v>
      </c>
      <c r="AE908" s="595">
        <v>1</v>
      </c>
      <c r="AF908" s="595">
        <v>7</v>
      </c>
      <c r="AG908" s="379" t="s">
        <v>665</v>
      </c>
      <c r="AH908" s="635" t="e">
        <v>#REF!</v>
      </c>
      <c r="AJ908" s="379">
        <v>8</v>
      </c>
      <c r="AK908" s="379"/>
      <c r="AL908" s="379"/>
      <c r="AM908" s="379">
        <v>8</v>
      </c>
      <c r="AN908" s="379"/>
      <c r="AO908" s="379"/>
      <c r="AT908" s="379" t="s">
        <v>3995</v>
      </c>
      <c r="AU908" s="650" t="s">
        <v>864</v>
      </c>
      <c r="AV908" s="379">
        <v>2.2000000000000002</v>
      </c>
      <c r="AW908" s="644">
        <v>0</v>
      </c>
      <c r="AX908" s="379" t="s">
        <v>3674</v>
      </c>
    </row>
    <row r="909" spans="1:51" x14ac:dyDescent="0.45">
      <c r="A909" s="379" t="s">
        <v>1440</v>
      </c>
      <c r="B909" s="379" t="s">
        <v>1441</v>
      </c>
      <c r="C909" s="379" t="s">
        <v>1442</v>
      </c>
      <c r="D909" s="379" t="s">
        <v>1443</v>
      </c>
      <c r="J909" s="379" t="s">
        <v>120</v>
      </c>
      <c r="K909" s="594" t="s">
        <v>4019</v>
      </c>
      <c r="L909" s="594"/>
      <c r="M909" s="594"/>
      <c r="N909" s="594"/>
      <c r="O909" s="594"/>
      <c r="P909" s="594"/>
      <c r="Q909" s="594"/>
      <c r="R909" s="594"/>
      <c r="S909" s="594"/>
      <c r="T909" s="594"/>
      <c r="U909" s="594"/>
      <c r="V909" s="594"/>
      <c r="W909" s="594"/>
      <c r="X909" s="594"/>
      <c r="Y909" s="594"/>
      <c r="Z909" s="594"/>
      <c r="AA909" s="588" t="s">
        <v>4020</v>
      </c>
      <c r="AB909" s="588" t="s">
        <v>4021</v>
      </c>
      <c r="AC909" s="528" t="s">
        <v>497</v>
      </c>
      <c r="AD909" s="588" t="s">
        <v>1096</v>
      </c>
      <c r="AE909" s="595">
        <v>1</v>
      </c>
      <c r="AF909" s="595">
        <v>7</v>
      </c>
      <c r="AG909" s="379" t="s">
        <v>665</v>
      </c>
      <c r="AH909" s="635" t="e">
        <v>#REF!</v>
      </c>
      <c r="AJ909" s="379"/>
      <c r="AK909" s="379"/>
      <c r="AL909" s="379"/>
      <c r="AM909" s="379"/>
      <c r="AN909" s="379"/>
      <c r="AO909" s="379"/>
      <c r="AU909" s="379"/>
      <c r="AV909" s="379">
        <v>2.2000000000000002</v>
      </c>
      <c r="AW909" s="644">
        <v>0</v>
      </c>
      <c r="AY909" s="379"/>
    </row>
    <row r="910" spans="1:51" x14ac:dyDescent="0.45">
      <c r="A910" s="379" t="s">
        <v>602</v>
      </c>
      <c r="B910" s="379" t="s">
        <v>851</v>
      </c>
      <c r="C910" s="379" t="s">
        <v>852</v>
      </c>
      <c r="D910" s="379" t="s">
        <v>1443</v>
      </c>
      <c r="J910" s="379" t="s">
        <v>120</v>
      </c>
      <c r="K910" s="594" t="s">
        <v>4022</v>
      </c>
      <c r="L910" s="594"/>
      <c r="M910" s="594"/>
      <c r="N910" s="594"/>
      <c r="O910" s="594"/>
      <c r="P910" s="594"/>
      <c r="Q910" s="594"/>
      <c r="R910" s="594"/>
      <c r="S910" s="594"/>
      <c r="T910" s="594" t="s">
        <v>4023</v>
      </c>
      <c r="U910" s="594" t="s">
        <v>4024</v>
      </c>
      <c r="V910" s="594" t="s">
        <v>4025</v>
      </c>
      <c r="W910" s="594" t="s">
        <v>4026</v>
      </c>
      <c r="X910" s="594"/>
      <c r="Y910" s="594"/>
      <c r="Z910" s="594"/>
      <c r="AA910" s="588" t="s">
        <v>4027</v>
      </c>
      <c r="AB910" s="588" t="s">
        <v>4028</v>
      </c>
      <c r="AC910" s="528" t="s">
        <v>499</v>
      </c>
      <c r="AD910" s="588" t="s">
        <v>1096</v>
      </c>
      <c r="AE910" s="595">
        <v>1</v>
      </c>
      <c r="AF910" s="595">
        <v>7</v>
      </c>
      <c r="AG910" s="379" t="s">
        <v>665</v>
      </c>
      <c r="AH910" s="635" t="e">
        <v>#REF!</v>
      </c>
      <c r="AJ910" s="379">
        <v>10</v>
      </c>
      <c r="AK910" s="379"/>
      <c r="AL910" s="379"/>
      <c r="AM910" s="379">
        <v>10</v>
      </c>
      <c r="AN910" s="379"/>
      <c r="AO910" s="379"/>
      <c r="AT910" s="379" t="s">
        <v>4013</v>
      </c>
      <c r="AU910" s="650" t="s">
        <v>864</v>
      </c>
      <c r="AV910" s="379">
        <v>2.2000000000000002</v>
      </c>
      <c r="AW910" s="644">
        <v>0</v>
      </c>
      <c r="AX910" s="379" t="s">
        <v>3674</v>
      </c>
    </row>
    <row r="911" spans="1:51" x14ac:dyDescent="0.45">
      <c r="A911" s="379" t="s">
        <v>16</v>
      </c>
      <c r="J911" s="379" t="s">
        <v>120</v>
      </c>
      <c r="K911" s="594" t="s">
        <v>4029</v>
      </c>
      <c r="L911" s="594"/>
      <c r="M911" s="594"/>
      <c r="N911" s="594"/>
      <c r="O911" s="594"/>
      <c r="P911" s="594"/>
      <c r="Q911" s="594"/>
      <c r="R911" s="594"/>
      <c r="S911" s="594"/>
      <c r="T911" s="594"/>
      <c r="U911" s="594"/>
      <c r="V911" s="594"/>
      <c r="W911" s="594"/>
      <c r="X911" s="594"/>
      <c r="Y911" s="594"/>
      <c r="Z911" s="594"/>
      <c r="AA911" s="588" t="s">
        <v>4030</v>
      </c>
      <c r="AB911" s="588" t="s">
        <v>4031</v>
      </c>
      <c r="AC911" s="528" t="s">
        <v>142</v>
      </c>
      <c r="AD911" s="588" t="s">
        <v>1096</v>
      </c>
      <c r="AE911" s="595">
        <v>1</v>
      </c>
      <c r="AF911" s="595">
        <v>7</v>
      </c>
      <c r="AG911" s="379" t="s">
        <v>665</v>
      </c>
      <c r="AH911" s="635" t="e">
        <v>#REF!</v>
      </c>
      <c r="AJ911" s="379"/>
      <c r="AK911" s="379"/>
      <c r="AL911" s="379"/>
      <c r="AM911" s="379"/>
      <c r="AN911" s="379"/>
      <c r="AO911" s="379"/>
      <c r="AU911" s="379"/>
      <c r="AY911" s="379"/>
    </row>
    <row r="912" spans="1:51" x14ac:dyDescent="0.45">
      <c r="A912" s="379" t="s">
        <v>16</v>
      </c>
      <c r="J912" s="379" t="s">
        <v>120</v>
      </c>
      <c r="K912" s="594" t="s">
        <v>4032</v>
      </c>
      <c r="L912" s="594"/>
      <c r="M912" s="594"/>
      <c r="N912" s="594"/>
      <c r="O912" s="594"/>
      <c r="P912" s="594"/>
      <c r="Q912" s="594"/>
      <c r="R912" s="594"/>
      <c r="S912" s="594"/>
      <c r="T912" s="594"/>
      <c r="U912" s="594"/>
      <c r="V912" s="594"/>
      <c r="W912" s="594"/>
      <c r="X912" s="594"/>
      <c r="Y912" s="594"/>
      <c r="Z912" s="594"/>
      <c r="AA912" s="588" t="s">
        <v>4033</v>
      </c>
      <c r="AB912" s="588" t="s">
        <v>4034</v>
      </c>
      <c r="AC912" s="528" t="s">
        <v>144</v>
      </c>
      <c r="AD912" s="588" t="s">
        <v>1096</v>
      </c>
      <c r="AE912" s="595">
        <v>1</v>
      </c>
      <c r="AF912" s="595">
        <v>7</v>
      </c>
      <c r="AG912" s="379" t="s">
        <v>665</v>
      </c>
      <c r="AH912" s="635" t="e">
        <v>#REF!</v>
      </c>
      <c r="AJ912" s="379"/>
      <c r="AK912" s="379"/>
      <c r="AL912" s="379"/>
      <c r="AM912" s="379"/>
      <c r="AN912" s="379"/>
      <c r="AO912" s="379"/>
      <c r="AU912" s="379"/>
      <c r="AY912" s="379"/>
    </row>
    <row r="913" spans="1:51" x14ac:dyDescent="0.45">
      <c r="A913" s="379" t="s">
        <v>16</v>
      </c>
      <c r="J913" s="379" t="s">
        <v>120</v>
      </c>
      <c r="K913" s="594" t="s">
        <v>4035</v>
      </c>
      <c r="L913" s="594"/>
      <c r="M913" s="594"/>
      <c r="N913" s="594"/>
      <c r="O913" s="594"/>
      <c r="P913" s="594"/>
      <c r="Q913" s="594"/>
      <c r="R913" s="594"/>
      <c r="S913" s="594"/>
      <c r="T913" s="594"/>
      <c r="U913" s="594"/>
      <c r="V913" s="594"/>
      <c r="W913" s="594"/>
      <c r="X913" s="594"/>
      <c r="Y913" s="594"/>
      <c r="Z913" s="594"/>
      <c r="AA913" s="588" t="s">
        <v>4036</v>
      </c>
      <c r="AB913" s="588" t="s">
        <v>4037</v>
      </c>
      <c r="AC913" s="528" t="s">
        <v>147</v>
      </c>
      <c r="AD913" s="588" t="s">
        <v>1096</v>
      </c>
      <c r="AE913" s="595">
        <v>1</v>
      </c>
      <c r="AF913" s="595">
        <v>7</v>
      </c>
      <c r="AG913" s="379" t="s">
        <v>665</v>
      </c>
      <c r="AH913" s="635" t="e">
        <v>#REF!</v>
      </c>
      <c r="AJ913" s="379"/>
      <c r="AK913" s="379"/>
      <c r="AL913" s="379"/>
      <c r="AM913" s="379"/>
      <c r="AN913" s="379"/>
      <c r="AO913" s="379"/>
      <c r="AU913" s="379"/>
      <c r="AY913" s="379"/>
    </row>
    <row r="914" spans="1:51" x14ac:dyDescent="0.45">
      <c r="A914" s="379" t="s">
        <v>602</v>
      </c>
      <c r="B914" s="379" t="s">
        <v>851</v>
      </c>
      <c r="C914" s="379" t="s">
        <v>852</v>
      </c>
      <c r="D914" s="379" t="s">
        <v>853</v>
      </c>
      <c r="H914" s="379" t="s">
        <v>3668</v>
      </c>
      <c r="J914" s="379" t="s">
        <v>120</v>
      </c>
      <c r="K914" s="594" t="s">
        <v>4038</v>
      </c>
      <c r="L914" s="594"/>
      <c r="M914" s="594"/>
      <c r="N914" s="594"/>
      <c r="O914" s="594"/>
      <c r="P914" s="594"/>
      <c r="Q914" s="594"/>
      <c r="R914" s="594"/>
      <c r="S914" s="594"/>
      <c r="T914" s="594" t="s">
        <v>4039</v>
      </c>
      <c r="U914" s="594" t="s">
        <v>4040</v>
      </c>
      <c r="V914" s="594" t="s">
        <v>4041</v>
      </c>
      <c r="W914" s="594" t="s">
        <v>4042</v>
      </c>
      <c r="X914" s="594"/>
      <c r="Y914" s="594"/>
      <c r="Z914" s="594"/>
      <c r="AA914" s="588" t="s">
        <v>4043</v>
      </c>
      <c r="AB914" s="588" t="s">
        <v>4044</v>
      </c>
      <c r="AC914" s="528" t="s">
        <v>476</v>
      </c>
      <c r="AD914" s="588" t="s">
        <v>1096</v>
      </c>
      <c r="AE914" s="595">
        <v>1</v>
      </c>
      <c r="AF914" s="595">
        <v>7</v>
      </c>
      <c r="AG914" s="379" t="s">
        <v>665</v>
      </c>
      <c r="AH914" s="635" t="e">
        <v>#REF!</v>
      </c>
      <c r="AJ914" s="379">
        <v>5</v>
      </c>
      <c r="AK914" s="379"/>
      <c r="AL914" s="379"/>
      <c r="AM914" s="379">
        <v>5</v>
      </c>
      <c r="AN914" s="379"/>
      <c r="AO914" s="379"/>
      <c r="AQ914" s="379" t="s">
        <v>862</v>
      </c>
      <c r="AU914" s="650" t="s">
        <v>864</v>
      </c>
      <c r="AV914" s="379">
        <v>1.6</v>
      </c>
      <c r="AW914" s="644">
        <v>0</v>
      </c>
      <c r="AX914" s="379" t="s">
        <v>3674</v>
      </c>
    </row>
    <row r="915" spans="1:51" x14ac:dyDescent="0.45">
      <c r="A915" s="379" t="s">
        <v>602</v>
      </c>
      <c r="B915" s="379" t="s">
        <v>851</v>
      </c>
      <c r="C915" s="379" t="s">
        <v>852</v>
      </c>
      <c r="D915" s="379" t="s">
        <v>853</v>
      </c>
      <c r="H915" s="379" t="s">
        <v>3668</v>
      </c>
      <c r="J915" s="379" t="s">
        <v>120</v>
      </c>
      <c r="K915" s="594" t="s">
        <v>4045</v>
      </c>
      <c r="L915" s="594"/>
      <c r="M915" s="594"/>
      <c r="N915" s="594"/>
      <c r="O915" s="594"/>
      <c r="P915" s="594"/>
      <c r="Q915" s="594"/>
      <c r="R915" s="594"/>
      <c r="S915" s="594"/>
      <c r="T915" s="594" t="s">
        <v>4046</v>
      </c>
      <c r="U915" s="594" t="s">
        <v>4047</v>
      </c>
      <c r="V915" s="594" t="s">
        <v>4048</v>
      </c>
      <c r="W915" s="594" t="s">
        <v>4049</v>
      </c>
      <c r="X915" s="594" t="s">
        <v>4050</v>
      </c>
      <c r="Y915" s="594" t="s">
        <v>4051</v>
      </c>
      <c r="Z915" s="594"/>
      <c r="AA915" s="588" t="s">
        <v>4052</v>
      </c>
      <c r="AB915" s="588" t="s">
        <v>4053</v>
      </c>
      <c r="AC915" s="528" t="s">
        <v>479</v>
      </c>
      <c r="AD915" s="588" t="s">
        <v>1096</v>
      </c>
      <c r="AE915" s="595">
        <v>1</v>
      </c>
      <c r="AF915" s="595">
        <v>7</v>
      </c>
      <c r="AG915" s="379" t="s">
        <v>665</v>
      </c>
      <c r="AH915" s="635" t="e">
        <v>#REF!</v>
      </c>
      <c r="AJ915" s="379">
        <v>6</v>
      </c>
      <c r="AK915" s="379"/>
      <c r="AL915" s="379"/>
      <c r="AM915" s="379">
        <v>6</v>
      </c>
      <c r="AN915" s="379"/>
      <c r="AO915" s="379"/>
      <c r="AQ915" s="379" t="s">
        <v>862</v>
      </c>
      <c r="AU915" s="650" t="s">
        <v>864</v>
      </c>
      <c r="AV915" s="379">
        <v>1.6</v>
      </c>
      <c r="AW915" s="644">
        <v>0</v>
      </c>
      <c r="AX915" s="379" t="s">
        <v>3674</v>
      </c>
    </row>
    <row r="916" spans="1:51" x14ac:dyDescent="0.45">
      <c r="A916" s="379" t="s">
        <v>602</v>
      </c>
      <c r="B916" s="379" t="s">
        <v>851</v>
      </c>
      <c r="C916" s="379" t="s">
        <v>852</v>
      </c>
      <c r="D916" s="379" t="s">
        <v>853</v>
      </c>
      <c r="H916" s="379" t="s">
        <v>3668</v>
      </c>
      <c r="J916" s="379" t="s">
        <v>120</v>
      </c>
      <c r="K916" s="594" t="s">
        <v>4054</v>
      </c>
      <c r="L916" s="594"/>
      <c r="M916" s="594"/>
      <c r="N916" s="594"/>
      <c r="O916" s="594"/>
      <c r="P916" s="594"/>
      <c r="Q916" s="594"/>
      <c r="R916" s="594"/>
      <c r="S916" s="594"/>
      <c r="T916" s="594" t="s">
        <v>4055</v>
      </c>
      <c r="U916" s="594" t="s">
        <v>4056</v>
      </c>
      <c r="V916" s="594" t="s">
        <v>4057</v>
      </c>
      <c r="W916" s="594" t="s">
        <v>4058</v>
      </c>
      <c r="X916" s="594"/>
      <c r="Y916" s="594"/>
      <c r="Z916" s="594"/>
      <c r="AA916" s="588" t="s">
        <v>4059</v>
      </c>
      <c r="AB916" s="588" t="s">
        <v>4060</v>
      </c>
      <c r="AC916" s="528" t="s">
        <v>482</v>
      </c>
      <c r="AD916" s="588" t="s">
        <v>1096</v>
      </c>
      <c r="AE916" s="595">
        <v>1</v>
      </c>
      <c r="AF916" s="595">
        <v>7</v>
      </c>
      <c r="AG916" s="379" t="s">
        <v>665</v>
      </c>
      <c r="AH916" s="635" t="e">
        <v>#REF!</v>
      </c>
      <c r="AJ916" s="379">
        <v>5</v>
      </c>
      <c r="AK916" s="379"/>
      <c r="AL916" s="379"/>
      <c r="AM916" s="379">
        <v>5</v>
      </c>
      <c r="AN916" s="379"/>
      <c r="AO916" s="379"/>
      <c r="AQ916" s="379" t="s">
        <v>862</v>
      </c>
      <c r="AU916" s="650" t="s">
        <v>864</v>
      </c>
      <c r="AV916" s="379">
        <v>1.6</v>
      </c>
      <c r="AW916" s="644">
        <v>0</v>
      </c>
      <c r="AX916" s="379" t="s">
        <v>3674</v>
      </c>
    </row>
    <row r="917" spans="1:51" x14ac:dyDescent="0.45">
      <c r="A917" s="379" t="s">
        <v>602</v>
      </c>
      <c r="B917" s="379" t="s">
        <v>851</v>
      </c>
      <c r="C917" s="379" t="s">
        <v>852</v>
      </c>
      <c r="D917" s="379" t="s">
        <v>853</v>
      </c>
      <c r="H917" s="379" t="s">
        <v>3668</v>
      </c>
      <c r="J917" s="379" t="s">
        <v>120</v>
      </c>
      <c r="K917" s="594" t="s">
        <v>4061</v>
      </c>
      <c r="L917" s="594"/>
      <c r="M917" s="594"/>
      <c r="N917" s="594"/>
      <c r="O917" s="594"/>
      <c r="P917" s="594"/>
      <c r="Q917" s="594"/>
      <c r="R917" s="594"/>
      <c r="S917" s="594"/>
      <c r="T917" s="594" t="s">
        <v>4062</v>
      </c>
      <c r="U917" s="594" t="s">
        <v>4063</v>
      </c>
      <c r="V917" s="594"/>
      <c r="W917" s="594"/>
      <c r="X917" s="594"/>
      <c r="Y917" s="594"/>
      <c r="Z917" s="594"/>
      <c r="AA917" s="588" t="s">
        <v>4064</v>
      </c>
      <c r="AB917" s="588" t="s">
        <v>4065</v>
      </c>
      <c r="AC917" s="528" t="s">
        <v>485</v>
      </c>
      <c r="AD917" s="588" t="s">
        <v>1096</v>
      </c>
      <c r="AE917" s="595">
        <v>1</v>
      </c>
      <c r="AF917" s="595">
        <v>7</v>
      </c>
      <c r="AG917" s="379" t="s">
        <v>665</v>
      </c>
      <c r="AH917" s="635" t="e">
        <v>#REF!</v>
      </c>
      <c r="AJ917" s="379">
        <v>5</v>
      </c>
      <c r="AK917" s="379"/>
      <c r="AL917" s="379"/>
      <c r="AM917" s="379">
        <v>5</v>
      </c>
      <c r="AN917" s="379"/>
      <c r="AO917" s="379"/>
      <c r="AQ917" s="379" t="s">
        <v>862</v>
      </c>
      <c r="AU917" s="650" t="s">
        <v>864</v>
      </c>
      <c r="AV917" s="379">
        <v>1.6</v>
      </c>
      <c r="AW917" s="644">
        <v>0</v>
      </c>
      <c r="AX917" s="379" t="s">
        <v>3674</v>
      </c>
    </row>
    <row r="918" spans="1:51" x14ac:dyDescent="0.45">
      <c r="A918" s="379" t="s">
        <v>602</v>
      </c>
      <c r="B918" s="379" t="s">
        <v>851</v>
      </c>
      <c r="C918" s="379" t="s">
        <v>852</v>
      </c>
      <c r="D918" s="379" t="s">
        <v>853</v>
      </c>
      <c r="H918" s="379" t="s">
        <v>3668</v>
      </c>
      <c r="J918" s="379" t="s">
        <v>120</v>
      </c>
      <c r="K918" s="594" t="s">
        <v>4066</v>
      </c>
      <c r="L918" s="594"/>
      <c r="M918" s="594"/>
      <c r="N918" s="594"/>
      <c r="O918" s="594"/>
      <c r="P918" s="594"/>
      <c r="Q918" s="594"/>
      <c r="R918" s="594"/>
      <c r="S918" s="594"/>
      <c r="T918" s="594" t="s">
        <v>4067</v>
      </c>
      <c r="U918" s="594" t="s">
        <v>4068</v>
      </c>
      <c r="V918" s="594"/>
      <c r="W918" s="594"/>
      <c r="X918" s="594"/>
      <c r="Y918" s="594"/>
      <c r="Z918" s="594"/>
      <c r="AA918" s="588" t="s">
        <v>4069</v>
      </c>
      <c r="AB918" s="588" t="s">
        <v>4070</v>
      </c>
      <c r="AC918" s="528" t="s">
        <v>488</v>
      </c>
      <c r="AD918" s="588" t="s">
        <v>1096</v>
      </c>
      <c r="AE918" s="595">
        <v>1</v>
      </c>
      <c r="AF918" s="595">
        <v>7</v>
      </c>
      <c r="AG918" s="379" t="s">
        <v>665</v>
      </c>
      <c r="AH918" s="635" t="e">
        <v>#REF!</v>
      </c>
      <c r="AJ918" s="379">
        <v>7</v>
      </c>
      <c r="AK918" s="379"/>
      <c r="AL918" s="379"/>
      <c r="AM918" s="379">
        <v>7</v>
      </c>
      <c r="AN918" s="379"/>
      <c r="AO918" s="379"/>
      <c r="AQ918" s="379" t="s">
        <v>862</v>
      </c>
      <c r="AU918" s="650" t="s">
        <v>864</v>
      </c>
      <c r="AV918" s="379">
        <v>1.6</v>
      </c>
      <c r="AW918" s="644">
        <v>0</v>
      </c>
      <c r="AX918" s="379" t="s">
        <v>3674</v>
      </c>
    </row>
    <row r="919" spans="1:51" x14ac:dyDescent="0.45">
      <c r="A919" s="379" t="s">
        <v>602</v>
      </c>
      <c r="B919" s="379" t="s">
        <v>851</v>
      </c>
      <c r="C919" s="379" t="s">
        <v>852</v>
      </c>
      <c r="D919" s="379" t="s">
        <v>853</v>
      </c>
      <c r="H919" s="379" t="s">
        <v>3714</v>
      </c>
      <c r="J919" s="379" t="s">
        <v>120</v>
      </c>
      <c r="K919" s="594" t="s">
        <v>4071</v>
      </c>
      <c r="L919" s="594"/>
      <c r="M919" s="594"/>
      <c r="N919" s="594"/>
      <c r="O919" s="594"/>
      <c r="P919" s="594"/>
      <c r="Q919" s="594"/>
      <c r="R919" s="594"/>
      <c r="S919" s="594"/>
      <c r="T919" s="594"/>
      <c r="U919" s="594"/>
      <c r="V919" s="594"/>
      <c r="W919" s="594"/>
      <c r="X919" s="594"/>
      <c r="Y919" s="594"/>
      <c r="Z919" s="594"/>
      <c r="AA919" s="588" t="s">
        <v>4072</v>
      </c>
      <c r="AB919" s="588" t="s">
        <v>4073</v>
      </c>
      <c r="AC919" s="528" t="s">
        <v>492</v>
      </c>
      <c r="AD919" s="588" t="s">
        <v>1096</v>
      </c>
      <c r="AE919" s="595">
        <v>1</v>
      </c>
      <c r="AF919" s="595">
        <v>7</v>
      </c>
      <c r="AG919" s="379" t="s">
        <v>665</v>
      </c>
      <c r="AH919" s="635" t="e">
        <v>#REF!</v>
      </c>
      <c r="AJ919" s="379"/>
      <c r="AK919" s="379"/>
      <c r="AL919" s="379"/>
      <c r="AM919" s="379"/>
      <c r="AN919" s="379"/>
      <c r="AO919" s="379"/>
      <c r="AQ919" s="379" t="s">
        <v>862</v>
      </c>
      <c r="AU919" s="650" t="s">
        <v>872</v>
      </c>
      <c r="AV919" s="379">
        <v>1.6</v>
      </c>
      <c r="AW919" s="644">
        <v>0</v>
      </c>
      <c r="AX919" s="380" t="s">
        <v>3691</v>
      </c>
    </row>
    <row r="920" spans="1:51" x14ac:dyDescent="0.45">
      <c r="A920" s="379" t="s">
        <v>602</v>
      </c>
      <c r="B920" s="379" t="s">
        <v>851</v>
      </c>
      <c r="C920" s="379" t="s">
        <v>852</v>
      </c>
      <c r="D920" s="379" t="s">
        <v>853</v>
      </c>
      <c r="H920" s="379" t="s">
        <v>3668</v>
      </c>
      <c r="J920" s="379" t="s">
        <v>120</v>
      </c>
      <c r="K920" s="594" t="s">
        <v>4074</v>
      </c>
      <c r="L920" s="594"/>
      <c r="M920" s="594"/>
      <c r="N920" s="594"/>
      <c r="O920" s="594"/>
      <c r="P920" s="594"/>
      <c r="Q920" s="594"/>
      <c r="R920" s="594"/>
      <c r="S920" s="594"/>
      <c r="T920" s="594" t="s">
        <v>4075</v>
      </c>
      <c r="U920" s="594" t="s">
        <v>4076</v>
      </c>
      <c r="V920" s="594"/>
      <c r="W920" s="594"/>
      <c r="X920" s="594"/>
      <c r="Y920" s="594"/>
      <c r="Z920" s="594"/>
      <c r="AA920" s="588" t="s">
        <v>4077</v>
      </c>
      <c r="AB920" s="588" t="s">
        <v>4078</v>
      </c>
      <c r="AC920" s="528" t="s">
        <v>173</v>
      </c>
      <c r="AD920" s="588" t="s">
        <v>1096</v>
      </c>
      <c r="AE920" s="595">
        <v>1</v>
      </c>
      <c r="AF920" s="595">
        <v>7</v>
      </c>
      <c r="AG920" s="379" t="s">
        <v>665</v>
      </c>
      <c r="AH920" s="635" t="e">
        <v>#REF!</v>
      </c>
      <c r="AJ920" s="379">
        <v>3</v>
      </c>
      <c r="AK920" s="379"/>
      <c r="AL920" s="379"/>
      <c r="AM920" s="379">
        <v>3</v>
      </c>
      <c r="AN920" s="379"/>
      <c r="AO920" s="379"/>
      <c r="AQ920" s="379" t="s">
        <v>862</v>
      </c>
      <c r="AU920" s="650" t="s">
        <v>864</v>
      </c>
      <c r="AV920" s="379">
        <v>1.6</v>
      </c>
      <c r="AW920" s="644">
        <v>0</v>
      </c>
      <c r="AX920" s="379" t="s">
        <v>3674</v>
      </c>
    </row>
    <row r="921" spans="1:51" x14ac:dyDescent="0.45">
      <c r="A921" s="379" t="s">
        <v>602</v>
      </c>
      <c r="B921" s="379" t="s">
        <v>851</v>
      </c>
      <c r="C921" s="379" t="s">
        <v>852</v>
      </c>
      <c r="D921" s="379" t="s">
        <v>1443</v>
      </c>
      <c r="H921" s="379" t="s">
        <v>3995</v>
      </c>
      <c r="J921" s="379" t="s">
        <v>120</v>
      </c>
      <c r="K921" s="594" t="s">
        <v>4079</v>
      </c>
      <c r="L921" s="594"/>
      <c r="M921" s="594"/>
      <c r="N921" s="594"/>
      <c r="O921" s="594"/>
      <c r="P921" s="594"/>
      <c r="Q921" s="594"/>
      <c r="R921" s="594"/>
      <c r="S921" s="594"/>
      <c r="T921" s="594" t="s">
        <v>4080</v>
      </c>
      <c r="U921" s="594" t="s">
        <v>4081</v>
      </c>
      <c r="V921" s="594"/>
      <c r="W921" s="594"/>
      <c r="X921" s="594"/>
      <c r="Y921" s="594"/>
      <c r="Z921" s="594"/>
      <c r="AA921" s="588" t="s">
        <v>4082</v>
      </c>
      <c r="AB921" s="588" t="s">
        <v>4083</v>
      </c>
      <c r="AC921" s="528" t="s">
        <v>177</v>
      </c>
      <c r="AD921" s="588" t="s">
        <v>1096</v>
      </c>
      <c r="AE921" s="595">
        <v>1</v>
      </c>
      <c r="AF921" s="595">
        <v>7</v>
      </c>
      <c r="AG921" s="379" t="s">
        <v>665</v>
      </c>
      <c r="AH921" s="635" t="e">
        <v>#REF!</v>
      </c>
      <c r="AJ921" s="379">
        <v>3</v>
      </c>
      <c r="AK921" s="379">
        <v>1</v>
      </c>
      <c r="AL921" s="379"/>
      <c r="AM921" s="379">
        <v>2</v>
      </c>
      <c r="AN921" s="379"/>
      <c r="AO921" s="379"/>
      <c r="AT921" s="379" t="s">
        <v>3995</v>
      </c>
      <c r="AU921" s="650" t="s">
        <v>864</v>
      </c>
      <c r="AV921" s="379">
        <v>2.2000000000000002</v>
      </c>
      <c r="AW921" s="644">
        <v>0</v>
      </c>
      <c r="AX921" s="379" t="s">
        <v>3724</v>
      </c>
    </row>
    <row r="922" spans="1:51" x14ac:dyDescent="0.45">
      <c r="A922" s="379" t="s">
        <v>602</v>
      </c>
      <c r="B922" s="379" t="s">
        <v>851</v>
      </c>
      <c r="C922" s="379" t="s">
        <v>852</v>
      </c>
      <c r="D922" s="379" t="s">
        <v>853</v>
      </c>
      <c r="H922" s="379" t="s">
        <v>3995</v>
      </c>
      <c r="J922" s="379" t="s">
        <v>120</v>
      </c>
      <c r="K922" s="594" t="s">
        <v>4084</v>
      </c>
      <c r="L922" s="594"/>
      <c r="M922" s="594"/>
      <c r="N922" s="594"/>
      <c r="O922" s="594"/>
      <c r="P922" s="594"/>
      <c r="Q922" s="594"/>
      <c r="R922" s="594"/>
      <c r="S922" s="594"/>
      <c r="T922" s="594" t="s">
        <v>4085</v>
      </c>
      <c r="U922" s="594" t="s">
        <v>4086</v>
      </c>
      <c r="V922" s="594"/>
      <c r="W922" s="594"/>
      <c r="X922" s="594"/>
      <c r="Y922" s="594"/>
      <c r="Z922" s="594"/>
      <c r="AA922" s="588" t="s">
        <v>4087</v>
      </c>
      <c r="AB922" s="588" t="s">
        <v>4088</v>
      </c>
      <c r="AC922" s="528" t="s">
        <v>181</v>
      </c>
      <c r="AD922" s="588" t="s">
        <v>1096</v>
      </c>
      <c r="AE922" s="595">
        <v>1</v>
      </c>
      <c r="AF922" s="595">
        <v>7</v>
      </c>
      <c r="AG922" s="379" t="s">
        <v>665</v>
      </c>
      <c r="AH922" s="635" t="e">
        <v>#REF!</v>
      </c>
      <c r="AJ922" s="379">
        <v>9</v>
      </c>
      <c r="AK922" s="379"/>
      <c r="AL922" s="379"/>
      <c r="AM922" s="379">
        <v>9</v>
      </c>
      <c r="AN922" s="379"/>
      <c r="AO922" s="379"/>
      <c r="AT922" s="379" t="s">
        <v>3995</v>
      </c>
      <c r="AU922" s="650" t="s">
        <v>864</v>
      </c>
      <c r="AV922" s="379">
        <v>2.2000000000000002</v>
      </c>
      <c r="AW922" s="644">
        <v>0</v>
      </c>
      <c r="AX922" s="379" t="s">
        <v>3674</v>
      </c>
    </row>
    <row r="923" spans="1:51" x14ac:dyDescent="0.45">
      <c r="A923" s="379" t="s">
        <v>602</v>
      </c>
      <c r="B923" s="379" t="s">
        <v>851</v>
      </c>
      <c r="C923" s="379" t="s">
        <v>852</v>
      </c>
      <c r="D923" s="379" t="s">
        <v>853</v>
      </c>
      <c r="H923" s="379" t="s">
        <v>3685</v>
      </c>
      <c r="J923" s="379" t="s">
        <v>120</v>
      </c>
      <c r="K923" s="594" t="s">
        <v>4089</v>
      </c>
      <c r="L923" s="594"/>
      <c r="M923" s="594"/>
      <c r="N923" s="594"/>
      <c r="O923" s="594"/>
      <c r="P923" s="594"/>
      <c r="Q923" s="594"/>
      <c r="R923" s="594"/>
      <c r="S923" s="594"/>
      <c r="T923" s="594"/>
      <c r="U923" s="594"/>
      <c r="V923" s="594"/>
      <c r="W923" s="594"/>
      <c r="X923" s="594"/>
      <c r="Y923" s="594"/>
      <c r="Z923" s="594"/>
      <c r="AA923" s="588" t="s">
        <v>4090</v>
      </c>
      <c r="AB923" s="588" t="s">
        <v>4091</v>
      </c>
      <c r="AC923" s="528" t="s">
        <v>185</v>
      </c>
      <c r="AD923" s="588" t="s">
        <v>1096</v>
      </c>
      <c r="AE923" s="595">
        <v>1</v>
      </c>
      <c r="AF923" s="595">
        <v>7</v>
      </c>
      <c r="AG923" s="379" t="s">
        <v>665</v>
      </c>
      <c r="AH923" s="635" t="e">
        <v>#REF!</v>
      </c>
      <c r="AJ923" s="379"/>
      <c r="AK923" s="379"/>
      <c r="AL923" s="379"/>
      <c r="AM923" s="379"/>
      <c r="AN923" s="379"/>
      <c r="AO923" s="379"/>
      <c r="AQ923" s="379" t="s">
        <v>862</v>
      </c>
      <c r="AU923" s="650" t="s">
        <v>876</v>
      </c>
      <c r="AV923" s="379">
        <v>1.6</v>
      </c>
      <c r="AW923" s="644">
        <v>0</v>
      </c>
      <c r="AX923" s="380" t="s">
        <v>3691</v>
      </c>
    </row>
    <row r="924" spans="1:51" x14ac:dyDescent="0.45">
      <c r="A924" s="379" t="s">
        <v>1440</v>
      </c>
      <c r="B924" s="379" t="s">
        <v>1441</v>
      </c>
      <c r="C924" s="379" t="s">
        <v>1442</v>
      </c>
      <c r="D924" s="379" t="s">
        <v>1443</v>
      </c>
      <c r="H924" s="379" t="s">
        <v>4092</v>
      </c>
      <c r="J924" s="379" t="s">
        <v>120</v>
      </c>
      <c r="K924" s="594" t="s">
        <v>4093</v>
      </c>
      <c r="L924" s="594"/>
      <c r="M924" s="594"/>
      <c r="N924" s="594"/>
      <c r="O924" s="594"/>
      <c r="P924" s="594"/>
      <c r="Q924" s="594"/>
      <c r="R924" s="594"/>
      <c r="S924" s="594"/>
      <c r="T924" s="594"/>
      <c r="U924" s="594"/>
      <c r="V924" s="594"/>
      <c r="W924" s="594"/>
      <c r="X924" s="594"/>
      <c r="Y924" s="594"/>
      <c r="Z924" s="594"/>
      <c r="AA924" s="588" t="s">
        <v>4094</v>
      </c>
      <c r="AB924" s="588" t="s">
        <v>4095</v>
      </c>
      <c r="AC924" s="528" t="s">
        <v>189</v>
      </c>
      <c r="AD924" s="588" t="s">
        <v>1096</v>
      </c>
      <c r="AE924" s="595">
        <v>1</v>
      </c>
      <c r="AF924" s="595">
        <v>7</v>
      </c>
      <c r="AG924" s="379" t="s">
        <v>665</v>
      </c>
      <c r="AH924" s="635" t="e">
        <v>#REF!</v>
      </c>
      <c r="AJ924" s="379"/>
      <c r="AK924" s="379"/>
      <c r="AL924" s="379"/>
      <c r="AM924" s="379"/>
      <c r="AN924" s="379"/>
      <c r="AO924" s="379"/>
      <c r="AU924" s="379"/>
      <c r="AV924" s="379">
        <v>2.2000000000000002</v>
      </c>
      <c r="AW924" s="644">
        <v>0</v>
      </c>
      <c r="AX924" s="379" t="s">
        <v>4096</v>
      </c>
      <c r="AY924" s="379"/>
    </row>
    <row r="925" spans="1:51" x14ac:dyDescent="0.45">
      <c r="A925" s="379" t="s">
        <v>1440</v>
      </c>
      <c r="B925" s="379" t="s">
        <v>1441</v>
      </c>
      <c r="C925" s="379" t="s">
        <v>1442</v>
      </c>
      <c r="D925" s="379" t="s">
        <v>1443</v>
      </c>
      <c r="H925" s="379" t="s">
        <v>4092</v>
      </c>
      <c r="J925" s="379" t="s">
        <v>120</v>
      </c>
      <c r="K925" s="594" t="s">
        <v>4097</v>
      </c>
      <c r="L925" s="594"/>
      <c r="M925" s="594"/>
      <c r="N925" s="594"/>
      <c r="O925" s="594"/>
      <c r="P925" s="594"/>
      <c r="Q925" s="594"/>
      <c r="R925" s="594"/>
      <c r="S925" s="594"/>
      <c r="T925" s="594"/>
      <c r="U925" s="594"/>
      <c r="V925" s="594"/>
      <c r="W925" s="594"/>
      <c r="X925" s="594"/>
      <c r="Y925" s="594"/>
      <c r="Z925" s="594"/>
      <c r="AA925" s="588" t="s">
        <v>4098</v>
      </c>
      <c r="AB925" s="588" t="s">
        <v>4099</v>
      </c>
      <c r="AC925" s="528" t="s">
        <v>193</v>
      </c>
      <c r="AD925" s="588" t="s">
        <v>1096</v>
      </c>
      <c r="AE925" s="595">
        <v>1</v>
      </c>
      <c r="AF925" s="595">
        <v>7</v>
      </c>
      <c r="AG925" s="379" t="s">
        <v>665</v>
      </c>
      <c r="AH925" s="635" t="e">
        <v>#REF!</v>
      </c>
      <c r="AJ925" s="379"/>
      <c r="AK925" s="379"/>
      <c r="AL925" s="379"/>
      <c r="AM925" s="379"/>
      <c r="AN925" s="379"/>
      <c r="AO925" s="379"/>
      <c r="AU925" s="379"/>
      <c r="AV925" s="379">
        <v>2.2000000000000002</v>
      </c>
      <c r="AW925" s="644">
        <v>0</v>
      </c>
      <c r="AX925" s="379" t="s">
        <v>4096</v>
      </c>
      <c r="AY925" s="379"/>
    </row>
    <row r="926" spans="1:51" x14ac:dyDescent="0.45">
      <c r="A926" s="379" t="s">
        <v>602</v>
      </c>
      <c r="B926" s="379" t="s">
        <v>851</v>
      </c>
      <c r="C926" s="379" t="s">
        <v>852</v>
      </c>
      <c r="D926" s="379" t="s">
        <v>1443</v>
      </c>
      <c r="H926" s="379" t="s">
        <v>4100</v>
      </c>
      <c r="J926" s="379" t="s">
        <v>120</v>
      </c>
      <c r="K926" s="594" t="s">
        <v>4101</v>
      </c>
      <c r="L926" s="594"/>
      <c r="M926" s="594"/>
      <c r="N926" s="594"/>
      <c r="O926" s="594"/>
      <c r="P926" s="594"/>
      <c r="Q926" s="594"/>
      <c r="R926" s="594"/>
      <c r="S926" s="594"/>
      <c r="T926" s="594" t="s">
        <v>4102</v>
      </c>
      <c r="U926" s="594" t="s">
        <v>4103</v>
      </c>
      <c r="V926" s="594"/>
      <c r="W926" s="594"/>
      <c r="X926" s="594"/>
      <c r="Y926" s="594"/>
      <c r="Z926" s="594"/>
      <c r="AA926" s="588" t="s">
        <v>4104</v>
      </c>
      <c r="AB926" s="588" t="s">
        <v>4105</v>
      </c>
      <c r="AC926" s="528" t="s">
        <v>197</v>
      </c>
      <c r="AD926" s="588" t="s">
        <v>1096</v>
      </c>
      <c r="AE926" s="595">
        <v>1</v>
      </c>
      <c r="AF926" s="595">
        <v>7</v>
      </c>
      <c r="AG926" s="379" t="s">
        <v>665</v>
      </c>
      <c r="AH926" s="635" t="e">
        <v>#REF!</v>
      </c>
      <c r="AJ926" s="379">
        <v>4</v>
      </c>
      <c r="AK926" s="379"/>
      <c r="AL926" s="379"/>
      <c r="AM926" s="379">
        <v>4</v>
      </c>
      <c r="AN926" s="379"/>
      <c r="AO926" s="379"/>
      <c r="AT926" s="379" t="s">
        <v>4100</v>
      </c>
      <c r="AU926" s="650" t="s">
        <v>864</v>
      </c>
      <c r="AV926" s="379">
        <v>2.2000000000000002</v>
      </c>
      <c r="AW926" s="644">
        <v>0</v>
      </c>
      <c r="AX926" s="380" t="s">
        <v>3691</v>
      </c>
    </row>
    <row r="927" spans="1:51" x14ac:dyDescent="0.45">
      <c r="A927" s="379" t="s">
        <v>602</v>
      </c>
      <c r="B927" s="379" t="s">
        <v>851</v>
      </c>
      <c r="C927" s="379" t="s">
        <v>1442</v>
      </c>
      <c r="D927" s="379" t="s">
        <v>1443</v>
      </c>
      <c r="H927" s="379" t="s">
        <v>4092</v>
      </c>
      <c r="J927" s="379" t="s">
        <v>120</v>
      </c>
      <c r="K927" s="594" t="s">
        <v>4106</v>
      </c>
      <c r="L927" s="594"/>
      <c r="M927" s="594"/>
      <c r="N927" s="594"/>
      <c r="O927" s="594"/>
      <c r="P927" s="594"/>
      <c r="Q927" s="594"/>
      <c r="R927" s="594"/>
      <c r="S927" s="594"/>
      <c r="T927" s="594"/>
      <c r="U927" s="594"/>
      <c r="V927" s="594"/>
      <c r="W927" s="594"/>
      <c r="X927" s="594"/>
      <c r="Y927" s="594"/>
      <c r="Z927" s="594"/>
      <c r="AA927" s="588" t="s">
        <v>4107</v>
      </c>
      <c r="AB927" s="588" t="s">
        <v>4108</v>
      </c>
      <c r="AC927" s="528" t="s">
        <v>201</v>
      </c>
      <c r="AD927" s="588" t="s">
        <v>1096</v>
      </c>
      <c r="AE927" s="595">
        <v>1</v>
      </c>
      <c r="AF927" s="595">
        <v>7</v>
      </c>
      <c r="AG927" s="379" t="s">
        <v>665</v>
      </c>
      <c r="AH927" s="635" t="e">
        <v>#REF!</v>
      </c>
      <c r="AJ927" s="379">
        <v>11</v>
      </c>
      <c r="AK927" s="379">
        <v>2</v>
      </c>
      <c r="AL927" s="379">
        <v>9</v>
      </c>
      <c r="AM927" s="379"/>
      <c r="AN927" s="379"/>
      <c r="AO927" s="379"/>
      <c r="AV927" s="379">
        <v>2.2000000000000002</v>
      </c>
      <c r="AW927" s="644">
        <v>0</v>
      </c>
      <c r="AX927" s="379" t="s">
        <v>3674</v>
      </c>
    </row>
    <row r="928" spans="1:51" x14ac:dyDescent="0.45">
      <c r="A928" s="379" t="s">
        <v>602</v>
      </c>
      <c r="B928" s="379" t="s">
        <v>851</v>
      </c>
      <c r="C928" s="379" t="s">
        <v>852</v>
      </c>
      <c r="D928" s="379" t="s">
        <v>853</v>
      </c>
      <c r="H928" s="379" t="s">
        <v>3685</v>
      </c>
      <c r="J928" s="379" t="s">
        <v>120</v>
      </c>
      <c r="K928" s="594" t="s">
        <v>4109</v>
      </c>
      <c r="L928" s="594"/>
      <c r="M928" s="594"/>
      <c r="N928" s="594"/>
      <c r="O928" s="594"/>
      <c r="P928" s="594"/>
      <c r="Q928" s="594"/>
      <c r="R928" s="594"/>
      <c r="S928" s="594"/>
      <c r="T928" s="594"/>
      <c r="U928" s="594"/>
      <c r="V928" s="594"/>
      <c r="W928" s="594"/>
      <c r="X928" s="594"/>
      <c r="Y928" s="594"/>
      <c r="Z928" s="594"/>
      <c r="AA928" s="588" t="s">
        <v>4110</v>
      </c>
      <c r="AB928" s="588" t="s">
        <v>4111</v>
      </c>
      <c r="AC928" s="528" t="s">
        <v>205</v>
      </c>
      <c r="AD928" s="588" t="s">
        <v>1096</v>
      </c>
      <c r="AE928" s="595">
        <v>1</v>
      </c>
      <c r="AF928" s="595">
        <v>7</v>
      </c>
      <c r="AG928" s="379" t="s">
        <v>665</v>
      </c>
      <c r="AH928" s="635" t="e">
        <v>#REF!</v>
      </c>
      <c r="AJ928" s="379"/>
      <c r="AK928" s="379"/>
      <c r="AL928" s="379"/>
      <c r="AM928" s="379"/>
      <c r="AN928" s="379"/>
      <c r="AO928" s="379"/>
      <c r="AQ928" s="379" t="s">
        <v>862</v>
      </c>
      <c r="AU928" s="650" t="s">
        <v>876</v>
      </c>
      <c r="AV928" s="379">
        <v>1.6</v>
      </c>
      <c r="AW928" s="644">
        <v>0</v>
      </c>
    </row>
    <row r="929" spans="1:51" x14ac:dyDescent="0.45">
      <c r="A929" s="379" t="s">
        <v>602</v>
      </c>
      <c r="B929" s="379" t="s">
        <v>851</v>
      </c>
      <c r="C929" s="379" t="s">
        <v>852</v>
      </c>
      <c r="D929" s="379" t="s">
        <v>853</v>
      </c>
      <c r="H929" s="379" t="s">
        <v>3714</v>
      </c>
      <c r="J929" s="379" t="s">
        <v>120</v>
      </c>
      <c r="K929" s="594" t="s">
        <v>4112</v>
      </c>
      <c r="L929" s="594"/>
      <c r="M929" s="594"/>
      <c r="N929" s="594"/>
      <c r="O929" s="594"/>
      <c r="P929" s="594"/>
      <c r="Q929" s="594"/>
      <c r="R929" s="594"/>
      <c r="S929" s="594"/>
      <c r="T929" s="594"/>
      <c r="U929" s="594"/>
      <c r="V929" s="594"/>
      <c r="W929" s="594"/>
      <c r="X929" s="594"/>
      <c r="Y929" s="594"/>
      <c r="Z929" s="594"/>
      <c r="AA929" s="588" t="s">
        <v>4113</v>
      </c>
      <c r="AB929" s="588" t="s">
        <v>4114</v>
      </c>
      <c r="AC929" s="528" t="s">
        <v>209</v>
      </c>
      <c r="AD929" s="588" t="s">
        <v>1096</v>
      </c>
      <c r="AE929" s="595">
        <v>1</v>
      </c>
      <c r="AF929" s="595">
        <v>7</v>
      </c>
      <c r="AG929" s="379" t="s">
        <v>665</v>
      </c>
      <c r="AH929" s="635" t="e">
        <v>#REF!</v>
      </c>
      <c r="AJ929" s="379"/>
      <c r="AK929" s="379"/>
      <c r="AL929" s="379"/>
      <c r="AM929" s="379"/>
      <c r="AN929" s="379"/>
      <c r="AO929" s="379"/>
      <c r="AQ929" s="379" t="s">
        <v>862</v>
      </c>
      <c r="AU929" s="650" t="s">
        <v>872</v>
      </c>
      <c r="AV929" s="379">
        <v>1.6</v>
      </c>
      <c r="AW929" s="644">
        <v>0</v>
      </c>
      <c r="AX929" s="380" t="s">
        <v>3691</v>
      </c>
    </row>
    <row r="930" spans="1:51" x14ac:dyDescent="0.45">
      <c r="A930" s="379" t="s">
        <v>602</v>
      </c>
      <c r="B930" s="379" t="s">
        <v>851</v>
      </c>
      <c r="C930" s="379" t="s">
        <v>852</v>
      </c>
      <c r="D930" s="379" t="s">
        <v>853</v>
      </c>
      <c r="H930" s="379" t="s">
        <v>3668</v>
      </c>
      <c r="J930" s="379" t="s">
        <v>120</v>
      </c>
      <c r="K930" s="594" t="s">
        <v>4115</v>
      </c>
      <c r="L930" s="594"/>
      <c r="M930" s="594"/>
      <c r="N930" s="594"/>
      <c r="O930" s="594"/>
      <c r="P930" s="594"/>
      <c r="Q930" s="594"/>
      <c r="R930" s="594"/>
      <c r="S930" s="594"/>
      <c r="T930" s="594"/>
      <c r="U930" s="594"/>
      <c r="V930" s="594"/>
      <c r="W930" s="594"/>
      <c r="X930" s="594"/>
      <c r="Y930" s="594"/>
      <c r="Z930" s="594"/>
      <c r="AA930" s="588" t="s">
        <v>4116</v>
      </c>
      <c r="AB930" s="588" t="s">
        <v>4117</v>
      </c>
      <c r="AC930" s="588" t="s">
        <v>139</v>
      </c>
      <c r="AD930" s="588" t="s">
        <v>1096</v>
      </c>
      <c r="AE930" s="595">
        <v>1</v>
      </c>
      <c r="AF930" s="595">
        <v>7</v>
      </c>
      <c r="AG930" s="379" t="s">
        <v>665</v>
      </c>
      <c r="AH930" s="635" t="e">
        <v>#REF!</v>
      </c>
      <c r="AJ930" s="379"/>
      <c r="AK930" s="379"/>
      <c r="AL930" s="379"/>
      <c r="AM930" s="379"/>
      <c r="AN930" s="379"/>
      <c r="AO930" s="379"/>
      <c r="AQ930" s="379" t="s">
        <v>862</v>
      </c>
      <c r="AU930" s="650" t="s">
        <v>864</v>
      </c>
      <c r="AV930" s="379">
        <v>1.6</v>
      </c>
      <c r="AW930" s="644">
        <v>0</v>
      </c>
      <c r="AX930" s="379" t="s">
        <v>3674</v>
      </c>
    </row>
    <row r="931" spans="1:51" x14ac:dyDescent="0.45">
      <c r="A931" s="379" t="s">
        <v>602</v>
      </c>
      <c r="B931" s="379" t="s">
        <v>851</v>
      </c>
      <c r="C931" s="379" t="s">
        <v>852</v>
      </c>
      <c r="D931" s="379" t="s">
        <v>853</v>
      </c>
      <c r="H931" s="379" t="s">
        <v>3668</v>
      </c>
      <c r="J931" s="379" t="s">
        <v>120</v>
      </c>
      <c r="K931" s="594" t="s">
        <v>4118</v>
      </c>
      <c r="L931" s="594"/>
      <c r="M931" s="594"/>
      <c r="N931" s="594"/>
      <c r="O931" s="594"/>
      <c r="P931" s="594"/>
      <c r="Q931" s="594"/>
      <c r="R931" s="594"/>
      <c r="S931" s="594"/>
      <c r="T931" s="594" t="s">
        <v>4119</v>
      </c>
      <c r="U931" s="594" t="s">
        <v>4120</v>
      </c>
      <c r="V931" s="594"/>
      <c r="W931" s="594"/>
      <c r="X931" s="594"/>
      <c r="Y931" s="594"/>
      <c r="Z931" s="594"/>
      <c r="AA931" s="588" t="s">
        <v>4121</v>
      </c>
      <c r="AB931" s="588" t="s">
        <v>4122</v>
      </c>
      <c r="AC931" s="528" t="s">
        <v>141</v>
      </c>
      <c r="AD931" s="588" t="s">
        <v>1096</v>
      </c>
      <c r="AE931" s="595">
        <v>1</v>
      </c>
      <c r="AF931" s="595">
        <v>7</v>
      </c>
      <c r="AG931" s="379" t="s">
        <v>665</v>
      </c>
      <c r="AH931" s="635" t="e">
        <v>#REF!</v>
      </c>
      <c r="AJ931" s="379">
        <v>2</v>
      </c>
      <c r="AK931" s="379"/>
      <c r="AL931" s="379"/>
      <c r="AM931" s="379">
        <v>2</v>
      </c>
      <c r="AN931" s="379"/>
      <c r="AO931" s="379"/>
      <c r="AQ931" s="379" t="s">
        <v>862</v>
      </c>
      <c r="AU931" s="650" t="s">
        <v>864</v>
      </c>
      <c r="AV931" s="379">
        <v>1.6</v>
      </c>
      <c r="AW931" s="644">
        <v>0</v>
      </c>
      <c r="AX931" s="379" t="s">
        <v>3674</v>
      </c>
    </row>
    <row r="932" spans="1:51" x14ac:dyDescent="0.45">
      <c r="A932" s="379" t="s">
        <v>602</v>
      </c>
      <c r="B932" s="379" t="s">
        <v>851</v>
      </c>
      <c r="C932" s="379" t="s">
        <v>852</v>
      </c>
      <c r="D932" s="379" t="s">
        <v>853</v>
      </c>
      <c r="H932" s="379" t="s">
        <v>3668</v>
      </c>
      <c r="J932" s="379" t="s">
        <v>120</v>
      </c>
      <c r="K932" s="594" t="s">
        <v>4123</v>
      </c>
      <c r="L932" s="594"/>
      <c r="M932" s="594"/>
      <c r="N932" s="594"/>
      <c r="O932" s="594"/>
      <c r="P932" s="594"/>
      <c r="Q932" s="594"/>
      <c r="R932" s="594"/>
      <c r="S932" s="594"/>
      <c r="T932" s="594" t="s">
        <v>4124</v>
      </c>
      <c r="U932" s="594" t="s">
        <v>4125</v>
      </c>
      <c r="V932" s="594"/>
      <c r="W932" s="594"/>
      <c r="X932" s="594"/>
      <c r="Y932" s="594"/>
      <c r="Z932" s="594"/>
      <c r="AA932" s="588" t="s">
        <v>4126</v>
      </c>
      <c r="AB932" s="588" t="s">
        <v>4127</v>
      </c>
      <c r="AC932" s="588" t="s">
        <v>143</v>
      </c>
      <c r="AD932" s="588" t="s">
        <v>1096</v>
      </c>
      <c r="AE932" s="595">
        <v>1</v>
      </c>
      <c r="AF932" s="595">
        <v>7</v>
      </c>
      <c r="AG932" s="379" t="s">
        <v>665</v>
      </c>
      <c r="AH932" s="635" t="e">
        <v>#REF!</v>
      </c>
      <c r="AJ932" s="379">
        <v>5</v>
      </c>
      <c r="AK932" s="379"/>
      <c r="AL932" s="379"/>
      <c r="AM932" s="379">
        <v>5</v>
      </c>
      <c r="AN932" s="379"/>
      <c r="AO932" s="379"/>
      <c r="AQ932" s="379" t="s">
        <v>862</v>
      </c>
      <c r="AU932" s="650" t="s">
        <v>864</v>
      </c>
      <c r="AV932" s="379">
        <v>1.6</v>
      </c>
      <c r="AW932" s="644">
        <v>0</v>
      </c>
      <c r="AX932" s="379" t="s">
        <v>3674</v>
      </c>
    </row>
    <row r="933" spans="1:51" x14ac:dyDescent="0.45">
      <c r="A933" s="379" t="s">
        <v>602</v>
      </c>
      <c r="B933" s="379" t="s">
        <v>851</v>
      </c>
      <c r="C933" s="379" t="s">
        <v>852</v>
      </c>
      <c r="D933" s="379" t="s">
        <v>853</v>
      </c>
      <c r="H933" s="379" t="s">
        <v>3668</v>
      </c>
      <c r="J933" s="379" t="s">
        <v>120</v>
      </c>
      <c r="K933" s="594" t="s">
        <v>4128</v>
      </c>
      <c r="L933" s="594"/>
      <c r="M933" s="594"/>
      <c r="N933" s="594"/>
      <c r="O933" s="594"/>
      <c r="P933" s="594"/>
      <c r="Q933" s="594"/>
      <c r="R933" s="594"/>
      <c r="S933" s="594"/>
      <c r="T933" s="594" t="s">
        <v>4129</v>
      </c>
      <c r="U933" s="594" t="s">
        <v>4130</v>
      </c>
      <c r="V933" s="594"/>
      <c r="W933" s="594"/>
      <c r="X933" s="594"/>
      <c r="Y933" s="594"/>
      <c r="Z933" s="594"/>
      <c r="AA933" s="588" t="s">
        <v>4131</v>
      </c>
      <c r="AB933" s="588" t="s">
        <v>4132</v>
      </c>
      <c r="AC933" s="528" t="s">
        <v>146</v>
      </c>
      <c r="AD933" s="588" t="s">
        <v>1096</v>
      </c>
      <c r="AE933" s="595">
        <v>1</v>
      </c>
      <c r="AF933" s="595">
        <v>7</v>
      </c>
      <c r="AG933" s="379" t="s">
        <v>665</v>
      </c>
      <c r="AH933" s="635" t="e">
        <v>#REF!</v>
      </c>
      <c r="AJ933" s="379">
        <v>5</v>
      </c>
      <c r="AK933" s="379"/>
      <c r="AL933" s="379"/>
      <c r="AM933" s="379">
        <v>5</v>
      </c>
      <c r="AN933" s="379"/>
      <c r="AO933" s="379"/>
      <c r="AQ933" s="379" t="s">
        <v>862</v>
      </c>
      <c r="AU933" s="650" t="s">
        <v>864</v>
      </c>
      <c r="AV933" s="379">
        <v>1.6</v>
      </c>
      <c r="AW933" s="644">
        <v>0</v>
      </c>
      <c r="AX933" s="379" t="s">
        <v>3674</v>
      </c>
    </row>
    <row r="934" spans="1:51" x14ac:dyDescent="0.45">
      <c r="A934" s="379" t="s">
        <v>602</v>
      </c>
      <c r="B934" s="379" t="s">
        <v>851</v>
      </c>
      <c r="C934" s="379" t="s">
        <v>852</v>
      </c>
      <c r="D934" s="379" t="s">
        <v>853</v>
      </c>
      <c r="H934" s="379" t="s">
        <v>3668</v>
      </c>
      <c r="J934" s="379" t="s">
        <v>120</v>
      </c>
      <c r="K934" s="594" t="s">
        <v>4133</v>
      </c>
      <c r="L934" s="594"/>
      <c r="M934" s="594"/>
      <c r="N934" s="594"/>
      <c r="O934" s="594"/>
      <c r="P934" s="594"/>
      <c r="Q934" s="594"/>
      <c r="R934" s="594"/>
      <c r="S934" s="594"/>
      <c r="T934" s="594" t="s">
        <v>4134</v>
      </c>
      <c r="U934" s="594" t="s">
        <v>4135</v>
      </c>
      <c r="V934" s="594"/>
      <c r="W934" s="594"/>
      <c r="X934" s="594"/>
      <c r="Y934" s="594"/>
      <c r="Z934" s="594"/>
      <c r="AA934" s="588" t="s">
        <v>4136</v>
      </c>
      <c r="AB934" s="588" t="s">
        <v>4137</v>
      </c>
      <c r="AC934" s="588" t="s">
        <v>475</v>
      </c>
      <c r="AD934" s="588" t="s">
        <v>1096</v>
      </c>
      <c r="AE934" s="595">
        <v>1</v>
      </c>
      <c r="AF934" s="595">
        <v>7</v>
      </c>
      <c r="AG934" s="379" t="s">
        <v>665</v>
      </c>
      <c r="AH934" s="635" t="e">
        <v>#REF!</v>
      </c>
      <c r="AJ934" s="379">
        <v>5</v>
      </c>
      <c r="AK934" s="379"/>
      <c r="AL934" s="379"/>
      <c r="AM934" s="379">
        <v>5</v>
      </c>
      <c r="AN934" s="379"/>
      <c r="AO934" s="379"/>
      <c r="AQ934" s="379" t="s">
        <v>862</v>
      </c>
      <c r="AU934" s="650" t="s">
        <v>864</v>
      </c>
      <c r="AV934" s="379">
        <v>1.6</v>
      </c>
      <c r="AW934" s="644">
        <v>0</v>
      </c>
      <c r="AX934" s="379" t="s">
        <v>3674</v>
      </c>
    </row>
    <row r="935" spans="1:51" x14ac:dyDescent="0.45">
      <c r="A935" s="379" t="s">
        <v>602</v>
      </c>
      <c r="B935" s="379" t="s">
        <v>851</v>
      </c>
      <c r="C935" s="379" t="s">
        <v>852</v>
      </c>
      <c r="D935" s="379" t="s">
        <v>853</v>
      </c>
      <c r="H935" s="379" t="s">
        <v>3668</v>
      </c>
      <c r="J935" s="379" t="s">
        <v>120</v>
      </c>
      <c r="K935" s="594" t="s">
        <v>4138</v>
      </c>
      <c r="L935" s="594"/>
      <c r="M935" s="594"/>
      <c r="N935" s="594"/>
      <c r="O935" s="594"/>
      <c r="P935" s="594"/>
      <c r="Q935" s="594"/>
      <c r="R935" s="594"/>
      <c r="S935" s="594"/>
      <c r="T935" s="594" t="s">
        <v>4139</v>
      </c>
      <c r="U935" s="594" t="s">
        <v>4140</v>
      </c>
      <c r="V935" s="594"/>
      <c r="W935" s="594"/>
      <c r="X935" s="594"/>
      <c r="Y935" s="594"/>
      <c r="Z935" s="594"/>
      <c r="AA935" s="588" t="s">
        <v>4141</v>
      </c>
      <c r="AB935" s="588" t="s">
        <v>4142</v>
      </c>
      <c r="AC935" s="528" t="s">
        <v>478</v>
      </c>
      <c r="AD935" s="588" t="s">
        <v>1096</v>
      </c>
      <c r="AE935" s="595">
        <v>1</v>
      </c>
      <c r="AF935" s="595">
        <v>7</v>
      </c>
      <c r="AG935" s="379" t="s">
        <v>665</v>
      </c>
      <c r="AH935" s="635" t="e">
        <v>#REF!</v>
      </c>
      <c r="AJ935" s="379">
        <v>7</v>
      </c>
      <c r="AK935" s="379"/>
      <c r="AL935" s="379"/>
      <c r="AM935" s="379">
        <v>7</v>
      </c>
      <c r="AN935" s="379"/>
      <c r="AO935" s="379"/>
      <c r="AQ935" s="379" t="s">
        <v>862</v>
      </c>
      <c r="AU935" s="650" t="s">
        <v>864</v>
      </c>
      <c r="AV935" s="379">
        <v>1.6</v>
      </c>
      <c r="AW935" s="644">
        <v>0</v>
      </c>
      <c r="AX935" s="379" t="s">
        <v>3674</v>
      </c>
    </row>
    <row r="936" spans="1:51" x14ac:dyDescent="0.45">
      <c r="A936" s="379" t="s">
        <v>602</v>
      </c>
      <c r="B936" s="379" t="s">
        <v>851</v>
      </c>
      <c r="C936" s="379" t="s">
        <v>852</v>
      </c>
      <c r="D936" s="379" t="s">
        <v>853</v>
      </c>
      <c r="H936" s="379" t="s">
        <v>3668</v>
      </c>
      <c r="J936" s="379" t="s">
        <v>120</v>
      </c>
      <c r="K936" s="594" t="s">
        <v>4143</v>
      </c>
      <c r="L936" s="594"/>
      <c r="M936" s="594"/>
      <c r="N936" s="594"/>
      <c r="O936" s="594"/>
      <c r="P936" s="594"/>
      <c r="Q936" s="594"/>
      <c r="R936" s="594"/>
      <c r="S936" s="594"/>
      <c r="T936" s="594" t="s">
        <v>4144</v>
      </c>
      <c r="U936" s="594" t="s">
        <v>4145</v>
      </c>
      <c r="V936" s="594"/>
      <c r="W936" s="594"/>
      <c r="X936" s="594"/>
      <c r="Y936" s="594"/>
      <c r="Z936" s="594"/>
      <c r="AA936" s="588" t="s">
        <v>4146</v>
      </c>
      <c r="AB936" s="588" t="s">
        <v>4147</v>
      </c>
      <c r="AC936" s="588" t="s">
        <v>481</v>
      </c>
      <c r="AD936" s="588" t="s">
        <v>1096</v>
      </c>
      <c r="AE936" s="595">
        <v>1</v>
      </c>
      <c r="AF936" s="595">
        <v>7</v>
      </c>
      <c r="AG936" s="379" t="s">
        <v>665</v>
      </c>
      <c r="AH936" s="635" t="e">
        <v>#REF!</v>
      </c>
      <c r="AJ936" s="379">
        <v>3</v>
      </c>
      <c r="AK936" s="379"/>
      <c r="AL936" s="379"/>
      <c r="AM936" s="379">
        <v>3</v>
      </c>
      <c r="AN936" s="379"/>
      <c r="AO936" s="379"/>
      <c r="AQ936" s="379" t="s">
        <v>862</v>
      </c>
      <c r="AU936" s="650" t="s">
        <v>864</v>
      </c>
      <c r="AV936" s="379">
        <v>1.6</v>
      </c>
      <c r="AW936" s="644">
        <v>0</v>
      </c>
      <c r="AX936" s="379" t="s">
        <v>3674</v>
      </c>
    </row>
    <row r="937" spans="1:51" x14ac:dyDescent="0.45">
      <c r="A937" s="379" t="s">
        <v>602</v>
      </c>
      <c r="B937" s="379" t="s">
        <v>851</v>
      </c>
      <c r="C937" s="379" t="s">
        <v>852</v>
      </c>
      <c r="D937" s="379" t="s">
        <v>853</v>
      </c>
      <c r="H937" s="379" t="s">
        <v>3685</v>
      </c>
      <c r="J937" s="379" t="s">
        <v>120</v>
      </c>
      <c r="K937" s="594" t="s">
        <v>4148</v>
      </c>
      <c r="L937" s="594"/>
      <c r="M937" s="594"/>
      <c r="N937" s="594"/>
      <c r="O937" s="594"/>
      <c r="P937" s="594"/>
      <c r="Q937" s="594"/>
      <c r="R937" s="594"/>
      <c r="S937" s="594"/>
      <c r="T937" s="594"/>
      <c r="U937" s="594"/>
      <c r="V937" s="594"/>
      <c r="W937" s="594"/>
      <c r="X937" s="594"/>
      <c r="Y937" s="594"/>
      <c r="Z937" s="594"/>
      <c r="AA937" s="588" t="s">
        <v>4149</v>
      </c>
      <c r="AB937" s="588" t="s">
        <v>4150</v>
      </c>
      <c r="AC937" s="528" t="s">
        <v>484</v>
      </c>
      <c r="AD937" s="588" t="s">
        <v>1096</v>
      </c>
      <c r="AE937" s="595">
        <v>1</v>
      </c>
      <c r="AF937" s="613">
        <v>7</v>
      </c>
      <c r="AG937" s="379" t="s">
        <v>665</v>
      </c>
      <c r="AJ937" s="379"/>
      <c r="AK937" s="379"/>
      <c r="AL937" s="379"/>
      <c r="AM937" s="379"/>
      <c r="AN937" s="379"/>
      <c r="AO937" s="379"/>
      <c r="AQ937" s="379" t="s">
        <v>862</v>
      </c>
      <c r="AU937" s="650" t="s">
        <v>876</v>
      </c>
      <c r="AV937" s="379">
        <v>1.6</v>
      </c>
      <c r="AW937" s="644">
        <v>0</v>
      </c>
    </row>
    <row r="938" spans="1:51" x14ac:dyDescent="0.45">
      <c r="A938" s="379" t="s">
        <v>602</v>
      </c>
      <c r="B938" s="379" t="s">
        <v>851</v>
      </c>
      <c r="C938" s="379" t="s">
        <v>852</v>
      </c>
      <c r="D938" s="379" t="s">
        <v>853</v>
      </c>
      <c r="H938" s="379" t="s">
        <v>3685</v>
      </c>
      <c r="J938" s="379" t="s">
        <v>120</v>
      </c>
      <c r="K938" s="594" t="s">
        <v>4151</v>
      </c>
      <c r="L938" s="594"/>
      <c r="M938" s="594"/>
      <c r="N938" s="594"/>
      <c r="O938" s="594"/>
      <c r="P938" s="594"/>
      <c r="Q938" s="594"/>
      <c r="R938" s="594"/>
      <c r="S938" s="594"/>
      <c r="T938" s="594"/>
      <c r="U938" s="594"/>
      <c r="V938" s="594"/>
      <c r="W938" s="594"/>
      <c r="X938" s="594"/>
      <c r="Y938" s="594"/>
      <c r="Z938" s="594"/>
      <c r="AA938" s="588" t="s">
        <v>4152</v>
      </c>
      <c r="AB938" s="588" t="s">
        <v>4153</v>
      </c>
      <c r="AC938" s="588" t="s">
        <v>487</v>
      </c>
      <c r="AD938" s="588" t="s">
        <v>1096</v>
      </c>
      <c r="AE938" s="595">
        <v>1</v>
      </c>
      <c r="AF938" s="613">
        <v>7</v>
      </c>
      <c r="AG938" s="379" t="s">
        <v>665</v>
      </c>
      <c r="AJ938" s="379"/>
      <c r="AK938" s="379"/>
      <c r="AL938" s="379"/>
      <c r="AM938" s="379"/>
      <c r="AN938" s="379"/>
      <c r="AO938" s="379"/>
      <c r="AQ938" s="379" t="s">
        <v>862</v>
      </c>
      <c r="AU938" s="650" t="s">
        <v>864</v>
      </c>
      <c r="AV938" s="379">
        <v>1.6</v>
      </c>
      <c r="AW938" s="644">
        <v>0</v>
      </c>
      <c r="AX938" s="379" t="s">
        <v>3674</v>
      </c>
    </row>
    <row r="939" spans="1:51" x14ac:dyDescent="0.45">
      <c r="A939" s="379" t="s">
        <v>602</v>
      </c>
      <c r="B939" s="379" t="s">
        <v>851</v>
      </c>
      <c r="C939" s="681" t="s">
        <v>852</v>
      </c>
      <c r="D939" s="379" t="s">
        <v>853</v>
      </c>
      <c r="H939" s="379" t="s">
        <v>4154</v>
      </c>
      <c r="J939" s="379" t="s">
        <v>120</v>
      </c>
      <c r="K939" s="594" t="s">
        <v>4155</v>
      </c>
      <c r="L939" s="594" t="s">
        <v>3785</v>
      </c>
      <c r="M939" s="594"/>
      <c r="N939" s="594" t="s">
        <v>4156</v>
      </c>
      <c r="O939" s="594"/>
      <c r="P939" s="594"/>
      <c r="Q939" s="594"/>
      <c r="R939" s="594"/>
      <c r="S939" s="594"/>
      <c r="T939" s="594"/>
      <c r="U939" s="594"/>
      <c r="V939" s="594"/>
      <c r="W939" s="594"/>
      <c r="X939" s="594"/>
      <c r="Y939" s="594"/>
      <c r="Z939" s="594"/>
      <c r="AA939" s="588" t="s">
        <v>4157</v>
      </c>
      <c r="AB939" s="588" t="s">
        <v>4158</v>
      </c>
      <c r="AC939" s="680" t="s">
        <v>491</v>
      </c>
      <c r="AD939" s="588" t="s">
        <v>1096</v>
      </c>
      <c r="AE939" s="595">
        <v>1</v>
      </c>
      <c r="AF939" s="595">
        <v>7</v>
      </c>
      <c r="AG939" s="379" t="s">
        <v>665</v>
      </c>
      <c r="AH939" s="635" t="e">
        <v>#REF!</v>
      </c>
      <c r="AJ939" s="379">
        <v>4</v>
      </c>
      <c r="AK939" s="379">
        <v>4</v>
      </c>
      <c r="AL939" s="379"/>
      <c r="AM939" s="379"/>
      <c r="AN939" s="379"/>
      <c r="AO939" s="379"/>
      <c r="AQ939" s="379" t="s">
        <v>862</v>
      </c>
      <c r="AU939" s="650" t="s">
        <v>864</v>
      </c>
      <c r="AV939" s="681">
        <v>1.6</v>
      </c>
      <c r="AW939" s="644">
        <v>1.7600000000000001E-2</v>
      </c>
    </row>
    <row r="940" spans="1:51" x14ac:dyDescent="0.45">
      <c r="A940" s="379" t="s">
        <v>16</v>
      </c>
      <c r="H940" s="379" t="s">
        <v>3668</v>
      </c>
      <c r="J940" s="379" t="s">
        <v>120</v>
      </c>
      <c r="K940" s="594" t="s">
        <v>4159</v>
      </c>
      <c r="L940" s="594"/>
      <c r="M940" s="594"/>
      <c r="N940" s="594"/>
      <c r="O940" s="594"/>
      <c r="P940" s="594"/>
      <c r="Q940" s="594"/>
      <c r="R940" s="594"/>
      <c r="S940" s="594"/>
      <c r="T940" s="594" t="s">
        <v>4160</v>
      </c>
      <c r="U940" s="594" t="s">
        <v>4161</v>
      </c>
      <c r="V940" s="594"/>
      <c r="W940" s="594"/>
      <c r="X940" s="594"/>
      <c r="Y940" s="594"/>
      <c r="Z940" s="594"/>
      <c r="AA940" s="588" t="s">
        <v>4162</v>
      </c>
      <c r="AB940" s="588" t="s">
        <v>4163</v>
      </c>
      <c r="AC940" s="528" t="s">
        <v>172</v>
      </c>
      <c r="AD940" s="588" t="s">
        <v>1096</v>
      </c>
      <c r="AE940" s="595">
        <v>1</v>
      </c>
      <c r="AF940" s="595">
        <v>7</v>
      </c>
      <c r="AG940" s="379" t="s">
        <v>665</v>
      </c>
      <c r="AH940" s="635" t="e">
        <v>#REF!</v>
      </c>
      <c r="AJ940" s="379">
        <v>17</v>
      </c>
      <c r="AK940" s="379"/>
      <c r="AL940" s="379"/>
      <c r="AM940" s="379">
        <v>17</v>
      </c>
      <c r="AN940" s="379"/>
      <c r="AO940" s="379"/>
      <c r="AU940" s="379"/>
      <c r="AY940" s="379"/>
    </row>
    <row r="941" spans="1:51" x14ac:dyDescent="0.45">
      <c r="A941" s="379" t="s">
        <v>1440</v>
      </c>
      <c r="B941" s="379" t="s">
        <v>4164</v>
      </c>
      <c r="C941" s="681" t="s">
        <v>1442</v>
      </c>
      <c r="D941" s="379" t="s">
        <v>1443</v>
      </c>
      <c r="J941" s="379" t="s">
        <v>120</v>
      </c>
      <c r="K941" s="594" t="s">
        <v>4165</v>
      </c>
      <c r="L941" s="594"/>
      <c r="M941" s="594"/>
      <c r="N941" s="594"/>
      <c r="O941" s="594"/>
      <c r="P941" s="594"/>
      <c r="Q941" s="594"/>
      <c r="R941" s="594"/>
      <c r="S941" s="594"/>
      <c r="T941" s="594" t="s">
        <v>4166</v>
      </c>
      <c r="U941" s="594" t="s">
        <v>4167</v>
      </c>
      <c r="V941" s="594"/>
      <c r="W941" s="594"/>
      <c r="X941" s="594"/>
      <c r="Y941" s="594"/>
      <c r="Z941" s="594"/>
      <c r="AA941" s="588" t="s">
        <v>4168</v>
      </c>
      <c r="AB941" s="588" t="s">
        <v>4169</v>
      </c>
      <c r="AC941" s="680" t="s">
        <v>176</v>
      </c>
      <c r="AD941" s="588" t="s">
        <v>1096</v>
      </c>
      <c r="AE941" s="595">
        <v>1</v>
      </c>
      <c r="AF941" s="595">
        <v>7</v>
      </c>
      <c r="AG941" s="379" t="s">
        <v>665</v>
      </c>
      <c r="AH941" s="635" t="e">
        <v>#REF!</v>
      </c>
      <c r="AJ941" s="379">
        <v>4</v>
      </c>
      <c r="AK941" s="379"/>
      <c r="AL941" s="379"/>
      <c r="AM941" s="379">
        <v>4</v>
      </c>
      <c r="AN941" s="379"/>
      <c r="AO941" s="379"/>
      <c r="AR941" s="379" t="s">
        <v>4170</v>
      </c>
      <c r="AU941" s="379"/>
      <c r="AV941" s="681">
        <v>2.2000000000000002</v>
      </c>
      <c r="AW941" s="644">
        <v>0.90200000000000002</v>
      </c>
      <c r="AY941" s="379"/>
    </row>
    <row r="942" spans="1:51" x14ac:dyDescent="0.45">
      <c r="A942" s="379" t="s">
        <v>1440</v>
      </c>
      <c r="B942" s="379" t="s">
        <v>4171</v>
      </c>
      <c r="C942" s="681" t="s">
        <v>1442</v>
      </c>
      <c r="D942" s="379" t="s">
        <v>1443</v>
      </c>
      <c r="J942" s="379" t="s">
        <v>120</v>
      </c>
      <c r="K942" s="594" t="s">
        <v>4172</v>
      </c>
      <c r="L942" s="594"/>
      <c r="M942" s="594"/>
      <c r="N942" s="594"/>
      <c r="O942" s="594"/>
      <c r="P942" s="594"/>
      <c r="Q942" s="594"/>
      <c r="R942" s="594"/>
      <c r="S942" s="594"/>
      <c r="T942" s="594"/>
      <c r="U942" s="594"/>
      <c r="V942" s="594"/>
      <c r="W942" s="594"/>
      <c r="X942" s="594"/>
      <c r="Y942" s="594"/>
      <c r="Z942" s="594"/>
      <c r="AA942" s="588" t="s">
        <v>4173</v>
      </c>
      <c r="AB942" s="588" t="s">
        <v>4174</v>
      </c>
      <c r="AC942" s="680" t="s">
        <v>180</v>
      </c>
      <c r="AD942" s="588" t="s">
        <v>1096</v>
      </c>
      <c r="AE942" s="595">
        <v>1</v>
      </c>
      <c r="AF942" s="595">
        <v>7</v>
      </c>
      <c r="AG942" s="379" t="s">
        <v>665</v>
      </c>
      <c r="AH942" s="635" t="e">
        <v>#REF!</v>
      </c>
      <c r="AJ942" s="379"/>
      <c r="AK942" s="379"/>
      <c r="AL942" s="379"/>
      <c r="AM942" s="379"/>
      <c r="AN942" s="379"/>
      <c r="AO942" s="379"/>
      <c r="AR942" s="379" t="s">
        <v>4175</v>
      </c>
      <c r="AU942" s="379"/>
      <c r="AV942" s="681">
        <v>2.2000000000000002</v>
      </c>
      <c r="AW942" s="644">
        <v>0.72599999999999998</v>
      </c>
      <c r="AY942" s="379"/>
    </row>
    <row r="943" spans="1:51" x14ac:dyDescent="0.45">
      <c r="A943" s="379" t="s">
        <v>1440</v>
      </c>
      <c r="B943" s="379" t="s">
        <v>4176</v>
      </c>
      <c r="C943" s="681" t="s">
        <v>1442</v>
      </c>
      <c r="D943" s="379" t="s">
        <v>1443</v>
      </c>
      <c r="J943" s="379" t="s">
        <v>120</v>
      </c>
      <c r="K943" s="594" t="s">
        <v>4177</v>
      </c>
      <c r="L943" s="594"/>
      <c r="M943" s="594"/>
      <c r="N943" s="594"/>
      <c r="O943" s="594"/>
      <c r="P943" s="594"/>
      <c r="Q943" s="594"/>
      <c r="R943" s="594"/>
      <c r="S943" s="594"/>
      <c r="T943" s="594"/>
      <c r="U943" s="594"/>
      <c r="V943" s="594"/>
      <c r="W943" s="594"/>
      <c r="X943" s="594"/>
      <c r="Y943" s="594"/>
      <c r="Z943" s="594"/>
      <c r="AA943" s="588" t="s">
        <v>4178</v>
      </c>
      <c r="AB943" s="588" t="s">
        <v>4179</v>
      </c>
      <c r="AC943" s="680" t="s">
        <v>184</v>
      </c>
      <c r="AD943" s="588" t="s">
        <v>1096</v>
      </c>
      <c r="AE943" s="595">
        <v>1</v>
      </c>
      <c r="AF943" s="595">
        <v>7</v>
      </c>
      <c r="AG943" s="379" t="s">
        <v>665</v>
      </c>
      <c r="AH943" s="635" t="e">
        <v>#REF!</v>
      </c>
      <c r="AJ943" s="379"/>
      <c r="AK943" s="379"/>
      <c r="AL943" s="379"/>
      <c r="AM943" s="379"/>
      <c r="AN943" s="379"/>
      <c r="AO943" s="379"/>
      <c r="AR943" s="379" t="s">
        <v>4180</v>
      </c>
      <c r="AU943" s="379"/>
      <c r="AV943" s="681">
        <v>2.2000000000000002</v>
      </c>
      <c r="AW943" s="644">
        <v>0.70399999999999996</v>
      </c>
      <c r="AY943" s="379"/>
    </row>
    <row r="944" spans="1:51" x14ac:dyDescent="0.45">
      <c r="A944" s="379" t="s">
        <v>1440</v>
      </c>
      <c r="B944" s="379" t="s">
        <v>4181</v>
      </c>
      <c r="C944" s="681" t="s">
        <v>1442</v>
      </c>
      <c r="D944" s="379" t="s">
        <v>1443</v>
      </c>
      <c r="J944" s="379" t="s">
        <v>120</v>
      </c>
      <c r="K944" s="594" t="s">
        <v>4182</v>
      </c>
      <c r="L944" s="594"/>
      <c r="M944" s="594"/>
      <c r="N944" s="594"/>
      <c r="O944" s="594"/>
      <c r="P944" s="594"/>
      <c r="Q944" s="594"/>
      <c r="R944" s="594"/>
      <c r="S944" s="594"/>
      <c r="T944" s="594"/>
      <c r="U944" s="594"/>
      <c r="V944" s="594"/>
      <c r="W944" s="594"/>
      <c r="X944" s="594"/>
      <c r="Y944" s="594"/>
      <c r="Z944" s="594"/>
      <c r="AA944" s="588" t="s">
        <v>4183</v>
      </c>
      <c r="AB944" s="588" t="s">
        <v>4184</v>
      </c>
      <c r="AC944" s="680" t="s">
        <v>188</v>
      </c>
      <c r="AD944" s="588" t="s">
        <v>1096</v>
      </c>
      <c r="AE944" s="595">
        <v>1</v>
      </c>
      <c r="AF944" s="595">
        <v>7</v>
      </c>
      <c r="AG944" s="379" t="s">
        <v>665</v>
      </c>
      <c r="AH944" s="635" t="e">
        <v>#REF!</v>
      </c>
      <c r="AJ944" s="379"/>
      <c r="AK944" s="379"/>
      <c r="AL944" s="379"/>
      <c r="AM944" s="379"/>
      <c r="AN944" s="379"/>
      <c r="AO944" s="379"/>
      <c r="AR944" s="379" t="s">
        <v>4185</v>
      </c>
      <c r="AU944" s="379"/>
      <c r="AV944" s="681">
        <v>2.2000000000000002</v>
      </c>
      <c r="AW944" s="644">
        <v>0.99</v>
      </c>
      <c r="AY944" s="379"/>
    </row>
    <row r="945" spans="1:51" x14ac:dyDescent="0.45">
      <c r="A945" s="379" t="s">
        <v>1440</v>
      </c>
      <c r="B945" s="379" t="s">
        <v>4186</v>
      </c>
      <c r="C945" s="681" t="s">
        <v>1442</v>
      </c>
      <c r="D945" s="379" t="s">
        <v>1443</v>
      </c>
      <c r="J945" s="379" t="s">
        <v>120</v>
      </c>
      <c r="K945" s="594" t="s">
        <v>4187</v>
      </c>
      <c r="L945" s="594"/>
      <c r="M945" s="594"/>
      <c r="N945" s="594"/>
      <c r="O945" s="594"/>
      <c r="P945" s="594"/>
      <c r="Q945" s="594"/>
      <c r="R945" s="594"/>
      <c r="S945" s="594"/>
      <c r="T945" s="594"/>
      <c r="U945" s="594"/>
      <c r="V945" s="594"/>
      <c r="W945" s="594"/>
      <c r="X945" s="594"/>
      <c r="Y945" s="594"/>
      <c r="Z945" s="594"/>
      <c r="AA945" s="588" t="s">
        <v>4188</v>
      </c>
      <c r="AB945" s="588" t="s">
        <v>4189</v>
      </c>
      <c r="AC945" s="680" t="s">
        <v>192</v>
      </c>
      <c r="AD945" s="588" t="s">
        <v>1096</v>
      </c>
      <c r="AE945" s="595">
        <v>1</v>
      </c>
      <c r="AF945" s="595">
        <v>7</v>
      </c>
      <c r="AG945" s="379" t="s">
        <v>665</v>
      </c>
      <c r="AH945" s="635" t="e">
        <v>#REF!</v>
      </c>
      <c r="AJ945" s="379"/>
      <c r="AK945" s="379"/>
      <c r="AL945" s="379"/>
      <c r="AM945" s="379"/>
      <c r="AN945" s="379"/>
      <c r="AO945" s="379"/>
      <c r="AR945" s="379" t="s">
        <v>4190</v>
      </c>
      <c r="AU945" s="379"/>
      <c r="AV945" s="681">
        <v>2.2000000000000002</v>
      </c>
      <c r="AW945" s="644">
        <v>1.4079999999999999</v>
      </c>
      <c r="AY945" s="379"/>
    </row>
    <row r="946" spans="1:51" x14ac:dyDescent="0.45">
      <c r="A946" s="379" t="s">
        <v>1440</v>
      </c>
      <c r="B946" s="379" t="s">
        <v>4191</v>
      </c>
      <c r="C946" s="681" t="s">
        <v>1442</v>
      </c>
      <c r="D946" s="379" t="s">
        <v>1443</v>
      </c>
      <c r="J946" s="379" t="s">
        <v>120</v>
      </c>
      <c r="K946" s="594" t="s">
        <v>4192</v>
      </c>
      <c r="L946" s="594"/>
      <c r="M946" s="594"/>
      <c r="N946" s="594"/>
      <c r="O946" s="594"/>
      <c r="P946" s="594"/>
      <c r="Q946" s="594"/>
      <c r="R946" s="594"/>
      <c r="S946" s="594"/>
      <c r="T946" s="594"/>
      <c r="U946" s="594"/>
      <c r="V946" s="594"/>
      <c r="W946" s="594"/>
      <c r="X946" s="594"/>
      <c r="Y946" s="594"/>
      <c r="Z946" s="594"/>
      <c r="AA946" s="588" t="s">
        <v>4193</v>
      </c>
      <c r="AB946" s="588" t="s">
        <v>4194</v>
      </c>
      <c r="AC946" s="680" t="s">
        <v>196</v>
      </c>
      <c r="AD946" s="588" t="s">
        <v>1096</v>
      </c>
      <c r="AE946" s="595">
        <v>1</v>
      </c>
      <c r="AF946" s="595">
        <v>7</v>
      </c>
      <c r="AG946" s="379" t="s">
        <v>665</v>
      </c>
      <c r="AH946" s="635" t="e">
        <v>#REF!</v>
      </c>
      <c r="AJ946" s="379"/>
      <c r="AK946" s="379"/>
      <c r="AL946" s="379"/>
      <c r="AM946" s="379"/>
      <c r="AN946" s="379"/>
      <c r="AO946" s="379"/>
      <c r="AR946" s="379" t="s">
        <v>4195</v>
      </c>
      <c r="AU946" s="379"/>
      <c r="AV946" s="681">
        <v>2.2000000000000002</v>
      </c>
      <c r="AW946" s="644">
        <v>2.4420000000000002</v>
      </c>
      <c r="AY946" s="379"/>
    </row>
    <row r="947" spans="1:51" x14ac:dyDescent="0.45">
      <c r="A947" s="379" t="s">
        <v>1440</v>
      </c>
      <c r="B947" s="379" t="s">
        <v>4196</v>
      </c>
      <c r="C947" s="681" t="s">
        <v>1442</v>
      </c>
      <c r="D947" s="379" t="s">
        <v>1443</v>
      </c>
      <c r="J947" s="379" t="s">
        <v>120</v>
      </c>
      <c r="K947" s="594" t="s">
        <v>4197</v>
      </c>
      <c r="L947" s="594"/>
      <c r="M947" s="594"/>
      <c r="N947" s="594"/>
      <c r="O947" s="594"/>
      <c r="P947" s="594"/>
      <c r="Q947" s="594"/>
      <c r="R947" s="594"/>
      <c r="S947" s="594"/>
      <c r="T947" s="594"/>
      <c r="U947" s="594"/>
      <c r="V947" s="594"/>
      <c r="W947" s="594"/>
      <c r="X947" s="594"/>
      <c r="Y947" s="594"/>
      <c r="Z947" s="594"/>
      <c r="AA947" s="588" t="s">
        <v>4198</v>
      </c>
      <c r="AB947" s="588" t="s">
        <v>4199</v>
      </c>
      <c r="AC947" s="680" t="s">
        <v>200</v>
      </c>
      <c r="AD947" s="588" t="s">
        <v>1096</v>
      </c>
      <c r="AE947" s="595">
        <v>1</v>
      </c>
      <c r="AF947" s="595">
        <v>7</v>
      </c>
      <c r="AG947" s="379" t="s">
        <v>665</v>
      </c>
      <c r="AH947" s="635" t="e">
        <v>#REF!</v>
      </c>
      <c r="AJ947" s="379"/>
      <c r="AK947" s="379"/>
      <c r="AL947" s="379"/>
      <c r="AM947" s="379"/>
      <c r="AN947" s="379"/>
      <c r="AO947" s="379"/>
      <c r="AU947" s="379"/>
      <c r="AV947" s="681"/>
      <c r="AW947" s="644">
        <v>1.254</v>
      </c>
      <c r="AY947" s="379"/>
    </row>
    <row r="948" spans="1:51" x14ac:dyDescent="0.45">
      <c r="A948" s="379" t="s">
        <v>1440</v>
      </c>
      <c r="B948" s="379" t="s">
        <v>4200</v>
      </c>
      <c r="C948" s="681" t="s">
        <v>1442</v>
      </c>
      <c r="D948" s="379" t="s">
        <v>1443</v>
      </c>
      <c r="J948" s="379" t="s">
        <v>120</v>
      </c>
      <c r="K948" s="594" t="s">
        <v>4201</v>
      </c>
      <c r="L948" s="594"/>
      <c r="M948" s="594"/>
      <c r="N948" s="594"/>
      <c r="O948" s="594"/>
      <c r="P948" s="594"/>
      <c r="Q948" s="594"/>
      <c r="R948" s="594"/>
      <c r="S948" s="594"/>
      <c r="T948" s="594"/>
      <c r="U948" s="594"/>
      <c r="V948" s="594"/>
      <c r="W948" s="594"/>
      <c r="X948" s="594"/>
      <c r="Y948" s="594"/>
      <c r="Z948" s="594"/>
      <c r="AA948" s="588" t="s">
        <v>4202</v>
      </c>
      <c r="AB948" s="588" t="s">
        <v>4203</v>
      </c>
      <c r="AC948" s="680" t="s">
        <v>204</v>
      </c>
      <c r="AD948" s="588" t="s">
        <v>1096</v>
      </c>
      <c r="AE948" s="595">
        <v>1</v>
      </c>
      <c r="AF948" s="595">
        <v>7</v>
      </c>
      <c r="AG948" s="379" t="s">
        <v>665</v>
      </c>
      <c r="AH948" s="635" t="e">
        <v>#REF!</v>
      </c>
      <c r="AJ948" s="379"/>
      <c r="AK948" s="379"/>
      <c r="AL948" s="379"/>
      <c r="AM948" s="379"/>
      <c r="AN948" s="379"/>
      <c r="AO948" s="379"/>
      <c r="AR948" s="379" t="s">
        <v>4204</v>
      </c>
      <c r="AU948" s="379"/>
      <c r="AV948" s="681">
        <v>2.2000000000000002</v>
      </c>
      <c r="AW948" s="644">
        <v>1.034</v>
      </c>
      <c r="AY948" s="379"/>
    </row>
    <row r="949" spans="1:51" x14ac:dyDescent="0.45">
      <c r="A949" s="379" t="s">
        <v>16</v>
      </c>
      <c r="J949" s="379" t="s">
        <v>120</v>
      </c>
      <c r="K949" s="594" t="s">
        <v>4205</v>
      </c>
      <c r="L949" s="594"/>
      <c r="M949" s="594"/>
      <c r="N949" s="594"/>
      <c r="O949" s="594"/>
      <c r="P949" s="594"/>
      <c r="Q949" s="594"/>
      <c r="R949" s="594"/>
      <c r="S949" s="594"/>
      <c r="T949" s="594"/>
      <c r="U949" s="594"/>
      <c r="V949" s="594"/>
      <c r="W949" s="594"/>
      <c r="X949" s="594"/>
      <c r="Y949" s="594"/>
      <c r="Z949" s="594"/>
      <c r="AA949" s="588" t="s">
        <v>4206</v>
      </c>
      <c r="AB949" s="588" t="s">
        <v>4207</v>
      </c>
      <c r="AC949" s="528" t="s">
        <v>208</v>
      </c>
      <c r="AD949" s="588" t="s">
        <v>1096</v>
      </c>
      <c r="AE949" s="595">
        <v>1</v>
      </c>
      <c r="AF949" s="595">
        <v>7</v>
      </c>
      <c r="AG949" s="379" t="s">
        <v>665</v>
      </c>
      <c r="AH949" s="635" t="e">
        <v>#REF!</v>
      </c>
      <c r="AJ949" s="379"/>
      <c r="AK949" s="379"/>
      <c r="AL949" s="379"/>
      <c r="AM949" s="379"/>
      <c r="AN949" s="379"/>
      <c r="AO949" s="379"/>
      <c r="AU949" s="379"/>
      <c r="AY949" s="379"/>
    </row>
    <row r="950" spans="1:51" x14ac:dyDescent="0.45">
      <c r="A950" s="379" t="s">
        <v>602</v>
      </c>
      <c r="B950" s="379" t="s">
        <v>851</v>
      </c>
      <c r="C950" s="379" t="s">
        <v>852</v>
      </c>
      <c r="D950" s="379" t="s">
        <v>853</v>
      </c>
      <c r="H950" s="379" t="s">
        <v>3668</v>
      </c>
      <c r="J950" s="379" t="s">
        <v>120</v>
      </c>
      <c r="K950" s="594" t="s">
        <v>4208</v>
      </c>
      <c r="L950" s="594"/>
      <c r="M950" s="594"/>
      <c r="N950" s="594"/>
      <c r="O950" s="594"/>
      <c r="P950" s="594"/>
      <c r="Q950" s="594"/>
      <c r="R950" s="594"/>
      <c r="S950" s="594"/>
      <c r="T950" s="594" t="s">
        <v>4209</v>
      </c>
      <c r="U950" s="594" t="s">
        <v>4210</v>
      </c>
      <c r="V950" s="594"/>
      <c r="W950" s="594"/>
      <c r="X950" s="594"/>
      <c r="Y950" s="594"/>
      <c r="Z950" s="594"/>
      <c r="AA950" s="588" t="s">
        <v>4211</v>
      </c>
      <c r="AB950" s="588" t="s">
        <v>4212</v>
      </c>
      <c r="AC950" s="528" t="s">
        <v>548</v>
      </c>
      <c r="AD950" s="588" t="s">
        <v>1096</v>
      </c>
      <c r="AE950" s="595">
        <v>1</v>
      </c>
      <c r="AF950" s="595">
        <v>7</v>
      </c>
      <c r="AG950" s="379" t="s">
        <v>665</v>
      </c>
      <c r="AH950" s="635" t="e">
        <v>#REF!</v>
      </c>
      <c r="AJ950" s="379">
        <v>5</v>
      </c>
      <c r="AK950" s="379"/>
      <c r="AL950" s="379"/>
      <c r="AM950" s="379">
        <v>3</v>
      </c>
      <c r="AN950" s="379"/>
      <c r="AO950" s="379">
        <v>2</v>
      </c>
      <c r="AQ950" s="379" t="s">
        <v>862</v>
      </c>
      <c r="AU950" s="650" t="s">
        <v>864</v>
      </c>
      <c r="AV950" s="379">
        <v>1.6</v>
      </c>
      <c r="AW950" s="644">
        <v>0</v>
      </c>
      <c r="AX950" s="379" t="s">
        <v>3674</v>
      </c>
    </row>
    <row r="951" spans="1:51" x14ac:dyDescent="0.45">
      <c r="A951" s="379" t="s">
        <v>602</v>
      </c>
      <c r="B951" s="379" t="s">
        <v>851</v>
      </c>
      <c r="C951" s="379" t="s">
        <v>852</v>
      </c>
      <c r="D951" s="379" t="s">
        <v>853</v>
      </c>
      <c r="H951" s="379" t="s">
        <v>3668</v>
      </c>
      <c r="J951" s="379" t="s">
        <v>120</v>
      </c>
      <c r="K951" s="594" t="s">
        <v>4213</v>
      </c>
      <c r="L951" s="594"/>
      <c r="M951" s="594"/>
      <c r="N951" s="594"/>
      <c r="O951" s="594"/>
      <c r="P951" s="594"/>
      <c r="Q951" s="594"/>
      <c r="R951" s="594"/>
      <c r="S951" s="594"/>
      <c r="T951" s="594" t="s">
        <v>4214</v>
      </c>
      <c r="U951" s="594" t="s">
        <v>4215</v>
      </c>
      <c r="V951" s="594"/>
      <c r="W951" s="594"/>
      <c r="X951" s="594"/>
      <c r="Y951" s="594"/>
      <c r="Z951" s="594"/>
      <c r="AA951" s="588" t="s">
        <v>4216</v>
      </c>
      <c r="AB951" s="588" t="s">
        <v>4217</v>
      </c>
      <c r="AC951" s="528" t="s">
        <v>550</v>
      </c>
      <c r="AD951" s="588" t="s">
        <v>1096</v>
      </c>
      <c r="AE951" s="595">
        <v>1</v>
      </c>
      <c r="AF951" s="595">
        <v>7</v>
      </c>
      <c r="AG951" s="379" t="s">
        <v>665</v>
      </c>
      <c r="AH951" s="635" t="e">
        <v>#REF!</v>
      </c>
      <c r="AJ951" s="379">
        <v>5</v>
      </c>
      <c r="AK951" s="379"/>
      <c r="AL951" s="379"/>
      <c r="AM951" s="379">
        <v>5</v>
      </c>
      <c r="AN951" s="379"/>
      <c r="AO951" s="379"/>
      <c r="AQ951" s="379" t="s">
        <v>862</v>
      </c>
      <c r="AU951" s="650" t="s">
        <v>864</v>
      </c>
      <c r="AV951" s="379">
        <v>1.6</v>
      </c>
      <c r="AW951" s="644">
        <v>0</v>
      </c>
      <c r="AX951" s="379" t="s">
        <v>3674</v>
      </c>
    </row>
    <row r="952" spans="1:51" x14ac:dyDescent="0.45">
      <c r="A952" s="379" t="s">
        <v>602</v>
      </c>
      <c r="B952" s="379" t="s">
        <v>851</v>
      </c>
      <c r="C952" s="379" t="s">
        <v>852</v>
      </c>
      <c r="D952" s="379" t="s">
        <v>853</v>
      </c>
      <c r="H952" s="379" t="s">
        <v>3668</v>
      </c>
      <c r="J952" s="379" t="s">
        <v>120</v>
      </c>
      <c r="K952" s="594" t="s">
        <v>4218</v>
      </c>
      <c r="L952" s="594"/>
      <c r="M952" s="594"/>
      <c r="N952" s="594"/>
      <c r="O952" s="594"/>
      <c r="P952" s="594"/>
      <c r="Q952" s="594"/>
      <c r="R952" s="594"/>
      <c r="S952" s="594"/>
      <c r="T952" s="594" t="s">
        <v>4219</v>
      </c>
      <c r="U952" s="594" t="s">
        <v>4220</v>
      </c>
      <c r="V952" s="594"/>
      <c r="W952" s="594"/>
      <c r="X952" s="594"/>
      <c r="Y952" s="594"/>
      <c r="Z952" s="594"/>
      <c r="AA952" s="588" t="s">
        <v>4221</v>
      </c>
      <c r="AB952" s="588" t="s">
        <v>4222</v>
      </c>
      <c r="AC952" s="528" t="s">
        <v>552</v>
      </c>
      <c r="AD952" s="588" t="s">
        <v>1096</v>
      </c>
      <c r="AE952" s="595">
        <v>1</v>
      </c>
      <c r="AF952" s="595">
        <v>7</v>
      </c>
      <c r="AG952" s="379" t="s">
        <v>665</v>
      </c>
      <c r="AH952" s="635" t="e">
        <v>#REF!</v>
      </c>
      <c r="AJ952" s="379">
        <v>5</v>
      </c>
      <c r="AK952" s="379"/>
      <c r="AL952" s="379"/>
      <c r="AM952" s="379">
        <v>5</v>
      </c>
      <c r="AN952" s="379"/>
      <c r="AO952" s="379"/>
      <c r="AQ952" s="379" t="s">
        <v>862</v>
      </c>
      <c r="AU952" s="650" t="s">
        <v>864</v>
      </c>
      <c r="AV952" s="379">
        <v>1.6</v>
      </c>
      <c r="AW952" s="644">
        <v>0</v>
      </c>
      <c r="AX952" s="379" t="s">
        <v>3674</v>
      </c>
    </row>
    <row r="953" spans="1:51" x14ac:dyDescent="0.45">
      <c r="A953" s="379" t="s">
        <v>602</v>
      </c>
      <c r="B953" s="379" t="s">
        <v>851</v>
      </c>
      <c r="C953" s="379" t="s">
        <v>852</v>
      </c>
      <c r="D953" s="379" t="s">
        <v>853</v>
      </c>
      <c r="H953" s="379" t="s">
        <v>3668</v>
      </c>
      <c r="J953" s="379" t="s">
        <v>120</v>
      </c>
      <c r="K953" s="594" t="s">
        <v>4223</v>
      </c>
      <c r="L953" s="594"/>
      <c r="M953" s="594"/>
      <c r="N953" s="594"/>
      <c r="O953" s="594"/>
      <c r="P953" s="594"/>
      <c r="Q953" s="594"/>
      <c r="R953" s="594"/>
      <c r="S953" s="594"/>
      <c r="T953" s="594" t="s">
        <v>4224</v>
      </c>
      <c r="U953" s="594" t="s">
        <v>4225</v>
      </c>
      <c r="V953" s="594"/>
      <c r="W953" s="594"/>
      <c r="X953" s="594"/>
      <c r="Y953" s="594"/>
      <c r="Z953" s="594"/>
      <c r="AA953" s="588" t="s">
        <v>4226</v>
      </c>
      <c r="AB953" s="588" t="s">
        <v>4227</v>
      </c>
      <c r="AC953" s="528" t="s">
        <v>554</v>
      </c>
      <c r="AD953" s="588" t="s">
        <v>1096</v>
      </c>
      <c r="AE953" s="595">
        <v>1</v>
      </c>
      <c r="AF953" s="595">
        <v>7</v>
      </c>
      <c r="AG953" s="379" t="s">
        <v>665</v>
      </c>
      <c r="AH953" s="635" t="e">
        <v>#REF!</v>
      </c>
      <c r="AJ953" s="379">
        <v>7</v>
      </c>
      <c r="AK953" s="379"/>
      <c r="AL953" s="379"/>
      <c r="AM953" s="379">
        <v>7</v>
      </c>
      <c r="AN953" s="379"/>
      <c r="AO953" s="379"/>
      <c r="AQ953" s="379" t="s">
        <v>862</v>
      </c>
      <c r="AU953" s="650" t="s">
        <v>864</v>
      </c>
      <c r="AV953" s="379">
        <v>1.6</v>
      </c>
      <c r="AW953" s="644">
        <v>0</v>
      </c>
      <c r="AX953" s="379" t="s">
        <v>3674</v>
      </c>
    </row>
    <row r="954" spans="1:51" x14ac:dyDescent="0.45">
      <c r="A954" s="379" t="s">
        <v>602</v>
      </c>
      <c r="B954" s="379" t="s">
        <v>851</v>
      </c>
      <c r="C954" s="379" t="s">
        <v>852</v>
      </c>
      <c r="D954" s="379" t="s">
        <v>853</v>
      </c>
      <c r="H954" s="379" t="s">
        <v>3668</v>
      </c>
      <c r="J954" s="379" t="s">
        <v>120</v>
      </c>
      <c r="K954" s="594" t="s">
        <v>4228</v>
      </c>
      <c r="L954" s="594"/>
      <c r="M954" s="594"/>
      <c r="N954" s="594"/>
      <c r="O954" s="594"/>
      <c r="P954" s="594"/>
      <c r="Q954" s="594"/>
      <c r="R954" s="594"/>
      <c r="S954" s="594"/>
      <c r="T954" s="594" t="s">
        <v>4229</v>
      </c>
      <c r="U954" s="594" t="s">
        <v>4230</v>
      </c>
      <c r="V954" s="594"/>
      <c r="W954" s="594"/>
      <c r="X954" s="594"/>
      <c r="Y954" s="594"/>
      <c r="Z954" s="594"/>
      <c r="AA954" s="588" t="s">
        <v>4231</v>
      </c>
      <c r="AB954" s="588" t="s">
        <v>4232</v>
      </c>
      <c r="AC954" s="528" t="s">
        <v>557</v>
      </c>
      <c r="AD954" s="588" t="s">
        <v>1096</v>
      </c>
      <c r="AE954" s="595">
        <v>1</v>
      </c>
      <c r="AF954" s="595">
        <v>7</v>
      </c>
      <c r="AG954" s="379" t="s">
        <v>665</v>
      </c>
      <c r="AH954" s="635" t="e">
        <v>#REF!</v>
      </c>
      <c r="AJ954" s="379">
        <v>5</v>
      </c>
      <c r="AK954" s="379"/>
      <c r="AL954" s="379"/>
      <c r="AM954" s="379">
        <v>5</v>
      </c>
      <c r="AN954" s="379"/>
      <c r="AO954" s="379"/>
      <c r="AQ954" s="379" t="s">
        <v>862</v>
      </c>
      <c r="AU954" s="650" t="s">
        <v>864</v>
      </c>
      <c r="AV954" s="379">
        <v>1.6</v>
      </c>
      <c r="AW954" s="644">
        <v>0</v>
      </c>
      <c r="AX954" s="379" t="s">
        <v>3674</v>
      </c>
    </row>
    <row r="955" spans="1:51" x14ac:dyDescent="0.45">
      <c r="A955" s="379" t="s">
        <v>602</v>
      </c>
      <c r="B955" s="379" t="s">
        <v>851</v>
      </c>
      <c r="C955" s="379" t="s">
        <v>852</v>
      </c>
      <c r="D955" s="379" t="s">
        <v>853</v>
      </c>
      <c r="H955" s="379" t="s">
        <v>3668</v>
      </c>
      <c r="J955" s="379" t="s">
        <v>120</v>
      </c>
      <c r="K955" s="594" t="s">
        <v>4233</v>
      </c>
      <c r="L955" s="594"/>
      <c r="M955" s="594"/>
      <c r="N955" s="594"/>
      <c r="O955" s="594"/>
      <c r="P955" s="594"/>
      <c r="Q955" s="594"/>
      <c r="R955" s="594"/>
      <c r="S955" s="594"/>
      <c r="T955" s="594" t="s">
        <v>4234</v>
      </c>
      <c r="U955" s="594" t="s">
        <v>4235</v>
      </c>
      <c r="V955" s="594"/>
      <c r="W955" s="594"/>
      <c r="X955" s="594"/>
      <c r="Y955" s="594"/>
      <c r="Z955" s="594"/>
      <c r="AA955" s="588" t="s">
        <v>4236</v>
      </c>
      <c r="AB955" s="588" t="s">
        <v>4237</v>
      </c>
      <c r="AC955" s="528" t="s">
        <v>559</v>
      </c>
      <c r="AD955" s="588" t="s">
        <v>1096</v>
      </c>
      <c r="AE955" s="595">
        <v>1</v>
      </c>
      <c r="AF955" s="595">
        <v>7</v>
      </c>
      <c r="AG955" s="379" t="s">
        <v>665</v>
      </c>
      <c r="AH955" s="635" t="e">
        <v>#REF!</v>
      </c>
      <c r="AJ955" s="379">
        <v>17</v>
      </c>
      <c r="AK955" s="379"/>
      <c r="AL955" s="379"/>
      <c r="AM955" s="379">
        <v>17</v>
      </c>
      <c r="AN955" s="379"/>
      <c r="AO955" s="379"/>
      <c r="AQ955" s="379" t="s">
        <v>862</v>
      </c>
      <c r="AU955" s="650" t="s">
        <v>864</v>
      </c>
      <c r="AV955" s="379">
        <v>1.6</v>
      </c>
      <c r="AW955" s="644">
        <v>0</v>
      </c>
      <c r="AX955" s="379" t="s">
        <v>3674</v>
      </c>
    </row>
    <row r="956" spans="1:51" x14ac:dyDescent="0.45">
      <c r="A956" s="379" t="s">
        <v>602</v>
      </c>
      <c r="B956" s="379" t="s">
        <v>851</v>
      </c>
      <c r="C956" s="379" t="s">
        <v>852</v>
      </c>
      <c r="D956" s="379" t="s">
        <v>853</v>
      </c>
      <c r="H956" s="379" t="s">
        <v>3668</v>
      </c>
      <c r="J956" s="379" t="s">
        <v>120</v>
      </c>
      <c r="K956" s="594" t="s">
        <v>4238</v>
      </c>
      <c r="L956" s="594"/>
      <c r="M956" s="594"/>
      <c r="N956" s="594"/>
      <c r="O956" s="594"/>
      <c r="P956" s="594"/>
      <c r="Q956" s="594"/>
      <c r="R956" s="594"/>
      <c r="S956" s="594"/>
      <c r="T956" s="594" t="s">
        <v>4239</v>
      </c>
      <c r="U956" s="594" t="s">
        <v>4240</v>
      </c>
      <c r="V956" s="594" t="s">
        <v>4241</v>
      </c>
      <c r="W956" s="594" t="s">
        <v>4242</v>
      </c>
      <c r="X956" s="594"/>
      <c r="Y956" s="594"/>
      <c r="Z956" s="594"/>
      <c r="AA956" s="588" t="s">
        <v>4243</v>
      </c>
      <c r="AB956" s="588" t="s">
        <v>4244</v>
      </c>
      <c r="AC956" s="528" t="s">
        <v>561</v>
      </c>
      <c r="AD956" s="588" t="s">
        <v>1096</v>
      </c>
      <c r="AE956" s="595">
        <v>1</v>
      </c>
      <c r="AF956" s="595">
        <v>7</v>
      </c>
      <c r="AG956" s="379" t="s">
        <v>665</v>
      </c>
      <c r="AH956" s="635" t="e">
        <v>#REF!</v>
      </c>
      <c r="AJ956" s="379">
        <v>16</v>
      </c>
      <c r="AK956" s="379"/>
      <c r="AL956" s="379"/>
      <c r="AM956" s="379">
        <v>16</v>
      </c>
      <c r="AN956" s="379"/>
      <c r="AO956" s="379"/>
      <c r="AQ956" s="379" t="s">
        <v>862</v>
      </c>
      <c r="AU956" s="650" t="s">
        <v>864</v>
      </c>
      <c r="AV956" s="379">
        <v>1.6</v>
      </c>
      <c r="AW956" s="644">
        <v>0</v>
      </c>
      <c r="AX956" s="379" t="s">
        <v>3674</v>
      </c>
    </row>
    <row r="957" spans="1:51" x14ac:dyDescent="0.45">
      <c r="A957" s="379" t="s">
        <v>602</v>
      </c>
      <c r="B957" s="379" t="s">
        <v>851</v>
      </c>
      <c r="C957" s="379" t="s">
        <v>852</v>
      </c>
      <c r="D957" s="379" t="s">
        <v>853</v>
      </c>
      <c r="H957" s="379" t="s">
        <v>3668</v>
      </c>
      <c r="J957" s="379" t="s">
        <v>120</v>
      </c>
      <c r="K957" s="594" t="s">
        <v>4245</v>
      </c>
      <c r="L957" s="594"/>
      <c r="M957" s="594"/>
      <c r="N957" s="594"/>
      <c r="O957" s="594"/>
      <c r="P957" s="594"/>
      <c r="Q957" s="594"/>
      <c r="R957" s="594"/>
      <c r="S957" s="594"/>
      <c r="T957" s="594" t="s">
        <v>4246</v>
      </c>
      <c r="U957" s="594" t="s">
        <v>4247</v>
      </c>
      <c r="V957" s="594"/>
      <c r="W957" s="594"/>
      <c r="X957" s="594"/>
      <c r="Y957" s="594"/>
      <c r="Z957" s="594"/>
      <c r="AA957" s="588" t="s">
        <v>4248</v>
      </c>
      <c r="AB957" s="588" t="s">
        <v>4249</v>
      </c>
      <c r="AC957" s="528" t="s">
        <v>563</v>
      </c>
      <c r="AD957" s="588" t="s">
        <v>1096</v>
      </c>
      <c r="AE957" s="595">
        <v>1</v>
      </c>
      <c r="AF957" s="595">
        <v>7</v>
      </c>
      <c r="AG957" s="379" t="s">
        <v>665</v>
      </c>
      <c r="AH957" s="635" t="e">
        <v>#REF!</v>
      </c>
      <c r="AJ957" s="379">
        <v>7</v>
      </c>
      <c r="AK957" s="379"/>
      <c r="AL957" s="379"/>
      <c r="AM957" s="379">
        <v>5</v>
      </c>
      <c r="AN957" s="379">
        <v>2</v>
      </c>
      <c r="AO957" s="379"/>
      <c r="AQ957" s="379" t="s">
        <v>862</v>
      </c>
      <c r="AU957" s="650" t="s">
        <v>864</v>
      </c>
      <c r="AV957" s="379">
        <v>1.6</v>
      </c>
      <c r="AW957" s="644">
        <v>0</v>
      </c>
      <c r="AX957" s="379" t="s">
        <v>3674</v>
      </c>
    </row>
    <row r="958" spans="1:51" x14ac:dyDescent="0.45">
      <c r="A958" s="379" t="s">
        <v>602</v>
      </c>
      <c r="B958" s="379" t="s">
        <v>851</v>
      </c>
      <c r="C958" s="379" t="s">
        <v>852</v>
      </c>
      <c r="D958" s="379" t="s">
        <v>853</v>
      </c>
      <c r="H958" s="379" t="s">
        <v>3668</v>
      </c>
      <c r="J958" s="379" t="s">
        <v>120</v>
      </c>
      <c r="K958" s="594" t="s">
        <v>4250</v>
      </c>
      <c r="L958" s="594"/>
      <c r="M958" s="594"/>
      <c r="N958" s="594"/>
      <c r="O958" s="594"/>
      <c r="P958" s="594"/>
      <c r="Q958" s="594"/>
      <c r="R958" s="594"/>
      <c r="S958" s="594"/>
      <c r="T958" s="594" t="s">
        <v>4251</v>
      </c>
      <c r="U958" s="594" t="s">
        <v>4252</v>
      </c>
      <c r="V958" s="594"/>
      <c r="W958" s="594"/>
      <c r="X958" s="594"/>
      <c r="Y958" s="594"/>
      <c r="Z958" s="594"/>
      <c r="AA958" s="588" t="s">
        <v>4253</v>
      </c>
      <c r="AB958" s="588" t="s">
        <v>4254</v>
      </c>
      <c r="AC958" s="528" t="s">
        <v>565</v>
      </c>
      <c r="AD958" s="588" t="s">
        <v>1096</v>
      </c>
      <c r="AE958" s="595">
        <v>1</v>
      </c>
      <c r="AF958" s="595">
        <v>7</v>
      </c>
      <c r="AG958" s="379" t="s">
        <v>665</v>
      </c>
      <c r="AH958" s="635" t="e">
        <v>#REF!</v>
      </c>
      <c r="AJ958" s="379">
        <v>13</v>
      </c>
      <c r="AK958" s="379"/>
      <c r="AL958" s="379"/>
      <c r="AM958" s="379">
        <v>13</v>
      </c>
      <c r="AN958" s="379"/>
      <c r="AO958" s="379"/>
      <c r="AQ958" s="379" t="s">
        <v>862</v>
      </c>
      <c r="AU958" s="650" t="s">
        <v>864</v>
      </c>
      <c r="AV958" s="379">
        <v>1.6</v>
      </c>
      <c r="AW958" s="644">
        <v>0</v>
      </c>
      <c r="AX958" s="379" t="s">
        <v>3674</v>
      </c>
    </row>
    <row r="959" spans="1:51" x14ac:dyDescent="0.45">
      <c r="A959" s="379" t="s">
        <v>602</v>
      </c>
      <c r="B959" s="379" t="s">
        <v>851</v>
      </c>
      <c r="C959" s="379" t="s">
        <v>852</v>
      </c>
      <c r="D959" s="379" t="s">
        <v>853</v>
      </c>
      <c r="H959" s="379" t="s">
        <v>3714</v>
      </c>
      <c r="J959" s="379" t="s">
        <v>120</v>
      </c>
      <c r="K959" s="594" t="s">
        <v>4255</v>
      </c>
      <c r="L959" s="594"/>
      <c r="M959" s="594"/>
      <c r="N959" s="594"/>
      <c r="O959" s="594"/>
      <c r="P959" s="594"/>
      <c r="Q959" s="594"/>
      <c r="R959" s="594"/>
      <c r="S959" s="594"/>
      <c r="T959" s="594"/>
      <c r="U959" s="594"/>
      <c r="V959" s="594"/>
      <c r="W959" s="594"/>
      <c r="X959" s="594"/>
      <c r="Y959" s="594"/>
      <c r="Z959" s="594"/>
      <c r="AA959" s="588" t="s">
        <v>4256</v>
      </c>
      <c r="AB959" s="588" t="s">
        <v>4257</v>
      </c>
      <c r="AC959" s="528" t="s">
        <v>567</v>
      </c>
      <c r="AD959" s="588" t="s">
        <v>1096</v>
      </c>
      <c r="AE959" s="595">
        <v>1</v>
      </c>
      <c r="AF959" s="595">
        <v>7</v>
      </c>
      <c r="AG959" s="379" t="s">
        <v>665</v>
      </c>
      <c r="AH959" s="635" t="e">
        <v>#REF!</v>
      </c>
      <c r="AJ959" s="379"/>
      <c r="AK959" s="379"/>
      <c r="AL959" s="379"/>
      <c r="AM959" s="379"/>
      <c r="AN959" s="379"/>
      <c r="AO959" s="379"/>
      <c r="AQ959" s="379" t="s">
        <v>862</v>
      </c>
      <c r="AU959" s="650" t="s">
        <v>872</v>
      </c>
      <c r="AV959" s="379">
        <v>1.6</v>
      </c>
      <c r="AW959" s="644">
        <v>0</v>
      </c>
      <c r="AX959" s="380" t="s">
        <v>3691</v>
      </c>
    </row>
    <row r="960" spans="1:51" x14ac:dyDescent="0.45">
      <c r="A960" s="379" t="s">
        <v>1440</v>
      </c>
      <c r="B960" s="379" t="s">
        <v>1441</v>
      </c>
      <c r="C960" s="379" t="s">
        <v>1442</v>
      </c>
      <c r="D960" s="379" t="s">
        <v>1443</v>
      </c>
      <c r="J960" s="379" t="s">
        <v>120</v>
      </c>
      <c r="K960" s="594" t="s">
        <v>4258</v>
      </c>
      <c r="L960" s="594"/>
      <c r="M960" s="594"/>
      <c r="N960" s="594"/>
      <c r="O960" s="594"/>
      <c r="P960" s="594"/>
      <c r="Q960" s="594"/>
      <c r="R960" s="594"/>
      <c r="S960" s="594"/>
      <c r="T960" s="594" t="s">
        <v>4259</v>
      </c>
      <c r="U960" s="594" t="s">
        <v>4260</v>
      </c>
      <c r="V960" s="594"/>
      <c r="W960" s="594"/>
      <c r="X960" s="594"/>
      <c r="Y960" s="594"/>
      <c r="Z960" s="594"/>
      <c r="AA960" s="588" t="s">
        <v>4261</v>
      </c>
      <c r="AB960" s="588" t="s">
        <v>4262</v>
      </c>
      <c r="AC960" s="528" t="s">
        <v>171</v>
      </c>
      <c r="AD960" s="588" t="s">
        <v>1096</v>
      </c>
      <c r="AE960" s="595">
        <v>1</v>
      </c>
      <c r="AF960" s="595">
        <v>7</v>
      </c>
      <c r="AG960" s="379" t="s">
        <v>665</v>
      </c>
      <c r="AH960" s="635" t="e">
        <v>#REF!</v>
      </c>
      <c r="AJ960" s="379">
        <v>4</v>
      </c>
      <c r="AK960" s="379"/>
      <c r="AL960" s="379"/>
      <c r="AM960" s="379">
        <v>4</v>
      </c>
      <c r="AN960" s="379"/>
      <c r="AO960" s="379"/>
      <c r="AU960" s="379"/>
      <c r="AV960" s="379">
        <v>2.2000000000000002</v>
      </c>
      <c r="AW960" s="644">
        <v>0</v>
      </c>
      <c r="AX960" s="379" t="s">
        <v>3674</v>
      </c>
      <c r="AY960" s="379"/>
    </row>
    <row r="961" spans="1:51" x14ac:dyDescent="0.45">
      <c r="A961" s="379" t="s">
        <v>1440</v>
      </c>
      <c r="B961" s="681" t="s">
        <v>1441</v>
      </c>
      <c r="C961" s="379" t="s">
        <v>1442</v>
      </c>
      <c r="J961" s="379" t="s">
        <v>120</v>
      </c>
      <c r="K961" s="594" t="s">
        <v>4263</v>
      </c>
      <c r="L961" s="594"/>
      <c r="M961" s="594"/>
      <c r="N961" s="594"/>
      <c r="O961" s="594"/>
      <c r="P961" s="594"/>
      <c r="Q961" s="594"/>
      <c r="R961" s="594"/>
      <c r="S961" s="594"/>
      <c r="T961" s="594"/>
      <c r="U961" s="594"/>
      <c r="V961" s="594"/>
      <c r="W961" s="594"/>
      <c r="X961" s="594"/>
      <c r="Y961" s="594"/>
      <c r="Z961" s="594"/>
      <c r="AA961" s="588" t="s">
        <v>4264</v>
      </c>
      <c r="AB961" s="588" t="s">
        <v>4265</v>
      </c>
      <c r="AC961" s="680" t="s">
        <v>175</v>
      </c>
      <c r="AD961" s="588" t="s">
        <v>1096</v>
      </c>
      <c r="AE961" s="595">
        <v>1</v>
      </c>
      <c r="AF961" s="595">
        <v>7</v>
      </c>
      <c r="AG961" s="379" t="s">
        <v>665</v>
      </c>
      <c r="AH961" s="635" t="e">
        <v>#REF!</v>
      </c>
      <c r="AJ961" s="379"/>
      <c r="AK961" s="379"/>
      <c r="AL961" s="379"/>
      <c r="AM961" s="379"/>
      <c r="AN961" s="379"/>
      <c r="AO961" s="379"/>
      <c r="AU961" s="379"/>
      <c r="AV961" s="681">
        <v>2.2000000000000002</v>
      </c>
      <c r="AW961" s="644">
        <v>0</v>
      </c>
      <c r="AY961" s="379"/>
    </row>
    <row r="962" spans="1:51" x14ac:dyDescent="0.45">
      <c r="A962" s="379" t="s">
        <v>1440</v>
      </c>
      <c r="B962" s="681" t="s">
        <v>1441</v>
      </c>
      <c r="C962" s="379" t="s">
        <v>1442</v>
      </c>
      <c r="J962" s="379" t="s">
        <v>120</v>
      </c>
      <c r="K962" s="594" t="s">
        <v>4266</v>
      </c>
      <c r="L962" s="594"/>
      <c r="M962" s="594"/>
      <c r="N962" s="594"/>
      <c r="O962" s="594"/>
      <c r="P962" s="594"/>
      <c r="Q962" s="594"/>
      <c r="R962" s="594"/>
      <c r="S962" s="594"/>
      <c r="T962" s="594"/>
      <c r="U962" s="594"/>
      <c r="V962" s="594"/>
      <c r="W962" s="594"/>
      <c r="X962" s="594"/>
      <c r="Y962" s="594"/>
      <c r="Z962" s="594"/>
      <c r="AA962" s="588" t="s">
        <v>4267</v>
      </c>
      <c r="AB962" s="588" t="s">
        <v>4268</v>
      </c>
      <c r="AC962" s="680" t="s">
        <v>179</v>
      </c>
      <c r="AD962" s="588" t="s">
        <v>1096</v>
      </c>
      <c r="AE962" s="595">
        <v>1</v>
      </c>
      <c r="AF962" s="595">
        <v>7</v>
      </c>
      <c r="AG962" s="379" t="s">
        <v>665</v>
      </c>
      <c r="AH962" s="635" t="e">
        <v>#REF!</v>
      </c>
      <c r="AJ962" s="379"/>
      <c r="AK962" s="379"/>
      <c r="AL962" s="379"/>
      <c r="AM962" s="379"/>
      <c r="AN962" s="379"/>
      <c r="AO962" s="379"/>
      <c r="AU962" s="379"/>
      <c r="AV962" s="681">
        <v>2.2000000000000002</v>
      </c>
      <c r="AW962" s="379">
        <v>0.92400000000000004</v>
      </c>
      <c r="AY962" s="379"/>
    </row>
    <row r="963" spans="1:51" x14ac:dyDescent="0.45">
      <c r="A963" s="379" t="s">
        <v>16</v>
      </c>
      <c r="J963" s="379" t="s">
        <v>120</v>
      </c>
      <c r="K963" s="594" t="s">
        <v>4269</v>
      </c>
      <c r="L963" s="594"/>
      <c r="M963" s="594"/>
      <c r="N963" s="594"/>
      <c r="O963" s="594"/>
      <c r="P963" s="594"/>
      <c r="Q963" s="594"/>
      <c r="R963" s="594"/>
      <c r="S963" s="594"/>
      <c r="T963" s="594"/>
      <c r="U963" s="594"/>
      <c r="V963" s="594"/>
      <c r="W963" s="594"/>
      <c r="X963" s="594"/>
      <c r="Y963" s="594"/>
      <c r="Z963" s="594"/>
      <c r="AA963" s="588" t="s">
        <v>4270</v>
      </c>
      <c r="AB963" s="588" t="s">
        <v>4271</v>
      </c>
      <c r="AC963" s="528" t="s">
        <v>183</v>
      </c>
      <c r="AD963" s="588" t="s">
        <v>1096</v>
      </c>
      <c r="AE963" s="595">
        <v>1</v>
      </c>
      <c r="AF963" s="595">
        <v>7</v>
      </c>
      <c r="AG963" s="379" t="s">
        <v>665</v>
      </c>
      <c r="AH963" s="635" t="e">
        <v>#REF!</v>
      </c>
      <c r="AJ963" s="379"/>
      <c r="AK963" s="379"/>
      <c r="AL963" s="379"/>
      <c r="AM963" s="379"/>
      <c r="AN963" s="379"/>
      <c r="AO963" s="379"/>
      <c r="AU963" s="379"/>
      <c r="AY963" s="379"/>
    </row>
    <row r="964" spans="1:51" x14ac:dyDescent="0.45">
      <c r="A964" s="379" t="s">
        <v>16</v>
      </c>
      <c r="J964" s="379" t="s">
        <v>120</v>
      </c>
      <c r="K964" s="594" t="s">
        <v>4272</v>
      </c>
      <c r="L964" s="594"/>
      <c r="M964" s="594"/>
      <c r="N964" s="594"/>
      <c r="O964" s="594"/>
      <c r="P964" s="594"/>
      <c r="Q964" s="594"/>
      <c r="R964" s="594"/>
      <c r="S964" s="594"/>
      <c r="T964" s="594"/>
      <c r="U964" s="594"/>
      <c r="V964" s="594"/>
      <c r="W964" s="594"/>
      <c r="X964" s="594"/>
      <c r="Y964" s="594"/>
      <c r="Z964" s="594"/>
      <c r="AA964" s="588" t="s">
        <v>4273</v>
      </c>
      <c r="AB964" s="588" t="s">
        <v>4274</v>
      </c>
      <c r="AC964" s="528" t="s">
        <v>187</v>
      </c>
      <c r="AD964" s="588" t="s">
        <v>1096</v>
      </c>
      <c r="AE964" s="595">
        <v>1</v>
      </c>
      <c r="AF964" s="595">
        <v>7</v>
      </c>
      <c r="AG964" s="379" t="s">
        <v>665</v>
      </c>
      <c r="AH964" s="635" t="e">
        <v>#REF!</v>
      </c>
      <c r="AJ964" s="379"/>
      <c r="AK964" s="379"/>
      <c r="AL964" s="379"/>
      <c r="AM964" s="379"/>
      <c r="AN964" s="379"/>
      <c r="AO964" s="379"/>
      <c r="AU964" s="379"/>
      <c r="AY964" s="379"/>
    </row>
    <row r="965" spans="1:51" x14ac:dyDescent="0.45">
      <c r="A965" s="379" t="s">
        <v>16</v>
      </c>
      <c r="J965" s="379" t="s">
        <v>120</v>
      </c>
      <c r="K965" s="594" t="s">
        <v>4275</v>
      </c>
      <c r="L965" s="594"/>
      <c r="M965" s="594"/>
      <c r="N965" s="594"/>
      <c r="O965" s="594"/>
      <c r="P965" s="594"/>
      <c r="Q965" s="594"/>
      <c r="R965" s="594"/>
      <c r="S965" s="594"/>
      <c r="T965" s="594"/>
      <c r="U965" s="594"/>
      <c r="V965" s="594"/>
      <c r="W965" s="594"/>
      <c r="X965" s="594"/>
      <c r="Y965" s="594"/>
      <c r="Z965" s="594"/>
      <c r="AA965" s="588" t="s">
        <v>4276</v>
      </c>
      <c r="AB965" s="588" t="s">
        <v>4277</v>
      </c>
      <c r="AC965" s="528" t="s">
        <v>191</v>
      </c>
      <c r="AD965" s="588" t="s">
        <v>1096</v>
      </c>
      <c r="AE965" s="595">
        <v>1</v>
      </c>
      <c r="AF965" s="595">
        <v>7</v>
      </c>
      <c r="AG965" s="379" t="s">
        <v>665</v>
      </c>
      <c r="AH965" s="635" t="e">
        <v>#REF!</v>
      </c>
      <c r="AJ965" s="379"/>
      <c r="AK965" s="379"/>
      <c r="AL965" s="379"/>
      <c r="AM965" s="379"/>
      <c r="AN965" s="379"/>
      <c r="AO965" s="379"/>
      <c r="AU965" s="379"/>
      <c r="AY965" s="379"/>
    </row>
    <row r="966" spans="1:51" x14ac:dyDescent="0.45">
      <c r="A966" s="379" t="s">
        <v>16</v>
      </c>
      <c r="J966" s="379" t="s">
        <v>120</v>
      </c>
      <c r="K966" s="594" t="s">
        <v>4278</v>
      </c>
      <c r="L966" s="594"/>
      <c r="M966" s="594"/>
      <c r="N966" s="594"/>
      <c r="O966" s="594"/>
      <c r="P966" s="594"/>
      <c r="Q966" s="594"/>
      <c r="R966" s="594"/>
      <c r="S966" s="594"/>
      <c r="T966" s="594"/>
      <c r="U966" s="594"/>
      <c r="V966" s="594"/>
      <c r="W966" s="594"/>
      <c r="X966" s="594"/>
      <c r="Y966" s="594"/>
      <c r="Z966" s="594"/>
      <c r="AA966" s="588" t="s">
        <v>4279</v>
      </c>
      <c r="AB966" s="588" t="s">
        <v>4280</v>
      </c>
      <c r="AC966" s="528" t="s">
        <v>195</v>
      </c>
      <c r="AD966" s="588" t="s">
        <v>1096</v>
      </c>
      <c r="AE966" s="595">
        <v>1</v>
      </c>
      <c r="AF966" s="595">
        <v>7</v>
      </c>
      <c r="AG966" s="379" t="s">
        <v>665</v>
      </c>
      <c r="AH966" s="635" t="e">
        <v>#REF!</v>
      </c>
      <c r="AJ966" s="379"/>
      <c r="AK966" s="379"/>
      <c r="AL966" s="379"/>
      <c r="AM966" s="379"/>
      <c r="AN966" s="379"/>
      <c r="AO966" s="379"/>
      <c r="AU966" s="379"/>
      <c r="AY966" s="379"/>
    </row>
    <row r="967" spans="1:51" x14ac:dyDescent="0.45">
      <c r="A967" s="379" t="s">
        <v>16</v>
      </c>
      <c r="J967" s="379" t="s">
        <v>120</v>
      </c>
      <c r="K967" s="594" t="s">
        <v>4281</v>
      </c>
      <c r="L967" s="594"/>
      <c r="M967" s="594"/>
      <c r="N967" s="594"/>
      <c r="O967" s="594"/>
      <c r="P967" s="594"/>
      <c r="Q967" s="594"/>
      <c r="R967" s="594"/>
      <c r="S967" s="594"/>
      <c r="T967" s="594" t="s">
        <v>4282</v>
      </c>
      <c r="U967" s="594" t="s">
        <v>4283</v>
      </c>
      <c r="V967" s="594"/>
      <c r="W967" s="594"/>
      <c r="X967" s="594"/>
      <c r="Y967" s="594"/>
      <c r="Z967" s="594"/>
      <c r="AA967" s="588" t="s">
        <v>4284</v>
      </c>
      <c r="AB967" s="588" t="s">
        <v>4285</v>
      </c>
      <c r="AC967" s="528" t="s">
        <v>199</v>
      </c>
      <c r="AD967" s="588" t="s">
        <v>1096</v>
      </c>
      <c r="AE967" s="595">
        <v>1</v>
      </c>
      <c r="AF967" s="595">
        <v>7</v>
      </c>
      <c r="AG967" s="379" t="s">
        <v>665</v>
      </c>
      <c r="AH967" s="635" t="e">
        <v>#REF!</v>
      </c>
      <c r="AJ967" s="379"/>
      <c r="AK967" s="379"/>
      <c r="AL967" s="379"/>
      <c r="AM967" s="379"/>
      <c r="AN967" s="379"/>
      <c r="AO967" s="379"/>
      <c r="AU967" s="379"/>
      <c r="AY967" s="379"/>
    </row>
    <row r="968" spans="1:51" x14ac:dyDescent="0.45">
      <c r="A968" s="379" t="s">
        <v>16</v>
      </c>
      <c r="J968" s="379" t="s">
        <v>120</v>
      </c>
      <c r="K968" s="594" t="s">
        <v>4286</v>
      </c>
      <c r="L968" s="594"/>
      <c r="M968" s="594"/>
      <c r="N968" s="594"/>
      <c r="O968" s="594"/>
      <c r="P968" s="594"/>
      <c r="Q968" s="594"/>
      <c r="R968" s="594"/>
      <c r="S968" s="594"/>
      <c r="T968" s="594" t="s">
        <v>4287</v>
      </c>
      <c r="U968" s="594" t="s">
        <v>4288</v>
      </c>
      <c r="V968" s="594"/>
      <c r="W968" s="594"/>
      <c r="X968" s="594"/>
      <c r="Y968" s="594"/>
      <c r="Z968" s="594"/>
      <c r="AA968" s="588" t="s">
        <v>4289</v>
      </c>
      <c r="AB968" s="588" t="s">
        <v>4290</v>
      </c>
      <c r="AC968" s="528" t="s">
        <v>203</v>
      </c>
      <c r="AD968" s="588" t="s">
        <v>1096</v>
      </c>
      <c r="AE968" s="595">
        <v>1</v>
      </c>
      <c r="AF968" s="595">
        <v>7</v>
      </c>
      <c r="AG968" s="379" t="s">
        <v>665</v>
      </c>
      <c r="AH968" s="635" t="e">
        <v>#REF!</v>
      </c>
      <c r="AJ968" s="379">
        <v>17</v>
      </c>
      <c r="AK968" s="379"/>
      <c r="AL968" s="379"/>
      <c r="AM968" s="379">
        <v>17</v>
      </c>
      <c r="AN968" s="379"/>
      <c r="AO968" s="379"/>
      <c r="AU968" s="379"/>
      <c r="AY968" s="379"/>
    </row>
    <row r="969" spans="1:51" x14ac:dyDescent="0.45">
      <c r="A969" s="379" t="s">
        <v>16</v>
      </c>
      <c r="J969" s="379" t="s">
        <v>120</v>
      </c>
      <c r="K969" s="594" t="s">
        <v>4291</v>
      </c>
      <c r="L969" s="594"/>
      <c r="M969" s="594"/>
      <c r="N969" s="594"/>
      <c r="O969" s="594"/>
      <c r="P969" s="594"/>
      <c r="Q969" s="594"/>
      <c r="R969" s="594"/>
      <c r="S969" s="594"/>
      <c r="T969" s="594"/>
      <c r="U969" s="594"/>
      <c r="V969" s="594"/>
      <c r="W969" s="594"/>
      <c r="X969" s="594"/>
      <c r="Y969" s="594"/>
      <c r="Z969" s="594"/>
      <c r="AA969" s="588" t="s">
        <v>4292</v>
      </c>
      <c r="AB969" s="588" t="s">
        <v>4293</v>
      </c>
      <c r="AC969" s="528" t="s">
        <v>207</v>
      </c>
      <c r="AD969" s="588" t="s">
        <v>1096</v>
      </c>
      <c r="AE969" s="595">
        <v>1</v>
      </c>
      <c r="AF969" s="595">
        <v>7</v>
      </c>
      <c r="AG969" s="379" t="s">
        <v>665</v>
      </c>
      <c r="AH969" s="635" t="e">
        <v>#REF!</v>
      </c>
      <c r="AJ969" s="379"/>
      <c r="AK969" s="379"/>
      <c r="AL969" s="379"/>
      <c r="AM969" s="379"/>
      <c r="AN969" s="379"/>
      <c r="AO969" s="379"/>
      <c r="AU969" s="379"/>
      <c r="AY969" s="379"/>
    </row>
    <row r="970" spans="1:51" x14ac:dyDescent="0.45">
      <c r="A970" s="379" t="s">
        <v>602</v>
      </c>
      <c r="B970" s="379" t="s">
        <v>851</v>
      </c>
      <c r="C970" s="379" t="s">
        <v>852</v>
      </c>
      <c r="D970" s="379" t="s">
        <v>853</v>
      </c>
      <c r="H970" s="379" t="s">
        <v>3714</v>
      </c>
      <c r="J970" s="379" t="s">
        <v>120</v>
      </c>
      <c r="K970" s="594" t="s">
        <v>4294</v>
      </c>
      <c r="L970" s="594"/>
      <c r="M970" s="594"/>
      <c r="N970" s="594"/>
      <c r="O970" s="594"/>
      <c r="P970" s="594"/>
      <c r="Q970" s="594"/>
      <c r="R970" s="594"/>
      <c r="S970" s="594"/>
      <c r="T970" s="594"/>
      <c r="U970" s="594"/>
      <c r="V970" s="594"/>
      <c r="W970" s="594"/>
      <c r="X970" s="594"/>
      <c r="Y970" s="594"/>
      <c r="Z970" s="594"/>
      <c r="AA970" s="588"/>
      <c r="AB970" s="588" t="s">
        <v>4295</v>
      </c>
      <c r="AC970" s="528" t="s">
        <v>436</v>
      </c>
      <c r="AD970" s="588" t="s">
        <v>1096</v>
      </c>
      <c r="AE970" s="595">
        <v>1</v>
      </c>
      <c r="AF970" s="613">
        <v>7</v>
      </c>
      <c r="AG970" s="379" t="s">
        <v>665</v>
      </c>
      <c r="AJ970" s="379"/>
      <c r="AK970" s="379"/>
      <c r="AL970" s="379"/>
      <c r="AM970" s="379"/>
      <c r="AN970" s="379"/>
      <c r="AO970" s="379"/>
      <c r="AQ970" s="379" t="s">
        <v>862</v>
      </c>
      <c r="AU970" s="650" t="s">
        <v>872</v>
      </c>
      <c r="AV970" s="379">
        <v>1.6</v>
      </c>
      <c r="AW970" s="644">
        <v>0</v>
      </c>
      <c r="AX970" s="380" t="s">
        <v>3691</v>
      </c>
    </row>
    <row r="971" spans="1:51" x14ac:dyDescent="0.45">
      <c r="A971" s="379" t="s">
        <v>602</v>
      </c>
      <c r="B971" s="379" t="s">
        <v>851</v>
      </c>
      <c r="C971" s="379" t="s">
        <v>852</v>
      </c>
      <c r="D971" s="379" t="s">
        <v>853</v>
      </c>
      <c r="H971" s="379" t="s">
        <v>3829</v>
      </c>
      <c r="J971" s="379" t="s">
        <v>120</v>
      </c>
      <c r="K971" s="594" t="s">
        <v>4296</v>
      </c>
      <c r="L971" s="594"/>
      <c r="M971" s="594"/>
      <c r="N971" s="594"/>
      <c r="O971" s="594"/>
      <c r="P971" s="594"/>
      <c r="Q971" s="594"/>
      <c r="R971" s="594"/>
      <c r="S971" s="594"/>
      <c r="T971" s="594"/>
      <c r="U971" s="594"/>
      <c r="V971" s="594"/>
      <c r="W971" s="594"/>
      <c r="X971" s="594"/>
      <c r="Y971" s="594"/>
      <c r="Z971" s="594"/>
      <c r="AA971" s="588" t="s">
        <v>4297</v>
      </c>
      <c r="AB971" s="588" t="s">
        <v>4298</v>
      </c>
      <c r="AC971" s="528" t="s">
        <v>546</v>
      </c>
      <c r="AD971" s="588" t="s">
        <v>1096</v>
      </c>
      <c r="AE971" s="595">
        <v>1</v>
      </c>
      <c r="AF971" s="595">
        <v>7</v>
      </c>
      <c r="AG971" s="379" t="s">
        <v>665</v>
      </c>
      <c r="AH971" s="635" t="e">
        <v>#REF!</v>
      </c>
      <c r="AJ971" s="379"/>
      <c r="AK971" s="379"/>
      <c r="AL971" s="379"/>
      <c r="AM971" s="379"/>
      <c r="AN971" s="379"/>
      <c r="AO971" s="379"/>
      <c r="AQ971" s="379" t="s">
        <v>862</v>
      </c>
      <c r="AU971" s="650" t="s">
        <v>868</v>
      </c>
      <c r="AV971" s="379">
        <v>1.6</v>
      </c>
      <c r="AW971" s="644">
        <v>0</v>
      </c>
      <c r="AX971" s="380" t="s">
        <v>3691</v>
      </c>
    </row>
    <row r="972" spans="1:51" x14ac:dyDescent="0.45">
      <c r="A972" s="379" t="s">
        <v>602</v>
      </c>
      <c r="B972" s="379" t="s">
        <v>851</v>
      </c>
      <c r="C972" s="379" t="s">
        <v>852</v>
      </c>
      <c r="D972" s="379" t="s">
        <v>853</v>
      </c>
      <c r="H972" s="379" t="s">
        <v>3829</v>
      </c>
      <c r="J972" s="379" t="s">
        <v>120</v>
      </c>
      <c r="K972" s="594" t="s">
        <v>4299</v>
      </c>
      <c r="L972" s="594"/>
      <c r="M972" s="594"/>
      <c r="N972" s="594"/>
      <c r="O972" s="594"/>
      <c r="P972" s="594"/>
      <c r="Q972" s="594"/>
      <c r="R972" s="594"/>
      <c r="S972" s="594"/>
      <c r="T972" s="594"/>
      <c r="U972" s="594"/>
      <c r="V972" s="594"/>
      <c r="W972" s="594"/>
      <c r="X972" s="594"/>
      <c r="Y972" s="594"/>
      <c r="Z972" s="594"/>
      <c r="AA972" s="588" t="s">
        <v>4300</v>
      </c>
      <c r="AB972" s="588" t="s">
        <v>4301</v>
      </c>
      <c r="AC972" s="528" t="s">
        <v>547</v>
      </c>
      <c r="AD972" s="588" t="s">
        <v>1096</v>
      </c>
      <c r="AE972" s="595">
        <v>1</v>
      </c>
      <c r="AF972" s="595">
        <v>7</v>
      </c>
      <c r="AG972" s="379" t="s">
        <v>665</v>
      </c>
      <c r="AH972" s="635" t="e">
        <v>#REF!</v>
      </c>
      <c r="AJ972" s="379"/>
      <c r="AK972" s="379"/>
      <c r="AL972" s="379"/>
      <c r="AM972" s="379"/>
      <c r="AN972" s="379"/>
      <c r="AO972" s="379"/>
      <c r="AQ972" s="379" t="s">
        <v>862</v>
      </c>
      <c r="AU972" s="650" t="s">
        <v>868</v>
      </c>
      <c r="AV972" s="379">
        <v>1.6</v>
      </c>
      <c r="AW972" s="644">
        <v>0</v>
      </c>
      <c r="AX972" s="380" t="s">
        <v>3691</v>
      </c>
    </row>
    <row r="973" spans="1:51" x14ac:dyDescent="0.45">
      <c r="A973" s="379" t="s">
        <v>602</v>
      </c>
      <c r="B973" s="379" t="s">
        <v>851</v>
      </c>
      <c r="C973" s="379" t="s">
        <v>852</v>
      </c>
      <c r="D973" s="379" t="s">
        <v>853</v>
      </c>
      <c r="H973" s="379" t="s">
        <v>3829</v>
      </c>
      <c r="J973" s="379" t="s">
        <v>120</v>
      </c>
      <c r="K973" s="594" t="s">
        <v>4302</v>
      </c>
      <c r="L973" s="594"/>
      <c r="M973" s="594"/>
      <c r="N973" s="594"/>
      <c r="O973" s="594"/>
      <c r="P973" s="594"/>
      <c r="Q973" s="594"/>
      <c r="R973" s="594"/>
      <c r="S973" s="594"/>
      <c r="T973" s="594"/>
      <c r="U973" s="594"/>
      <c r="V973" s="594"/>
      <c r="W973" s="594"/>
      <c r="X973" s="594"/>
      <c r="Y973" s="594"/>
      <c r="Z973" s="594"/>
      <c r="AA973" s="588" t="s">
        <v>4303</v>
      </c>
      <c r="AB973" s="588" t="s">
        <v>4304</v>
      </c>
      <c r="AC973" s="528" t="s">
        <v>549</v>
      </c>
      <c r="AD973" s="588" t="s">
        <v>1096</v>
      </c>
      <c r="AE973" s="595">
        <v>1</v>
      </c>
      <c r="AF973" s="595">
        <v>7</v>
      </c>
      <c r="AG973" s="379" t="s">
        <v>665</v>
      </c>
      <c r="AH973" s="635" t="e">
        <v>#REF!</v>
      </c>
      <c r="AJ973" s="379"/>
      <c r="AK973" s="379"/>
      <c r="AL973" s="379"/>
      <c r="AM973" s="379"/>
      <c r="AN973" s="379"/>
      <c r="AO973" s="379"/>
      <c r="AQ973" s="379" t="s">
        <v>862</v>
      </c>
      <c r="AU973" s="650" t="s">
        <v>868</v>
      </c>
      <c r="AV973" s="379">
        <v>1.6</v>
      </c>
      <c r="AW973" s="644">
        <v>0</v>
      </c>
      <c r="AX973" s="380" t="s">
        <v>3691</v>
      </c>
    </row>
    <row r="974" spans="1:51" x14ac:dyDescent="0.45">
      <c r="A974" s="379" t="s">
        <v>602</v>
      </c>
      <c r="B974" s="379" t="s">
        <v>851</v>
      </c>
      <c r="C974" s="379" t="s">
        <v>852</v>
      </c>
      <c r="D974" s="379" t="s">
        <v>853</v>
      </c>
      <c r="H974" s="379" t="s">
        <v>3829</v>
      </c>
      <c r="J974" s="379" t="s">
        <v>120</v>
      </c>
      <c r="K974" s="594" t="s">
        <v>4305</v>
      </c>
      <c r="L974" s="594"/>
      <c r="M974" s="594"/>
      <c r="N974" s="594"/>
      <c r="O974" s="594"/>
      <c r="P974" s="594"/>
      <c r="Q974" s="594"/>
      <c r="R974" s="594"/>
      <c r="S974" s="594"/>
      <c r="T974" s="594"/>
      <c r="U974" s="594"/>
      <c r="V974" s="594"/>
      <c r="W974" s="594"/>
      <c r="X974" s="594"/>
      <c r="Y974" s="594"/>
      <c r="Z974" s="594"/>
      <c r="AA974" s="588" t="s">
        <v>4306</v>
      </c>
      <c r="AB974" s="588" t="s">
        <v>4307</v>
      </c>
      <c r="AC974" s="528" t="s">
        <v>551</v>
      </c>
      <c r="AD974" s="588" t="s">
        <v>1096</v>
      </c>
      <c r="AE974" s="595">
        <v>1</v>
      </c>
      <c r="AF974" s="595">
        <v>7</v>
      </c>
      <c r="AG974" s="379" t="s">
        <v>665</v>
      </c>
      <c r="AH974" s="635" t="e">
        <v>#REF!</v>
      </c>
      <c r="AJ974" s="379"/>
      <c r="AK974" s="379"/>
      <c r="AL974" s="379"/>
      <c r="AM974" s="379"/>
      <c r="AN974" s="379"/>
      <c r="AO974" s="379"/>
      <c r="AQ974" s="379" t="s">
        <v>862</v>
      </c>
      <c r="AU974" s="650" t="s">
        <v>868</v>
      </c>
      <c r="AV974" s="379">
        <v>1.6</v>
      </c>
      <c r="AW974" s="644">
        <v>0</v>
      </c>
      <c r="AX974" s="380" t="s">
        <v>3691</v>
      </c>
    </row>
    <row r="975" spans="1:51" x14ac:dyDescent="0.45">
      <c r="A975" s="379" t="s">
        <v>602</v>
      </c>
      <c r="B975" s="379" t="s">
        <v>851</v>
      </c>
      <c r="C975" s="379" t="s">
        <v>852</v>
      </c>
      <c r="D975" s="379" t="s">
        <v>853</v>
      </c>
      <c r="H975" s="379" t="s">
        <v>3829</v>
      </c>
      <c r="J975" s="379" t="s">
        <v>120</v>
      </c>
      <c r="K975" s="594" t="s">
        <v>4308</v>
      </c>
      <c r="L975" s="594"/>
      <c r="M975" s="594"/>
      <c r="N975" s="594"/>
      <c r="O975" s="594"/>
      <c r="P975" s="594"/>
      <c r="Q975" s="594"/>
      <c r="R975" s="594"/>
      <c r="S975" s="594"/>
      <c r="T975" s="594"/>
      <c r="U975" s="594"/>
      <c r="V975" s="594"/>
      <c r="W975" s="594"/>
      <c r="X975" s="594"/>
      <c r="Y975" s="594"/>
      <c r="Z975" s="594"/>
      <c r="AA975" s="588" t="s">
        <v>4309</v>
      </c>
      <c r="AB975" s="588" t="s">
        <v>4310</v>
      </c>
      <c r="AC975" s="528" t="s">
        <v>553</v>
      </c>
      <c r="AD975" s="588" t="s">
        <v>1096</v>
      </c>
      <c r="AE975" s="595">
        <v>1</v>
      </c>
      <c r="AF975" s="595">
        <v>7</v>
      </c>
      <c r="AG975" s="379" t="s">
        <v>665</v>
      </c>
      <c r="AH975" s="635" t="e">
        <v>#REF!</v>
      </c>
      <c r="AJ975" s="379"/>
      <c r="AK975" s="379"/>
      <c r="AL975" s="379"/>
      <c r="AM975" s="379"/>
      <c r="AN975" s="379"/>
      <c r="AO975" s="379"/>
      <c r="AQ975" s="379" t="s">
        <v>862</v>
      </c>
      <c r="AU975" s="650" t="s">
        <v>868</v>
      </c>
      <c r="AV975" s="379">
        <v>1.6</v>
      </c>
      <c r="AW975" s="644">
        <v>0</v>
      </c>
      <c r="AX975" s="380" t="s">
        <v>3691</v>
      </c>
    </row>
    <row r="976" spans="1:51" x14ac:dyDescent="0.45">
      <c r="A976" s="379" t="s">
        <v>602</v>
      </c>
      <c r="B976" s="379" t="s">
        <v>851</v>
      </c>
      <c r="C976" s="379" t="s">
        <v>852</v>
      </c>
      <c r="D976" s="379" t="s">
        <v>853</v>
      </c>
      <c r="H976" s="379" t="s">
        <v>3829</v>
      </c>
      <c r="J976" s="379" t="s">
        <v>120</v>
      </c>
      <c r="K976" s="594" t="s">
        <v>4311</v>
      </c>
      <c r="L976" s="594"/>
      <c r="M976" s="594"/>
      <c r="N976" s="594"/>
      <c r="O976" s="594"/>
      <c r="P976" s="594"/>
      <c r="Q976" s="594"/>
      <c r="R976" s="594"/>
      <c r="S976" s="594"/>
      <c r="T976" s="594"/>
      <c r="U976" s="594"/>
      <c r="V976" s="594"/>
      <c r="W976" s="594"/>
      <c r="X976" s="594"/>
      <c r="Y976" s="594"/>
      <c r="Z976" s="594"/>
      <c r="AA976" s="588" t="s">
        <v>4312</v>
      </c>
      <c r="AB976" s="588" t="s">
        <v>4313</v>
      </c>
      <c r="AC976" s="528" t="s">
        <v>556</v>
      </c>
      <c r="AD976" s="588" t="s">
        <v>1096</v>
      </c>
      <c r="AE976" s="595">
        <v>1</v>
      </c>
      <c r="AF976" s="595">
        <v>7</v>
      </c>
      <c r="AG976" s="379" t="s">
        <v>665</v>
      </c>
      <c r="AH976" s="635" t="e">
        <v>#REF!</v>
      </c>
      <c r="AJ976" s="379"/>
      <c r="AK976" s="379"/>
      <c r="AL976" s="379"/>
      <c r="AM976" s="379"/>
      <c r="AN976" s="379"/>
      <c r="AO976" s="379"/>
      <c r="AQ976" s="379" t="s">
        <v>862</v>
      </c>
      <c r="AU976" s="650" t="s">
        <v>868</v>
      </c>
      <c r="AV976" s="379">
        <v>1.6</v>
      </c>
      <c r="AW976" s="644">
        <v>0</v>
      </c>
      <c r="AX976" s="380" t="s">
        <v>3691</v>
      </c>
    </row>
    <row r="977" spans="1:50" x14ac:dyDescent="0.45">
      <c r="A977" s="379" t="s">
        <v>602</v>
      </c>
      <c r="B977" s="379" t="s">
        <v>851</v>
      </c>
      <c r="C977" s="379" t="s">
        <v>852</v>
      </c>
      <c r="D977" s="379" t="s">
        <v>853</v>
      </c>
      <c r="H977" s="379" t="s">
        <v>3829</v>
      </c>
      <c r="J977" s="379" t="s">
        <v>120</v>
      </c>
      <c r="K977" s="594" t="s">
        <v>4314</v>
      </c>
      <c r="L977" s="594"/>
      <c r="M977" s="594"/>
      <c r="N977" s="594"/>
      <c r="O977" s="594"/>
      <c r="P977" s="594"/>
      <c r="Q977" s="594"/>
      <c r="R977" s="594"/>
      <c r="S977" s="594"/>
      <c r="T977" s="594"/>
      <c r="U977" s="594"/>
      <c r="V977" s="594"/>
      <c r="W977" s="594"/>
      <c r="X977" s="594"/>
      <c r="Y977" s="594"/>
      <c r="Z977" s="594"/>
      <c r="AA977" s="588" t="s">
        <v>4315</v>
      </c>
      <c r="AB977" s="588" t="s">
        <v>4316</v>
      </c>
      <c r="AC977" s="528" t="s">
        <v>558</v>
      </c>
      <c r="AD977" s="588" t="s">
        <v>1096</v>
      </c>
      <c r="AE977" s="595">
        <v>1</v>
      </c>
      <c r="AF977" s="595">
        <v>7</v>
      </c>
      <c r="AG977" s="379" t="s">
        <v>665</v>
      </c>
      <c r="AH977" s="635" t="e">
        <v>#REF!</v>
      </c>
      <c r="AJ977" s="379"/>
      <c r="AK977" s="379"/>
      <c r="AL977" s="379"/>
      <c r="AM977" s="379"/>
      <c r="AN977" s="379"/>
      <c r="AO977" s="379"/>
      <c r="AQ977" s="379" t="s">
        <v>862</v>
      </c>
      <c r="AU977" s="650" t="s">
        <v>868</v>
      </c>
      <c r="AV977" s="379">
        <v>1.6</v>
      </c>
      <c r="AW977" s="644">
        <v>0</v>
      </c>
      <c r="AX977" s="380" t="s">
        <v>3691</v>
      </c>
    </row>
    <row r="978" spans="1:50" x14ac:dyDescent="0.45">
      <c r="A978" s="379" t="s">
        <v>602</v>
      </c>
      <c r="B978" s="379" t="s">
        <v>851</v>
      </c>
      <c r="C978" s="379" t="s">
        <v>852</v>
      </c>
      <c r="D978" s="379" t="s">
        <v>853</v>
      </c>
      <c r="H978" s="379" t="s">
        <v>4317</v>
      </c>
      <c r="J978" s="379" t="s">
        <v>120</v>
      </c>
      <c r="K978" s="594" t="s">
        <v>4318</v>
      </c>
      <c r="L978" s="594"/>
      <c r="M978" s="594"/>
      <c r="N978" s="594"/>
      <c r="O978" s="594"/>
      <c r="P978" s="594"/>
      <c r="Q978" s="594"/>
      <c r="R978" s="594"/>
      <c r="S978" s="594"/>
      <c r="T978" s="594"/>
      <c r="U978" s="594"/>
      <c r="V978" s="594"/>
      <c r="W978" s="594"/>
      <c r="X978" s="594"/>
      <c r="Y978" s="594"/>
      <c r="Z978" s="594"/>
      <c r="AA978" s="588" t="s">
        <v>4319</v>
      </c>
      <c r="AB978" s="588" t="s">
        <v>4320</v>
      </c>
      <c r="AC978" s="528" t="s">
        <v>560</v>
      </c>
      <c r="AD978" s="588" t="s">
        <v>1096</v>
      </c>
      <c r="AE978" s="595">
        <v>1</v>
      </c>
      <c r="AF978" s="595">
        <v>7</v>
      </c>
      <c r="AG978" s="379" t="s">
        <v>665</v>
      </c>
      <c r="AH978" s="635" t="e">
        <v>#REF!</v>
      </c>
      <c r="AJ978" s="379"/>
      <c r="AK978" s="379"/>
      <c r="AL978" s="379"/>
      <c r="AM978" s="379"/>
      <c r="AN978" s="379"/>
      <c r="AO978" s="379"/>
      <c r="AQ978" s="379" t="s">
        <v>862</v>
      </c>
      <c r="AU978" s="650" t="s">
        <v>868</v>
      </c>
      <c r="AV978" s="379">
        <v>1.6</v>
      </c>
      <c r="AW978" s="644">
        <v>0</v>
      </c>
      <c r="AX978" s="380" t="s">
        <v>3691</v>
      </c>
    </row>
    <row r="979" spans="1:50" x14ac:dyDescent="0.45">
      <c r="A979" s="379" t="s">
        <v>602</v>
      </c>
      <c r="B979" s="379" t="s">
        <v>851</v>
      </c>
      <c r="C979" s="379" t="s">
        <v>852</v>
      </c>
      <c r="D979" s="379" t="s">
        <v>853</v>
      </c>
      <c r="H979" s="379" t="s">
        <v>3829</v>
      </c>
      <c r="J979" s="379" t="s">
        <v>120</v>
      </c>
      <c r="K979" s="594" t="s">
        <v>4321</v>
      </c>
      <c r="L979" s="594"/>
      <c r="M979" s="594"/>
      <c r="N979" s="594"/>
      <c r="O979" s="594"/>
      <c r="P979" s="594"/>
      <c r="Q979" s="594"/>
      <c r="R979" s="594"/>
      <c r="S979" s="594"/>
      <c r="T979" s="594"/>
      <c r="U979" s="594"/>
      <c r="V979" s="594"/>
      <c r="W979" s="594"/>
      <c r="X979" s="594"/>
      <c r="Y979" s="594"/>
      <c r="Z979" s="594"/>
      <c r="AA979" s="588" t="s">
        <v>4322</v>
      </c>
      <c r="AB979" s="588" t="s">
        <v>4323</v>
      </c>
      <c r="AC979" s="528" t="s">
        <v>562</v>
      </c>
      <c r="AD979" s="588" t="s">
        <v>1096</v>
      </c>
      <c r="AE979" s="595">
        <v>1</v>
      </c>
      <c r="AF979" s="595">
        <v>7</v>
      </c>
      <c r="AG979" s="379" t="s">
        <v>665</v>
      </c>
      <c r="AH979" s="635" t="e">
        <v>#REF!</v>
      </c>
      <c r="AJ979" s="379"/>
      <c r="AK979" s="379"/>
      <c r="AL979" s="379"/>
      <c r="AM979" s="379"/>
      <c r="AN979" s="379"/>
      <c r="AO979" s="379"/>
      <c r="AQ979" s="379" t="s">
        <v>862</v>
      </c>
      <c r="AU979" s="650" t="s">
        <v>868</v>
      </c>
      <c r="AV979" s="379">
        <v>1.6</v>
      </c>
      <c r="AW979" s="644">
        <v>0</v>
      </c>
      <c r="AX979" s="380" t="s">
        <v>3691</v>
      </c>
    </row>
    <row r="980" spans="1:50" x14ac:dyDescent="0.45">
      <c r="A980" s="379" t="s">
        <v>602</v>
      </c>
      <c r="B980" s="379" t="s">
        <v>851</v>
      </c>
      <c r="C980" s="379" t="s">
        <v>852</v>
      </c>
      <c r="D980" s="379" t="s">
        <v>853</v>
      </c>
      <c r="H980" s="379" t="s">
        <v>3829</v>
      </c>
      <c r="J980" s="379" t="s">
        <v>120</v>
      </c>
      <c r="K980" s="594" t="s">
        <v>4324</v>
      </c>
      <c r="L980" s="594"/>
      <c r="M980" s="594"/>
      <c r="N980" s="594"/>
      <c r="O980" s="594"/>
      <c r="P980" s="594"/>
      <c r="Q980" s="594"/>
      <c r="R980" s="594"/>
      <c r="S980" s="594"/>
      <c r="T980" s="594"/>
      <c r="U980" s="594"/>
      <c r="V980" s="594"/>
      <c r="W980" s="594"/>
      <c r="X980" s="594"/>
      <c r="Y980" s="594"/>
      <c r="Z980" s="594"/>
      <c r="AA980" s="588" t="s">
        <v>4325</v>
      </c>
      <c r="AB980" s="588" t="s">
        <v>4326</v>
      </c>
      <c r="AC980" s="528" t="s">
        <v>564</v>
      </c>
      <c r="AD980" s="588" t="s">
        <v>1096</v>
      </c>
      <c r="AE980" s="595">
        <v>1</v>
      </c>
      <c r="AF980" s="595">
        <v>7</v>
      </c>
      <c r="AG980" s="379" t="s">
        <v>665</v>
      </c>
      <c r="AH980" s="635" t="e">
        <v>#REF!</v>
      </c>
      <c r="AJ980" s="379"/>
      <c r="AK980" s="379"/>
      <c r="AL980" s="379"/>
      <c r="AM980" s="379"/>
      <c r="AN980" s="379"/>
      <c r="AO980" s="379"/>
      <c r="AQ980" s="379" t="s">
        <v>862</v>
      </c>
      <c r="AU980" s="650" t="s">
        <v>868</v>
      </c>
      <c r="AV980" s="379">
        <v>1.6</v>
      </c>
      <c r="AW980" s="644">
        <v>0</v>
      </c>
      <c r="AX980" s="380" t="s">
        <v>3691</v>
      </c>
    </row>
    <row r="981" spans="1:50" x14ac:dyDescent="0.45">
      <c r="A981" s="379" t="s">
        <v>602</v>
      </c>
      <c r="B981" s="379" t="s">
        <v>851</v>
      </c>
      <c r="C981" s="379" t="s">
        <v>852</v>
      </c>
      <c r="D981" s="379" t="s">
        <v>853</v>
      </c>
      <c r="H981" s="379" t="s">
        <v>3829</v>
      </c>
      <c r="J981" s="379" t="s">
        <v>120</v>
      </c>
      <c r="K981" s="594" t="s">
        <v>4327</v>
      </c>
      <c r="L981" s="594"/>
      <c r="M981" s="594"/>
      <c r="N981" s="594"/>
      <c r="O981" s="594"/>
      <c r="P981" s="594"/>
      <c r="Q981" s="594"/>
      <c r="R981" s="594"/>
      <c r="S981" s="594"/>
      <c r="T981" s="594"/>
      <c r="U981" s="594"/>
      <c r="V981" s="594"/>
      <c r="W981" s="594"/>
      <c r="X981" s="594"/>
      <c r="Y981" s="594"/>
      <c r="Z981" s="594"/>
      <c r="AA981" s="588" t="s">
        <v>4328</v>
      </c>
      <c r="AB981" s="588" t="s">
        <v>4329</v>
      </c>
      <c r="AC981" s="528" t="s">
        <v>566</v>
      </c>
      <c r="AD981" s="588" t="s">
        <v>1096</v>
      </c>
      <c r="AE981" s="595">
        <v>1</v>
      </c>
      <c r="AF981" s="595">
        <v>7</v>
      </c>
      <c r="AG981" s="379" t="s">
        <v>665</v>
      </c>
      <c r="AH981" s="635" t="e">
        <v>#REF!</v>
      </c>
      <c r="AJ981" s="379"/>
      <c r="AK981" s="379"/>
      <c r="AL981" s="379"/>
      <c r="AM981" s="379"/>
      <c r="AN981" s="379"/>
      <c r="AO981" s="379"/>
      <c r="AQ981" s="379" t="s">
        <v>862</v>
      </c>
      <c r="AU981" s="650" t="s">
        <v>868</v>
      </c>
      <c r="AV981" s="379">
        <v>1.6</v>
      </c>
      <c r="AW981" s="644">
        <v>0</v>
      </c>
      <c r="AX981" s="380" t="s">
        <v>3691</v>
      </c>
    </row>
    <row r="982" spans="1:50" x14ac:dyDescent="0.45">
      <c r="A982" s="379" t="s">
        <v>602</v>
      </c>
      <c r="B982" s="379" t="s">
        <v>851</v>
      </c>
      <c r="C982" s="379" t="s">
        <v>852</v>
      </c>
      <c r="D982" s="379" t="s">
        <v>853</v>
      </c>
      <c r="H982" s="379" t="s">
        <v>3668</v>
      </c>
      <c r="J982" s="379" t="s">
        <v>120</v>
      </c>
      <c r="K982" s="594" t="s">
        <v>4330</v>
      </c>
      <c r="L982" s="594"/>
      <c r="M982" s="594"/>
      <c r="N982" s="594"/>
      <c r="O982" s="594"/>
      <c r="P982" s="594"/>
      <c r="Q982" s="594"/>
      <c r="R982" s="594"/>
      <c r="S982" s="594"/>
      <c r="T982" s="594" t="s">
        <v>4331</v>
      </c>
      <c r="U982" s="594" t="s">
        <v>4332</v>
      </c>
      <c r="V982" s="594"/>
      <c r="W982" s="594"/>
      <c r="X982" s="594"/>
      <c r="Y982" s="594"/>
      <c r="Z982" s="594"/>
      <c r="AA982" s="588" t="s">
        <v>4333</v>
      </c>
      <c r="AB982" s="588" t="s">
        <v>4334</v>
      </c>
      <c r="AC982" s="528" t="s">
        <v>570</v>
      </c>
      <c r="AD982" s="588" t="s">
        <v>1096</v>
      </c>
      <c r="AE982" s="595">
        <v>1</v>
      </c>
      <c r="AF982" s="595">
        <v>7</v>
      </c>
      <c r="AG982" s="379" t="s">
        <v>665</v>
      </c>
      <c r="AH982" s="635" t="e">
        <v>#REF!</v>
      </c>
      <c r="AJ982" s="379">
        <v>7</v>
      </c>
      <c r="AK982" s="379"/>
      <c r="AL982" s="379"/>
      <c r="AM982" s="379">
        <v>2</v>
      </c>
      <c r="AN982" s="379">
        <v>5</v>
      </c>
      <c r="AO982" s="379"/>
      <c r="AQ982" s="379" t="s">
        <v>862</v>
      </c>
      <c r="AU982" s="650" t="s">
        <v>864</v>
      </c>
      <c r="AV982" s="379">
        <v>1.6</v>
      </c>
      <c r="AW982" s="644">
        <v>0</v>
      </c>
      <c r="AX982" s="379" t="s">
        <v>3674</v>
      </c>
    </row>
    <row r="983" spans="1:50" x14ac:dyDescent="0.45">
      <c r="A983" s="379" t="s">
        <v>602</v>
      </c>
      <c r="B983" s="379" t="s">
        <v>851</v>
      </c>
      <c r="C983" s="379" t="s">
        <v>852</v>
      </c>
      <c r="D983" s="379" t="s">
        <v>853</v>
      </c>
      <c r="H983" s="379" t="s">
        <v>3668</v>
      </c>
      <c r="J983" s="379" t="s">
        <v>120</v>
      </c>
      <c r="K983" s="594" t="s">
        <v>4335</v>
      </c>
      <c r="L983" s="594"/>
      <c r="M983" s="594"/>
      <c r="N983" s="594"/>
      <c r="O983" s="594"/>
      <c r="P983" s="594"/>
      <c r="Q983" s="594"/>
      <c r="R983" s="594"/>
      <c r="S983" s="594"/>
      <c r="T983" s="594" t="s">
        <v>4336</v>
      </c>
      <c r="U983" s="594" t="s">
        <v>4337</v>
      </c>
      <c r="V983" s="594"/>
      <c r="W983" s="594"/>
      <c r="X983" s="594"/>
      <c r="Y983" s="594"/>
      <c r="Z983" s="594"/>
      <c r="AA983" s="588" t="s">
        <v>4338</v>
      </c>
      <c r="AB983" s="588" t="s">
        <v>4339</v>
      </c>
      <c r="AC983" s="528" t="s">
        <v>571</v>
      </c>
      <c r="AD983" s="588" t="s">
        <v>1096</v>
      </c>
      <c r="AE983" s="595">
        <v>1</v>
      </c>
      <c r="AF983" s="595">
        <v>7</v>
      </c>
      <c r="AG983" s="379" t="s">
        <v>665</v>
      </c>
      <c r="AH983" s="635" t="e">
        <v>#REF!</v>
      </c>
      <c r="AJ983" s="379">
        <v>7</v>
      </c>
      <c r="AK983" s="379"/>
      <c r="AL983" s="379"/>
      <c r="AM983" s="379">
        <v>7</v>
      </c>
      <c r="AN983" s="379"/>
      <c r="AO983" s="379"/>
      <c r="AQ983" s="379" t="s">
        <v>862</v>
      </c>
      <c r="AU983" s="650" t="s">
        <v>864</v>
      </c>
      <c r="AV983" s="379">
        <v>1.6</v>
      </c>
      <c r="AW983" s="644">
        <v>0</v>
      </c>
      <c r="AX983" s="379" t="s">
        <v>3674</v>
      </c>
    </row>
    <row r="984" spans="1:50" x14ac:dyDescent="0.45">
      <c r="A984" s="379" t="s">
        <v>602</v>
      </c>
      <c r="B984" s="379" t="s">
        <v>851</v>
      </c>
      <c r="C984" s="379" t="s">
        <v>852</v>
      </c>
      <c r="D984" s="379" t="s">
        <v>853</v>
      </c>
      <c r="H984" s="379" t="s">
        <v>3668</v>
      </c>
      <c r="J984" s="379" t="s">
        <v>120</v>
      </c>
      <c r="K984" s="594" t="s">
        <v>4340</v>
      </c>
      <c r="L984" s="594"/>
      <c r="M984" s="594"/>
      <c r="N984" s="594"/>
      <c r="O984" s="594"/>
      <c r="P984" s="594"/>
      <c r="Q984" s="594"/>
      <c r="R984" s="594"/>
      <c r="S984" s="594"/>
      <c r="T984" s="594" t="s">
        <v>4341</v>
      </c>
      <c r="U984" s="594" t="s">
        <v>4342</v>
      </c>
      <c r="V984" s="594"/>
      <c r="W984" s="594"/>
      <c r="X984" s="594"/>
      <c r="Y984" s="594"/>
      <c r="Z984" s="594"/>
      <c r="AA984" s="588" t="s">
        <v>4343</v>
      </c>
      <c r="AB984" s="588" t="s">
        <v>4344</v>
      </c>
      <c r="AC984" s="528" t="s">
        <v>572</v>
      </c>
      <c r="AD984" s="588" t="s">
        <v>1096</v>
      </c>
      <c r="AE984" s="595">
        <v>1</v>
      </c>
      <c r="AF984" s="595">
        <v>7</v>
      </c>
      <c r="AG984" s="379" t="s">
        <v>665</v>
      </c>
      <c r="AH984" s="635" t="e">
        <v>#REF!</v>
      </c>
      <c r="AJ984" s="379">
        <v>8</v>
      </c>
      <c r="AK984" s="379"/>
      <c r="AL984" s="379"/>
      <c r="AM984" s="379">
        <v>7</v>
      </c>
      <c r="AN984" s="379">
        <v>1</v>
      </c>
      <c r="AO984" s="379"/>
      <c r="AQ984" s="379" t="s">
        <v>862</v>
      </c>
      <c r="AU984" s="650" t="s">
        <v>864</v>
      </c>
      <c r="AV984" s="379">
        <v>1.6</v>
      </c>
      <c r="AW984" s="644">
        <v>0</v>
      </c>
      <c r="AX984" s="379" t="s">
        <v>3674</v>
      </c>
    </row>
    <row r="985" spans="1:50" x14ac:dyDescent="0.45">
      <c r="A985" s="379" t="s">
        <v>602</v>
      </c>
      <c r="B985" s="379" t="s">
        <v>851</v>
      </c>
      <c r="C985" s="379" t="s">
        <v>852</v>
      </c>
      <c r="D985" s="379" t="s">
        <v>853</v>
      </c>
      <c r="H985" s="379" t="s">
        <v>3668</v>
      </c>
      <c r="J985" s="379" t="s">
        <v>120</v>
      </c>
      <c r="K985" s="594" t="s">
        <v>4345</v>
      </c>
      <c r="L985" s="594"/>
      <c r="M985" s="594"/>
      <c r="N985" s="594"/>
      <c r="O985" s="594"/>
      <c r="P985" s="594"/>
      <c r="Q985" s="594"/>
      <c r="R985" s="594"/>
      <c r="S985" s="594"/>
      <c r="T985" s="594" t="s">
        <v>4346</v>
      </c>
      <c r="U985" s="594" t="s">
        <v>4347</v>
      </c>
      <c r="V985" s="594"/>
      <c r="W985" s="594"/>
      <c r="X985" s="594"/>
      <c r="Y985" s="594"/>
      <c r="Z985" s="594"/>
      <c r="AA985" s="588" t="s">
        <v>4348</v>
      </c>
      <c r="AB985" s="588" t="s">
        <v>4349</v>
      </c>
      <c r="AC985" s="528" t="s">
        <v>573</v>
      </c>
      <c r="AD985" s="588" t="s">
        <v>1096</v>
      </c>
      <c r="AE985" s="595">
        <v>1</v>
      </c>
      <c r="AF985" s="595">
        <v>7</v>
      </c>
      <c r="AG985" s="379" t="s">
        <v>665</v>
      </c>
      <c r="AH985" s="635" t="e">
        <v>#REF!</v>
      </c>
      <c r="AJ985" s="379">
        <v>3</v>
      </c>
      <c r="AK985" s="379"/>
      <c r="AL985" s="379"/>
      <c r="AM985" s="379">
        <v>2</v>
      </c>
      <c r="AN985" s="379">
        <v>1</v>
      </c>
      <c r="AO985" s="379"/>
      <c r="AQ985" s="379" t="s">
        <v>862</v>
      </c>
      <c r="AU985" s="650" t="s">
        <v>864</v>
      </c>
      <c r="AV985" s="379">
        <v>1.6</v>
      </c>
      <c r="AW985" s="644">
        <v>0</v>
      </c>
      <c r="AX985" s="379" t="s">
        <v>3674</v>
      </c>
    </row>
    <row r="986" spans="1:50" x14ac:dyDescent="0.45">
      <c r="A986" s="379" t="s">
        <v>602</v>
      </c>
      <c r="B986" s="379" t="s">
        <v>851</v>
      </c>
      <c r="C986" s="379" t="s">
        <v>852</v>
      </c>
      <c r="D986" s="379" t="s">
        <v>853</v>
      </c>
      <c r="H986" s="379" t="s">
        <v>3668</v>
      </c>
      <c r="J986" s="379" t="s">
        <v>120</v>
      </c>
      <c r="K986" s="594" t="s">
        <v>4350</v>
      </c>
      <c r="L986" s="594"/>
      <c r="M986" s="594"/>
      <c r="N986" s="594"/>
      <c r="O986" s="594"/>
      <c r="P986" s="594"/>
      <c r="Q986" s="594"/>
      <c r="R986" s="594"/>
      <c r="S986" s="594"/>
      <c r="T986" s="594" t="s">
        <v>4351</v>
      </c>
      <c r="U986" s="594" t="s">
        <v>4352</v>
      </c>
      <c r="V986" s="594"/>
      <c r="W986" s="594"/>
      <c r="X986" s="594"/>
      <c r="Y986" s="594"/>
      <c r="Z986" s="594"/>
      <c r="AA986" s="588" t="s">
        <v>4353</v>
      </c>
      <c r="AB986" s="588" t="s">
        <v>4354</v>
      </c>
      <c r="AC986" s="528" t="s">
        <v>574</v>
      </c>
      <c r="AD986" s="588" t="s">
        <v>1096</v>
      </c>
      <c r="AE986" s="595">
        <v>1</v>
      </c>
      <c r="AF986" s="595">
        <v>7</v>
      </c>
      <c r="AG986" s="379" t="s">
        <v>665</v>
      </c>
      <c r="AH986" s="635" t="e">
        <v>#REF!</v>
      </c>
      <c r="AJ986" s="379">
        <v>3</v>
      </c>
      <c r="AK986" s="379"/>
      <c r="AL986" s="379"/>
      <c r="AM986" s="379">
        <v>2</v>
      </c>
      <c r="AN986" s="379">
        <v>1</v>
      </c>
      <c r="AO986" s="379"/>
      <c r="AQ986" s="379" t="s">
        <v>862</v>
      </c>
      <c r="AU986" s="650" t="s">
        <v>864</v>
      </c>
      <c r="AV986" s="379">
        <v>1.6</v>
      </c>
      <c r="AW986" s="644">
        <v>0</v>
      </c>
      <c r="AX986" s="379" t="s">
        <v>3674</v>
      </c>
    </row>
    <row r="987" spans="1:50" x14ac:dyDescent="0.45">
      <c r="A987" s="379" t="s">
        <v>602</v>
      </c>
      <c r="B987" s="379" t="s">
        <v>851</v>
      </c>
      <c r="C987" s="379" t="s">
        <v>852</v>
      </c>
      <c r="D987" s="379" t="s">
        <v>853</v>
      </c>
      <c r="H987" s="379" t="s">
        <v>3668</v>
      </c>
      <c r="J987" s="379" t="s">
        <v>120</v>
      </c>
      <c r="K987" s="594" t="s">
        <v>4355</v>
      </c>
      <c r="L987" s="594"/>
      <c r="M987" s="594"/>
      <c r="N987" s="594"/>
      <c r="O987" s="594"/>
      <c r="P987" s="594"/>
      <c r="Q987" s="594"/>
      <c r="R987" s="594"/>
      <c r="S987" s="594"/>
      <c r="T987" s="594" t="s">
        <v>4356</v>
      </c>
      <c r="U987" s="594" t="s">
        <v>4357</v>
      </c>
      <c r="V987" s="594"/>
      <c r="W987" s="594"/>
      <c r="X987" s="594"/>
      <c r="Y987" s="594"/>
      <c r="Z987" s="594"/>
      <c r="AA987" s="588" t="s">
        <v>4358</v>
      </c>
      <c r="AB987" s="588" t="s">
        <v>4359</v>
      </c>
      <c r="AC987" s="528" t="s">
        <v>575</v>
      </c>
      <c r="AD987" s="588" t="s">
        <v>1096</v>
      </c>
      <c r="AE987" s="595">
        <v>1</v>
      </c>
      <c r="AF987" s="595">
        <v>7</v>
      </c>
      <c r="AG987" s="379" t="s">
        <v>665</v>
      </c>
      <c r="AH987" s="635" t="e">
        <v>#REF!</v>
      </c>
      <c r="AJ987" s="379">
        <v>3</v>
      </c>
      <c r="AK987" s="379"/>
      <c r="AL987" s="379"/>
      <c r="AM987" s="379">
        <v>3</v>
      </c>
      <c r="AN987" s="379"/>
      <c r="AO987" s="379"/>
      <c r="AQ987" s="379" t="s">
        <v>862</v>
      </c>
      <c r="AU987" s="650" t="s">
        <v>864</v>
      </c>
      <c r="AV987" s="379">
        <v>1.6</v>
      </c>
      <c r="AW987" s="644">
        <v>0</v>
      </c>
      <c r="AX987" s="379" t="s">
        <v>3674</v>
      </c>
    </row>
    <row r="988" spans="1:50" x14ac:dyDescent="0.45">
      <c r="A988" s="379" t="s">
        <v>602</v>
      </c>
      <c r="B988" s="379" t="s">
        <v>851</v>
      </c>
      <c r="C988" s="379" t="s">
        <v>852</v>
      </c>
      <c r="D988" s="379" t="s">
        <v>853</v>
      </c>
      <c r="H988" s="379" t="s">
        <v>3668</v>
      </c>
      <c r="J988" s="379" t="s">
        <v>120</v>
      </c>
      <c r="K988" s="594" t="s">
        <v>4360</v>
      </c>
      <c r="L988" s="594"/>
      <c r="M988" s="594"/>
      <c r="N988" s="594"/>
      <c r="O988" s="594"/>
      <c r="P988" s="594"/>
      <c r="Q988" s="594"/>
      <c r="R988" s="594"/>
      <c r="S988" s="594"/>
      <c r="T988" s="594" t="s">
        <v>4361</v>
      </c>
      <c r="U988" s="594" t="s">
        <v>4362</v>
      </c>
      <c r="V988" s="594"/>
      <c r="W988" s="594"/>
      <c r="X988" s="594"/>
      <c r="Y988" s="594"/>
      <c r="Z988" s="594"/>
      <c r="AA988" s="588" t="s">
        <v>4363</v>
      </c>
      <c r="AB988" s="588" t="s">
        <v>4364</v>
      </c>
      <c r="AC988" s="528" t="s">
        <v>576</v>
      </c>
      <c r="AD988" s="588" t="s">
        <v>1096</v>
      </c>
      <c r="AE988" s="595">
        <v>1</v>
      </c>
      <c r="AF988" s="595">
        <v>7</v>
      </c>
      <c r="AG988" s="379" t="s">
        <v>665</v>
      </c>
      <c r="AH988" s="635" t="e">
        <v>#REF!</v>
      </c>
      <c r="AJ988" s="379">
        <v>7</v>
      </c>
      <c r="AK988" s="379"/>
      <c r="AL988" s="379"/>
      <c r="AM988" s="379">
        <v>7</v>
      </c>
      <c r="AN988" s="379"/>
      <c r="AO988" s="379"/>
      <c r="AQ988" s="379" t="s">
        <v>862</v>
      </c>
      <c r="AU988" s="650" t="s">
        <v>864</v>
      </c>
      <c r="AV988" s="379">
        <v>1.6</v>
      </c>
      <c r="AW988" s="644">
        <v>0</v>
      </c>
      <c r="AX988" s="379" t="s">
        <v>3674</v>
      </c>
    </row>
    <row r="989" spans="1:50" x14ac:dyDescent="0.45">
      <c r="A989" s="379" t="s">
        <v>602</v>
      </c>
      <c r="B989" s="379" t="s">
        <v>851</v>
      </c>
      <c r="C989" s="379" t="s">
        <v>852</v>
      </c>
      <c r="D989" s="379" t="s">
        <v>853</v>
      </c>
      <c r="H989" s="379" t="s">
        <v>3668</v>
      </c>
      <c r="J989" s="379" t="s">
        <v>120</v>
      </c>
      <c r="K989" s="594" t="s">
        <v>4365</v>
      </c>
      <c r="L989" s="594"/>
      <c r="M989" s="594"/>
      <c r="N989" s="594"/>
      <c r="O989" s="594"/>
      <c r="P989" s="594"/>
      <c r="Q989" s="594"/>
      <c r="R989" s="594"/>
      <c r="S989" s="594"/>
      <c r="T989" s="594" t="s">
        <v>4366</v>
      </c>
      <c r="U989" s="594" t="s">
        <v>4367</v>
      </c>
      <c r="V989" s="594"/>
      <c r="W989" s="594"/>
      <c r="X989" s="594"/>
      <c r="Y989" s="594"/>
      <c r="Z989" s="594"/>
      <c r="AA989" s="588" t="s">
        <v>4368</v>
      </c>
      <c r="AB989" s="588" t="s">
        <v>4369</v>
      </c>
      <c r="AC989" s="528" t="s">
        <v>577</v>
      </c>
      <c r="AD989" s="588" t="s">
        <v>1096</v>
      </c>
      <c r="AE989" s="595">
        <v>1</v>
      </c>
      <c r="AF989" s="595">
        <v>7</v>
      </c>
      <c r="AG989" s="379" t="s">
        <v>665</v>
      </c>
      <c r="AH989" s="635" t="e">
        <v>#REF!</v>
      </c>
      <c r="AJ989" s="379">
        <v>7</v>
      </c>
      <c r="AK989" s="379"/>
      <c r="AL989" s="379"/>
      <c r="AM989" s="379">
        <v>7</v>
      </c>
      <c r="AN989" s="379"/>
      <c r="AO989" s="379"/>
      <c r="AQ989" s="379" t="s">
        <v>862</v>
      </c>
      <c r="AU989" s="650" t="s">
        <v>864</v>
      </c>
      <c r="AV989" s="379">
        <v>1.6</v>
      </c>
      <c r="AW989" s="644">
        <v>0</v>
      </c>
      <c r="AX989" s="379" t="s">
        <v>3674</v>
      </c>
    </row>
    <row r="990" spans="1:50" x14ac:dyDescent="0.45">
      <c r="A990" s="379" t="s">
        <v>602</v>
      </c>
      <c r="B990" s="379" t="s">
        <v>851</v>
      </c>
      <c r="C990" s="379" t="s">
        <v>852</v>
      </c>
      <c r="D990" s="379" t="s">
        <v>853</v>
      </c>
      <c r="H990" s="379" t="s">
        <v>3668</v>
      </c>
      <c r="J990" s="379" t="s">
        <v>120</v>
      </c>
      <c r="K990" s="594" t="s">
        <v>4370</v>
      </c>
      <c r="L990" s="594"/>
      <c r="M990" s="594"/>
      <c r="N990" s="594"/>
      <c r="O990" s="594"/>
      <c r="P990" s="594"/>
      <c r="Q990" s="594"/>
      <c r="R990" s="594"/>
      <c r="S990" s="594"/>
      <c r="T990" s="594" t="s">
        <v>4371</v>
      </c>
      <c r="U990" s="594" t="s">
        <v>4372</v>
      </c>
      <c r="V990" s="594"/>
      <c r="W990" s="594"/>
      <c r="X990" s="594"/>
      <c r="Y990" s="594"/>
      <c r="Z990" s="594"/>
      <c r="AA990" s="588" t="s">
        <v>4373</v>
      </c>
      <c r="AB990" s="588" t="s">
        <v>4374</v>
      </c>
      <c r="AC990" s="528" t="s">
        <v>579</v>
      </c>
      <c r="AD990" s="588" t="s">
        <v>1096</v>
      </c>
      <c r="AE990" s="595">
        <v>1</v>
      </c>
      <c r="AF990" s="595">
        <v>7</v>
      </c>
      <c r="AG990" s="379" t="s">
        <v>665</v>
      </c>
      <c r="AH990" s="635" t="e">
        <v>#REF!</v>
      </c>
      <c r="AJ990" s="379">
        <v>6</v>
      </c>
      <c r="AK990" s="379"/>
      <c r="AL990" s="379"/>
      <c r="AM990" s="379">
        <v>6</v>
      </c>
      <c r="AN990" s="379"/>
      <c r="AO990" s="379"/>
      <c r="AQ990" s="379" t="s">
        <v>862</v>
      </c>
      <c r="AU990" s="650" t="s">
        <v>864</v>
      </c>
      <c r="AV990" s="379">
        <v>1.6</v>
      </c>
      <c r="AW990" s="644">
        <v>0</v>
      </c>
      <c r="AX990" s="379" t="s">
        <v>3674</v>
      </c>
    </row>
    <row r="991" spans="1:50" x14ac:dyDescent="0.45">
      <c r="A991" s="379" t="s">
        <v>602</v>
      </c>
      <c r="B991" s="379" t="s">
        <v>851</v>
      </c>
      <c r="C991" s="379" t="s">
        <v>852</v>
      </c>
      <c r="D991" s="379" t="s">
        <v>853</v>
      </c>
      <c r="H991" s="379" t="s">
        <v>3668</v>
      </c>
      <c r="J991" s="379" t="s">
        <v>120</v>
      </c>
      <c r="K991" s="594" t="s">
        <v>4375</v>
      </c>
      <c r="L991" s="594"/>
      <c r="M991" s="594"/>
      <c r="N991" s="594"/>
      <c r="O991" s="594"/>
      <c r="P991" s="594"/>
      <c r="Q991" s="594"/>
      <c r="R991" s="594"/>
      <c r="S991" s="594"/>
      <c r="T991" s="594" t="s">
        <v>4376</v>
      </c>
      <c r="U991" s="594" t="s">
        <v>4377</v>
      </c>
      <c r="V991" s="594"/>
      <c r="W991" s="594"/>
      <c r="X991" s="594"/>
      <c r="Y991" s="594"/>
      <c r="Z991" s="594"/>
      <c r="AA991" s="588" t="s">
        <v>4378</v>
      </c>
      <c r="AB991" s="588" t="s">
        <v>4379</v>
      </c>
      <c r="AC991" s="528" t="s">
        <v>580</v>
      </c>
      <c r="AD991" s="588" t="s">
        <v>1096</v>
      </c>
      <c r="AE991" s="595">
        <v>1</v>
      </c>
      <c r="AF991" s="595">
        <v>7</v>
      </c>
      <c r="AG991" s="379" t="s">
        <v>665</v>
      </c>
      <c r="AH991" s="635" t="e">
        <v>#REF!</v>
      </c>
      <c r="AJ991" s="379">
        <v>7</v>
      </c>
      <c r="AK991" s="379"/>
      <c r="AL991" s="379"/>
      <c r="AM991" s="379">
        <v>7</v>
      </c>
      <c r="AN991" s="379"/>
      <c r="AO991" s="379"/>
      <c r="AQ991" s="379" t="s">
        <v>862</v>
      </c>
      <c r="AU991" s="650" t="s">
        <v>864</v>
      </c>
      <c r="AV991" s="379">
        <v>1.6</v>
      </c>
      <c r="AW991" s="644">
        <v>0</v>
      </c>
      <c r="AX991" s="379" t="s">
        <v>3674</v>
      </c>
    </row>
    <row r="992" spans="1:50" x14ac:dyDescent="0.45">
      <c r="A992" s="379" t="s">
        <v>602</v>
      </c>
      <c r="B992" s="379" t="s">
        <v>851</v>
      </c>
      <c r="C992" s="379" t="s">
        <v>852</v>
      </c>
      <c r="D992" s="379" t="s">
        <v>853</v>
      </c>
      <c r="H992" s="379" t="s">
        <v>3668</v>
      </c>
      <c r="J992" s="379" t="s">
        <v>120</v>
      </c>
      <c r="K992" s="594" t="s">
        <v>4380</v>
      </c>
      <c r="L992" s="594"/>
      <c r="M992" s="594"/>
      <c r="N992" s="594"/>
      <c r="O992" s="594"/>
      <c r="P992" s="594"/>
      <c r="Q992" s="594"/>
      <c r="R992" s="594"/>
      <c r="S992" s="594"/>
      <c r="T992" s="594" t="s">
        <v>4381</v>
      </c>
      <c r="U992" s="594" t="s">
        <v>4382</v>
      </c>
      <c r="V992" s="594"/>
      <c r="W992" s="594"/>
      <c r="X992" s="594"/>
      <c r="Y992" s="594"/>
      <c r="Z992" s="594"/>
      <c r="AA992" s="588" t="s">
        <v>4383</v>
      </c>
      <c r="AB992" s="588" t="s">
        <v>4384</v>
      </c>
      <c r="AC992" s="528" t="s">
        <v>581</v>
      </c>
      <c r="AD992" s="588" t="s">
        <v>1096</v>
      </c>
      <c r="AE992" s="595">
        <v>1</v>
      </c>
      <c r="AF992" s="595">
        <v>7</v>
      </c>
      <c r="AG992" s="379" t="s">
        <v>665</v>
      </c>
      <c r="AH992" s="635" t="e">
        <v>#REF!</v>
      </c>
      <c r="AJ992" s="379">
        <v>7</v>
      </c>
      <c r="AK992" s="379"/>
      <c r="AL992" s="379"/>
      <c r="AM992" s="379">
        <v>7</v>
      </c>
      <c r="AN992" s="379"/>
      <c r="AO992" s="379"/>
      <c r="AQ992" s="379" t="s">
        <v>862</v>
      </c>
      <c r="AU992" s="650" t="s">
        <v>864</v>
      </c>
      <c r="AV992" s="379">
        <v>1.6</v>
      </c>
      <c r="AW992" s="644">
        <v>0</v>
      </c>
      <c r="AX992" s="379" t="s">
        <v>3674</v>
      </c>
    </row>
    <row r="993" spans="1:51" x14ac:dyDescent="0.45">
      <c r="A993" s="379" t="s">
        <v>16</v>
      </c>
      <c r="J993" s="379" t="s">
        <v>120</v>
      </c>
      <c r="K993" s="594" t="s">
        <v>4385</v>
      </c>
      <c r="L993" s="594"/>
      <c r="M993" s="594"/>
      <c r="N993" s="594"/>
      <c r="O993" s="594"/>
      <c r="P993" s="594"/>
      <c r="Q993" s="594"/>
      <c r="R993" s="594"/>
      <c r="S993" s="594"/>
      <c r="T993" s="594"/>
      <c r="U993" s="594"/>
      <c r="V993" s="594"/>
      <c r="W993" s="594"/>
      <c r="X993" s="594"/>
      <c r="Y993" s="594"/>
      <c r="Z993" s="594"/>
      <c r="AA993" s="588" t="s">
        <v>4386</v>
      </c>
      <c r="AB993" s="588" t="s">
        <v>4387</v>
      </c>
      <c r="AC993" s="528" t="s">
        <v>217</v>
      </c>
      <c r="AD993" s="588" t="s">
        <v>1096</v>
      </c>
      <c r="AE993" s="595">
        <v>1</v>
      </c>
      <c r="AF993" s="595">
        <v>7</v>
      </c>
      <c r="AG993" s="379" t="s">
        <v>665</v>
      </c>
      <c r="AH993" s="635" t="e">
        <v>#REF!</v>
      </c>
      <c r="AJ993" s="379"/>
      <c r="AK993" s="379"/>
      <c r="AL993" s="379"/>
      <c r="AM993" s="379"/>
      <c r="AN993" s="379"/>
      <c r="AO993" s="379"/>
      <c r="AU993" s="379"/>
      <c r="AY993" s="379"/>
    </row>
    <row r="994" spans="1:51" x14ac:dyDescent="0.45">
      <c r="A994" s="379" t="s">
        <v>602</v>
      </c>
      <c r="B994" s="379" t="s">
        <v>851</v>
      </c>
      <c r="C994" s="681" t="s">
        <v>852</v>
      </c>
      <c r="D994" s="379" t="s">
        <v>853</v>
      </c>
      <c r="J994" s="379" t="s">
        <v>120</v>
      </c>
      <c r="K994" s="594" t="s">
        <v>4388</v>
      </c>
      <c r="L994" s="594" t="s">
        <v>3785</v>
      </c>
      <c r="M994" s="594" t="s">
        <v>3753</v>
      </c>
      <c r="N994" s="594" t="s">
        <v>4389</v>
      </c>
      <c r="O994" s="594" t="s">
        <v>4390</v>
      </c>
      <c r="P994" s="594"/>
      <c r="Q994" s="594"/>
      <c r="R994" s="594"/>
      <c r="S994" s="594"/>
      <c r="T994" s="594"/>
      <c r="U994" s="594"/>
      <c r="V994" s="594"/>
      <c r="W994" s="594"/>
      <c r="X994" s="594"/>
      <c r="Y994" s="594"/>
      <c r="Z994" s="594"/>
      <c r="AA994" s="588" t="s">
        <v>4391</v>
      </c>
      <c r="AB994" s="588" t="s">
        <v>4392</v>
      </c>
      <c r="AC994" s="680" t="s">
        <v>234</v>
      </c>
      <c r="AD994" s="588" t="s">
        <v>1096</v>
      </c>
      <c r="AE994" s="595">
        <v>1</v>
      </c>
      <c r="AF994" s="595">
        <v>7</v>
      </c>
      <c r="AG994" s="379" t="s">
        <v>665</v>
      </c>
      <c r="AH994" s="635" t="e">
        <v>#REF!</v>
      </c>
      <c r="AJ994" s="379">
        <v>1</v>
      </c>
      <c r="AK994" s="379"/>
      <c r="AL994" s="379"/>
      <c r="AM994" s="379">
        <v>1</v>
      </c>
      <c r="AN994" s="379"/>
      <c r="AO994" s="379"/>
      <c r="AQ994" s="379" t="s">
        <v>862</v>
      </c>
      <c r="AU994" s="650" t="s">
        <v>864</v>
      </c>
      <c r="AV994" s="681">
        <v>1.6</v>
      </c>
      <c r="AW994" s="644">
        <v>2.3980000000000001</v>
      </c>
    </row>
    <row r="995" spans="1:51" x14ac:dyDescent="0.45">
      <c r="A995" s="379" t="s">
        <v>602</v>
      </c>
      <c r="B995" s="379" t="s">
        <v>851</v>
      </c>
      <c r="C995" s="681" t="s">
        <v>852</v>
      </c>
      <c r="D995" s="379" t="s">
        <v>853</v>
      </c>
      <c r="J995" s="379" t="s">
        <v>120</v>
      </c>
      <c r="K995" s="594" t="s">
        <v>4393</v>
      </c>
      <c r="L995" s="594" t="s">
        <v>3785</v>
      </c>
      <c r="M995" s="594" t="s">
        <v>3753</v>
      </c>
      <c r="N995" s="594" t="s">
        <v>4394</v>
      </c>
      <c r="O995" s="594" t="s">
        <v>4395</v>
      </c>
      <c r="P995" s="594"/>
      <c r="Q995" s="594"/>
      <c r="R995" s="594"/>
      <c r="S995" s="594"/>
      <c r="T995" s="594"/>
      <c r="U995" s="594"/>
      <c r="V995" s="594"/>
      <c r="W995" s="594"/>
      <c r="X995" s="594"/>
      <c r="Y995" s="594"/>
      <c r="Z995" s="594"/>
      <c r="AA995" s="588" t="s">
        <v>4396</v>
      </c>
      <c r="AB995" s="588" t="s">
        <v>4397</v>
      </c>
      <c r="AC995" s="680" t="s">
        <v>250</v>
      </c>
      <c r="AD995" s="588" t="s">
        <v>1096</v>
      </c>
      <c r="AE995" s="595">
        <v>1</v>
      </c>
      <c r="AF995" s="595">
        <v>7</v>
      </c>
      <c r="AG995" s="379" t="s">
        <v>665</v>
      </c>
      <c r="AH995" s="635" t="e">
        <v>#REF!</v>
      </c>
      <c r="AJ995" s="379">
        <v>2</v>
      </c>
      <c r="AK995" s="379"/>
      <c r="AL995" s="379"/>
      <c r="AM995" s="379">
        <v>2</v>
      </c>
      <c r="AN995" s="379"/>
      <c r="AO995" s="379"/>
      <c r="AQ995" s="379" t="s">
        <v>862</v>
      </c>
      <c r="AU995" s="650" t="s">
        <v>864</v>
      </c>
      <c r="AV995" s="681">
        <v>1.6</v>
      </c>
      <c r="AW995" s="644">
        <v>3.3660000000000001</v>
      </c>
    </row>
    <row r="996" spans="1:51" x14ac:dyDescent="0.45">
      <c r="A996" s="379" t="s">
        <v>602</v>
      </c>
      <c r="B996" s="379" t="s">
        <v>851</v>
      </c>
      <c r="C996" s="681" t="s">
        <v>852</v>
      </c>
      <c r="D996" s="379" t="s">
        <v>853</v>
      </c>
      <c r="J996" s="379" t="s">
        <v>120</v>
      </c>
      <c r="K996" s="594" t="s">
        <v>4398</v>
      </c>
      <c r="L996" s="594" t="s">
        <v>3785</v>
      </c>
      <c r="M996" s="594" t="s">
        <v>3753</v>
      </c>
      <c r="N996" s="594" t="s">
        <v>4399</v>
      </c>
      <c r="O996" s="594" t="s">
        <v>4400</v>
      </c>
      <c r="P996" s="594"/>
      <c r="Q996" s="594"/>
      <c r="R996" s="594"/>
      <c r="S996" s="594"/>
      <c r="T996" s="594"/>
      <c r="U996" s="594"/>
      <c r="V996" s="594"/>
      <c r="W996" s="594"/>
      <c r="X996" s="594"/>
      <c r="Y996" s="594"/>
      <c r="Z996" s="594"/>
      <c r="AA996" s="588" t="s">
        <v>4401</v>
      </c>
      <c r="AB996" s="588" t="s">
        <v>4402</v>
      </c>
      <c r="AC996" s="680" t="s">
        <v>266</v>
      </c>
      <c r="AD996" s="588" t="s">
        <v>1096</v>
      </c>
      <c r="AE996" s="595">
        <v>1</v>
      </c>
      <c r="AF996" s="595">
        <v>7</v>
      </c>
      <c r="AG996" s="379" t="s">
        <v>665</v>
      </c>
      <c r="AH996" s="635" t="e">
        <v>#REF!</v>
      </c>
      <c r="AJ996" s="379">
        <v>14</v>
      </c>
      <c r="AK996" s="379">
        <v>9</v>
      </c>
      <c r="AL996" s="379"/>
      <c r="AM996" s="379">
        <v>5</v>
      </c>
      <c r="AN996" s="379"/>
      <c r="AO996" s="379"/>
      <c r="AQ996" s="379" t="s">
        <v>862</v>
      </c>
      <c r="AU996" s="650" t="s">
        <v>864</v>
      </c>
      <c r="AV996" s="681">
        <v>1.6</v>
      </c>
      <c r="AW996" s="644">
        <v>1.716</v>
      </c>
    </row>
    <row r="997" spans="1:51" x14ac:dyDescent="0.45">
      <c r="A997" s="379" t="s">
        <v>602</v>
      </c>
      <c r="B997" s="379" t="s">
        <v>851</v>
      </c>
      <c r="C997" s="681" t="s">
        <v>852</v>
      </c>
      <c r="D997" s="379" t="s">
        <v>853</v>
      </c>
      <c r="E997" s="379" t="s">
        <v>4403</v>
      </c>
      <c r="J997" s="379" t="s">
        <v>120</v>
      </c>
      <c r="K997" s="594" t="s">
        <v>4404</v>
      </c>
      <c r="L997" s="594"/>
      <c r="M997" s="594"/>
      <c r="N997" s="594"/>
      <c r="O997" s="594"/>
      <c r="P997" s="594"/>
      <c r="Q997" s="594"/>
      <c r="R997" s="594"/>
      <c r="S997" s="594"/>
      <c r="T997" s="594"/>
      <c r="U997" s="594"/>
      <c r="V997" s="594"/>
      <c r="W997" s="594"/>
      <c r="X997" s="594"/>
      <c r="Y997" s="594"/>
      <c r="Z997" s="594"/>
      <c r="AA997" s="588" t="s">
        <v>4405</v>
      </c>
      <c r="AB997" s="588" t="s">
        <v>4406</v>
      </c>
      <c r="AC997" s="680" t="s">
        <v>282</v>
      </c>
      <c r="AD997" s="588" t="s">
        <v>1096</v>
      </c>
      <c r="AE997" s="595">
        <v>1</v>
      </c>
      <c r="AF997" s="595">
        <v>7</v>
      </c>
      <c r="AG997" s="379" t="s">
        <v>665</v>
      </c>
      <c r="AH997" s="635" t="e">
        <v>#REF!</v>
      </c>
      <c r="AJ997" s="379"/>
      <c r="AK997" s="379"/>
      <c r="AL997" s="379"/>
      <c r="AM997" s="379"/>
      <c r="AN997" s="379"/>
      <c r="AO997" s="379"/>
      <c r="AQ997" s="379" t="s">
        <v>4407</v>
      </c>
      <c r="AR997" s="379" t="s">
        <v>4408</v>
      </c>
      <c r="AV997" s="681">
        <v>2.2000000000000002</v>
      </c>
      <c r="AW997" s="644">
        <v>0.68200000000000005</v>
      </c>
    </row>
    <row r="998" spans="1:51" x14ac:dyDescent="0.45">
      <c r="A998" s="379" t="s">
        <v>16</v>
      </c>
      <c r="J998" s="379" t="s">
        <v>120</v>
      </c>
      <c r="K998" s="594" t="s">
        <v>4409</v>
      </c>
      <c r="L998" s="594"/>
      <c r="M998" s="594"/>
      <c r="N998" s="594"/>
      <c r="O998" s="594"/>
      <c r="P998" s="594"/>
      <c r="Q998" s="594"/>
      <c r="R998" s="594"/>
      <c r="S998" s="594"/>
      <c r="T998" s="594"/>
      <c r="U998" s="594"/>
      <c r="V998" s="594"/>
      <c r="W998" s="594"/>
      <c r="X998" s="594"/>
      <c r="Y998" s="594"/>
      <c r="Z998" s="594"/>
      <c r="AA998" s="588" t="s">
        <v>4410</v>
      </c>
      <c r="AB998" s="588" t="s">
        <v>4411</v>
      </c>
      <c r="AC998" s="528" t="s">
        <v>298</v>
      </c>
      <c r="AD998" s="588" t="s">
        <v>1096</v>
      </c>
      <c r="AE998" s="595">
        <v>1</v>
      </c>
      <c r="AF998" s="595">
        <v>7</v>
      </c>
      <c r="AG998" s="379" t="s">
        <v>665</v>
      </c>
      <c r="AH998" s="635" t="e">
        <v>#REF!</v>
      </c>
      <c r="AJ998" s="379"/>
      <c r="AK998" s="379"/>
      <c r="AL998" s="379"/>
      <c r="AM998" s="379"/>
      <c r="AN998" s="379"/>
      <c r="AO998" s="379"/>
      <c r="AU998" s="379"/>
      <c r="AY998" s="379"/>
    </row>
    <row r="999" spans="1:51" x14ac:dyDescent="0.45">
      <c r="A999" s="379" t="s">
        <v>16</v>
      </c>
      <c r="J999" s="379" t="s">
        <v>120</v>
      </c>
      <c r="K999" s="594" t="s">
        <v>4412</v>
      </c>
      <c r="L999" s="594"/>
      <c r="M999" s="594"/>
      <c r="N999" s="594"/>
      <c r="O999" s="594"/>
      <c r="P999" s="594"/>
      <c r="Q999" s="594"/>
      <c r="R999" s="594"/>
      <c r="S999" s="594"/>
      <c r="T999" s="594"/>
      <c r="U999" s="594"/>
      <c r="V999" s="594"/>
      <c r="W999" s="594"/>
      <c r="X999" s="594"/>
      <c r="Y999" s="594"/>
      <c r="Z999" s="594"/>
      <c r="AA999" s="588" t="s">
        <v>4413</v>
      </c>
      <c r="AB999" s="588" t="s">
        <v>4414</v>
      </c>
      <c r="AC999" s="528" t="s">
        <v>314</v>
      </c>
      <c r="AD999" s="588" t="s">
        <v>1096</v>
      </c>
      <c r="AE999" s="595">
        <v>1</v>
      </c>
      <c r="AF999" s="595">
        <v>7</v>
      </c>
      <c r="AG999" s="379" t="s">
        <v>665</v>
      </c>
      <c r="AH999" s="635" t="e">
        <v>#REF!</v>
      </c>
      <c r="AJ999" s="379"/>
      <c r="AK999" s="379"/>
      <c r="AL999" s="379"/>
      <c r="AM999" s="379"/>
      <c r="AN999" s="379"/>
      <c r="AO999" s="379"/>
      <c r="AU999" s="379"/>
      <c r="AY999" s="379"/>
    </row>
    <row r="1000" spans="1:51" x14ac:dyDescent="0.45">
      <c r="A1000" s="379" t="s">
        <v>16</v>
      </c>
      <c r="J1000" s="379" t="s">
        <v>120</v>
      </c>
      <c r="K1000" s="594" t="s">
        <v>4415</v>
      </c>
      <c r="L1000" s="594"/>
      <c r="M1000" s="594"/>
      <c r="N1000" s="594"/>
      <c r="O1000" s="594"/>
      <c r="P1000" s="594"/>
      <c r="Q1000" s="594"/>
      <c r="R1000" s="594"/>
      <c r="S1000" s="594"/>
      <c r="T1000" s="594"/>
      <c r="U1000" s="594"/>
      <c r="V1000" s="594"/>
      <c r="W1000" s="594"/>
      <c r="X1000" s="594"/>
      <c r="Y1000" s="594"/>
      <c r="Z1000" s="594"/>
      <c r="AA1000" s="588" t="s">
        <v>4416</v>
      </c>
      <c r="AB1000" s="588" t="s">
        <v>4417</v>
      </c>
      <c r="AC1000" s="528" t="s">
        <v>331</v>
      </c>
      <c r="AD1000" s="588" t="s">
        <v>1096</v>
      </c>
      <c r="AE1000" s="595">
        <v>1</v>
      </c>
      <c r="AF1000" s="595">
        <v>7</v>
      </c>
      <c r="AG1000" s="379" t="s">
        <v>665</v>
      </c>
      <c r="AH1000" s="635" t="e">
        <v>#REF!</v>
      </c>
      <c r="AJ1000" s="379"/>
      <c r="AK1000" s="379"/>
      <c r="AL1000" s="379"/>
      <c r="AM1000" s="379"/>
      <c r="AN1000" s="379"/>
      <c r="AO1000" s="379"/>
      <c r="AU1000" s="379"/>
      <c r="AY1000" s="379"/>
    </row>
    <row r="1001" spans="1:51" x14ac:dyDescent="0.45">
      <c r="A1001" s="379" t="s">
        <v>16</v>
      </c>
      <c r="J1001" s="379" t="s">
        <v>120</v>
      </c>
      <c r="K1001" s="594" t="s">
        <v>4418</v>
      </c>
      <c r="L1001" s="594"/>
      <c r="M1001" s="594"/>
      <c r="N1001" s="594"/>
      <c r="O1001" s="594"/>
      <c r="P1001" s="594"/>
      <c r="Q1001" s="594"/>
      <c r="R1001" s="594"/>
      <c r="S1001" s="594"/>
      <c r="T1001" s="594"/>
      <c r="U1001" s="594"/>
      <c r="V1001" s="594"/>
      <c r="W1001" s="594"/>
      <c r="X1001" s="594"/>
      <c r="Y1001" s="594"/>
      <c r="Z1001" s="594"/>
      <c r="AA1001" s="588" t="s">
        <v>4419</v>
      </c>
      <c r="AB1001" s="588" t="s">
        <v>4420</v>
      </c>
      <c r="AC1001" s="528" t="s">
        <v>348</v>
      </c>
      <c r="AD1001" s="588" t="s">
        <v>1096</v>
      </c>
      <c r="AE1001" s="595">
        <v>1</v>
      </c>
      <c r="AF1001" s="595">
        <v>7</v>
      </c>
      <c r="AG1001" s="379" t="s">
        <v>665</v>
      </c>
      <c r="AH1001" s="635" t="e">
        <v>#REF!</v>
      </c>
      <c r="AJ1001" s="379"/>
      <c r="AK1001" s="379"/>
      <c r="AL1001" s="379"/>
      <c r="AM1001" s="379"/>
      <c r="AN1001" s="379"/>
      <c r="AO1001" s="379"/>
      <c r="AU1001" s="379"/>
      <c r="AY1001" s="379"/>
    </row>
    <row r="1002" spans="1:51" x14ac:dyDescent="0.45">
      <c r="A1002" s="379" t="s">
        <v>602</v>
      </c>
      <c r="B1002" s="379" t="s">
        <v>851</v>
      </c>
      <c r="C1002" s="379" t="s">
        <v>852</v>
      </c>
      <c r="D1002" s="379" t="s">
        <v>1443</v>
      </c>
      <c r="J1002" s="379" t="s">
        <v>120</v>
      </c>
      <c r="K1002" s="594" t="s">
        <v>4421</v>
      </c>
      <c r="L1002" s="594"/>
      <c r="M1002" s="594"/>
      <c r="N1002" s="594"/>
      <c r="O1002" s="594"/>
      <c r="P1002" s="594"/>
      <c r="Q1002" s="594"/>
      <c r="R1002" s="594"/>
      <c r="S1002" s="594"/>
      <c r="T1002" s="594" t="s">
        <v>4422</v>
      </c>
      <c r="U1002" s="594" t="s">
        <v>4423</v>
      </c>
      <c r="V1002" s="594"/>
      <c r="W1002" s="594"/>
      <c r="X1002" s="594"/>
      <c r="Y1002" s="594"/>
      <c r="Z1002" s="594"/>
      <c r="AA1002" s="588" t="s">
        <v>4424</v>
      </c>
      <c r="AB1002" s="588" t="s">
        <v>4425</v>
      </c>
      <c r="AC1002" s="528" t="s">
        <v>275</v>
      </c>
      <c r="AD1002" s="588" t="s">
        <v>1096</v>
      </c>
      <c r="AE1002" s="595">
        <v>1</v>
      </c>
      <c r="AF1002" s="595">
        <v>7</v>
      </c>
      <c r="AG1002" s="379" t="s">
        <v>665</v>
      </c>
      <c r="AH1002" s="635" t="e">
        <v>#REF!</v>
      </c>
      <c r="AJ1002" s="379">
        <v>8</v>
      </c>
      <c r="AK1002" s="379"/>
      <c r="AL1002" s="379"/>
      <c r="AM1002" s="379">
        <v>8</v>
      </c>
      <c r="AN1002" s="379"/>
      <c r="AO1002" s="379"/>
      <c r="AT1002" s="379" t="s">
        <v>3995</v>
      </c>
      <c r="AU1002" s="650" t="s">
        <v>864</v>
      </c>
      <c r="AV1002" s="379">
        <v>2.2000000000000002</v>
      </c>
      <c r="AW1002" s="644">
        <v>0</v>
      </c>
      <c r="AX1002" s="379" t="s">
        <v>3724</v>
      </c>
    </row>
    <row r="1003" spans="1:51" x14ac:dyDescent="0.45">
      <c r="A1003" s="379" t="s">
        <v>602</v>
      </c>
      <c r="B1003" s="379" t="s">
        <v>851</v>
      </c>
      <c r="C1003" s="379" t="s">
        <v>852</v>
      </c>
      <c r="D1003" s="379" t="s">
        <v>1443</v>
      </c>
      <c r="J1003" s="379" t="s">
        <v>120</v>
      </c>
      <c r="K1003" s="594" t="s">
        <v>4426</v>
      </c>
      <c r="L1003" s="594"/>
      <c r="M1003" s="594"/>
      <c r="N1003" s="594"/>
      <c r="O1003" s="594"/>
      <c r="P1003" s="594"/>
      <c r="Q1003" s="594"/>
      <c r="R1003" s="594"/>
      <c r="S1003" s="594"/>
      <c r="T1003" s="594" t="s">
        <v>4427</v>
      </c>
      <c r="U1003" s="594" t="s">
        <v>4428</v>
      </c>
      <c r="V1003" s="594" t="s">
        <v>4429</v>
      </c>
      <c r="W1003" s="594" t="s">
        <v>4430</v>
      </c>
      <c r="X1003" s="594"/>
      <c r="Y1003" s="594"/>
      <c r="Z1003" s="594"/>
      <c r="AA1003" s="588" t="s">
        <v>4431</v>
      </c>
      <c r="AB1003" s="588" t="s">
        <v>4432</v>
      </c>
      <c r="AC1003" s="528" t="s">
        <v>291</v>
      </c>
      <c r="AD1003" s="588" t="s">
        <v>1096</v>
      </c>
      <c r="AE1003" s="595">
        <v>1</v>
      </c>
      <c r="AF1003" s="595">
        <v>7</v>
      </c>
      <c r="AG1003" s="379" t="s">
        <v>665</v>
      </c>
      <c r="AH1003" s="635" t="e">
        <v>#REF!</v>
      </c>
      <c r="AJ1003" s="379">
        <v>15</v>
      </c>
      <c r="AK1003" s="379"/>
      <c r="AL1003" s="379"/>
      <c r="AM1003" s="379">
        <v>15</v>
      </c>
      <c r="AN1003" s="379"/>
      <c r="AO1003" s="379"/>
      <c r="AT1003" s="379" t="s">
        <v>4433</v>
      </c>
      <c r="AU1003" s="650" t="s">
        <v>864</v>
      </c>
      <c r="AV1003" s="379">
        <v>2.2000000000000002</v>
      </c>
      <c r="AW1003" s="644">
        <v>0</v>
      </c>
      <c r="AX1003" s="379" t="s">
        <v>3674</v>
      </c>
    </row>
    <row r="1004" spans="1:51" x14ac:dyDescent="0.45">
      <c r="A1004" s="379" t="s">
        <v>602</v>
      </c>
      <c r="B1004" s="379" t="s">
        <v>851</v>
      </c>
      <c r="C1004" s="379" t="s">
        <v>852</v>
      </c>
      <c r="D1004" s="379" t="s">
        <v>853</v>
      </c>
      <c r="H1004" s="379" t="s">
        <v>3685</v>
      </c>
      <c r="J1004" s="379" t="s">
        <v>120</v>
      </c>
      <c r="K1004" s="594" t="s">
        <v>4434</v>
      </c>
      <c r="L1004" s="594"/>
      <c r="M1004" s="594"/>
      <c r="N1004" s="594"/>
      <c r="O1004" s="594"/>
      <c r="P1004" s="594"/>
      <c r="Q1004" s="594"/>
      <c r="R1004" s="594"/>
      <c r="S1004" s="594"/>
      <c r="T1004" s="594"/>
      <c r="U1004" s="594"/>
      <c r="V1004" s="594"/>
      <c r="W1004" s="594"/>
      <c r="X1004" s="594"/>
      <c r="Y1004" s="594"/>
      <c r="Z1004" s="594"/>
      <c r="AA1004" s="588" t="s">
        <v>4435</v>
      </c>
      <c r="AB1004" s="588" t="s">
        <v>4436</v>
      </c>
      <c r="AC1004" s="528" t="s">
        <v>307</v>
      </c>
      <c r="AD1004" s="588" t="s">
        <v>1096</v>
      </c>
      <c r="AE1004" s="595">
        <v>1</v>
      </c>
      <c r="AF1004" s="595">
        <v>7</v>
      </c>
      <c r="AG1004" s="379" t="s">
        <v>665</v>
      </c>
      <c r="AH1004" s="635" t="e">
        <v>#REF!</v>
      </c>
      <c r="AJ1004" s="379"/>
      <c r="AK1004" s="379"/>
      <c r="AL1004" s="379"/>
      <c r="AM1004" s="379"/>
      <c r="AN1004" s="379"/>
      <c r="AO1004" s="379"/>
      <c r="AQ1004" s="379" t="s">
        <v>862</v>
      </c>
      <c r="AU1004" s="650" t="s">
        <v>876</v>
      </c>
      <c r="AV1004" s="379">
        <v>1.6</v>
      </c>
      <c r="AW1004" s="644">
        <v>0</v>
      </c>
      <c r="AX1004" s="380" t="s">
        <v>3691</v>
      </c>
    </row>
    <row r="1005" spans="1:51" x14ac:dyDescent="0.45">
      <c r="A1005" s="379" t="s">
        <v>602</v>
      </c>
      <c r="B1005" s="379" t="s">
        <v>851</v>
      </c>
      <c r="C1005" s="379" t="s">
        <v>852</v>
      </c>
      <c r="D1005" s="379" t="s">
        <v>1443</v>
      </c>
      <c r="J1005" s="379" t="s">
        <v>120</v>
      </c>
      <c r="K1005" s="594" t="s">
        <v>4437</v>
      </c>
      <c r="L1005" s="594"/>
      <c r="M1005" s="594"/>
      <c r="N1005" s="594"/>
      <c r="O1005" s="594"/>
      <c r="P1005" s="594"/>
      <c r="Q1005" s="594"/>
      <c r="R1005" s="594"/>
      <c r="S1005" s="594"/>
      <c r="T1005" s="594" t="s">
        <v>4438</v>
      </c>
      <c r="U1005" s="594" t="s">
        <v>4439</v>
      </c>
      <c r="V1005" s="594"/>
      <c r="W1005" s="594"/>
      <c r="X1005" s="594"/>
      <c r="Y1005" s="594"/>
      <c r="Z1005" s="594"/>
      <c r="AA1005" s="588" t="s">
        <v>4440</v>
      </c>
      <c r="AB1005" s="588" t="s">
        <v>4441</v>
      </c>
      <c r="AC1005" s="528" t="s">
        <v>323</v>
      </c>
      <c r="AD1005" s="588" t="s">
        <v>1096</v>
      </c>
      <c r="AE1005" s="595">
        <v>1</v>
      </c>
      <c r="AF1005" s="595">
        <v>7</v>
      </c>
      <c r="AG1005" s="379" t="s">
        <v>665</v>
      </c>
      <c r="AH1005" s="635" t="e">
        <v>#REF!</v>
      </c>
      <c r="AJ1005" s="379">
        <v>10</v>
      </c>
      <c r="AK1005" s="379"/>
      <c r="AL1005" s="379"/>
      <c r="AM1005" s="379">
        <v>10</v>
      </c>
      <c r="AN1005" s="379"/>
      <c r="AO1005" s="379"/>
      <c r="AT1005" s="379" t="s">
        <v>4433</v>
      </c>
      <c r="AU1005" s="650" t="s">
        <v>864</v>
      </c>
      <c r="AV1005" s="379">
        <v>2.2000000000000002</v>
      </c>
      <c r="AW1005" s="644">
        <v>0</v>
      </c>
      <c r="AX1005" s="379" t="s">
        <v>3674</v>
      </c>
    </row>
    <row r="1006" spans="1:51" x14ac:dyDescent="0.45">
      <c r="A1006" s="379" t="s">
        <v>602</v>
      </c>
      <c r="B1006" s="379" t="s">
        <v>851</v>
      </c>
      <c r="C1006" s="379" t="s">
        <v>852</v>
      </c>
      <c r="D1006" s="379" t="s">
        <v>1443</v>
      </c>
      <c r="J1006" s="379" t="s">
        <v>120</v>
      </c>
      <c r="K1006" s="594" t="s">
        <v>4442</v>
      </c>
      <c r="L1006" s="594"/>
      <c r="M1006" s="594"/>
      <c r="N1006" s="594"/>
      <c r="O1006" s="594"/>
      <c r="P1006" s="594"/>
      <c r="Q1006" s="594"/>
      <c r="R1006" s="594"/>
      <c r="S1006" s="594"/>
      <c r="T1006" s="594" t="s">
        <v>4443</v>
      </c>
      <c r="U1006" s="594" t="s">
        <v>4444</v>
      </c>
      <c r="V1006" s="594"/>
      <c r="W1006" s="594"/>
      <c r="X1006" s="594"/>
      <c r="Y1006" s="594"/>
      <c r="Z1006" s="594"/>
      <c r="AA1006" s="588" t="s">
        <v>4445</v>
      </c>
      <c r="AB1006" s="588" t="s">
        <v>4446</v>
      </c>
      <c r="AC1006" s="528" t="s">
        <v>340</v>
      </c>
      <c r="AD1006" s="588" t="s">
        <v>1096</v>
      </c>
      <c r="AE1006" s="595">
        <v>1</v>
      </c>
      <c r="AF1006" s="595">
        <v>7</v>
      </c>
      <c r="AG1006" s="379" t="s">
        <v>665</v>
      </c>
      <c r="AH1006" s="635" t="e">
        <v>#REF!</v>
      </c>
      <c r="AJ1006" s="379">
        <v>7</v>
      </c>
      <c r="AK1006" s="379"/>
      <c r="AL1006" s="379"/>
      <c r="AM1006" s="379">
        <v>6</v>
      </c>
      <c r="AN1006" s="379"/>
      <c r="AO1006" s="379">
        <v>1</v>
      </c>
      <c r="AT1006" s="379" t="s">
        <v>4433</v>
      </c>
      <c r="AU1006" s="650" t="s">
        <v>864</v>
      </c>
      <c r="AV1006" s="379">
        <v>2.2000000000000002</v>
      </c>
      <c r="AW1006" s="644">
        <v>0</v>
      </c>
      <c r="AX1006" s="379" t="s">
        <v>3674</v>
      </c>
    </row>
    <row r="1007" spans="1:51" x14ac:dyDescent="0.45">
      <c r="A1007" s="379" t="s">
        <v>602</v>
      </c>
      <c r="B1007" s="379" t="s">
        <v>851</v>
      </c>
      <c r="C1007" s="379" t="s">
        <v>852</v>
      </c>
      <c r="D1007" s="379" t="s">
        <v>1443</v>
      </c>
      <c r="J1007" s="379" t="s">
        <v>120</v>
      </c>
      <c r="K1007" s="594" t="s">
        <v>4447</v>
      </c>
      <c r="L1007" s="594"/>
      <c r="M1007" s="594"/>
      <c r="N1007" s="594"/>
      <c r="O1007" s="594"/>
      <c r="P1007" s="594"/>
      <c r="Q1007" s="594"/>
      <c r="R1007" s="594"/>
      <c r="S1007" s="594"/>
      <c r="T1007" s="594" t="s">
        <v>4448</v>
      </c>
      <c r="U1007" s="594" t="s">
        <v>4449</v>
      </c>
      <c r="V1007" s="594"/>
      <c r="W1007" s="594"/>
      <c r="X1007" s="594"/>
      <c r="Y1007" s="594"/>
      <c r="Z1007" s="594"/>
      <c r="AA1007" s="588" t="s">
        <v>4450</v>
      </c>
      <c r="AB1007" s="588" t="s">
        <v>4451</v>
      </c>
      <c r="AC1007" s="528" t="s">
        <v>357</v>
      </c>
      <c r="AD1007" s="588" t="s">
        <v>1096</v>
      </c>
      <c r="AE1007" s="595">
        <v>1</v>
      </c>
      <c r="AF1007" s="595">
        <v>7</v>
      </c>
      <c r="AG1007" s="379" t="s">
        <v>665</v>
      </c>
      <c r="AH1007" s="635" t="e">
        <v>#REF!</v>
      </c>
      <c r="AJ1007" s="379">
        <v>6</v>
      </c>
      <c r="AK1007" s="379"/>
      <c r="AL1007" s="379"/>
      <c r="AM1007" s="379">
        <v>6</v>
      </c>
      <c r="AN1007" s="379"/>
      <c r="AO1007" s="379"/>
      <c r="AT1007" s="379" t="s">
        <v>4433</v>
      </c>
      <c r="AU1007" s="650" t="s">
        <v>864</v>
      </c>
      <c r="AV1007" s="379">
        <v>2.2000000000000002</v>
      </c>
      <c r="AW1007" s="644">
        <v>0</v>
      </c>
      <c r="AX1007" s="379" t="s">
        <v>3674</v>
      </c>
    </row>
    <row r="1008" spans="1:51" x14ac:dyDescent="0.45">
      <c r="A1008" s="379" t="s">
        <v>602</v>
      </c>
      <c r="B1008" s="379" t="s">
        <v>851</v>
      </c>
      <c r="C1008" s="379" t="s">
        <v>852</v>
      </c>
      <c r="D1008" s="379" t="s">
        <v>1443</v>
      </c>
      <c r="J1008" s="379" t="s">
        <v>120</v>
      </c>
      <c r="K1008" s="594" t="s">
        <v>4452</v>
      </c>
      <c r="L1008" s="594"/>
      <c r="M1008" s="594"/>
      <c r="N1008" s="594"/>
      <c r="O1008" s="594"/>
      <c r="P1008" s="594"/>
      <c r="Q1008" s="594"/>
      <c r="R1008" s="594"/>
      <c r="S1008" s="594"/>
      <c r="T1008" s="594" t="s">
        <v>4453</v>
      </c>
      <c r="U1008" s="594" t="s">
        <v>4454</v>
      </c>
      <c r="V1008" s="594"/>
      <c r="W1008" s="594"/>
      <c r="X1008" s="594"/>
      <c r="Y1008" s="594"/>
      <c r="Z1008" s="594"/>
      <c r="AA1008" s="588" t="s">
        <v>4455</v>
      </c>
      <c r="AB1008" s="588" t="s">
        <v>4456</v>
      </c>
      <c r="AC1008" s="528" t="s">
        <v>374</v>
      </c>
      <c r="AD1008" s="588" t="s">
        <v>1096</v>
      </c>
      <c r="AE1008" s="595">
        <v>1</v>
      </c>
      <c r="AF1008" s="595">
        <v>7</v>
      </c>
      <c r="AG1008" s="379" t="s">
        <v>665</v>
      </c>
      <c r="AH1008" s="635" t="e">
        <v>#REF!</v>
      </c>
      <c r="AJ1008" s="379">
        <v>11</v>
      </c>
      <c r="AK1008" s="379"/>
      <c r="AL1008" s="379"/>
      <c r="AM1008" s="379">
        <v>11</v>
      </c>
      <c r="AN1008" s="379"/>
      <c r="AO1008" s="379"/>
      <c r="AT1008" s="379" t="s">
        <v>4013</v>
      </c>
      <c r="AU1008" s="650" t="s">
        <v>864</v>
      </c>
      <c r="AV1008" s="379">
        <v>2.2000000000000002</v>
      </c>
      <c r="AW1008" s="644">
        <v>0</v>
      </c>
      <c r="AX1008" s="379" t="s">
        <v>3674</v>
      </c>
    </row>
    <row r="1009" spans="1:51" x14ac:dyDescent="0.45">
      <c r="A1009" s="379" t="s">
        <v>16</v>
      </c>
      <c r="J1009" s="379" t="s">
        <v>120</v>
      </c>
      <c r="K1009" s="594" t="s">
        <v>4457</v>
      </c>
      <c r="L1009" s="594"/>
      <c r="M1009" s="594"/>
      <c r="N1009" s="594"/>
      <c r="O1009" s="594"/>
      <c r="P1009" s="594"/>
      <c r="Q1009" s="594"/>
      <c r="R1009" s="594"/>
      <c r="S1009" s="594"/>
      <c r="T1009" s="594"/>
      <c r="U1009" s="594"/>
      <c r="V1009" s="594"/>
      <c r="W1009" s="594"/>
      <c r="X1009" s="594"/>
      <c r="Y1009" s="594"/>
      <c r="Z1009" s="594"/>
      <c r="AA1009" s="588" t="s">
        <v>4458</v>
      </c>
      <c r="AB1009" s="588" t="s">
        <v>4459</v>
      </c>
      <c r="AC1009" s="528" t="s">
        <v>585</v>
      </c>
      <c r="AD1009" s="588" t="s">
        <v>1096</v>
      </c>
      <c r="AE1009" s="595">
        <v>1</v>
      </c>
      <c r="AF1009" s="595">
        <v>7</v>
      </c>
      <c r="AG1009" s="379" t="s">
        <v>665</v>
      </c>
      <c r="AH1009" s="635" t="e">
        <v>#REF!</v>
      </c>
      <c r="AJ1009" s="379"/>
      <c r="AK1009" s="379"/>
      <c r="AL1009" s="379"/>
      <c r="AM1009" s="379"/>
      <c r="AN1009" s="379"/>
      <c r="AO1009" s="379"/>
      <c r="AU1009" s="379"/>
      <c r="AY1009" s="379"/>
    </row>
    <row r="1010" spans="1:51" x14ac:dyDescent="0.45">
      <c r="A1010" s="379" t="s">
        <v>602</v>
      </c>
      <c r="B1010" s="379" t="s">
        <v>4460</v>
      </c>
      <c r="C1010" s="681" t="s">
        <v>4461</v>
      </c>
      <c r="D1010" s="379" t="s">
        <v>4462</v>
      </c>
      <c r="J1010" s="379" t="s">
        <v>120</v>
      </c>
      <c r="K1010" s="594" t="s">
        <v>4463</v>
      </c>
      <c r="L1010" s="594" t="s">
        <v>4464</v>
      </c>
      <c r="M1010" s="594" t="s">
        <v>4465</v>
      </c>
      <c r="N1010" s="594" t="s">
        <v>4466</v>
      </c>
      <c r="O1010" s="594" t="s">
        <v>4467</v>
      </c>
      <c r="P1010" s="594"/>
      <c r="Q1010" s="594"/>
      <c r="R1010" s="594"/>
      <c r="S1010" s="594"/>
      <c r="T1010" s="594"/>
      <c r="U1010" s="594"/>
      <c r="V1010" s="594"/>
      <c r="W1010" s="594"/>
      <c r="X1010" s="594"/>
      <c r="Y1010" s="594"/>
      <c r="Z1010" s="594"/>
      <c r="AA1010" s="588" t="s">
        <v>4468</v>
      </c>
      <c r="AB1010" s="588" t="s">
        <v>4469</v>
      </c>
      <c r="AC1010" s="680" t="s">
        <v>511</v>
      </c>
      <c r="AD1010" s="588" t="s">
        <v>1096</v>
      </c>
      <c r="AE1010" s="595">
        <v>1</v>
      </c>
      <c r="AF1010" s="595">
        <v>7</v>
      </c>
      <c r="AG1010" s="379" t="s">
        <v>665</v>
      </c>
      <c r="AH1010" s="635" t="e">
        <v>#REF!</v>
      </c>
      <c r="AJ1010" s="379"/>
      <c r="AK1010" s="379"/>
      <c r="AL1010" s="379"/>
      <c r="AM1010" s="379"/>
      <c r="AN1010" s="379"/>
      <c r="AO1010" s="379"/>
      <c r="AQ1010" s="379" t="s">
        <v>4470</v>
      </c>
      <c r="AR1010" s="379" t="s">
        <v>4471</v>
      </c>
      <c r="AU1010" s="379"/>
      <c r="AV1010" s="681">
        <v>2.2000000000000002</v>
      </c>
      <c r="AW1010" s="644">
        <v>0.90200000000000002</v>
      </c>
      <c r="AY1010" s="379"/>
    </row>
    <row r="1011" spans="1:51" x14ac:dyDescent="0.45">
      <c r="A1011" s="379" t="s">
        <v>602</v>
      </c>
      <c r="B1011" s="379" t="s">
        <v>4460</v>
      </c>
      <c r="C1011" s="681" t="s">
        <v>4461</v>
      </c>
      <c r="D1011" s="379" t="s">
        <v>4462</v>
      </c>
      <c r="J1011" s="379" t="s">
        <v>120</v>
      </c>
      <c r="K1011" s="594" t="s">
        <v>4472</v>
      </c>
      <c r="L1011" s="594" t="s">
        <v>4464</v>
      </c>
      <c r="M1011" s="594" t="s">
        <v>4465</v>
      </c>
      <c r="N1011" s="594" t="s">
        <v>4473</v>
      </c>
      <c r="O1011" s="594" t="s">
        <v>4474</v>
      </c>
      <c r="P1011" s="594"/>
      <c r="Q1011" s="594"/>
      <c r="R1011" s="594"/>
      <c r="S1011" s="594"/>
      <c r="T1011" s="594"/>
      <c r="U1011" s="594"/>
      <c r="V1011" s="594"/>
      <c r="W1011" s="594"/>
      <c r="X1011" s="594"/>
      <c r="Y1011" s="594"/>
      <c r="Z1011" s="594"/>
      <c r="AA1011" s="588" t="s">
        <v>4475</v>
      </c>
      <c r="AB1011" s="588" t="s">
        <v>4476</v>
      </c>
      <c r="AC1011" s="680" t="s">
        <v>514</v>
      </c>
      <c r="AD1011" s="588" t="s">
        <v>1096</v>
      </c>
      <c r="AE1011" s="595">
        <v>1</v>
      </c>
      <c r="AF1011" s="595">
        <v>7</v>
      </c>
      <c r="AG1011" s="379" t="s">
        <v>665</v>
      </c>
      <c r="AH1011" s="635" t="e">
        <v>#REF!</v>
      </c>
      <c r="AJ1011" s="379"/>
      <c r="AK1011" s="379"/>
      <c r="AL1011" s="379"/>
      <c r="AM1011" s="379"/>
      <c r="AN1011" s="379"/>
      <c r="AO1011" s="379"/>
      <c r="AQ1011" s="379" t="s">
        <v>4470</v>
      </c>
      <c r="AR1011" s="379" t="s">
        <v>4477</v>
      </c>
      <c r="AU1011" s="379"/>
      <c r="AV1011" s="681">
        <v>2.2000000000000002</v>
      </c>
      <c r="AW1011" s="644">
        <v>0.77</v>
      </c>
      <c r="AY1011" s="379"/>
    </row>
    <row r="1012" spans="1:51" x14ac:dyDescent="0.45">
      <c r="A1012" s="379" t="s">
        <v>602</v>
      </c>
      <c r="B1012" s="379" t="s">
        <v>4460</v>
      </c>
      <c r="C1012" s="681" t="s">
        <v>4461</v>
      </c>
      <c r="D1012" s="379" t="s">
        <v>4462</v>
      </c>
      <c r="J1012" s="379" t="s">
        <v>120</v>
      </c>
      <c r="K1012" s="594" t="s">
        <v>4478</v>
      </c>
      <c r="L1012" s="594" t="s">
        <v>4464</v>
      </c>
      <c r="M1012" s="594" t="s">
        <v>4465</v>
      </c>
      <c r="N1012" s="594" t="s">
        <v>4479</v>
      </c>
      <c r="O1012" s="594" t="s">
        <v>4480</v>
      </c>
      <c r="P1012" s="594"/>
      <c r="Q1012" s="594"/>
      <c r="R1012" s="594"/>
      <c r="S1012" s="594"/>
      <c r="T1012" s="594"/>
      <c r="U1012" s="594"/>
      <c r="V1012" s="594"/>
      <c r="W1012" s="594"/>
      <c r="X1012" s="594"/>
      <c r="Y1012" s="594"/>
      <c r="Z1012" s="594"/>
      <c r="AA1012" s="588" t="s">
        <v>4481</v>
      </c>
      <c r="AB1012" s="588" t="s">
        <v>4482</v>
      </c>
      <c r="AC1012" s="680" t="s">
        <v>517</v>
      </c>
      <c r="AD1012" s="588" t="s">
        <v>1096</v>
      </c>
      <c r="AE1012" s="595">
        <v>1</v>
      </c>
      <c r="AF1012" s="595">
        <v>7</v>
      </c>
      <c r="AG1012" s="379" t="s">
        <v>665</v>
      </c>
      <c r="AH1012" s="635" t="e">
        <v>#REF!</v>
      </c>
      <c r="AJ1012" s="379"/>
      <c r="AK1012" s="379"/>
      <c r="AL1012" s="379"/>
      <c r="AM1012" s="379"/>
      <c r="AN1012" s="379"/>
      <c r="AO1012" s="379"/>
      <c r="AQ1012" s="379" t="s">
        <v>4470</v>
      </c>
      <c r="AR1012" s="379" t="s">
        <v>4483</v>
      </c>
      <c r="AU1012" s="379"/>
      <c r="AV1012" s="681">
        <v>2.2000000000000002</v>
      </c>
      <c r="AW1012" s="644">
        <v>1.0780000000000001</v>
      </c>
      <c r="AY1012" s="379"/>
    </row>
    <row r="1013" spans="1:51" x14ac:dyDescent="0.45">
      <c r="A1013" s="379" t="s">
        <v>602</v>
      </c>
      <c r="B1013" s="379" t="s">
        <v>4460</v>
      </c>
      <c r="C1013" s="681" t="s">
        <v>4461</v>
      </c>
      <c r="D1013" s="379" t="s">
        <v>4462</v>
      </c>
      <c r="J1013" s="379" t="s">
        <v>120</v>
      </c>
      <c r="K1013" s="594" t="s">
        <v>4484</v>
      </c>
      <c r="L1013" s="594" t="s">
        <v>4464</v>
      </c>
      <c r="M1013" s="594" t="s">
        <v>4465</v>
      </c>
      <c r="N1013" s="594" t="s">
        <v>4485</v>
      </c>
      <c r="O1013" s="594" t="s">
        <v>4486</v>
      </c>
      <c r="P1013" s="594"/>
      <c r="Q1013" s="594"/>
      <c r="R1013" s="594"/>
      <c r="S1013" s="594"/>
      <c r="T1013" s="594"/>
      <c r="U1013" s="594"/>
      <c r="V1013" s="594"/>
      <c r="W1013" s="594"/>
      <c r="X1013" s="594"/>
      <c r="Y1013" s="594"/>
      <c r="Z1013" s="594"/>
      <c r="AA1013" s="588" t="s">
        <v>4487</v>
      </c>
      <c r="AB1013" s="588" t="s">
        <v>4488</v>
      </c>
      <c r="AC1013" s="680" t="s">
        <v>520</v>
      </c>
      <c r="AD1013" s="588" t="s">
        <v>1096</v>
      </c>
      <c r="AE1013" s="595">
        <v>1</v>
      </c>
      <c r="AF1013" s="595">
        <v>7</v>
      </c>
      <c r="AG1013" s="379" t="s">
        <v>665</v>
      </c>
      <c r="AH1013" s="635" t="e">
        <v>#REF!</v>
      </c>
      <c r="AJ1013" s="379"/>
      <c r="AK1013" s="379"/>
      <c r="AL1013" s="379"/>
      <c r="AM1013" s="379"/>
      <c r="AN1013" s="379"/>
      <c r="AO1013" s="379"/>
      <c r="AQ1013" s="379" t="s">
        <v>4470</v>
      </c>
      <c r="AR1013" s="379" t="s">
        <v>4489</v>
      </c>
      <c r="AU1013" s="379"/>
      <c r="AV1013" s="681">
        <v>2.2000000000000002</v>
      </c>
      <c r="AW1013" s="644">
        <v>0.81399999999999995</v>
      </c>
      <c r="AY1013" s="379"/>
    </row>
    <row r="1014" spans="1:51" ht="32" x14ac:dyDescent="0.45">
      <c r="A1014" s="379" t="s">
        <v>602</v>
      </c>
      <c r="B1014" s="379" t="s">
        <v>4460</v>
      </c>
      <c r="C1014" s="681" t="s">
        <v>4461</v>
      </c>
      <c r="D1014" s="379" t="s">
        <v>4462</v>
      </c>
      <c r="J1014" s="379" t="s">
        <v>120</v>
      </c>
      <c r="K1014" s="594" t="s">
        <v>4490</v>
      </c>
      <c r="L1014" s="594" t="s">
        <v>4464</v>
      </c>
      <c r="M1014" s="594" t="s">
        <v>4465</v>
      </c>
      <c r="N1014" s="594" t="s">
        <v>4491</v>
      </c>
      <c r="O1014" s="594" t="s">
        <v>4492</v>
      </c>
      <c r="P1014" s="594"/>
      <c r="Q1014" s="594"/>
      <c r="R1014" s="594"/>
      <c r="S1014" s="594"/>
      <c r="T1014" s="632" t="s">
        <v>4493</v>
      </c>
      <c r="U1014" s="632" t="s">
        <v>4494</v>
      </c>
      <c r="V1014" s="632" t="s">
        <v>4495</v>
      </c>
      <c r="W1014" s="632" t="s">
        <v>4496</v>
      </c>
      <c r="X1014" s="632"/>
      <c r="Y1014" s="632"/>
      <c r="Z1014" s="594"/>
      <c r="AA1014" s="588" t="s">
        <v>4497</v>
      </c>
      <c r="AB1014" s="588" t="s">
        <v>4498</v>
      </c>
      <c r="AC1014" s="680" t="s">
        <v>523</v>
      </c>
      <c r="AD1014" s="588" t="s">
        <v>1096</v>
      </c>
      <c r="AE1014" s="595">
        <v>1</v>
      </c>
      <c r="AF1014" s="595">
        <v>7</v>
      </c>
      <c r="AG1014" s="379" t="s">
        <v>665</v>
      </c>
      <c r="AH1014" s="635" t="e">
        <v>#REF!</v>
      </c>
      <c r="AJ1014" s="379"/>
      <c r="AK1014" s="379"/>
      <c r="AL1014" s="379"/>
      <c r="AM1014" s="379"/>
      <c r="AN1014" s="379"/>
      <c r="AO1014" s="379"/>
      <c r="AQ1014" s="379" t="s">
        <v>4470</v>
      </c>
      <c r="AR1014" s="379" t="s">
        <v>4499</v>
      </c>
      <c r="AU1014" s="379"/>
      <c r="AV1014" s="681">
        <v>2.2000000000000002</v>
      </c>
      <c r="AW1014" s="644">
        <v>1.298</v>
      </c>
      <c r="AX1014" s="379" t="s">
        <v>3724</v>
      </c>
      <c r="AY1014" s="379"/>
    </row>
    <row r="1015" spans="1:51" x14ac:dyDescent="0.45">
      <c r="A1015" s="379" t="s">
        <v>602</v>
      </c>
      <c r="B1015" s="379" t="s">
        <v>4460</v>
      </c>
      <c r="C1015" s="681" t="s">
        <v>4461</v>
      </c>
      <c r="D1015" s="379" t="s">
        <v>4462</v>
      </c>
      <c r="J1015" s="379" t="s">
        <v>120</v>
      </c>
      <c r="K1015" s="594" t="s">
        <v>4500</v>
      </c>
      <c r="L1015" s="594" t="s">
        <v>4464</v>
      </c>
      <c r="M1015" s="594" t="s">
        <v>4465</v>
      </c>
      <c r="N1015" s="594" t="s">
        <v>4501</v>
      </c>
      <c r="O1015" s="594" t="s">
        <v>4502</v>
      </c>
      <c r="P1015" s="594"/>
      <c r="Q1015" s="594"/>
      <c r="R1015" s="594"/>
      <c r="S1015" s="594"/>
      <c r="T1015" s="594"/>
      <c r="U1015" s="594"/>
      <c r="V1015" s="594"/>
      <c r="W1015" s="594"/>
      <c r="X1015" s="594"/>
      <c r="Y1015" s="594"/>
      <c r="Z1015" s="594"/>
      <c r="AA1015" s="588" t="s">
        <v>4503</v>
      </c>
      <c r="AB1015" s="588" t="s">
        <v>4504</v>
      </c>
      <c r="AC1015" s="680" t="s">
        <v>526</v>
      </c>
      <c r="AD1015" s="588" t="s">
        <v>1096</v>
      </c>
      <c r="AE1015" s="595">
        <v>1</v>
      </c>
      <c r="AF1015" s="595">
        <v>7</v>
      </c>
      <c r="AG1015" s="379" t="s">
        <v>665</v>
      </c>
      <c r="AH1015" s="635" t="e">
        <v>#REF!</v>
      </c>
      <c r="AJ1015" s="379"/>
      <c r="AK1015" s="379"/>
      <c r="AL1015" s="379"/>
      <c r="AM1015" s="379"/>
      <c r="AN1015" s="379"/>
      <c r="AO1015" s="379"/>
      <c r="AQ1015" s="379" t="s">
        <v>4470</v>
      </c>
      <c r="AR1015" s="379" t="s">
        <v>4505</v>
      </c>
      <c r="AU1015" s="379"/>
      <c r="AV1015" s="681">
        <v>2.2000000000000002</v>
      </c>
      <c r="AW1015" s="644">
        <v>1.5620000000000001</v>
      </c>
      <c r="AY1015" s="379"/>
    </row>
    <row r="1016" spans="1:51" x14ac:dyDescent="0.45">
      <c r="A1016" s="379" t="s">
        <v>602</v>
      </c>
      <c r="B1016" s="379" t="s">
        <v>4460</v>
      </c>
      <c r="C1016" s="681" t="s">
        <v>4461</v>
      </c>
      <c r="D1016" s="379" t="s">
        <v>4462</v>
      </c>
      <c r="J1016" s="379" t="s">
        <v>120</v>
      </c>
      <c r="K1016" s="594" t="s">
        <v>4506</v>
      </c>
      <c r="L1016" s="594" t="s">
        <v>4464</v>
      </c>
      <c r="M1016" s="594" t="s">
        <v>4465</v>
      </c>
      <c r="N1016" s="594" t="s">
        <v>4507</v>
      </c>
      <c r="O1016" s="594" t="s">
        <v>4508</v>
      </c>
      <c r="P1016" s="594"/>
      <c r="Q1016" s="594"/>
      <c r="R1016" s="594"/>
      <c r="S1016" s="594"/>
      <c r="T1016" s="594"/>
      <c r="U1016" s="594"/>
      <c r="V1016" s="594"/>
      <c r="W1016" s="594"/>
      <c r="X1016" s="594"/>
      <c r="Y1016" s="594"/>
      <c r="Z1016" s="594"/>
      <c r="AA1016" s="588" t="s">
        <v>4509</v>
      </c>
      <c r="AB1016" s="588" t="s">
        <v>4510</v>
      </c>
      <c r="AC1016" s="680" t="s">
        <v>529</v>
      </c>
      <c r="AD1016" s="588" t="s">
        <v>1096</v>
      </c>
      <c r="AE1016" s="595">
        <v>1</v>
      </c>
      <c r="AF1016" s="595">
        <v>7</v>
      </c>
      <c r="AG1016" s="379" t="s">
        <v>665</v>
      </c>
      <c r="AH1016" s="635" t="e">
        <v>#REF!</v>
      </c>
      <c r="AJ1016" s="379"/>
      <c r="AK1016" s="379"/>
      <c r="AL1016" s="379"/>
      <c r="AM1016" s="379"/>
      <c r="AN1016" s="379"/>
      <c r="AO1016" s="379"/>
      <c r="AQ1016" s="379" t="s">
        <v>4470</v>
      </c>
      <c r="AR1016" s="379" t="s">
        <v>4511</v>
      </c>
      <c r="AU1016" s="379"/>
      <c r="AV1016" s="681">
        <v>2.2000000000000002</v>
      </c>
      <c r="AW1016" s="644">
        <v>0.99</v>
      </c>
      <c r="AY1016" s="379"/>
    </row>
    <row r="1017" spans="1:51" x14ac:dyDescent="0.45">
      <c r="A1017" s="379" t="s">
        <v>602</v>
      </c>
      <c r="B1017" s="379" t="s">
        <v>4460</v>
      </c>
      <c r="C1017" s="681" t="s">
        <v>4461</v>
      </c>
      <c r="D1017" s="379" t="s">
        <v>4462</v>
      </c>
      <c r="J1017" s="379" t="s">
        <v>120</v>
      </c>
      <c r="K1017" s="594" t="s">
        <v>4512</v>
      </c>
      <c r="L1017" s="594" t="s">
        <v>4464</v>
      </c>
      <c r="M1017" s="594" t="s">
        <v>4465</v>
      </c>
      <c r="N1017" s="594" t="s">
        <v>4513</v>
      </c>
      <c r="O1017" s="594" t="s">
        <v>4514</v>
      </c>
      <c r="P1017" s="594"/>
      <c r="Q1017" s="594"/>
      <c r="R1017" s="594"/>
      <c r="S1017" s="594"/>
      <c r="T1017" s="594"/>
      <c r="U1017" s="594"/>
      <c r="V1017" s="594"/>
      <c r="W1017" s="594"/>
      <c r="X1017" s="594"/>
      <c r="Y1017" s="594"/>
      <c r="Z1017" s="594"/>
      <c r="AA1017" s="588" t="s">
        <v>4515</v>
      </c>
      <c r="AB1017" s="588" t="s">
        <v>4516</v>
      </c>
      <c r="AC1017" s="680" t="s">
        <v>532</v>
      </c>
      <c r="AD1017" s="588" t="s">
        <v>1096</v>
      </c>
      <c r="AE1017" s="595">
        <v>1</v>
      </c>
      <c r="AF1017" s="595">
        <v>7</v>
      </c>
      <c r="AG1017" s="379" t="s">
        <v>665</v>
      </c>
      <c r="AH1017" s="635" t="e">
        <v>#REF!</v>
      </c>
      <c r="AJ1017" s="379"/>
      <c r="AK1017" s="379"/>
      <c r="AL1017" s="379"/>
      <c r="AM1017" s="379"/>
      <c r="AN1017" s="379"/>
      <c r="AO1017" s="379"/>
      <c r="AQ1017" s="379" t="s">
        <v>4470</v>
      </c>
      <c r="AR1017" s="379" t="s">
        <v>4517</v>
      </c>
      <c r="AU1017" s="379"/>
      <c r="AV1017" s="681">
        <v>2.2000000000000002</v>
      </c>
      <c r="AW1017" s="644">
        <v>1.694</v>
      </c>
      <c r="AY1017" s="379"/>
    </row>
    <row r="1018" spans="1:51" x14ac:dyDescent="0.45">
      <c r="A1018" s="379" t="s">
        <v>602</v>
      </c>
      <c r="B1018" s="379" t="s">
        <v>851</v>
      </c>
      <c r="C1018" s="681" t="s">
        <v>852</v>
      </c>
      <c r="D1018" s="379" t="s">
        <v>853</v>
      </c>
      <c r="H1018" s="379" t="s">
        <v>3668</v>
      </c>
      <c r="J1018" s="379" t="s">
        <v>120</v>
      </c>
      <c r="K1018" s="594" t="s">
        <v>4518</v>
      </c>
      <c r="L1018" s="594" t="s">
        <v>3731</v>
      </c>
      <c r="M1018" s="594" t="s">
        <v>3732</v>
      </c>
      <c r="N1018" s="594" t="s">
        <v>4519</v>
      </c>
      <c r="O1018" s="594" t="s">
        <v>4520</v>
      </c>
      <c r="P1018" s="594"/>
      <c r="Q1018" s="594"/>
      <c r="R1018" s="594"/>
      <c r="S1018" s="594"/>
      <c r="T1018" s="594"/>
      <c r="U1018" s="594"/>
      <c r="V1018" s="594"/>
      <c r="W1018" s="594"/>
      <c r="X1018" s="594"/>
      <c r="Y1018" s="594"/>
      <c r="Z1018" s="594"/>
      <c r="AA1018" s="588" t="s">
        <v>4521</v>
      </c>
      <c r="AB1018" s="588" t="s">
        <v>4522</v>
      </c>
      <c r="AC1018" s="680" t="s">
        <v>225</v>
      </c>
      <c r="AD1018" s="588" t="s">
        <v>1096</v>
      </c>
      <c r="AE1018" s="595">
        <v>1</v>
      </c>
      <c r="AF1018" s="595">
        <v>7</v>
      </c>
      <c r="AG1018" s="379" t="s">
        <v>665</v>
      </c>
      <c r="AH1018" s="635" t="e">
        <v>#REF!</v>
      </c>
      <c r="AJ1018" s="379">
        <v>3</v>
      </c>
      <c r="AK1018" s="379">
        <v>2</v>
      </c>
      <c r="AL1018" s="379">
        <v>1</v>
      </c>
      <c r="AM1018" s="379"/>
      <c r="AN1018" s="379"/>
      <c r="AO1018" s="379"/>
      <c r="AQ1018" s="379" t="s">
        <v>862</v>
      </c>
      <c r="AU1018" s="650" t="s">
        <v>864</v>
      </c>
      <c r="AV1018" s="681">
        <v>1.6</v>
      </c>
      <c r="AW1018" s="644">
        <v>9.9000000000000005E-2</v>
      </c>
    </row>
    <row r="1019" spans="1:51" x14ac:dyDescent="0.45">
      <c r="A1019" s="379" t="s">
        <v>602</v>
      </c>
      <c r="B1019" s="379" t="s">
        <v>851</v>
      </c>
      <c r="C1019" s="379" t="s">
        <v>852</v>
      </c>
      <c r="D1019" s="379" t="s">
        <v>853</v>
      </c>
      <c r="H1019" s="379" t="s">
        <v>3668</v>
      </c>
      <c r="J1019" s="379" t="s">
        <v>120</v>
      </c>
      <c r="K1019" s="594" t="s">
        <v>4523</v>
      </c>
      <c r="L1019" s="594"/>
      <c r="M1019" s="594"/>
      <c r="N1019" s="594"/>
      <c r="O1019" s="594"/>
      <c r="P1019" s="594"/>
      <c r="Q1019" s="594"/>
      <c r="R1019" s="594"/>
      <c r="S1019" s="594"/>
      <c r="T1019" s="594"/>
      <c r="U1019" s="594"/>
      <c r="V1019" s="594"/>
      <c r="W1019" s="594"/>
      <c r="X1019" s="594"/>
      <c r="Y1019" s="594"/>
      <c r="Z1019" s="594"/>
      <c r="AA1019" s="588" t="s">
        <v>4524</v>
      </c>
      <c r="AB1019" s="588" t="s">
        <v>4525</v>
      </c>
      <c r="AC1019" s="528" t="s">
        <v>242</v>
      </c>
      <c r="AD1019" s="588" t="s">
        <v>1096</v>
      </c>
      <c r="AE1019" s="595">
        <v>1</v>
      </c>
      <c r="AF1019" s="595">
        <v>7</v>
      </c>
      <c r="AG1019" s="379" t="s">
        <v>665</v>
      </c>
      <c r="AH1019" s="635" t="e">
        <v>#REF!</v>
      </c>
      <c r="AJ1019" s="379">
        <v>9</v>
      </c>
      <c r="AK1019" s="379">
        <v>5</v>
      </c>
      <c r="AL1019" s="379"/>
      <c r="AM1019" s="379">
        <v>4</v>
      </c>
      <c r="AN1019" s="379"/>
      <c r="AO1019" s="379"/>
      <c r="AQ1019" s="379" t="s">
        <v>862</v>
      </c>
      <c r="AU1019" s="650" t="s">
        <v>864</v>
      </c>
      <c r="AV1019" s="379">
        <v>1.6</v>
      </c>
      <c r="AW1019" s="644">
        <v>0</v>
      </c>
    </row>
    <row r="1020" spans="1:51" x14ac:dyDescent="0.45">
      <c r="A1020" s="379" t="s">
        <v>602</v>
      </c>
      <c r="B1020" s="379" t="s">
        <v>851</v>
      </c>
      <c r="C1020" s="681" t="s">
        <v>852</v>
      </c>
      <c r="D1020" s="379" t="s">
        <v>853</v>
      </c>
      <c r="H1020" s="379" t="s">
        <v>3668</v>
      </c>
      <c r="J1020" s="379" t="s">
        <v>120</v>
      </c>
      <c r="K1020" s="594" t="s">
        <v>4526</v>
      </c>
      <c r="L1020" s="594" t="s">
        <v>3731</v>
      </c>
      <c r="M1020" s="594" t="s">
        <v>3732</v>
      </c>
      <c r="N1020" s="594" t="s">
        <v>4527</v>
      </c>
      <c r="O1020" s="594" t="s">
        <v>4528</v>
      </c>
      <c r="P1020" s="594"/>
      <c r="Q1020" s="594"/>
      <c r="R1020" s="594"/>
      <c r="S1020" s="594"/>
      <c r="T1020" s="594"/>
      <c r="U1020" s="594"/>
      <c r="V1020" s="594"/>
      <c r="W1020" s="594"/>
      <c r="X1020" s="594"/>
      <c r="Y1020" s="594"/>
      <c r="Z1020" s="594"/>
      <c r="AA1020" s="588" t="s">
        <v>4529</v>
      </c>
      <c r="AB1020" s="588" t="s">
        <v>4530</v>
      </c>
      <c r="AC1020" s="680" t="s">
        <v>258</v>
      </c>
      <c r="AD1020" s="588" t="s">
        <v>1096</v>
      </c>
      <c r="AE1020" s="595">
        <v>1</v>
      </c>
      <c r="AF1020" s="595">
        <v>7</v>
      </c>
      <c r="AG1020" s="379" t="s">
        <v>665</v>
      </c>
      <c r="AH1020" s="635" t="e">
        <v>#REF!</v>
      </c>
      <c r="AJ1020" s="379">
        <v>16</v>
      </c>
      <c r="AK1020" s="379">
        <v>16</v>
      </c>
      <c r="AL1020" s="379"/>
      <c r="AM1020" s="379"/>
      <c r="AN1020" s="379"/>
      <c r="AO1020" s="379"/>
      <c r="AQ1020" s="379" t="s">
        <v>862</v>
      </c>
      <c r="AU1020" s="650" t="s">
        <v>864</v>
      </c>
      <c r="AV1020" s="681">
        <v>1.6</v>
      </c>
      <c r="AW1020" s="644">
        <v>1.298</v>
      </c>
    </row>
    <row r="1021" spans="1:51" x14ac:dyDescent="0.45">
      <c r="A1021" s="379" t="s">
        <v>602</v>
      </c>
      <c r="B1021" s="379" t="s">
        <v>851</v>
      </c>
      <c r="C1021" s="681" t="s">
        <v>852</v>
      </c>
      <c r="D1021" s="379" t="s">
        <v>853</v>
      </c>
      <c r="H1021" s="379" t="s">
        <v>3668</v>
      </c>
      <c r="J1021" s="379" t="s">
        <v>120</v>
      </c>
      <c r="K1021" s="594" t="s">
        <v>4531</v>
      </c>
      <c r="L1021" s="594" t="s">
        <v>3731</v>
      </c>
      <c r="M1021" s="594" t="s">
        <v>3732</v>
      </c>
      <c r="N1021" s="594" t="s">
        <v>4532</v>
      </c>
      <c r="O1021" s="594" t="s">
        <v>4533</v>
      </c>
      <c r="P1021" s="594"/>
      <c r="Q1021" s="594"/>
      <c r="R1021" s="594"/>
      <c r="S1021" s="594"/>
      <c r="T1021" s="594" t="s">
        <v>4534</v>
      </c>
      <c r="U1021" s="594" t="s">
        <v>4535</v>
      </c>
      <c r="V1021" s="594"/>
      <c r="W1021" s="594"/>
      <c r="X1021" s="594"/>
      <c r="Y1021" s="594"/>
      <c r="Z1021" s="594"/>
      <c r="AA1021" s="588" t="s">
        <v>4536</v>
      </c>
      <c r="AB1021" s="588" t="s">
        <v>4537</v>
      </c>
      <c r="AC1021" s="680" t="s">
        <v>274</v>
      </c>
      <c r="AD1021" s="588" t="s">
        <v>1096</v>
      </c>
      <c r="AE1021" s="595">
        <v>1</v>
      </c>
      <c r="AF1021" s="595">
        <v>7</v>
      </c>
      <c r="AG1021" s="379" t="s">
        <v>665</v>
      </c>
      <c r="AH1021" s="635" t="e">
        <v>#REF!</v>
      </c>
      <c r="AJ1021" s="379">
        <v>14</v>
      </c>
      <c r="AK1021" s="379">
        <v>7</v>
      </c>
      <c r="AL1021" s="379"/>
      <c r="AM1021" s="379">
        <v>7</v>
      </c>
      <c r="AN1021" s="379"/>
      <c r="AO1021" s="379"/>
      <c r="AQ1021" s="379" t="s">
        <v>862</v>
      </c>
      <c r="AU1021" s="650" t="s">
        <v>864</v>
      </c>
      <c r="AV1021" s="681">
        <v>1.6</v>
      </c>
      <c r="AW1021" s="644">
        <v>0.77</v>
      </c>
      <c r="AX1021" s="379" t="s">
        <v>3724</v>
      </c>
    </row>
    <row r="1022" spans="1:51" x14ac:dyDescent="0.45">
      <c r="A1022" s="379" t="s">
        <v>602</v>
      </c>
      <c r="B1022" s="379" t="s">
        <v>851</v>
      </c>
      <c r="C1022" s="681" t="s">
        <v>852</v>
      </c>
      <c r="D1022" s="379" t="s">
        <v>853</v>
      </c>
      <c r="H1022" s="379" t="s">
        <v>3668</v>
      </c>
      <c r="J1022" s="379" t="s">
        <v>120</v>
      </c>
      <c r="K1022" s="594" t="s">
        <v>4538</v>
      </c>
      <c r="L1022" s="594" t="s">
        <v>3731</v>
      </c>
      <c r="M1022" s="594" t="s">
        <v>3732</v>
      </c>
      <c r="N1022" s="594" t="s">
        <v>4539</v>
      </c>
      <c r="O1022" s="594" t="s">
        <v>4540</v>
      </c>
      <c r="P1022" s="594"/>
      <c r="Q1022" s="594"/>
      <c r="R1022" s="594"/>
      <c r="S1022" s="594"/>
      <c r="T1022" s="594" t="s">
        <v>4541</v>
      </c>
      <c r="U1022" s="594" t="s">
        <v>4542</v>
      </c>
      <c r="V1022" s="594"/>
      <c r="W1022" s="594"/>
      <c r="X1022" s="594"/>
      <c r="Y1022" s="594"/>
      <c r="Z1022" s="594"/>
      <c r="AA1022" s="588" t="s">
        <v>4543</v>
      </c>
      <c r="AB1022" s="588" t="s">
        <v>4544</v>
      </c>
      <c r="AC1022" s="680" t="s">
        <v>290</v>
      </c>
      <c r="AD1022" s="588" t="s">
        <v>1096</v>
      </c>
      <c r="AE1022" s="595">
        <v>1</v>
      </c>
      <c r="AF1022" s="595">
        <v>7</v>
      </c>
      <c r="AG1022" s="379" t="s">
        <v>665</v>
      </c>
      <c r="AH1022" s="635" t="e">
        <v>#REF!</v>
      </c>
      <c r="AJ1022" s="379">
        <v>14</v>
      </c>
      <c r="AK1022" s="379">
        <v>10</v>
      </c>
      <c r="AL1022" s="379"/>
      <c r="AM1022" s="379">
        <v>4</v>
      </c>
      <c r="AN1022" s="379"/>
      <c r="AO1022" s="379"/>
      <c r="AQ1022" s="379" t="s">
        <v>862</v>
      </c>
      <c r="AU1022" s="650" t="s">
        <v>864</v>
      </c>
      <c r="AV1022" s="681">
        <v>1.6</v>
      </c>
      <c r="AW1022" s="644">
        <v>0.88</v>
      </c>
      <c r="AX1022" s="379" t="s">
        <v>3724</v>
      </c>
    </row>
    <row r="1023" spans="1:51" x14ac:dyDescent="0.45">
      <c r="A1023" s="379" t="s">
        <v>602</v>
      </c>
      <c r="B1023" s="379" t="s">
        <v>851</v>
      </c>
      <c r="C1023" s="681" t="s">
        <v>852</v>
      </c>
      <c r="D1023" s="379" t="s">
        <v>853</v>
      </c>
      <c r="H1023" s="379" t="s">
        <v>3668</v>
      </c>
      <c r="J1023" s="379" t="s">
        <v>120</v>
      </c>
      <c r="K1023" s="594" t="s">
        <v>4545</v>
      </c>
      <c r="L1023" s="594" t="s">
        <v>3732</v>
      </c>
      <c r="M1023" s="594" t="s">
        <v>3785</v>
      </c>
      <c r="N1023" s="594" t="s">
        <v>4546</v>
      </c>
      <c r="O1023" s="594" t="s">
        <v>4547</v>
      </c>
      <c r="P1023" s="594"/>
      <c r="Q1023" s="594"/>
      <c r="R1023" s="594"/>
      <c r="S1023" s="594"/>
      <c r="T1023" s="594"/>
      <c r="U1023" s="594"/>
      <c r="V1023" s="594"/>
      <c r="W1023" s="594"/>
      <c r="X1023" s="594"/>
      <c r="Y1023" s="594"/>
      <c r="Z1023" s="594"/>
      <c r="AA1023" s="588" t="s">
        <v>4548</v>
      </c>
      <c r="AB1023" s="588" t="s">
        <v>4549</v>
      </c>
      <c r="AC1023" s="680" t="s">
        <v>306</v>
      </c>
      <c r="AD1023" s="588" t="s">
        <v>1096</v>
      </c>
      <c r="AE1023" s="595">
        <v>1</v>
      </c>
      <c r="AF1023" s="595">
        <v>7</v>
      </c>
      <c r="AG1023" s="379" t="s">
        <v>665</v>
      </c>
      <c r="AH1023" s="635" t="e">
        <v>#REF!</v>
      </c>
      <c r="AJ1023" s="379">
        <v>10</v>
      </c>
      <c r="AK1023" s="379">
        <v>2</v>
      </c>
      <c r="AL1023" s="379"/>
      <c r="AM1023" s="379">
        <v>5</v>
      </c>
      <c r="AN1023" s="379"/>
      <c r="AO1023" s="379">
        <v>3</v>
      </c>
      <c r="AQ1023" s="379" t="s">
        <v>862</v>
      </c>
      <c r="AU1023" s="650" t="s">
        <v>864</v>
      </c>
      <c r="AV1023" s="681">
        <v>1.6</v>
      </c>
      <c r="AW1023" s="644">
        <v>0.59399999999999997</v>
      </c>
    </row>
    <row r="1024" spans="1:51" x14ac:dyDescent="0.45">
      <c r="A1024" s="379" t="s">
        <v>602</v>
      </c>
      <c r="B1024" s="379" t="s">
        <v>851</v>
      </c>
      <c r="C1024" s="379" t="s">
        <v>852</v>
      </c>
      <c r="D1024" s="379" t="s">
        <v>853</v>
      </c>
      <c r="H1024" s="379" t="s">
        <v>3718</v>
      </c>
      <c r="J1024" s="379" t="s">
        <v>120</v>
      </c>
      <c r="K1024" s="594" t="s">
        <v>4550</v>
      </c>
      <c r="L1024" s="594"/>
      <c r="M1024" s="594"/>
      <c r="N1024" s="594" t="s">
        <v>4551</v>
      </c>
      <c r="O1024" s="594"/>
      <c r="P1024" s="594"/>
      <c r="Q1024" s="594"/>
      <c r="R1024" s="594"/>
      <c r="S1024" s="594"/>
      <c r="T1024" s="594"/>
      <c r="U1024" s="594"/>
      <c r="V1024" s="594"/>
      <c r="W1024" s="594"/>
      <c r="X1024" s="594"/>
      <c r="Y1024" s="594"/>
      <c r="Z1024" s="594"/>
      <c r="AA1024" s="588" t="s">
        <v>4552</v>
      </c>
      <c r="AB1024" s="588" t="s">
        <v>4553</v>
      </c>
      <c r="AC1024" s="528" t="s">
        <v>322</v>
      </c>
      <c r="AD1024" s="588" t="s">
        <v>1096</v>
      </c>
      <c r="AE1024" s="595">
        <v>1</v>
      </c>
      <c r="AF1024" s="595">
        <v>7</v>
      </c>
      <c r="AG1024" s="379" t="s">
        <v>665</v>
      </c>
      <c r="AH1024" s="635" t="e">
        <v>#REF!</v>
      </c>
      <c r="AJ1024" s="379">
        <v>3</v>
      </c>
      <c r="AK1024" s="379">
        <v>3</v>
      </c>
      <c r="AL1024" s="379"/>
      <c r="AM1024" s="379"/>
      <c r="AN1024" s="379"/>
      <c r="AO1024" s="379"/>
      <c r="AQ1024" s="379" t="s">
        <v>862</v>
      </c>
      <c r="AU1024" s="650" t="s">
        <v>864</v>
      </c>
      <c r="AV1024" s="379">
        <v>1.6</v>
      </c>
      <c r="AW1024" s="644">
        <v>0</v>
      </c>
    </row>
    <row r="1025" spans="1:51" x14ac:dyDescent="0.45">
      <c r="A1025" s="379" t="s">
        <v>602</v>
      </c>
      <c r="B1025" s="379" t="s">
        <v>851</v>
      </c>
      <c r="C1025" s="379" t="s">
        <v>852</v>
      </c>
      <c r="D1025" s="379" t="s">
        <v>853</v>
      </c>
      <c r="H1025" s="379" t="s">
        <v>3718</v>
      </c>
      <c r="J1025" s="379" t="s">
        <v>120</v>
      </c>
      <c r="K1025" s="594" t="s">
        <v>4554</v>
      </c>
      <c r="L1025" s="594"/>
      <c r="M1025" s="594"/>
      <c r="N1025" s="594" t="s">
        <v>4551</v>
      </c>
      <c r="O1025" s="594"/>
      <c r="P1025" s="594"/>
      <c r="Q1025" s="594"/>
      <c r="R1025" s="594"/>
      <c r="S1025" s="594"/>
      <c r="T1025" s="594"/>
      <c r="U1025" s="594"/>
      <c r="V1025" s="594"/>
      <c r="W1025" s="594"/>
      <c r="X1025" s="594"/>
      <c r="Y1025" s="594"/>
      <c r="Z1025" s="594"/>
      <c r="AA1025" s="588" t="s">
        <v>4555</v>
      </c>
      <c r="AB1025" s="588" t="s">
        <v>4556</v>
      </c>
      <c r="AC1025" s="528" t="s">
        <v>339</v>
      </c>
      <c r="AD1025" s="588" t="s">
        <v>1096</v>
      </c>
      <c r="AE1025" s="595">
        <v>1</v>
      </c>
      <c r="AF1025" s="595">
        <v>7</v>
      </c>
      <c r="AG1025" s="379" t="s">
        <v>665</v>
      </c>
      <c r="AH1025" s="635" t="e">
        <v>#REF!</v>
      </c>
      <c r="AJ1025" s="379">
        <v>4</v>
      </c>
      <c r="AK1025" s="379">
        <v>3</v>
      </c>
      <c r="AL1025" s="379"/>
      <c r="AM1025" s="379"/>
      <c r="AN1025" s="379"/>
      <c r="AO1025" s="379">
        <v>1</v>
      </c>
      <c r="AQ1025" s="379" t="s">
        <v>862</v>
      </c>
      <c r="AU1025" s="650" t="s">
        <v>864</v>
      </c>
      <c r="AV1025" s="379">
        <v>1.6</v>
      </c>
      <c r="AW1025" s="644">
        <v>0</v>
      </c>
    </row>
    <row r="1026" spans="1:51" x14ac:dyDescent="0.45">
      <c r="A1026" s="379" t="s">
        <v>602</v>
      </c>
      <c r="B1026" s="379" t="s">
        <v>851</v>
      </c>
      <c r="C1026" s="379" t="s">
        <v>852</v>
      </c>
      <c r="D1026" s="379" t="s">
        <v>853</v>
      </c>
      <c r="H1026" s="379" t="s">
        <v>3685</v>
      </c>
      <c r="J1026" s="379" t="s">
        <v>120</v>
      </c>
      <c r="K1026" s="594" t="s">
        <v>4557</v>
      </c>
      <c r="L1026" s="594"/>
      <c r="M1026" s="594"/>
      <c r="N1026" s="594"/>
      <c r="O1026" s="594"/>
      <c r="P1026" s="594"/>
      <c r="Q1026" s="594"/>
      <c r="R1026" s="594"/>
      <c r="S1026" s="594"/>
      <c r="T1026" s="594"/>
      <c r="U1026" s="594"/>
      <c r="V1026" s="594"/>
      <c r="W1026" s="594"/>
      <c r="X1026" s="594"/>
      <c r="Y1026" s="594"/>
      <c r="Z1026" s="594"/>
      <c r="AA1026" s="588" t="s">
        <v>4558</v>
      </c>
      <c r="AB1026" s="588" t="s">
        <v>4559</v>
      </c>
      <c r="AC1026" s="528" t="s">
        <v>356</v>
      </c>
      <c r="AD1026" s="588" t="s">
        <v>1096</v>
      </c>
      <c r="AE1026" s="595">
        <v>1</v>
      </c>
      <c r="AF1026" s="595">
        <v>7</v>
      </c>
      <c r="AG1026" s="379" t="s">
        <v>665</v>
      </c>
      <c r="AH1026" s="635" t="e">
        <v>#REF!</v>
      </c>
      <c r="AJ1026" s="379"/>
      <c r="AK1026" s="379"/>
      <c r="AL1026" s="379"/>
      <c r="AM1026" s="379"/>
      <c r="AN1026" s="379"/>
      <c r="AO1026" s="379"/>
      <c r="AQ1026" s="379" t="s">
        <v>862</v>
      </c>
      <c r="AU1026" s="650" t="s">
        <v>876</v>
      </c>
      <c r="AV1026" s="379">
        <v>1.6</v>
      </c>
      <c r="AW1026" s="644">
        <v>0</v>
      </c>
      <c r="AX1026" s="380" t="s">
        <v>3691</v>
      </c>
    </row>
    <row r="1027" spans="1:51" x14ac:dyDescent="0.45">
      <c r="A1027" s="379" t="s">
        <v>602</v>
      </c>
      <c r="B1027" s="379" t="s">
        <v>851</v>
      </c>
      <c r="C1027" s="379" t="s">
        <v>852</v>
      </c>
      <c r="D1027" s="379" t="s">
        <v>853</v>
      </c>
      <c r="H1027" s="379" t="s">
        <v>3714</v>
      </c>
      <c r="J1027" s="379" t="s">
        <v>120</v>
      </c>
      <c r="K1027" s="594" t="s">
        <v>4560</v>
      </c>
      <c r="L1027" s="594"/>
      <c r="M1027" s="594"/>
      <c r="N1027" s="594"/>
      <c r="O1027" s="594"/>
      <c r="P1027" s="594"/>
      <c r="Q1027" s="594"/>
      <c r="R1027" s="594"/>
      <c r="S1027" s="594"/>
      <c r="T1027" s="594"/>
      <c r="U1027" s="594"/>
      <c r="V1027" s="594"/>
      <c r="W1027" s="594"/>
      <c r="X1027" s="594"/>
      <c r="Y1027" s="594"/>
      <c r="Z1027" s="594"/>
      <c r="AA1027" s="588" t="s">
        <v>4561</v>
      </c>
      <c r="AB1027" s="588" t="s">
        <v>4562</v>
      </c>
      <c r="AC1027" s="528" t="s">
        <v>373</v>
      </c>
      <c r="AD1027" s="588" t="s">
        <v>1096</v>
      </c>
      <c r="AE1027" s="595">
        <v>1</v>
      </c>
      <c r="AF1027" s="595">
        <v>7</v>
      </c>
      <c r="AG1027" s="379" t="s">
        <v>665</v>
      </c>
      <c r="AH1027" s="635" t="e">
        <v>#REF!</v>
      </c>
      <c r="AJ1027" s="379"/>
      <c r="AK1027" s="379"/>
      <c r="AL1027" s="379"/>
      <c r="AM1027" s="379"/>
      <c r="AN1027" s="379"/>
      <c r="AO1027" s="379"/>
      <c r="AQ1027" s="379" t="s">
        <v>862</v>
      </c>
      <c r="AU1027" s="650" t="s">
        <v>872</v>
      </c>
      <c r="AV1027" s="379">
        <v>1.6</v>
      </c>
      <c r="AW1027" s="644">
        <v>0</v>
      </c>
      <c r="AX1027" s="380" t="s">
        <v>3691</v>
      </c>
    </row>
    <row r="1028" spans="1:51" x14ac:dyDescent="0.45">
      <c r="A1028" s="379" t="s">
        <v>16</v>
      </c>
      <c r="J1028" s="379" t="s">
        <v>120</v>
      </c>
      <c r="K1028" s="594" t="s">
        <v>4563</v>
      </c>
      <c r="L1028" s="594"/>
      <c r="M1028" s="594"/>
      <c r="N1028" s="594"/>
      <c r="O1028" s="594"/>
      <c r="P1028" s="594"/>
      <c r="Q1028" s="594"/>
      <c r="R1028" s="594"/>
      <c r="S1028" s="594"/>
      <c r="T1028" s="594"/>
      <c r="U1028" s="594"/>
      <c r="V1028" s="594"/>
      <c r="W1028" s="594"/>
      <c r="X1028" s="594"/>
      <c r="Y1028" s="594"/>
      <c r="Z1028" s="594"/>
      <c r="AA1028" s="588" t="s">
        <v>4564</v>
      </c>
      <c r="AB1028" s="588" t="s">
        <v>4565</v>
      </c>
      <c r="AC1028" s="528" t="s">
        <v>224</v>
      </c>
      <c r="AD1028" s="588" t="s">
        <v>1096</v>
      </c>
      <c r="AE1028" s="595">
        <v>1</v>
      </c>
      <c r="AF1028" s="595">
        <v>7</v>
      </c>
      <c r="AG1028" s="379" t="s">
        <v>665</v>
      </c>
      <c r="AH1028" s="635" t="e">
        <v>#REF!</v>
      </c>
      <c r="AJ1028" s="379"/>
      <c r="AK1028" s="379"/>
      <c r="AL1028" s="379"/>
      <c r="AM1028" s="379"/>
      <c r="AN1028" s="379"/>
      <c r="AO1028" s="379"/>
      <c r="AU1028" s="379"/>
      <c r="AY1028" s="379"/>
    </row>
    <row r="1029" spans="1:51" x14ac:dyDescent="0.45">
      <c r="A1029" s="379" t="s">
        <v>16</v>
      </c>
      <c r="J1029" s="379" t="s">
        <v>120</v>
      </c>
      <c r="K1029" s="594" t="s">
        <v>4566</v>
      </c>
      <c r="L1029" s="594"/>
      <c r="M1029" s="594"/>
      <c r="N1029" s="594"/>
      <c r="O1029" s="594"/>
      <c r="P1029" s="594"/>
      <c r="Q1029" s="594"/>
      <c r="R1029" s="594"/>
      <c r="S1029" s="594"/>
      <c r="T1029" s="594"/>
      <c r="U1029" s="594"/>
      <c r="V1029" s="594"/>
      <c r="W1029" s="594"/>
      <c r="X1029" s="594"/>
      <c r="Y1029" s="594"/>
      <c r="Z1029" s="594"/>
      <c r="AA1029" s="588" t="s">
        <v>4567</v>
      </c>
      <c r="AB1029" s="588" t="s">
        <v>4568</v>
      </c>
      <c r="AC1029" s="528" t="s">
        <v>241</v>
      </c>
      <c r="AD1029" s="588" t="s">
        <v>1096</v>
      </c>
      <c r="AE1029" s="595">
        <v>1</v>
      </c>
      <c r="AF1029" s="595">
        <v>7</v>
      </c>
      <c r="AG1029" s="379" t="s">
        <v>665</v>
      </c>
      <c r="AH1029" s="635"/>
      <c r="AJ1029" s="379"/>
      <c r="AK1029" s="379"/>
      <c r="AL1029" s="379"/>
      <c r="AM1029" s="379"/>
      <c r="AN1029" s="379"/>
      <c r="AO1029" s="379"/>
      <c r="AU1029" s="379"/>
      <c r="AY1029" s="379"/>
    </row>
    <row r="1030" spans="1:51" x14ac:dyDescent="0.45">
      <c r="A1030" s="379" t="s">
        <v>16</v>
      </c>
      <c r="J1030" s="379" t="s">
        <v>120</v>
      </c>
      <c r="K1030" s="594" t="s">
        <v>4569</v>
      </c>
      <c r="L1030" s="594"/>
      <c r="M1030" s="594"/>
      <c r="N1030" s="594"/>
      <c r="O1030" s="594"/>
      <c r="P1030" s="594"/>
      <c r="Q1030" s="594"/>
      <c r="R1030" s="594"/>
      <c r="S1030" s="594"/>
      <c r="T1030" s="594"/>
      <c r="U1030" s="594"/>
      <c r="V1030" s="594"/>
      <c r="W1030" s="594"/>
      <c r="X1030" s="594"/>
      <c r="Y1030" s="594"/>
      <c r="Z1030" s="594"/>
      <c r="AA1030" s="588" t="s">
        <v>4570</v>
      </c>
      <c r="AB1030" s="588" t="s">
        <v>4571</v>
      </c>
      <c r="AC1030" s="528" t="s">
        <v>257</v>
      </c>
      <c r="AD1030" s="588" t="s">
        <v>1096</v>
      </c>
      <c r="AE1030" s="595">
        <v>1</v>
      </c>
      <c r="AF1030" s="595">
        <v>7</v>
      </c>
      <c r="AG1030" s="379" t="s">
        <v>665</v>
      </c>
      <c r="AH1030" s="635" t="e">
        <v>#REF!</v>
      </c>
      <c r="AJ1030" s="379"/>
      <c r="AK1030" s="379"/>
      <c r="AL1030" s="379"/>
      <c r="AM1030" s="379"/>
      <c r="AN1030" s="379"/>
      <c r="AO1030" s="379"/>
      <c r="AU1030" s="379"/>
      <c r="AY1030" s="379"/>
    </row>
    <row r="1031" spans="1:51" x14ac:dyDescent="0.45">
      <c r="A1031" s="379" t="s">
        <v>602</v>
      </c>
      <c r="B1031" s="379" t="s">
        <v>4572</v>
      </c>
      <c r="C1031" s="379" t="s">
        <v>1442</v>
      </c>
      <c r="D1031" s="379" t="s">
        <v>1443</v>
      </c>
      <c r="J1031" s="379" t="s">
        <v>120</v>
      </c>
      <c r="K1031" s="594" t="s">
        <v>4573</v>
      </c>
      <c r="L1031" s="594"/>
      <c r="M1031" s="594"/>
      <c r="N1031" s="588"/>
      <c r="O1031" s="588"/>
      <c r="P1031" s="588"/>
      <c r="Q1031" s="588"/>
      <c r="R1031" s="588"/>
      <c r="S1031" s="588"/>
      <c r="T1031" s="588" t="s">
        <v>4574</v>
      </c>
      <c r="U1031" s="588" t="s">
        <v>4575</v>
      </c>
      <c r="V1031" s="588"/>
      <c r="W1031" s="588"/>
      <c r="X1031" s="588"/>
      <c r="Y1031" s="588"/>
      <c r="Z1031" s="588"/>
      <c r="AA1031" s="588" t="s">
        <v>4576</v>
      </c>
      <c r="AB1031" s="588" t="s">
        <v>4577</v>
      </c>
      <c r="AC1031" s="528" t="s">
        <v>273</v>
      </c>
      <c r="AD1031" s="588" t="s">
        <v>1096</v>
      </c>
      <c r="AE1031" s="595">
        <v>1</v>
      </c>
      <c r="AF1031" s="595">
        <v>7</v>
      </c>
      <c r="AG1031" s="379" t="s">
        <v>665</v>
      </c>
      <c r="AH1031" s="635" t="e">
        <v>#REF!</v>
      </c>
      <c r="AJ1031" s="379">
        <v>4</v>
      </c>
      <c r="AK1031" s="379"/>
      <c r="AL1031" s="379"/>
      <c r="AM1031" s="379">
        <v>4</v>
      </c>
      <c r="AN1031" s="379"/>
      <c r="AO1031" s="379"/>
      <c r="AU1031" s="379"/>
      <c r="AV1031" s="379">
        <v>2.2000000000000002</v>
      </c>
      <c r="AW1031" s="644">
        <v>0</v>
      </c>
      <c r="AX1031" s="379" t="s">
        <v>3674</v>
      </c>
      <c r="AY1031" s="379"/>
    </row>
    <row r="1032" spans="1:51" x14ac:dyDescent="0.45">
      <c r="A1032" s="379" t="s">
        <v>602</v>
      </c>
      <c r="B1032" s="379" t="s">
        <v>4578</v>
      </c>
      <c r="C1032" s="379" t="s">
        <v>4579</v>
      </c>
      <c r="D1032" s="379" t="s">
        <v>1443</v>
      </c>
      <c r="J1032" s="379" t="s">
        <v>120</v>
      </c>
      <c r="K1032" s="594" t="s">
        <v>4580</v>
      </c>
      <c r="L1032" s="594"/>
      <c r="M1032" s="594"/>
      <c r="N1032" s="588"/>
      <c r="O1032" s="588"/>
      <c r="P1032" s="588"/>
      <c r="Q1032" s="588"/>
      <c r="R1032" s="588"/>
      <c r="S1032" s="588"/>
      <c r="T1032" s="588" t="s">
        <v>4581</v>
      </c>
      <c r="U1032" s="588" t="s">
        <v>4582</v>
      </c>
      <c r="V1032" s="588"/>
      <c r="W1032" s="588"/>
      <c r="X1032" s="588"/>
      <c r="Y1032" s="588"/>
      <c r="Z1032" s="588"/>
      <c r="AA1032" s="588" t="s">
        <v>4583</v>
      </c>
      <c r="AB1032" s="588" t="s">
        <v>4584</v>
      </c>
      <c r="AC1032" s="528" t="s">
        <v>289</v>
      </c>
      <c r="AD1032" s="588" t="s">
        <v>1096</v>
      </c>
      <c r="AE1032" s="595">
        <v>1</v>
      </c>
      <c r="AF1032" s="595">
        <v>7</v>
      </c>
      <c r="AG1032" s="379" t="s">
        <v>665</v>
      </c>
      <c r="AH1032" s="635" t="e">
        <v>#REF!</v>
      </c>
      <c r="AJ1032" s="379">
        <v>8</v>
      </c>
      <c r="AK1032" s="379"/>
      <c r="AL1032" s="379"/>
      <c r="AM1032" s="379">
        <v>8</v>
      </c>
      <c r="AN1032" s="379"/>
      <c r="AO1032" s="379"/>
      <c r="AR1032" s="379" t="s">
        <v>4585</v>
      </c>
      <c r="AU1032" s="379"/>
      <c r="AV1032" s="379">
        <v>2.2000000000000002</v>
      </c>
      <c r="AW1032" s="644">
        <v>0</v>
      </c>
      <c r="AX1032" s="379" t="s">
        <v>3674</v>
      </c>
      <c r="AY1032" s="379"/>
    </row>
    <row r="1033" spans="1:51" x14ac:dyDescent="0.45">
      <c r="A1033" s="379" t="s">
        <v>602</v>
      </c>
      <c r="B1033" s="379" t="s">
        <v>4572</v>
      </c>
      <c r="C1033" s="379" t="s">
        <v>1442</v>
      </c>
      <c r="D1033" s="379" t="s">
        <v>1443</v>
      </c>
      <c r="J1033" s="379" t="s">
        <v>120</v>
      </c>
      <c r="K1033" s="594" t="s">
        <v>4586</v>
      </c>
      <c r="L1033" s="594"/>
      <c r="M1033" s="594"/>
      <c r="N1033" s="588"/>
      <c r="O1033" s="588"/>
      <c r="P1033" s="588"/>
      <c r="Q1033" s="588"/>
      <c r="R1033" s="588"/>
      <c r="S1033" s="588"/>
      <c r="T1033" s="588" t="s">
        <v>4587</v>
      </c>
      <c r="U1033" s="588" t="s">
        <v>4588</v>
      </c>
      <c r="V1033" s="588"/>
      <c r="W1033" s="588"/>
      <c r="X1033" s="588"/>
      <c r="Y1033" s="588"/>
      <c r="Z1033" s="588"/>
      <c r="AA1033" s="588" t="s">
        <v>4589</v>
      </c>
      <c r="AB1033" s="588" t="s">
        <v>4590</v>
      </c>
      <c r="AC1033" s="528" t="s">
        <v>305</v>
      </c>
      <c r="AD1033" s="588" t="s">
        <v>1096</v>
      </c>
      <c r="AE1033" s="595">
        <v>1</v>
      </c>
      <c r="AF1033" s="595">
        <v>7</v>
      </c>
      <c r="AG1033" s="379" t="s">
        <v>665</v>
      </c>
      <c r="AH1033" s="635" t="e">
        <v>#REF!</v>
      </c>
      <c r="AJ1033" s="379">
        <v>11</v>
      </c>
      <c r="AK1033" s="379"/>
      <c r="AL1033" s="379"/>
      <c r="AM1033" s="379">
        <v>11</v>
      </c>
      <c r="AN1033" s="379"/>
      <c r="AO1033" s="379"/>
      <c r="AU1033" s="379"/>
      <c r="AV1033" s="379">
        <v>2.2000000000000002</v>
      </c>
      <c r="AW1033" s="644">
        <v>0</v>
      </c>
      <c r="AX1033" s="379" t="s">
        <v>3674</v>
      </c>
      <c r="AY1033" s="379"/>
    </row>
    <row r="1034" spans="1:51" x14ac:dyDescent="0.45">
      <c r="A1034" s="379" t="s">
        <v>602</v>
      </c>
      <c r="B1034" s="379" t="s">
        <v>4591</v>
      </c>
      <c r="C1034" s="379" t="s">
        <v>1442</v>
      </c>
      <c r="D1034" s="379" t="s">
        <v>1443</v>
      </c>
      <c r="J1034" s="379" t="s">
        <v>120</v>
      </c>
      <c r="K1034" s="594" t="s">
        <v>4592</v>
      </c>
      <c r="L1034" s="594"/>
      <c r="M1034" s="594"/>
      <c r="N1034" s="588"/>
      <c r="O1034" s="588"/>
      <c r="P1034" s="588"/>
      <c r="Q1034" s="588"/>
      <c r="R1034" s="588"/>
      <c r="S1034" s="588"/>
      <c r="T1034" s="588" t="s">
        <v>4593</v>
      </c>
      <c r="U1034" s="588" t="s">
        <v>4594</v>
      </c>
      <c r="V1034" s="588"/>
      <c r="W1034" s="588"/>
      <c r="X1034" s="588"/>
      <c r="Y1034" s="588"/>
      <c r="Z1034" s="588"/>
      <c r="AA1034" s="588" t="s">
        <v>4595</v>
      </c>
      <c r="AB1034" s="588" t="s">
        <v>4596</v>
      </c>
      <c r="AC1034" s="528" t="s">
        <v>321</v>
      </c>
      <c r="AD1034" s="588" t="s">
        <v>1096</v>
      </c>
      <c r="AE1034" s="595">
        <v>1</v>
      </c>
      <c r="AF1034" s="595">
        <v>7</v>
      </c>
      <c r="AG1034" s="379" t="s">
        <v>665</v>
      </c>
      <c r="AH1034" s="635" t="e">
        <v>#REF!</v>
      </c>
      <c r="AJ1034" s="379">
        <v>3</v>
      </c>
      <c r="AK1034" s="379"/>
      <c r="AL1034" s="379"/>
      <c r="AM1034" s="379">
        <v>3</v>
      </c>
      <c r="AN1034" s="379"/>
      <c r="AO1034" s="379"/>
      <c r="AU1034" s="379"/>
      <c r="AV1034" s="379">
        <v>2.2000000000000002</v>
      </c>
      <c r="AW1034" s="644">
        <v>0</v>
      </c>
      <c r="AX1034" s="379" t="s">
        <v>3674</v>
      </c>
      <c r="AY1034" s="379"/>
    </row>
    <row r="1035" spans="1:51" x14ac:dyDescent="0.45">
      <c r="A1035" s="379" t="s">
        <v>602</v>
      </c>
      <c r="B1035" s="379" t="s">
        <v>851</v>
      </c>
      <c r="C1035" s="379" t="s">
        <v>852</v>
      </c>
      <c r="D1035" s="379" t="s">
        <v>853</v>
      </c>
      <c r="J1035" s="379" t="s">
        <v>120</v>
      </c>
      <c r="K1035" s="594" t="s">
        <v>4597</v>
      </c>
      <c r="L1035" s="594"/>
      <c r="M1035" s="594"/>
      <c r="N1035" s="588"/>
      <c r="O1035" s="588"/>
      <c r="P1035" s="588"/>
      <c r="Q1035" s="588"/>
      <c r="R1035" s="588"/>
      <c r="S1035" s="588"/>
      <c r="T1035" s="588" t="s">
        <v>4598</v>
      </c>
      <c r="U1035" s="588" t="s">
        <v>4599</v>
      </c>
      <c r="V1035" s="588"/>
      <c r="W1035" s="588"/>
      <c r="X1035" s="588"/>
      <c r="Y1035" s="588"/>
      <c r="Z1035" s="588"/>
      <c r="AA1035" s="588" t="s">
        <v>4600</v>
      </c>
      <c r="AB1035" s="588" t="s">
        <v>4601</v>
      </c>
      <c r="AC1035" s="528" t="s">
        <v>338</v>
      </c>
      <c r="AD1035" s="588" t="s">
        <v>1096</v>
      </c>
      <c r="AE1035" s="595">
        <v>1</v>
      </c>
      <c r="AF1035" s="595">
        <v>7</v>
      </c>
      <c r="AG1035" s="379" t="s">
        <v>665</v>
      </c>
      <c r="AH1035" s="635" t="e">
        <v>#REF!</v>
      </c>
      <c r="AJ1035" s="379">
        <v>3</v>
      </c>
      <c r="AK1035" s="379"/>
      <c r="AL1035" s="379"/>
      <c r="AM1035" s="379">
        <v>3</v>
      </c>
      <c r="AN1035" s="379"/>
      <c r="AO1035" s="379"/>
      <c r="AQ1035" s="379" t="s">
        <v>862</v>
      </c>
      <c r="AU1035" s="650" t="s">
        <v>864</v>
      </c>
      <c r="AV1035" s="379">
        <v>1.6</v>
      </c>
      <c r="AW1035" s="644">
        <v>0</v>
      </c>
      <c r="AX1035" s="379" t="s">
        <v>3674</v>
      </c>
    </row>
    <row r="1036" spans="1:51" x14ac:dyDescent="0.45">
      <c r="A1036" s="379" t="s">
        <v>602</v>
      </c>
      <c r="B1036" s="379" t="s">
        <v>4578</v>
      </c>
      <c r="C1036" s="379" t="s">
        <v>4579</v>
      </c>
      <c r="D1036" s="379" t="s">
        <v>1443</v>
      </c>
      <c r="J1036" s="379" t="s">
        <v>120</v>
      </c>
      <c r="K1036" s="594" t="s">
        <v>4602</v>
      </c>
      <c r="L1036" s="594"/>
      <c r="M1036" s="594"/>
      <c r="N1036" s="588"/>
      <c r="O1036" s="588"/>
      <c r="P1036" s="588"/>
      <c r="Q1036" s="588"/>
      <c r="R1036" s="588"/>
      <c r="S1036" s="588"/>
      <c r="T1036" s="588" t="s">
        <v>4603</v>
      </c>
      <c r="U1036" s="588" t="s">
        <v>4604</v>
      </c>
      <c r="V1036" s="588"/>
      <c r="W1036" s="588"/>
      <c r="X1036" s="588"/>
      <c r="Y1036" s="588"/>
      <c r="Z1036" s="588"/>
      <c r="AA1036" s="588" t="s">
        <v>4605</v>
      </c>
      <c r="AB1036" s="588" t="s">
        <v>4606</v>
      </c>
      <c r="AC1036" s="528" t="s">
        <v>355</v>
      </c>
      <c r="AD1036" s="588" t="s">
        <v>1096</v>
      </c>
      <c r="AE1036" s="595">
        <v>1</v>
      </c>
      <c r="AF1036" s="595">
        <v>7</v>
      </c>
      <c r="AG1036" s="379" t="s">
        <v>665</v>
      </c>
      <c r="AH1036" s="635" t="e">
        <v>#REF!</v>
      </c>
      <c r="AJ1036" s="379">
        <v>3</v>
      </c>
      <c r="AK1036" s="379"/>
      <c r="AL1036" s="379"/>
      <c r="AM1036" s="379">
        <v>3</v>
      </c>
      <c r="AN1036" s="379"/>
      <c r="AO1036" s="379"/>
      <c r="AQ1036" s="379" t="s">
        <v>4607</v>
      </c>
      <c r="AR1036" s="379" t="s">
        <v>4608</v>
      </c>
      <c r="AU1036" s="379"/>
      <c r="AV1036" s="379">
        <v>2.2000000000000002</v>
      </c>
      <c r="AW1036" s="644">
        <v>0</v>
      </c>
      <c r="AX1036" s="379" t="s">
        <v>3674</v>
      </c>
      <c r="AY1036" s="379"/>
    </row>
    <row r="1037" spans="1:51" x14ac:dyDescent="0.45">
      <c r="A1037" s="379" t="s">
        <v>602</v>
      </c>
      <c r="B1037" s="379" t="s">
        <v>851</v>
      </c>
      <c r="C1037" s="681" t="s">
        <v>852</v>
      </c>
      <c r="D1037" s="379" t="s">
        <v>853</v>
      </c>
      <c r="H1037" s="379" t="s">
        <v>4609</v>
      </c>
      <c r="J1037" s="379" t="s">
        <v>120</v>
      </c>
      <c r="K1037" s="594" t="s">
        <v>4610</v>
      </c>
      <c r="L1037" s="594"/>
      <c r="M1037" s="594"/>
      <c r="N1037" s="594"/>
      <c r="O1037" s="594"/>
      <c r="P1037" s="594"/>
      <c r="Q1037" s="594"/>
      <c r="R1037" s="594"/>
      <c r="S1037" s="594"/>
      <c r="T1037" s="594"/>
      <c r="U1037" s="594"/>
      <c r="V1037" s="594"/>
      <c r="W1037" s="594"/>
      <c r="X1037" s="594"/>
      <c r="Y1037" s="594"/>
      <c r="Z1037" s="594"/>
      <c r="AA1037" s="588" t="s">
        <v>4611</v>
      </c>
      <c r="AB1037" s="588" t="s">
        <v>4612</v>
      </c>
      <c r="AC1037" s="680" t="s">
        <v>372</v>
      </c>
      <c r="AD1037" s="588" t="s">
        <v>1096</v>
      </c>
      <c r="AE1037" s="595">
        <v>1</v>
      </c>
      <c r="AF1037" s="613">
        <v>7</v>
      </c>
      <c r="AG1037" s="379" t="s">
        <v>665</v>
      </c>
      <c r="AJ1037" s="379"/>
      <c r="AK1037" s="379"/>
      <c r="AL1037" s="379"/>
      <c r="AM1037" s="379"/>
      <c r="AN1037" s="379"/>
      <c r="AO1037" s="379"/>
      <c r="AQ1037" s="379" t="s">
        <v>862</v>
      </c>
      <c r="AV1037" s="681">
        <v>1.6</v>
      </c>
      <c r="AW1037" s="644">
        <v>0</v>
      </c>
    </row>
    <row r="1038" spans="1:51" x14ac:dyDescent="0.45">
      <c r="A1038" s="379" t="s">
        <v>602</v>
      </c>
      <c r="B1038" s="379" t="s">
        <v>851</v>
      </c>
      <c r="C1038" s="681" t="s">
        <v>852</v>
      </c>
      <c r="D1038" s="379" t="s">
        <v>853</v>
      </c>
      <c r="H1038" s="379" t="s">
        <v>3718</v>
      </c>
      <c r="J1038" s="379" t="s">
        <v>120</v>
      </c>
      <c r="K1038" s="594" t="s">
        <v>4613</v>
      </c>
      <c r="L1038" s="594" t="s">
        <v>3785</v>
      </c>
      <c r="M1038" s="594" t="s">
        <v>3753</v>
      </c>
      <c r="N1038" s="594" t="s">
        <v>4614</v>
      </c>
      <c r="O1038" s="594" t="s">
        <v>4615</v>
      </c>
      <c r="P1038" s="594"/>
      <c r="Q1038" s="594"/>
      <c r="R1038" s="594"/>
      <c r="S1038" s="594"/>
      <c r="T1038" s="594"/>
      <c r="U1038" s="594"/>
      <c r="V1038" s="594"/>
      <c r="W1038" s="594"/>
      <c r="X1038" s="594"/>
      <c r="Y1038" s="594"/>
      <c r="Z1038" s="594"/>
      <c r="AA1038" s="588" t="s">
        <v>4616</v>
      </c>
      <c r="AB1038" s="588" t="s">
        <v>4617</v>
      </c>
      <c r="AC1038" s="680" t="s">
        <v>223</v>
      </c>
      <c r="AD1038" s="588" t="s">
        <v>1096</v>
      </c>
      <c r="AE1038" s="595">
        <v>1</v>
      </c>
      <c r="AF1038" s="595">
        <v>7</v>
      </c>
      <c r="AG1038" s="379" t="s">
        <v>665</v>
      </c>
      <c r="AH1038" s="635" t="e">
        <v>#REF!</v>
      </c>
      <c r="AJ1038" s="379"/>
      <c r="AK1038" s="379"/>
      <c r="AL1038" s="379"/>
      <c r="AM1038" s="379"/>
      <c r="AN1038" s="379"/>
      <c r="AO1038" s="379"/>
      <c r="AQ1038" s="379" t="s">
        <v>862</v>
      </c>
      <c r="AU1038" s="650" t="s">
        <v>864</v>
      </c>
      <c r="AV1038" s="681">
        <v>1.6</v>
      </c>
      <c r="AW1038" s="644">
        <v>2.2440000000000002</v>
      </c>
    </row>
    <row r="1039" spans="1:51" x14ac:dyDescent="0.45">
      <c r="A1039" s="379" t="s">
        <v>602</v>
      </c>
      <c r="B1039" s="379" t="s">
        <v>851</v>
      </c>
      <c r="C1039" s="681" t="s">
        <v>852</v>
      </c>
      <c r="D1039" s="379" t="s">
        <v>853</v>
      </c>
      <c r="H1039" s="379" t="s">
        <v>3718</v>
      </c>
      <c r="J1039" s="379" t="s">
        <v>120</v>
      </c>
      <c r="K1039" s="594" t="s">
        <v>4618</v>
      </c>
      <c r="L1039" s="594" t="s">
        <v>3785</v>
      </c>
      <c r="M1039" s="594" t="s">
        <v>3753</v>
      </c>
      <c r="N1039" s="594" t="s">
        <v>4619</v>
      </c>
      <c r="O1039" s="594" t="s">
        <v>4620</v>
      </c>
      <c r="P1039" s="594"/>
      <c r="Q1039" s="594"/>
      <c r="R1039" s="594"/>
      <c r="S1039" s="594"/>
      <c r="T1039" s="594"/>
      <c r="U1039" s="594"/>
      <c r="V1039" s="594"/>
      <c r="W1039" s="594"/>
      <c r="X1039" s="594"/>
      <c r="Y1039" s="594"/>
      <c r="Z1039" s="594"/>
      <c r="AA1039" s="588" t="s">
        <v>4621</v>
      </c>
      <c r="AB1039" s="588" t="s">
        <v>4622</v>
      </c>
      <c r="AC1039" s="680" t="s">
        <v>240</v>
      </c>
      <c r="AD1039" s="588" t="s">
        <v>1096</v>
      </c>
      <c r="AE1039" s="595">
        <v>1</v>
      </c>
      <c r="AF1039" s="595">
        <v>7</v>
      </c>
      <c r="AG1039" s="379" t="s">
        <v>665</v>
      </c>
      <c r="AH1039" s="635" t="e">
        <v>#REF!</v>
      </c>
      <c r="AJ1039" s="379"/>
      <c r="AK1039" s="379"/>
      <c r="AL1039" s="379"/>
      <c r="AM1039" s="379"/>
      <c r="AN1039" s="379"/>
      <c r="AO1039" s="379"/>
      <c r="AQ1039" s="379" t="s">
        <v>862</v>
      </c>
      <c r="AU1039" s="650" t="s">
        <v>864</v>
      </c>
      <c r="AV1039" s="681">
        <v>1.6</v>
      </c>
      <c r="AW1039" s="644">
        <v>2.2440000000000002</v>
      </c>
    </row>
    <row r="1040" spans="1:51" x14ac:dyDescent="0.45">
      <c r="A1040" s="379" t="s">
        <v>602</v>
      </c>
      <c r="B1040" s="379" t="s">
        <v>851</v>
      </c>
      <c r="C1040" s="681" t="s">
        <v>852</v>
      </c>
      <c r="D1040" s="379" t="s">
        <v>853</v>
      </c>
      <c r="H1040" s="379" t="s">
        <v>3718</v>
      </c>
      <c r="J1040" s="379" t="s">
        <v>120</v>
      </c>
      <c r="K1040" s="594" t="s">
        <v>4623</v>
      </c>
      <c r="L1040" s="594" t="s">
        <v>3785</v>
      </c>
      <c r="M1040" s="594" t="s">
        <v>3753</v>
      </c>
      <c r="N1040" s="594" t="s">
        <v>4624</v>
      </c>
      <c r="O1040" s="594" t="s">
        <v>4625</v>
      </c>
      <c r="P1040" s="594" t="s">
        <v>4626</v>
      </c>
      <c r="Q1040" s="594" t="s">
        <v>4627</v>
      </c>
      <c r="R1040" s="594"/>
      <c r="S1040" s="594"/>
      <c r="T1040" s="594"/>
      <c r="U1040" s="594"/>
      <c r="V1040" s="594"/>
      <c r="W1040" s="594"/>
      <c r="X1040" s="594"/>
      <c r="Y1040" s="594"/>
      <c r="Z1040" s="594"/>
      <c r="AA1040" s="588" t="s">
        <v>4628</v>
      </c>
      <c r="AB1040" s="588" t="s">
        <v>4629</v>
      </c>
      <c r="AC1040" s="680" t="s">
        <v>256</v>
      </c>
      <c r="AD1040" s="588" t="s">
        <v>1096</v>
      </c>
      <c r="AE1040" s="595">
        <v>1</v>
      </c>
      <c r="AF1040" s="595">
        <v>7</v>
      </c>
      <c r="AG1040" s="379" t="s">
        <v>665</v>
      </c>
      <c r="AH1040" s="635" t="e">
        <v>#REF!</v>
      </c>
      <c r="AJ1040" s="379"/>
      <c r="AK1040" s="379"/>
      <c r="AL1040" s="379"/>
      <c r="AM1040" s="379"/>
      <c r="AN1040" s="379"/>
      <c r="AO1040" s="379"/>
      <c r="AQ1040" s="379" t="s">
        <v>862</v>
      </c>
      <c r="AU1040" s="650" t="s">
        <v>864</v>
      </c>
      <c r="AV1040" s="681">
        <v>1.6</v>
      </c>
      <c r="AW1040" s="644">
        <v>2.64</v>
      </c>
    </row>
    <row r="1041" spans="1:51" x14ac:dyDescent="0.45">
      <c r="A1041" s="379" t="s">
        <v>602</v>
      </c>
      <c r="B1041" s="379" t="s">
        <v>851</v>
      </c>
      <c r="C1041" s="681" t="s">
        <v>852</v>
      </c>
      <c r="D1041" s="379" t="s">
        <v>853</v>
      </c>
      <c r="H1041" s="379" t="s">
        <v>3718</v>
      </c>
      <c r="J1041" s="379" t="s">
        <v>120</v>
      </c>
      <c r="K1041" s="594" t="s">
        <v>4630</v>
      </c>
      <c r="L1041" s="594" t="s">
        <v>3785</v>
      </c>
      <c r="M1041" s="594" t="s">
        <v>3753</v>
      </c>
      <c r="N1041" s="594" t="s">
        <v>4631</v>
      </c>
      <c r="O1041" s="594" t="s">
        <v>4632</v>
      </c>
      <c r="P1041" s="594"/>
      <c r="Q1041" s="594"/>
      <c r="R1041" s="594"/>
      <c r="S1041" s="594"/>
      <c r="T1041" s="594"/>
      <c r="U1041" s="594"/>
      <c r="V1041" s="594"/>
      <c r="W1041" s="594"/>
      <c r="X1041" s="594"/>
      <c r="Y1041" s="594"/>
      <c r="Z1041" s="594"/>
      <c r="AA1041" s="588" t="s">
        <v>4633</v>
      </c>
      <c r="AB1041" s="588" t="s">
        <v>4634</v>
      </c>
      <c r="AC1041" s="680" t="s">
        <v>272</v>
      </c>
      <c r="AD1041" s="588" t="s">
        <v>1096</v>
      </c>
      <c r="AE1041" s="595">
        <v>1</v>
      </c>
      <c r="AF1041" s="595">
        <v>7</v>
      </c>
      <c r="AG1041" s="379" t="s">
        <v>665</v>
      </c>
      <c r="AH1041" s="635" t="e">
        <v>#REF!</v>
      </c>
      <c r="AJ1041" s="379"/>
      <c r="AK1041" s="379"/>
      <c r="AL1041" s="379"/>
      <c r="AM1041" s="379"/>
      <c r="AN1041" s="379"/>
      <c r="AO1041" s="379"/>
      <c r="AQ1041" s="379" t="s">
        <v>862</v>
      </c>
      <c r="AU1041" s="650" t="s">
        <v>864</v>
      </c>
      <c r="AV1041" s="681">
        <v>1.6</v>
      </c>
      <c r="AW1041" s="644">
        <v>2.75</v>
      </c>
    </row>
    <row r="1042" spans="1:51" x14ac:dyDescent="0.45">
      <c r="A1042" s="379" t="s">
        <v>602</v>
      </c>
      <c r="B1042" s="379" t="s">
        <v>851</v>
      </c>
      <c r="C1042" s="681" t="s">
        <v>852</v>
      </c>
      <c r="D1042" s="379" t="s">
        <v>853</v>
      </c>
      <c r="H1042" s="379" t="s">
        <v>3718</v>
      </c>
      <c r="J1042" s="379" t="s">
        <v>120</v>
      </c>
      <c r="K1042" s="594" t="s">
        <v>4635</v>
      </c>
      <c r="L1042" s="594" t="s">
        <v>3785</v>
      </c>
      <c r="M1042" s="594" t="s">
        <v>3753</v>
      </c>
      <c r="N1042" s="594" t="s">
        <v>4636</v>
      </c>
      <c r="O1042" s="594" t="s">
        <v>4637</v>
      </c>
      <c r="P1042" s="594"/>
      <c r="Q1042" s="594"/>
      <c r="R1042" s="594"/>
      <c r="S1042" s="594"/>
      <c r="T1042" s="594"/>
      <c r="U1042" s="594"/>
      <c r="V1042" s="594"/>
      <c r="W1042" s="594"/>
      <c r="X1042" s="594"/>
      <c r="Y1042" s="594"/>
      <c r="Z1042" s="594"/>
      <c r="AA1042" s="588" t="s">
        <v>4638</v>
      </c>
      <c r="AB1042" s="588" t="s">
        <v>4639</v>
      </c>
      <c r="AC1042" s="680" t="s">
        <v>288</v>
      </c>
      <c r="AD1042" s="588" t="s">
        <v>1096</v>
      </c>
      <c r="AE1042" s="595">
        <v>1</v>
      </c>
      <c r="AF1042" s="595">
        <v>7</v>
      </c>
      <c r="AG1042" s="379" t="s">
        <v>665</v>
      </c>
      <c r="AH1042" s="635" t="e">
        <v>#REF!</v>
      </c>
      <c r="AJ1042" s="379"/>
      <c r="AK1042" s="379"/>
      <c r="AL1042" s="379"/>
      <c r="AM1042" s="379"/>
      <c r="AN1042" s="379"/>
      <c r="AO1042" s="379"/>
      <c r="AQ1042" s="379" t="s">
        <v>862</v>
      </c>
      <c r="AU1042" s="650" t="s">
        <v>864</v>
      </c>
      <c r="AV1042" s="681">
        <v>1.6</v>
      </c>
      <c r="AW1042" s="644">
        <v>1.76</v>
      </c>
    </row>
    <row r="1043" spans="1:51" x14ac:dyDescent="0.45">
      <c r="A1043" s="379" t="s">
        <v>602</v>
      </c>
      <c r="B1043" s="379" t="s">
        <v>851</v>
      </c>
      <c r="C1043" s="681" t="s">
        <v>852</v>
      </c>
      <c r="D1043" s="379" t="s">
        <v>853</v>
      </c>
      <c r="H1043" s="379" t="s">
        <v>3718</v>
      </c>
      <c r="J1043" s="379" t="s">
        <v>120</v>
      </c>
      <c r="K1043" s="594" t="s">
        <v>4640</v>
      </c>
      <c r="L1043" s="594" t="s">
        <v>3785</v>
      </c>
      <c r="M1043" s="594" t="s">
        <v>3753</v>
      </c>
      <c r="N1043" s="594" t="s">
        <v>4641</v>
      </c>
      <c r="O1043" s="594" t="s">
        <v>4642</v>
      </c>
      <c r="P1043" s="594"/>
      <c r="Q1043" s="594"/>
      <c r="R1043" s="594"/>
      <c r="S1043" s="594"/>
      <c r="T1043" s="594"/>
      <c r="U1043" s="594"/>
      <c r="V1043" s="594"/>
      <c r="W1043" s="594"/>
      <c r="X1043" s="594"/>
      <c r="Y1043" s="594"/>
      <c r="Z1043" s="594"/>
      <c r="AA1043" s="588" t="s">
        <v>4643</v>
      </c>
      <c r="AB1043" s="588" t="s">
        <v>4644</v>
      </c>
      <c r="AC1043" s="680" t="s">
        <v>304</v>
      </c>
      <c r="AD1043" s="588" t="s">
        <v>1096</v>
      </c>
      <c r="AE1043" s="595">
        <v>1</v>
      </c>
      <c r="AF1043" s="595">
        <v>7</v>
      </c>
      <c r="AG1043" s="379" t="s">
        <v>665</v>
      </c>
      <c r="AH1043" s="635" t="e">
        <v>#REF!</v>
      </c>
      <c r="AJ1043" s="379"/>
      <c r="AK1043" s="379"/>
      <c r="AL1043" s="379"/>
      <c r="AM1043" s="379"/>
      <c r="AN1043" s="379"/>
      <c r="AO1043" s="379"/>
      <c r="AQ1043" s="379" t="s">
        <v>862</v>
      </c>
      <c r="AU1043" s="650" t="s">
        <v>864</v>
      </c>
      <c r="AV1043" s="681">
        <v>1.6</v>
      </c>
      <c r="AW1043" s="644">
        <v>0.81399999999999995</v>
      </c>
    </row>
    <row r="1044" spans="1:51" x14ac:dyDescent="0.45">
      <c r="A1044" s="379" t="s">
        <v>602</v>
      </c>
      <c r="B1044" s="379" t="s">
        <v>851</v>
      </c>
      <c r="C1044" s="681" t="s">
        <v>852</v>
      </c>
      <c r="D1044" s="379" t="s">
        <v>853</v>
      </c>
      <c r="H1044" s="379" t="s">
        <v>3718</v>
      </c>
      <c r="J1044" s="379" t="s">
        <v>120</v>
      </c>
      <c r="K1044" s="594" t="s">
        <v>4645</v>
      </c>
      <c r="L1044" s="594" t="s">
        <v>3785</v>
      </c>
      <c r="M1044" s="594" t="s">
        <v>3753</v>
      </c>
      <c r="N1044" s="594" t="s">
        <v>4646</v>
      </c>
      <c r="O1044" s="594" t="s">
        <v>4647</v>
      </c>
      <c r="P1044" s="594"/>
      <c r="Q1044" s="594"/>
      <c r="R1044" s="594"/>
      <c r="S1044" s="594"/>
      <c r="T1044" s="594"/>
      <c r="U1044" s="594"/>
      <c r="V1044" s="594"/>
      <c r="W1044" s="594"/>
      <c r="X1044" s="594"/>
      <c r="Y1044" s="594"/>
      <c r="Z1044" s="594"/>
      <c r="AA1044" s="588" t="s">
        <v>4648</v>
      </c>
      <c r="AB1044" s="588" t="s">
        <v>4649</v>
      </c>
      <c r="AC1044" s="680" t="s">
        <v>320</v>
      </c>
      <c r="AD1044" s="588" t="s">
        <v>1096</v>
      </c>
      <c r="AE1044" s="595">
        <v>1</v>
      </c>
      <c r="AF1044" s="595">
        <v>7</v>
      </c>
      <c r="AG1044" s="379" t="s">
        <v>665</v>
      </c>
      <c r="AH1044" s="635" t="e">
        <v>#REF!</v>
      </c>
      <c r="AJ1044" s="379"/>
      <c r="AK1044" s="379"/>
      <c r="AL1044" s="379"/>
      <c r="AM1044" s="379"/>
      <c r="AN1044" s="379"/>
      <c r="AO1044" s="379"/>
      <c r="AQ1044" s="379" t="s">
        <v>862</v>
      </c>
      <c r="AU1044" s="650" t="s">
        <v>864</v>
      </c>
      <c r="AV1044" s="681">
        <v>1.6</v>
      </c>
      <c r="AW1044" s="644">
        <v>0.88</v>
      </c>
    </row>
    <row r="1045" spans="1:51" x14ac:dyDescent="0.45">
      <c r="A1045" s="379" t="s">
        <v>602</v>
      </c>
      <c r="B1045" s="379" t="s">
        <v>851</v>
      </c>
      <c r="C1045" s="681" t="s">
        <v>852</v>
      </c>
      <c r="D1045" s="379" t="s">
        <v>853</v>
      </c>
      <c r="H1045" s="379" t="s">
        <v>3718</v>
      </c>
      <c r="J1045" s="379" t="s">
        <v>120</v>
      </c>
      <c r="K1045" s="594" t="s">
        <v>4650</v>
      </c>
      <c r="L1045" s="594" t="s">
        <v>3785</v>
      </c>
      <c r="M1045" s="594" t="s">
        <v>3753</v>
      </c>
      <c r="N1045" s="594" t="s">
        <v>4651</v>
      </c>
      <c r="O1045" s="594" t="s">
        <v>4652</v>
      </c>
      <c r="P1045" s="594"/>
      <c r="Q1045" s="594"/>
      <c r="R1045" s="594"/>
      <c r="S1045" s="594"/>
      <c r="T1045" s="594"/>
      <c r="U1045" s="594"/>
      <c r="V1045" s="594"/>
      <c r="W1045" s="594"/>
      <c r="X1045" s="594"/>
      <c r="Y1045" s="594"/>
      <c r="Z1045" s="594"/>
      <c r="AA1045" s="588" t="s">
        <v>4653</v>
      </c>
      <c r="AB1045" s="588" t="s">
        <v>4654</v>
      </c>
      <c r="AC1045" s="680" t="s">
        <v>337</v>
      </c>
      <c r="AD1045" s="588" t="s">
        <v>1096</v>
      </c>
      <c r="AE1045" s="595">
        <v>1</v>
      </c>
      <c r="AF1045" s="595">
        <v>7</v>
      </c>
      <c r="AG1045" s="379" t="s">
        <v>665</v>
      </c>
      <c r="AH1045" s="635" t="e">
        <v>#REF!</v>
      </c>
      <c r="AJ1045" s="379"/>
      <c r="AK1045" s="379"/>
      <c r="AL1045" s="379"/>
      <c r="AM1045" s="379"/>
      <c r="AN1045" s="379"/>
      <c r="AO1045" s="379"/>
      <c r="AQ1045" s="379" t="s">
        <v>862</v>
      </c>
      <c r="AU1045" s="650" t="s">
        <v>864</v>
      </c>
      <c r="AV1045" s="681">
        <v>1.6</v>
      </c>
      <c r="AW1045" s="644">
        <v>0.50600000000000001</v>
      </c>
    </row>
    <row r="1046" spans="1:51" x14ac:dyDescent="0.45">
      <c r="A1046" s="379" t="s">
        <v>602</v>
      </c>
      <c r="B1046" s="379" t="s">
        <v>851</v>
      </c>
      <c r="C1046" s="681" t="s">
        <v>852</v>
      </c>
      <c r="D1046" s="379" t="s">
        <v>853</v>
      </c>
      <c r="H1046" s="379" t="s">
        <v>4655</v>
      </c>
      <c r="J1046" s="379" t="s">
        <v>120</v>
      </c>
      <c r="K1046" s="594" t="s">
        <v>4656</v>
      </c>
      <c r="L1046" s="594"/>
      <c r="M1046" s="594"/>
      <c r="N1046" s="594"/>
      <c r="O1046" s="594"/>
      <c r="P1046" s="594"/>
      <c r="Q1046" s="594"/>
      <c r="R1046" s="594"/>
      <c r="S1046" s="594"/>
      <c r="T1046" s="594"/>
      <c r="U1046" s="594"/>
      <c r="V1046" s="594"/>
      <c r="W1046" s="594"/>
      <c r="X1046" s="594"/>
      <c r="Y1046" s="594"/>
      <c r="Z1046" s="594"/>
      <c r="AA1046" s="588" t="s">
        <v>4657</v>
      </c>
      <c r="AB1046" s="588" t="s">
        <v>4658</v>
      </c>
      <c r="AC1046" s="680" t="s">
        <v>354</v>
      </c>
      <c r="AD1046" s="588" t="s">
        <v>1096</v>
      </c>
      <c r="AE1046" s="595">
        <v>1</v>
      </c>
      <c r="AF1046" s="595">
        <v>7</v>
      </c>
      <c r="AG1046" s="379" t="s">
        <v>665</v>
      </c>
      <c r="AH1046" s="635" t="e">
        <v>#REF!</v>
      </c>
      <c r="AJ1046" s="379"/>
      <c r="AK1046" s="379"/>
      <c r="AL1046" s="379"/>
      <c r="AM1046" s="379"/>
      <c r="AN1046" s="379"/>
      <c r="AO1046" s="379"/>
      <c r="AQ1046" s="379" t="s">
        <v>862</v>
      </c>
      <c r="AU1046" s="650" t="s">
        <v>876</v>
      </c>
      <c r="AV1046" s="681">
        <v>1.6</v>
      </c>
      <c r="AW1046" s="644">
        <v>0</v>
      </c>
    </row>
    <row r="1047" spans="1:51" x14ac:dyDescent="0.45">
      <c r="A1047" s="379" t="s">
        <v>602</v>
      </c>
      <c r="B1047" s="379" t="s">
        <v>851</v>
      </c>
      <c r="C1047" s="379" t="s">
        <v>852</v>
      </c>
      <c r="D1047" s="379" t="s">
        <v>853</v>
      </c>
      <c r="H1047" s="379" t="s">
        <v>4659</v>
      </c>
      <c r="J1047" s="379" t="s">
        <v>120</v>
      </c>
      <c r="K1047" s="594" t="s">
        <v>4660</v>
      </c>
      <c r="L1047" s="594"/>
      <c r="M1047" s="594"/>
      <c r="N1047" s="594"/>
      <c r="O1047" s="594"/>
      <c r="P1047" s="594"/>
      <c r="Q1047" s="594"/>
      <c r="R1047" s="594"/>
      <c r="S1047" s="594"/>
      <c r="T1047" s="594"/>
      <c r="U1047" s="594"/>
      <c r="V1047" s="594"/>
      <c r="W1047" s="594"/>
      <c r="X1047" s="594"/>
      <c r="Y1047" s="594"/>
      <c r="Z1047" s="594"/>
      <c r="AA1047" s="588" t="s">
        <v>4661</v>
      </c>
      <c r="AB1047" s="588" t="s">
        <v>4662</v>
      </c>
      <c r="AC1047" s="528" t="s">
        <v>371</v>
      </c>
      <c r="AD1047" s="588" t="s">
        <v>1096</v>
      </c>
      <c r="AE1047" s="595">
        <v>1</v>
      </c>
      <c r="AF1047" s="595">
        <v>7</v>
      </c>
      <c r="AG1047" s="379" t="s">
        <v>665</v>
      </c>
      <c r="AH1047" s="635" t="e">
        <v>#REF!</v>
      </c>
      <c r="AJ1047" s="379"/>
      <c r="AK1047" s="379"/>
      <c r="AL1047" s="379"/>
      <c r="AM1047" s="379"/>
      <c r="AN1047" s="379"/>
      <c r="AO1047" s="379"/>
      <c r="AQ1047" s="379" t="s">
        <v>862</v>
      </c>
      <c r="AU1047" s="650" t="s">
        <v>872</v>
      </c>
      <c r="AV1047" s="379">
        <v>1.6</v>
      </c>
      <c r="AW1047" s="644">
        <v>0</v>
      </c>
      <c r="AX1047" s="380" t="s">
        <v>3691</v>
      </c>
    </row>
    <row r="1048" spans="1:51" x14ac:dyDescent="0.45">
      <c r="A1048" s="379" t="s">
        <v>602</v>
      </c>
      <c r="B1048" s="379" t="s">
        <v>4663</v>
      </c>
      <c r="C1048" s="681" t="s">
        <v>4664</v>
      </c>
      <c r="D1048" s="379" t="s">
        <v>4665</v>
      </c>
      <c r="J1048" s="379" t="s">
        <v>120</v>
      </c>
      <c r="K1048" s="594" t="s">
        <v>4666</v>
      </c>
      <c r="L1048" s="594" t="s">
        <v>3731</v>
      </c>
      <c r="M1048" s="594" t="s">
        <v>3732</v>
      </c>
      <c r="N1048" s="594" t="s">
        <v>4667</v>
      </c>
      <c r="O1048" s="594" t="s">
        <v>4668</v>
      </c>
      <c r="P1048" s="594"/>
      <c r="Q1048" s="594"/>
      <c r="R1048" s="594"/>
      <c r="S1048" s="594"/>
      <c r="T1048" s="594"/>
      <c r="U1048" s="594"/>
      <c r="V1048" s="594"/>
      <c r="W1048" s="594"/>
      <c r="X1048" s="594"/>
      <c r="Y1048" s="594"/>
      <c r="Z1048" s="594"/>
      <c r="AA1048" s="588" t="s">
        <v>4669</v>
      </c>
      <c r="AB1048" s="588" t="s">
        <v>4670</v>
      </c>
      <c r="AC1048" s="680" t="s">
        <v>222</v>
      </c>
      <c r="AD1048" s="588" t="s">
        <v>1096</v>
      </c>
      <c r="AE1048" s="595">
        <v>1</v>
      </c>
      <c r="AF1048" s="595">
        <v>7</v>
      </c>
      <c r="AG1048" s="379" t="s">
        <v>665</v>
      </c>
      <c r="AH1048" s="635" t="e">
        <v>#REF!</v>
      </c>
      <c r="AJ1048" s="379"/>
      <c r="AK1048" s="379"/>
      <c r="AL1048" s="379"/>
      <c r="AM1048" s="379"/>
      <c r="AN1048" s="379"/>
      <c r="AO1048" s="379"/>
      <c r="AP1048" s="379" t="s">
        <v>1429</v>
      </c>
      <c r="AQ1048" s="379" t="s">
        <v>4671</v>
      </c>
      <c r="AR1048" s="379" t="s">
        <v>4672</v>
      </c>
      <c r="AU1048" s="379"/>
      <c r="AV1048" s="681">
        <v>1.1000000000000001</v>
      </c>
      <c r="AW1048" s="644">
        <v>0.154</v>
      </c>
      <c r="AY1048" s="379"/>
    </row>
    <row r="1049" spans="1:51" x14ac:dyDescent="0.45">
      <c r="A1049" s="379" t="s">
        <v>602</v>
      </c>
      <c r="B1049" s="379" t="s">
        <v>4673</v>
      </c>
      <c r="C1049" s="681" t="s">
        <v>4674</v>
      </c>
      <c r="J1049" s="379" t="s">
        <v>120</v>
      </c>
      <c r="K1049" s="594" t="s">
        <v>4675</v>
      </c>
      <c r="L1049" s="594"/>
      <c r="M1049" s="594"/>
      <c r="N1049" s="633"/>
      <c r="O1049" s="633"/>
      <c r="P1049" s="594"/>
      <c r="Q1049" s="594"/>
      <c r="R1049" s="594"/>
      <c r="S1049" s="594"/>
      <c r="T1049" s="633" t="s">
        <v>4676</v>
      </c>
      <c r="U1049" s="633" t="s">
        <v>4677</v>
      </c>
      <c r="V1049" s="633"/>
      <c r="W1049" s="633"/>
      <c r="X1049" s="633"/>
      <c r="Y1049" s="633"/>
      <c r="Z1049" s="594"/>
      <c r="AA1049" s="588" t="s">
        <v>4678</v>
      </c>
      <c r="AB1049" s="588" t="s">
        <v>4679</v>
      </c>
      <c r="AC1049" s="680" t="s">
        <v>239</v>
      </c>
      <c r="AD1049" s="588" t="s">
        <v>1096</v>
      </c>
      <c r="AE1049" s="595">
        <v>1</v>
      </c>
      <c r="AF1049" s="595">
        <v>7</v>
      </c>
      <c r="AG1049" s="379" t="s">
        <v>665</v>
      </c>
      <c r="AH1049" s="635" t="e">
        <v>#REF!</v>
      </c>
      <c r="AJ1049" s="379"/>
      <c r="AK1049" s="379"/>
      <c r="AL1049" s="379"/>
      <c r="AM1049" s="379"/>
      <c r="AN1049" s="379"/>
      <c r="AO1049" s="379"/>
      <c r="AQ1049" s="379" t="s">
        <v>4680</v>
      </c>
      <c r="AR1049" s="379" t="s">
        <v>4681</v>
      </c>
      <c r="AU1049" s="379"/>
      <c r="AV1049" s="681">
        <v>4</v>
      </c>
      <c r="AW1049" s="644">
        <v>1.012</v>
      </c>
      <c r="AY1049" s="379"/>
    </row>
    <row r="1050" spans="1:51" x14ac:dyDescent="0.45">
      <c r="A1050" s="379" t="s">
        <v>602</v>
      </c>
      <c r="B1050" s="379" t="s">
        <v>4673</v>
      </c>
      <c r="C1050" s="681" t="s">
        <v>4674</v>
      </c>
      <c r="J1050" s="379" t="s">
        <v>120</v>
      </c>
      <c r="K1050" s="594" t="s">
        <v>4682</v>
      </c>
      <c r="L1050" s="594" t="s">
        <v>3785</v>
      </c>
      <c r="M1050" s="594" t="s">
        <v>3753</v>
      </c>
      <c r="N1050" s="594" t="s">
        <v>4683</v>
      </c>
      <c r="O1050" s="594" t="s">
        <v>4684</v>
      </c>
      <c r="P1050" s="594"/>
      <c r="Q1050" s="594"/>
      <c r="R1050" s="594"/>
      <c r="S1050" s="594"/>
      <c r="T1050" s="594"/>
      <c r="U1050" s="594"/>
      <c r="V1050" s="594"/>
      <c r="W1050" s="594"/>
      <c r="X1050" s="594"/>
      <c r="Y1050" s="594"/>
      <c r="Z1050" s="594"/>
      <c r="AA1050" s="588" t="s">
        <v>4685</v>
      </c>
      <c r="AB1050" s="588" t="s">
        <v>4686</v>
      </c>
      <c r="AC1050" s="678" t="s">
        <v>255</v>
      </c>
      <c r="AD1050" s="588" t="s">
        <v>1096</v>
      </c>
      <c r="AE1050" s="595">
        <v>1</v>
      </c>
      <c r="AF1050" s="595">
        <v>7</v>
      </c>
      <c r="AG1050" s="379" t="s">
        <v>665</v>
      </c>
      <c r="AH1050" s="635" t="e">
        <v>#REF!</v>
      </c>
      <c r="AJ1050" s="379"/>
      <c r="AK1050" s="379"/>
      <c r="AL1050" s="379"/>
      <c r="AM1050" s="379"/>
      <c r="AN1050" s="379"/>
      <c r="AO1050" s="379"/>
      <c r="AU1050" s="379"/>
      <c r="AV1050" s="379">
        <v>4</v>
      </c>
      <c r="AY1050" s="379"/>
    </row>
    <row r="1051" spans="1:51" x14ac:dyDescent="0.45">
      <c r="A1051" s="645" t="s">
        <v>16</v>
      </c>
      <c r="B1051" s="645"/>
      <c r="C1051" s="645"/>
      <c r="J1051" s="379" t="s">
        <v>120</v>
      </c>
      <c r="K1051" s="594" t="s">
        <v>4687</v>
      </c>
      <c r="L1051" s="594" t="s">
        <v>4464</v>
      </c>
      <c r="M1051" s="594" t="s">
        <v>4465</v>
      </c>
      <c r="N1051" s="594" t="s">
        <v>4688</v>
      </c>
      <c r="O1051" s="594" t="s">
        <v>4689</v>
      </c>
      <c r="P1051" s="594"/>
      <c r="Q1051" s="594"/>
      <c r="R1051" s="594"/>
      <c r="S1051" s="594"/>
      <c r="T1051" s="633" t="s">
        <v>4690</v>
      </c>
      <c r="U1051" s="633" t="s">
        <v>4691</v>
      </c>
      <c r="V1051" s="633"/>
      <c r="W1051" s="633"/>
      <c r="X1051" s="633"/>
      <c r="Y1051" s="633"/>
      <c r="Z1051" s="594"/>
      <c r="AA1051" s="588" t="s">
        <v>4692</v>
      </c>
      <c r="AB1051" s="588" t="s">
        <v>4693</v>
      </c>
      <c r="AC1051" s="678" t="s">
        <v>271</v>
      </c>
      <c r="AD1051" s="588" t="s">
        <v>1096</v>
      </c>
      <c r="AE1051" s="595">
        <v>1</v>
      </c>
      <c r="AF1051" s="595">
        <v>7</v>
      </c>
      <c r="AG1051" s="379" t="s">
        <v>665</v>
      </c>
      <c r="AH1051" s="635" t="e">
        <v>#REF!</v>
      </c>
      <c r="AJ1051" s="379"/>
      <c r="AK1051" s="379"/>
      <c r="AL1051" s="379"/>
      <c r="AM1051" s="379"/>
      <c r="AN1051" s="379"/>
      <c r="AO1051" s="379"/>
      <c r="AU1051" s="379"/>
      <c r="AY1051" s="379"/>
    </row>
    <row r="1052" spans="1:51" x14ac:dyDescent="0.45">
      <c r="A1052" s="645" t="s">
        <v>16</v>
      </c>
      <c r="B1052" s="645"/>
      <c r="C1052" s="645"/>
      <c r="J1052" s="379" t="s">
        <v>120</v>
      </c>
      <c r="K1052" s="594" t="s">
        <v>4694</v>
      </c>
      <c r="L1052" s="594" t="s">
        <v>3732</v>
      </c>
      <c r="M1052" s="594" t="s">
        <v>3731</v>
      </c>
      <c r="N1052" s="594" t="s">
        <v>4695</v>
      </c>
      <c r="O1052" s="594" t="s">
        <v>4696</v>
      </c>
      <c r="P1052" s="594"/>
      <c r="Q1052" s="594"/>
      <c r="R1052" s="594"/>
      <c r="S1052" s="594"/>
      <c r="T1052" s="594"/>
      <c r="U1052" s="594"/>
      <c r="V1052" s="594"/>
      <c r="W1052" s="594"/>
      <c r="X1052" s="594"/>
      <c r="Y1052" s="594"/>
      <c r="Z1052" s="594"/>
      <c r="AA1052" s="588" t="s">
        <v>4697</v>
      </c>
      <c r="AB1052" s="588" t="s">
        <v>4698</v>
      </c>
      <c r="AC1052" s="678" t="s">
        <v>287</v>
      </c>
      <c r="AD1052" s="588" t="s">
        <v>1096</v>
      </c>
      <c r="AE1052" s="595">
        <v>1</v>
      </c>
      <c r="AF1052" s="595">
        <v>7</v>
      </c>
      <c r="AG1052" s="379" t="s">
        <v>665</v>
      </c>
      <c r="AH1052" s="635" t="e">
        <v>#REF!</v>
      </c>
      <c r="AJ1052" s="379"/>
      <c r="AK1052" s="379"/>
      <c r="AL1052" s="379"/>
      <c r="AM1052" s="379"/>
      <c r="AN1052" s="379"/>
      <c r="AO1052" s="379"/>
      <c r="AU1052" s="379"/>
      <c r="AY1052" s="379"/>
    </row>
    <row r="1053" spans="1:51" x14ac:dyDescent="0.45">
      <c r="A1053" s="645" t="s">
        <v>16</v>
      </c>
      <c r="B1053" s="645"/>
      <c r="C1053" s="645"/>
      <c r="J1053" s="379" t="s">
        <v>120</v>
      </c>
      <c r="K1053" s="594" t="s">
        <v>4699</v>
      </c>
      <c r="L1053" s="594" t="s">
        <v>3732</v>
      </c>
      <c r="M1053" s="594" t="s">
        <v>3731</v>
      </c>
      <c r="N1053" s="594" t="s">
        <v>4700</v>
      </c>
      <c r="O1053" s="594" t="s">
        <v>4701</v>
      </c>
      <c r="P1053" s="594"/>
      <c r="Q1053" s="594"/>
      <c r="R1053" s="594"/>
      <c r="S1053" s="594"/>
      <c r="T1053" s="594"/>
      <c r="U1053" s="594"/>
      <c r="V1053" s="594"/>
      <c r="W1053" s="594"/>
      <c r="X1053" s="594"/>
      <c r="Y1053" s="594"/>
      <c r="Z1053" s="594"/>
      <c r="AA1053" s="588" t="s">
        <v>4702</v>
      </c>
      <c r="AB1053" s="588" t="s">
        <v>4703</v>
      </c>
      <c r="AC1053" s="678" t="s">
        <v>303</v>
      </c>
      <c r="AD1053" s="588" t="s">
        <v>1096</v>
      </c>
      <c r="AE1053" s="595">
        <v>1</v>
      </c>
      <c r="AF1053" s="595">
        <v>7</v>
      </c>
      <c r="AG1053" s="379" t="s">
        <v>665</v>
      </c>
      <c r="AH1053" s="635" t="e">
        <v>#REF!</v>
      </c>
      <c r="AJ1053" s="379"/>
      <c r="AK1053" s="379"/>
      <c r="AL1053" s="379"/>
      <c r="AM1053" s="379"/>
      <c r="AN1053" s="379"/>
      <c r="AO1053" s="379"/>
      <c r="AU1053" s="379"/>
      <c r="AY1053" s="379"/>
    </row>
    <row r="1054" spans="1:51" x14ac:dyDescent="0.45">
      <c r="A1054" s="645" t="s">
        <v>16</v>
      </c>
      <c r="B1054" s="645"/>
      <c r="C1054" s="645"/>
      <c r="J1054" s="379" t="s">
        <v>120</v>
      </c>
      <c r="K1054" s="594" t="s">
        <v>4704</v>
      </c>
      <c r="L1054" s="594" t="s">
        <v>3732</v>
      </c>
      <c r="M1054" s="594" t="s">
        <v>3731</v>
      </c>
      <c r="N1054" s="594" t="s">
        <v>4705</v>
      </c>
      <c r="O1054" s="594" t="s">
        <v>4706</v>
      </c>
      <c r="P1054" s="594"/>
      <c r="Q1054" s="594"/>
      <c r="R1054" s="594"/>
      <c r="S1054" s="594"/>
      <c r="T1054" s="594"/>
      <c r="U1054" s="594"/>
      <c r="V1054" s="594"/>
      <c r="W1054" s="594"/>
      <c r="X1054" s="594"/>
      <c r="Y1054" s="594"/>
      <c r="Z1054" s="594"/>
      <c r="AA1054" s="588" t="s">
        <v>4707</v>
      </c>
      <c r="AB1054" s="588" t="s">
        <v>4708</v>
      </c>
      <c r="AC1054" s="678" t="s">
        <v>319</v>
      </c>
      <c r="AD1054" s="588" t="s">
        <v>1096</v>
      </c>
      <c r="AE1054" s="595">
        <v>1</v>
      </c>
      <c r="AF1054" s="595">
        <v>7</v>
      </c>
      <c r="AG1054" s="379" t="s">
        <v>665</v>
      </c>
      <c r="AH1054" s="635" t="e">
        <v>#REF!</v>
      </c>
      <c r="AJ1054" s="379"/>
      <c r="AK1054" s="379"/>
      <c r="AL1054" s="379"/>
      <c r="AM1054" s="379"/>
      <c r="AN1054" s="379"/>
      <c r="AO1054" s="379"/>
      <c r="AU1054" s="379"/>
      <c r="AY1054" s="379"/>
    </row>
    <row r="1055" spans="1:51" x14ac:dyDescent="0.45">
      <c r="A1055" s="645" t="s">
        <v>16</v>
      </c>
      <c r="B1055" s="645"/>
      <c r="C1055" s="645"/>
      <c r="J1055" s="379" t="s">
        <v>120</v>
      </c>
      <c r="K1055" s="594" t="s">
        <v>4709</v>
      </c>
      <c r="L1055" s="594" t="s">
        <v>3785</v>
      </c>
      <c r="M1055" s="594" t="s">
        <v>3753</v>
      </c>
      <c r="N1055" s="594" t="s">
        <v>4710</v>
      </c>
      <c r="O1055" s="594" t="s">
        <v>4711</v>
      </c>
      <c r="P1055" s="594" t="s">
        <v>4712</v>
      </c>
      <c r="Q1055" s="594" t="s">
        <v>4713</v>
      </c>
      <c r="R1055" s="594"/>
      <c r="S1055" s="594"/>
      <c r="T1055" s="594"/>
      <c r="U1055" s="594"/>
      <c r="V1055" s="594"/>
      <c r="W1055" s="594"/>
      <c r="X1055" s="594"/>
      <c r="Y1055" s="594"/>
      <c r="Z1055" s="594"/>
      <c r="AA1055" s="588" t="s">
        <v>4714</v>
      </c>
      <c r="AB1055" s="588" t="s">
        <v>4715</v>
      </c>
      <c r="AC1055" s="678" t="s">
        <v>336</v>
      </c>
      <c r="AD1055" s="588" t="s">
        <v>1096</v>
      </c>
      <c r="AE1055" s="595">
        <v>1</v>
      </c>
      <c r="AF1055" s="595">
        <v>7</v>
      </c>
      <c r="AG1055" s="379" t="s">
        <v>665</v>
      </c>
      <c r="AH1055" s="635" t="e">
        <v>#REF!</v>
      </c>
      <c r="AJ1055" s="379"/>
      <c r="AK1055" s="379"/>
      <c r="AL1055" s="379"/>
      <c r="AM1055" s="379"/>
      <c r="AN1055" s="379"/>
      <c r="AO1055" s="379"/>
      <c r="AU1055" s="379"/>
      <c r="AY1055" s="379"/>
    </row>
    <row r="1056" spans="1:51" x14ac:dyDescent="0.45">
      <c r="A1056" s="379" t="s">
        <v>16</v>
      </c>
      <c r="J1056" s="379" t="s">
        <v>120</v>
      </c>
      <c r="K1056" s="594" t="s">
        <v>4716</v>
      </c>
      <c r="L1056" s="594" t="s">
        <v>3731</v>
      </c>
      <c r="M1056" s="594"/>
      <c r="N1056" s="594" t="s">
        <v>4717</v>
      </c>
      <c r="O1056" s="594"/>
      <c r="P1056" s="594"/>
      <c r="Q1056" s="594"/>
      <c r="R1056" s="594"/>
      <c r="S1056" s="594"/>
      <c r="T1056" s="594"/>
      <c r="U1056" s="594"/>
      <c r="V1056" s="594"/>
      <c r="W1056" s="594"/>
      <c r="X1056" s="594"/>
      <c r="Y1056" s="594"/>
      <c r="Z1056" s="594"/>
      <c r="AA1056" s="588" t="s">
        <v>4718</v>
      </c>
      <c r="AB1056" s="588" t="s">
        <v>4719</v>
      </c>
      <c r="AC1056" s="528" t="s">
        <v>353</v>
      </c>
      <c r="AD1056" s="588" t="s">
        <v>1096</v>
      </c>
      <c r="AE1056" s="595">
        <v>1</v>
      </c>
      <c r="AF1056" s="595">
        <v>7</v>
      </c>
      <c r="AG1056" s="379" t="s">
        <v>665</v>
      </c>
      <c r="AH1056" s="635" t="e">
        <v>#REF!</v>
      </c>
      <c r="AJ1056" s="379"/>
      <c r="AK1056" s="379"/>
      <c r="AL1056" s="379"/>
      <c r="AM1056" s="379"/>
      <c r="AN1056" s="379"/>
      <c r="AO1056" s="379"/>
      <c r="AU1056" s="379"/>
      <c r="AY1056" s="379"/>
    </row>
    <row r="1057" spans="1:51" x14ac:dyDescent="0.45">
      <c r="A1057" s="379" t="s">
        <v>16</v>
      </c>
      <c r="J1057" s="379" t="s">
        <v>120</v>
      </c>
      <c r="K1057" s="594" t="s">
        <v>4720</v>
      </c>
      <c r="L1057" s="594" t="s">
        <v>3731</v>
      </c>
      <c r="M1057" s="594"/>
      <c r="N1057" s="594" t="s">
        <v>4721</v>
      </c>
      <c r="O1057" s="594"/>
      <c r="P1057" s="594"/>
      <c r="Q1057" s="594"/>
      <c r="R1057" s="594"/>
      <c r="S1057" s="594"/>
      <c r="T1057" s="594"/>
      <c r="U1057" s="594"/>
      <c r="V1057" s="594"/>
      <c r="W1057" s="594"/>
      <c r="X1057" s="594"/>
      <c r="Y1057" s="594"/>
      <c r="Z1057" s="594"/>
      <c r="AA1057" s="588" t="s">
        <v>4722</v>
      </c>
      <c r="AB1057" s="588" t="s">
        <v>4723</v>
      </c>
      <c r="AC1057" s="528" t="s">
        <v>370</v>
      </c>
      <c r="AD1057" s="588" t="s">
        <v>1096</v>
      </c>
      <c r="AE1057" s="595">
        <v>1</v>
      </c>
      <c r="AF1057" s="595">
        <v>7</v>
      </c>
      <c r="AG1057" s="379" t="s">
        <v>665</v>
      </c>
      <c r="AH1057" s="635" t="e">
        <v>#REF!</v>
      </c>
      <c r="AJ1057" s="379"/>
      <c r="AK1057" s="379"/>
      <c r="AL1057" s="379"/>
      <c r="AM1057" s="379"/>
      <c r="AN1057" s="379"/>
      <c r="AO1057" s="379"/>
      <c r="AU1057" s="379"/>
      <c r="AY1057" s="379"/>
    </row>
    <row r="1058" spans="1:51" x14ac:dyDescent="0.45">
      <c r="A1058" s="379" t="s">
        <v>16</v>
      </c>
      <c r="J1058" s="379" t="s">
        <v>120</v>
      </c>
      <c r="K1058" s="594" t="s">
        <v>4724</v>
      </c>
      <c r="L1058" s="594"/>
      <c r="M1058" s="594"/>
      <c r="N1058" s="594"/>
      <c r="O1058" s="594"/>
      <c r="P1058" s="594"/>
      <c r="Q1058" s="594"/>
      <c r="R1058" s="594"/>
      <c r="S1058" s="594"/>
      <c r="T1058" s="594"/>
      <c r="U1058" s="594"/>
      <c r="V1058" s="594"/>
      <c r="W1058" s="594"/>
      <c r="X1058" s="594"/>
      <c r="Y1058" s="594"/>
      <c r="Z1058" s="594"/>
      <c r="AA1058" s="588" t="s">
        <v>4725</v>
      </c>
      <c r="AB1058" s="588" t="s">
        <v>4726</v>
      </c>
      <c r="AC1058" s="528" t="s">
        <v>221</v>
      </c>
      <c r="AD1058" s="588" t="s">
        <v>1096</v>
      </c>
      <c r="AE1058" s="595">
        <v>1</v>
      </c>
      <c r="AF1058" s="595">
        <v>7</v>
      </c>
      <c r="AG1058" s="379" t="s">
        <v>665</v>
      </c>
      <c r="AH1058" s="635" t="e">
        <v>#REF!</v>
      </c>
      <c r="AJ1058" s="379"/>
      <c r="AK1058" s="379"/>
      <c r="AL1058" s="379"/>
      <c r="AM1058" s="379"/>
      <c r="AN1058" s="379"/>
      <c r="AO1058" s="379"/>
      <c r="AU1058" s="379"/>
      <c r="AY1058" s="379"/>
    </row>
    <row r="1059" spans="1:51" x14ac:dyDescent="0.45">
      <c r="A1059" s="645" t="s">
        <v>16</v>
      </c>
      <c r="B1059" s="645"/>
      <c r="C1059" s="645"/>
      <c r="J1059" s="379" t="s">
        <v>120</v>
      </c>
      <c r="K1059" s="594" t="s">
        <v>4727</v>
      </c>
      <c r="L1059" s="594" t="s">
        <v>3732</v>
      </c>
      <c r="M1059" s="594"/>
      <c r="N1059" s="594" t="s">
        <v>4728</v>
      </c>
      <c r="O1059" s="594"/>
      <c r="P1059" s="594"/>
      <c r="Q1059" s="594"/>
      <c r="R1059" s="594"/>
      <c r="S1059" s="594"/>
      <c r="T1059" s="594"/>
      <c r="U1059" s="594"/>
      <c r="V1059" s="594"/>
      <c r="W1059" s="594"/>
      <c r="X1059" s="594"/>
      <c r="Y1059" s="594"/>
      <c r="Z1059" s="594"/>
      <c r="AA1059" s="588" t="s">
        <v>4729</v>
      </c>
      <c r="AB1059" s="588" t="s">
        <v>4730</v>
      </c>
      <c r="AC1059" s="678" t="s">
        <v>238</v>
      </c>
      <c r="AD1059" s="588" t="s">
        <v>1096</v>
      </c>
      <c r="AE1059" s="595">
        <v>1</v>
      </c>
      <c r="AF1059" s="595">
        <v>7</v>
      </c>
      <c r="AG1059" s="379" t="s">
        <v>665</v>
      </c>
      <c r="AH1059" s="635" t="e">
        <v>#REF!</v>
      </c>
      <c r="AJ1059" s="379"/>
      <c r="AK1059" s="379"/>
      <c r="AL1059" s="379"/>
      <c r="AM1059" s="379"/>
      <c r="AN1059" s="379"/>
      <c r="AO1059" s="379"/>
      <c r="AU1059" s="379"/>
      <c r="AY1059" s="379"/>
    </row>
    <row r="1060" spans="1:51" ht="32" x14ac:dyDescent="0.45">
      <c r="A1060" s="645" t="s">
        <v>16</v>
      </c>
      <c r="B1060" s="645"/>
      <c r="C1060" s="645"/>
      <c r="J1060" s="379" t="s">
        <v>120</v>
      </c>
      <c r="K1060" s="594" t="s">
        <v>4731</v>
      </c>
      <c r="L1060" s="594" t="s">
        <v>3732</v>
      </c>
      <c r="M1060" s="594"/>
      <c r="N1060" s="594" t="s">
        <v>4732</v>
      </c>
      <c r="O1060" s="594"/>
      <c r="P1060" s="594"/>
      <c r="Q1060" s="594"/>
      <c r="R1060" s="594"/>
      <c r="S1060" s="594"/>
      <c r="T1060" s="634" t="s">
        <v>4733</v>
      </c>
      <c r="U1060" s="634" t="s">
        <v>4734</v>
      </c>
      <c r="V1060" s="634"/>
      <c r="W1060" s="634"/>
      <c r="X1060" s="634"/>
      <c r="Y1060" s="634"/>
      <c r="Z1060" s="594"/>
      <c r="AA1060" s="588" t="s">
        <v>4735</v>
      </c>
      <c r="AB1060" s="588" t="s">
        <v>4736</v>
      </c>
      <c r="AC1060" s="678" t="s">
        <v>254</v>
      </c>
      <c r="AD1060" s="588" t="s">
        <v>1096</v>
      </c>
      <c r="AE1060" s="595">
        <v>1</v>
      </c>
      <c r="AF1060" s="595">
        <v>7</v>
      </c>
      <c r="AG1060" s="379" t="s">
        <v>665</v>
      </c>
      <c r="AH1060" s="635" t="e">
        <v>#REF!</v>
      </c>
      <c r="AJ1060" s="379"/>
      <c r="AK1060" s="379"/>
      <c r="AL1060" s="379"/>
      <c r="AM1060" s="379"/>
      <c r="AN1060" s="379"/>
      <c r="AO1060" s="379"/>
      <c r="AU1060" s="379"/>
      <c r="AY1060" s="379"/>
    </row>
    <row r="1061" spans="1:51" x14ac:dyDescent="0.45">
      <c r="A1061" s="379" t="s">
        <v>602</v>
      </c>
      <c r="B1061" s="379" t="s">
        <v>4737</v>
      </c>
      <c r="C1061" s="681" t="s">
        <v>4737</v>
      </c>
      <c r="D1061" s="379" t="s">
        <v>4738</v>
      </c>
      <c r="J1061" s="379" t="s">
        <v>120</v>
      </c>
      <c r="K1061" s="594" t="s">
        <v>4739</v>
      </c>
      <c r="L1061" s="594" t="s">
        <v>3731</v>
      </c>
      <c r="M1061" s="594" t="s">
        <v>3753</v>
      </c>
      <c r="N1061" s="594" t="s">
        <v>4740</v>
      </c>
      <c r="O1061" s="594" t="s">
        <v>4741</v>
      </c>
      <c r="P1061" s="594"/>
      <c r="Q1061" s="594"/>
      <c r="R1061" s="594"/>
      <c r="S1061" s="594"/>
      <c r="T1061" s="594"/>
      <c r="U1061" s="594"/>
      <c r="V1061" s="594"/>
      <c r="W1061" s="594"/>
      <c r="X1061" s="594"/>
      <c r="Y1061" s="594"/>
      <c r="Z1061" s="594"/>
      <c r="AA1061" s="588" t="s">
        <v>4742</v>
      </c>
      <c r="AB1061" s="588" t="s">
        <v>4743</v>
      </c>
      <c r="AC1061" s="680" t="s">
        <v>270</v>
      </c>
      <c r="AD1061" s="588" t="s">
        <v>1096</v>
      </c>
      <c r="AE1061" s="595">
        <v>1</v>
      </c>
      <c r="AF1061" s="595">
        <v>7</v>
      </c>
      <c r="AG1061" s="379" t="s">
        <v>665</v>
      </c>
      <c r="AH1061" s="635" t="e">
        <v>#REF!</v>
      </c>
      <c r="AJ1061" s="379"/>
      <c r="AK1061" s="379"/>
      <c r="AL1061" s="379"/>
      <c r="AM1061" s="379"/>
      <c r="AN1061" s="379"/>
      <c r="AO1061" s="379"/>
      <c r="AU1061" s="379"/>
      <c r="AV1061" s="681"/>
      <c r="AY1061" s="379"/>
    </row>
    <row r="1062" spans="1:51" x14ac:dyDescent="0.45">
      <c r="A1062" s="379" t="s">
        <v>602</v>
      </c>
      <c r="B1062" s="379" t="s">
        <v>4744</v>
      </c>
      <c r="C1062" s="681" t="s">
        <v>4745</v>
      </c>
      <c r="D1062" s="379" t="s">
        <v>4746</v>
      </c>
      <c r="J1062" s="379" t="s">
        <v>120</v>
      </c>
      <c r="K1062" s="594" t="s">
        <v>4747</v>
      </c>
      <c r="L1062" s="594" t="s">
        <v>3732</v>
      </c>
      <c r="M1062" s="594"/>
      <c r="N1062" s="594" t="s">
        <v>4748</v>
      </c>
      <c r="O1062" s="594"/>
      <c r="P1062" s="594"/>
      <c r="Q1062" s="594"/>
      <c r="R1062" s="594"/>
      <c r="S1062" s="594"/>
      <c r="T1062" s="594"/>
      <c r="U1062" s="594"/>
      <c r="V1062" s="594"/>
      <c r="W1062" s="594"/>
      <c r="X1062" s="594"/>
      <c r="Y1062" s="594"/>
      <c r="Z1062" s="594"/>
      <c r="AA1062" s="588" t="s">
        <v>4749</v>
      </c>
      <c r="AB1062" s="588" t="s">
        <v>4750</v>
      </c>
      <c r="AC1062" s="680" t="s">
        <v>286</v>
      </c>
      <c r="AD1062" s="588" t="s">
        <v>1096</v>
      </c>
      <c r="AE1062" s="595">
        <v>1</v>
      </c>
      <c r="AF1062" s="595">
        <v>7</v>
      </c>
      <c r="AG1062" s="379" t="s">
        <v>665</v>
      </c>
      <c r="AH1062" s="635" t="e">
        <v>#REF!</v>
      </c>
      <c r="AJ1062" s="379"/>
      <c r="AK1062" s="379"/>
      <c r="AL1062" s="379"/>
      <c r="AM1062" s="379"/>
      <c r="AN1062" s="379"/>
      <c r="AO1062" s="379"/>
      <c r="AQ1062" s="379" t="s">
        <v>4751</v>
      </c>
      <c r="AR1062" s="379" t="s">
        <v>4752</v>
      </c>
      <c r="AU1062" s="379"/>
      <c r="AV1062" s="681">
        <v>2.2000000000000002</v>
      </c>
      <c r="AW1062" s="644">
        <v>1.43</v>
      </c>
      <c r="AY1062" s="379"/>
    </row>
    <row r="1063" spans="1:51" x14ac:dyDescent="0.45">
      <c r="A1063" s="379" t="s">
        <v>602</v>
      </c>
      <c r="B1063" s="379" t="s">
        <v>4744</v>
      </c>
      <c r="C1063" s="681" t="s">
        <v>4745</v>
      </c>
      <c r="D1063" s="379" t="s">
        <v>4746</v>
      </c>
      <c r="J1063" s="379" t="s">
        <v>120</v>
      </c>
      <c r="K1063" s="594" t="s">
        <v>4753</v>
      </c>
      <c r="L1063" s="594" t="s">
        <v>3785</v>
      </c>
      <c r="M1063" s="594" t="s">
        <v>3731</v>
      </c>
      <c r="N1063" s="594" t="s">
        <v>4754</v>
      </c>
      <c r="O1063" s="594" t="s">
        <v>4755</v>
      </c>
      <c r="P1063" s="594"/>
      <c r="Q1063" s="594"/>
      <c r="R1063" s="594"/>
      <c r="S1063" s="594"/>
      <c r="T1063" s="594"/>
      <c r="U1063" s="594"/>
      <c r="V1063" s="594"/>
      <c r="W1063" s="594"/>
      <c r="X1063" s="594"/>
      <c r="Y1063" s="594"/>
      <c r="Z1063" s="594"/>
      <c r="AA1063" s="588" t="s">
        <v>4756</v>
      </c>
      <c r="AB1063" s="588" t="s">
        <v>4757</v>
      </c>
      <c r="AC1063" s="680" t="s">
        <v>302</v>
      </c>
      <c r="AD1063" s="588" t="s">
        <v>1096</v>
      </c>
      <c r="AE1063" s="595">
        <v>1</v>
      </c>
      <c r="AF1063" s="595">
        <v>7</v>
      </c>
      <c r="AG1063" s="379" t="s">
        <v>665</v>
      </c>
      <c r="AH1063" s="635" t="e">
        <v>#REF!</v>
      </c>
      <c r="AJ1063" s="379"/>
      <c r="AK1063" s="379"/>
      <c r="AL1063" s="379"/>
      <c r="AM1063" s="379"/>
      <c r="AN1063" s="379"/>
      <c r="AO1063" s="379"/>
      <c r="AP1063" s="379" t="s">
        <v>1429</v>
      </c>
      <c r="AQ1063" s="379" t="s">
        <v>4758</v>
      </c>
      <c r="AR1063" s="379" t="s">
        <v>4759</v>
      </c>
      <c r="AU1063" s="379"/>
      <c r="AV1063" s="681">
        <v>1.1000000000000001</v>
      </c>
      <c r="AW1063" s="644">
        <v>1.298</v>
      </c>
      <c r="AY1063" s="379"/>
    </row>
    <row r="1064" spans="1:51" x14ac:dyDescent="0.45">
      <c r="A1064" s="379" t="s">
        <v>602</v>
      </c>
      <c r="B1064" s="379" t="s">
        <v>4760</v>
      </c>
      <c r="C1064" s="681" t="s">
        <v>4761</v>
      </c>
      <c r="D1064" s="379" t="s">
        <v>4762</v>
      </c>
      <c r="J1064" s="379" t="s">
        <v>120</v>
      </c>
      <c r="K1064" s="594" t="s">
        <v>4763</v>
      </c>
      <c r="L1064" s="594"/>
      <c r="M1064" s="594"/>
      <c r="N1064" s="594"/>
      <c r="O1064" s="594"/>
      <c r="P1064" s="594"/>
      <c r="Q1064" s="594"/>
      <c r="R1064" s="594"/>
      <c r="S1064" s="594"/>
      <c r="T1064" s="594"/>
      <c r="U1064" s="594"/>
      <c r="V1064" s="594"/>
      <c r="W1064" s="594"/>
      <c r="X1064" s="594"/>
      <c r="Y1064" s="594"/>
      <c r="Z1064" s="594"/>
      <c r="AA1064" s="588" t="s">
        <v>4764</v>
      </c>
      <c r="AB1064" s="588" t="s">
        <v>4765</v>
      </c>
      <c r="AC1064" s="680" t="s">
        <v>318</v>
      </c>
      <c r="AD1064" s="588" t="s">
        <v>1096</v>
      </c>
      <c r="AE1064" s="595">
        <v>1</v>
      </c>
      <c r="AF1064" s="595">
        <v>7</v>
      </c>
      <c r="AG1064" s="379" t="s">
        <v>665</v>
      </c>
      <c r="AH1064" s="635" t="e">
        <v>#REF!</v>
      </c>
      <c r="AJ1064" s="379"/>
      <c r="AK1064" s="379"/>
      <c r="AL1064" s="379"/>
      <c r="AM1064" s="379"/>
      <c r="AN1064" s="379"/>
      <c r="AO1064" s="379"/>
      <c r="AQ1064" s="379" t="s">
        <v>4766</v>
      </c>
      <c r="AR1064" s="379" t="s">
        <v>4767</v>
      </c>
      <c r="AU1064" s="379"/>
      <c r="AV1064" s="681">
        <v>2.2000000000000002</v>
      </c>
      <c r="AY1064" s="379"/>
    </row>
    <row r="1065" spans="1:51" x14ac:dyDescent="0.45">
      <c r="A1065" s="379" t="s">
        <v>16</v>
      </c>
      <c r="J1065" s="379" t="s">
        <v>120</v>
      </c>
      <c r="K1065" s="594" t="s">
        <v>4768</v>
      </c>
      <c r="L1065" s="594" t="s">
        <v>3732</v>
      </c>
      <c r="M1065" s="594" t="s">
        <v>3731</v>
      </c>
      <c r="N1065" s="594" t="s">
        <v>4769</v>
      </c>
      <c r="O1065" s="594" t="s">
        <v>4770</v>
      </c>
      <c r="P1065" s="594"/>
      <c r="Q1065" s="594"/>
      <c r="R1065" s="594"/>
      <c r="S1065" s="594"/>
      <c r="T1065" s="594"/>
      <c r="U1065" s="594"/>
      <c r="V1065" s="594"/>
      <c r="W1065" s="594"/>
      <c r="X1065" s="594"/>
      <c r="Y1065" s="594"/>
      <c r="Z1065" s="594"/>
      <c r="AA1065" s="588" t="s">
        <v>4771</v>
      </c>
      <c r="AB1065" s="588" t="s">
        <v>4772</v>
      </c>
      <c r="AC1065" s="528" t="s">
        <v>335</v>
      </c>
      <c r="AD1065" s="588" t="s">
        <v>1096</v>
      </c>
      <c r="AE1065" s="595">
        <v>1</v>
      </c>
      <c r="AF1065" s="595">
        <v>7</v>
      </c>
      <c r="AG1065" s="379" t="s">
        <v>665</v>
      </c>
      <c r="AH1065" s="635" t="e">
        <v>#REF!</v>
      </c>
      <c r="AJ1065" s="379"/>
      <c r="AK1065" s="379"/>
      <c r="AL1065" s="379"/>
      <c r="AM1065" s="379"/>
      <c r="AN1065" s="379"/>
      <c r="AO1065" s="379"/>
      <c r="AU1065" s="379"/>
      <c r="AY1065" s="379"/>
    </row>
    <row r="1066" spans="1:51" x14ac:dyDescent="0.45">
      <c r="A1066" s="379" t="s">
        <v>16</v>
      </c>
      <c r="J1066" s="379" t="s">
        <v>120</v>
      </c>
      <c r="K1066" s="594" t="s">
        <v>4773</v>
      </c>
      <c r="L1066" s="594"/>
      <c r="M1066" s="594"/>
      <c r="N1066" s="594"/>
      <c r="O1066" s="594"/>
      <c r="P1066" s="594"/>
      <c r="Q1066" s="594"/>
      <c r="R1066" s="594"/>
      <c r="S1066" s="594"/>
      <c r="T1066" s="594"/>
      <c r="U1066" s="594"/>
      <c r="V1066" s="594"/>
      <c r="W1066" s="594"/>
      <c r="X1066" s="594"/>
      <c r="Y1066" s="594"/>
      <c r="Z1066" s="594"/>
      <c r="AA1066" s="588" t="s">
        <v>4774</v>
      </c>
      <c r="AB1066" s="588" t="s">
        <v>4775</v>
      </c>
      <c r="AC1066" s="528" t="s">
        <v>352</v>
      </c>
      <c r="AD1066" s="588" t="s">
        <v>1096</v>
      </c>
      <c r="AE1066" s="595">
        <v>1</v>
      </c>
      <c r="AF1066" s="595">
        <v>7</v>
      </c>
      <c r="AG1066" s="379" t="s">
        <v>665</v>
      </c>
      <c r="AH1066" s="635" t="e">
        <v>#REF!</v>
      </c>
      <c r="AJ1066" s="379"/>
      <c r="AK1066" s="379"/>
      <c r="AL1066" s="379"/>
      <c r="AM1066" s="379"/>
      <c r="AN1066" s="379"/>
      <c r="AO1066" s="379"/>
      <c r="AU1066" s="379"/>
      <c r="AY1066" s="379"/>
    </row>
    <row r="1067" spans="1:51" x14ac:dyDescent="0.45">
      <c r="A1067" s="379" t="s">
        <v>16</v>
      </c>
      <c r="J1067" s="379" t="s">
        <v>120</v>
      </c>
      <c r="K1067" s="594" t="s">
        <v>4776</v>
      </c>
      <c r="L1067" s="594"/>
      <c r="M1067" s="594"/>
      <c r="N1067" s="594"/>
      <c r="O1067" s="594"/>
      <c r="P1067" s="594"/>
      <c r="Q1067" s="594"/>
      <c r="R1067" s="594"/>
      <c r="S1067" s="594"/>
      <c r="T1067" s="633" t="s">
        <v>4777</v>
      </c>
      <c r="U1067" s="633" t="s">
        <v>4778</v>
      </c>
      <c r="V1067" s="633"/>
      <c r="W1067" s="633"/>
      <c r="X1067" s="633"/>
      <c r="Y1067" s="633"/>
      <c r="Z1067" s="594"/>
      <c r="AA1067" s="588" t="s">
        <v>4779</v>
      </c>
      <c r="AB1067" s="588" t="s">
        <v>4780</v>
      </c>
      <c r="AC1067" s="528" t="s">
        <v>369</v>
      </c>
      <c r="AD1067" s="588" t="s">
        <v>1096</v>
      </c>
      <c r="AE1067" s="595">
        <v>1</v>
      </c>
      <c r="AF1067" s="595">
        <v>7</v>
      </c>
      <c r="AG1067" s="379" t="s">
        <v>665</v>
      </c>
      <c r="AH1067" s="635" t="e">
        <v>#REF!</v>
      </c>
      <c r="AJ1067" s="379"/>
      <c r="AK1067" s="379"/>
      <c r="AL1067" s="379"/>
      <c r="AM1067" s="379"/>
      <c r="AN1067" s="379"/>
      <c r="AO1067" s="379"/>
      <c r="AU1067" s="379"/>
      <c r="AY1067" s="379"/>
    </row>
    <row r="1068" spans="1:51" x14ac:dyDescent="0.45">
      <c r="A1068" s="379" t="s">
        <v>16</v>
      </c>
      <c r="J1068" s="379" t="s">
        <v>120</v>
      </c>
      <c r="K1068" s="594" t="s">
        <v>4781</v>
      </c>
      <c r="L1068" s="594"/>
      <c r="M1068" s="594"/>
      <c r="N1068" s="594"/>
      <c r="O1068" s="594"/>
      <c r="P1068" s="594"/>
      <c r="Q1068" s="594"/>
      <c r="R1068" s="594"/>
      <c r="S1068" s="594"/>
      <c r="T1068" s="594"/>
      <c r="U1068" s="594"/>
      <c r="V1068" s="594"/>
      <c r="W1068" s="594"/>
      <c r="X1068" s="594"/>
      <c r="Y1068" s="594"/>
      <c r="Z1068" s="594"/>
      <c r="AA1068" s="588" t="s">
        <v>4782</v>
      </c>
      <c r="AB1068" s="588" t="s">
        <v>4783</v>
      </c>
      <c r="AC1068" s="528" t="s">
        <v>220</v>
      </c>
      <c r="AD1068" s="588" t="s">
        <v>1096</v>
      </c>
      <c r="AE1068" s="595">
        <v>1</v>
      </c>
      <c r="AF1068" s="595">
        <v>7</v>
      </c>
      <c r="AG1068" s="379" t="s">
        <v>665</v>
      </c>
      <c r="AH1068" s="635" t="e">
        <v>#REF!</v>
      </c>
      <c r="AJ1068" s="379"/>
      <c r="AK1068" s="379"/>
      <c r="AL1068" s="379"/>
      <c r="AM1068" s="379"/>
      <c r="AN1068" s="379"/>
      <c r="AO1068" s="379"/>
      <c r="AU1068" s="379"/>
      <c r="AY1068" s="379"/>
    </row>
    <row r="1069" spans="1:51" x14ac:dyDescent="0.45">
      <c r="A1069" s="379" t="s">
        <v>602</v>
      </c>
      <c r="B1069" s="379" t="s">
        <v>4784</v>
      </c>
      <c r="C1069" s="681" t="s">
        <v>4785</v>
      </c>
      <c r="D1069" s="379" t="s">
        <v>4786</v>
      </c>
      <c r="J1069" s="379" t="s">
        <v>120</v>
      </c>
      <c r="K1069" s="594" t="s">
        <v>4787</v>
      </c>
      <c r="L1069" s="594" t="s">
        <v>3732</v>
      </c>
      <c r="M1069" s="594" t="s">
        <v>3731</v>
      </c>
      <c r="N1069" s="594" t="s">
        <v>4788</v>
      </c>
      <c r="O1069" s="594" t="s">
        <v>4789</v>
      </c>
      <c r="P1069" s="594"/>
      <c r="Q1069" s="594"/>
      <c r="R1069" s="594"/>
      <c r="S1069" s="594"/>
      <c r="T1069" s="594"/>
      <c r="U1069" s="594"/>
      <c r="V1069" s="594"/>
      <c r="W1069" s="594"/>
      <c r="X1069" s="594"/>
      <c r="Y1069" s="594"/>
      <c r="Z1069" s="594"/>
      <c r="AA1069" s="588" t="s">
        <v>4790</v>
      </c>
      <c r="AB1069" s="588" t="s">
        <v>4791</v>
      </c>
      <c r="AC1069" s="680" t="s">
        <v>237</v>
      </c>
      <c r="AD1069" s="588" t="s">
        <v>1096</v>
      </c>
      <c r="AE1069" s="595">
        <v>1</v>
      </c>
      <c r="AF1069" s="595">
        <v>7</v>
      </c>
      <c r="AG1069" s="379" t="s">
        <v>665</v>
      </c>
      <c r="AH1069" s="635" t="e">
        <v>#REF!</v>
      </c>
      <c r="AJ1069" s="379"/>
      <c r="AK1069" s="379"/>
      <c r="AL1069" s="379"/>
      <c r="AM1069" s="379"/>
      <c r="AN1069" s="379"/>
      <c r="AO1069" s="379"/>
      <c r="AQ1069" s="379" t="s">
        <v>4792</v>
      </c>
      <c r="AR1069" s="379" t="s">
        <v>4793</v>
      </c>
      <c r="AU1069" s="379"/>
      <c r="AV1069" s="681">
        <v>2.2000000000000002</v>
      </c>
      <c r="AW1069" s="644">
        <v>1.1220000000000001</v>
      </c>
      <c r="AY1069" s="379"/>
    </row>
    <row r="1070" spans="1:51" x14ac:dyDescent="0.45">
      <c r="A1070" s="379" t="s">
        <v>602</v>
      </c>
      <c r="B1070" s="379" t="s">
        <v>4794</v>
      </c>
      <c r="C1070" s="681" t="s">
        <v>4795</v>
      </c>
      <c r="D1070" s="379" t="s">
        <v>4796</v>
      </c>
      <c r="J1070" s="379" t="s">
        <v>120</v>
      </c>
      <c r="K1070" s="594" t="s">
        <v>4797</v>
      </c>
      <c r="L1070" s="594" t="s">
        <v>3732</v>
      </c>
      <c r="M1070" s="594" t="s">
        <v>3731</v>
      </c>
      <c r="N1070" s="594" t="s">
        <v>4798</v>
      </c>
      <c r="O1070" s="594" t="s">
        <v>4799</v>
      </c>
      <c r="P1070" s="594"/>
      <c r="Q1070" s="594"/>
      <c r="R1070" s="594"/>
      <c r="S1070" s="594"/>
      <c r="T1070" s="594"/>
      <c r="U1070" s="594"/>
      <c r="V1070" s="594"/>
      <c r="W1070" s="594"/>
      <c r="X1070" s="594"/>
      <c r="Y1070" s="594"/>
      <c r="Z1070" s="594"/>
      <c r="AA1070" s="588" t="s">
        <v>4800</v>
      </c>
      <c r="AB1070" s="588" t="s">
        <v>4801</v>
      </c>
      <c r="AC1070" s="680" t="s">
        <v>253</v>
      </c>
      <c r="AD1070" s="588" t="s">
        <v>1096</v>
      </c>
      <c r="AE1070" s="595">
        <v>1</v>
      </c>
      <c r="AF1070" s="595">
        <v>7</v>
      </c>
      <c r="AG1070" s="379" t="s">
        <v>665</v>
      </c>
      <c r="AH1070" s="635" t="e">
        <v>#REF!</v>
      </c>
      <c r="AJ1070" s="379"/>
      <c r="AK1070" s="379"/>
      <c r="AL1070" s="379"/>
      <c r="AM1070" s="379"/>
      <c r="AN1070" s="379"/>
      <c r="AO1070" s="379"/>
      <c r="AP1070" s="379" t="s">
        <v>1513</v>
      </c>
      <c r="AQ1070" s="379" t="s">
        <v>4802</v>
      </c>
      <c r="AR1070" s="379" t="s">
        <v>4803</v>
      </c>
      <c r="AU1070" s="379"/>
      <c r="AV1070" s="681">
        <v>0.55000000000000004</v>
      </c>
      <c r="AW1070" s="644">
        <v>2.42</v>
      </c>
      <c r="AY1070" s="379"/>
    </row>
    <row r="1071" spans="1:51" x14ac:dyDescent="0.45">
      <c r="A1071" s="645" t="s">
        <v>16</v>
      </c>
      <c r="B1071" s="645"/>
      <c r="C1071" s="645"/>
      <c r="J1071" s="379" t="s">
        <v>120</v>
      </c>
      <c r="K1071" s="594" t="s">
        <v>4804</v>
      </c>
      <c r="L1071" s="594" t="s">
        <v>3732</v>
      </c>
      <c r="M1071" s="594"/>
      <c r="N1071" s="594" t="s">
        <v>4805</v>
      </c>
      <c r="O1071" s="594"/>
      <c r="P1071" s="594"/>
      <c r="Q1071" s="594"/>
      <c r="R1071" s="594"/>
      <c r="S1071" s="594"/>
      <c r="T1071" s="594"/>
      <c r="U1071" s="594"/>
      <c r="V1071" s="594"/>
      <c r="W1071" s="594"/>
      <c r="X1071" s="594"/>
      <c r="Y1071" s="594"/>
      <c r="Z1071" s="594"/>
      <c r="AA1071" s="588" t="s">
        <v>4806</v>
      </c>
      <c r="AB1071" s="588" t="s">
        <v>4807</v>
      </c>
      <c r="AC1071" s="678" t="s">
        <v>269</v>
      </c>
      <c r="AD1071" s="588" t="s">
        <v>1096</v>
      </c>
      <c r="AE1071" s="595">
        <v>1</v>
      </c>
      <c r="AF1071" s="595">
        <v>7</v>
      </c>
      <c r="AG1071" s="379" t="s">
        <v>665</v>
      </c>
      <c r="AH1071" s="635" t="e">
        <v>#REF!</v>
      </c>
      <c r="AJ1071" s="379"/>
      <c r="AK1071" s="379"/>
      <c r="AL1071" s="379"/>
      <c r="AM1071" s="379"/>
      <c r="AN1071" s="379"/>
      <c r="AO1071" s="379"/>
      <c r="AU1071" s="379"/>
      <c r="AY1071" s="379"/>
    </row>
    <row r="1072" spans="1:51" x14ac:dyDescent="0.45">
      <c r="A1072" s="645" t="s">
        <v>16</v>
      </c>
      <c r="B1072" s="645"/>
      <c r="C1072" s="645"/>
      <c r="J1072" s="379" t="s">
        <v>120</v>
      </c>
      <c r="K1072" s="594" t="s">
        <v>4808</v>
      </c>
      <c r="L1072" s="594" t="s">
        <v>3732</v>
      </c>
      <c r="M1072" s="594"/>
      <c r="N1072" s="594" t="s">
        <v>4809</v>
      </c>
      <c r="O1072" s="594"/>
      <c r="P1072" s="594"/>
      <c r="Q1072" s="594"/>
      <c r="R1072" s="594"/>
      <c r="S1072" s="594"/>
      <c r="T1072" s="594"/>
      <c r="U1072" s="594"/>
      <c r="V1072" s="594"/>
      <c r="W1072" s="594"/>
      <c r="X1072" s="594"/>
      <c r="Y1072" s="594"/>
      <c r="Z1072" s="594"/>
      <c r="AA1072" s="588" t="s">
        <v>4810</v>
      </c>
      <c r="AB1072" s="588" t="s">
        <v>4811</v>
      </c>
      <c r="AC1072" s="678" t="s">
        <v>285</v>
      </c>
      <c r="AD1072" s="588" t="s">
        <v>1096</v>
      </c>
      <c r="AE1072" s="595">
        <v>1</v>
      </c>
      <c r="AF1072" s="595">
        <v>7</v>
      </c>
      <c r="AG1072" s="379" t="s">
        <v>665</v>
      </c>
      <c r="AH1072" s="635" t="e">
        <v>#REF!</v>
      </c>
      <c r="AJ1072" s="379"/>
      <c r="AK1072" s="379"/>
      <c r="AL1072" s="379"/>
      <c r="AM1072" s="379"/>
      <c r="AN1072" s="379"/>
      <c r="AO1072" s="379"/>
      <c r="AU1072" s="379"/>
      <c r="AY1072" s="379"/>
    </row>
    <row r="1073" spans="1:51" x14ac:dyDescent="0.45">
      <c r="A1073" s="645" t="s">
        <v>16</v>
      </c>
      <c r="B1073" s="645"/>
      <c r="C1073" s="645"/>
      <c r="J1073" s="379" t="s">
        <v>120</v>
      </c>
      <c r="K1073" s="594" t="s">
        <v>4812</v>
      </c>
      <c r="L1073" s="594" t="s">
        <v>3732</v>
      </c>
      <c r="M1073" s="594"/>
      <c r="N1073" s="594" t="s">
        <v>4813</v>
      </c>
      <c r="O1073" s="594"/>
      <c r="P1073" s="594"/>
      <c r="Q1073" s="594"/>
      <c r="R1073" s="594"/>
      <c r="S1073" s="594"/>
      <c r="T1073" s="594"/>
      <c r="U1073" s="594"/>
      <c r="V1073" s="594"/>
      <c r="W1073" s="594"/>
      <c r="X1073" s="594"/>
      <c r="Y1073" s="594"/>
      <c r="Z1073" s="594"/>
      <c r="AA1073" s="588" t="s">
        <v>4814</v>
      </c>
      <c r="AB1073" s="588" t="s">
        <v>4815</v>
      </c>
      <c r="AC1073" s="678" t="s">
        <v>301</v>
      </c>
      <c r="AD1073" s="588" t="s">
        <v>1096</v>
      </c>
      <c r="AE1073" s="595">
        <v>1</v>
      </c>
      <c r="AF1073" s="595">
        <v>7</v>
      </c>
      <c r="AG1073" s="379" t="s">
        <v>665</v>
      </c>
      <c r="AH1073" s="635" t="e">
        <v>#REF!</v>
      </c>
      <c r="AJ1073" s="379"/>
      <c r="AK1073" s="379"/>
      <c r="AL1073" s="379"/>
      <c r="AM1073" s="379"/>
      <c r="AN1073" s="379"/>
      <c r="AO1073" s="379"/>
      <c r="AU1073" s="379"/>
      <c r="AY1073" s="379"/>
    </row>
    <row r="1074" spans="1:51" x14ac:dyDescent="0.45">
      <c r="A1074" s="379" t="s">
        <v>602</v>
      </c>
      <c r="B1074" s="379" t="s">
        <v>4816</v>
      </c>
      <c r="C1074" s="681" t="s">
        <v>4816</v>
      </c>
      <c r="D1074" s="379" t="s">
        <v>4817</v>
      </c>
      <c r="J1074" s="379" t="s">
        <v>120</v>
      </c>
      <c r="K1074" s="594" t="s">
        <v>4818</v>
      </c>
      <c r="L1074" s="594" t="s">
        <v>3731</v>
      </c>
      <c r="M1074" s="594"/>
      <c r="N1074" s="594" t="s">
        <v>4819</v>
      </c>
      <c r="O1074" s="594"/>
      <c r="P1074" s="594"/>
      <c r="Q1074" s="594"/>
      <c r="R1074" s="594"/>
      <c r="S1074" s="594"/>
      <c r="T1074" s="594"/>
      <c r="U1074" s="594"/>
      <c r="V1074" s="594"/>
      <c r="W1074" s="594"/>
      <c r="X1074" s="594"/>
      <c r="Y1074" s="594"/>
      <c r="Z1074" s="594"/>
      <c r="AA1074" s="588" t="s">
        <v>4820</v>
      </c>
      <c r="AB1074" s="588" t="s">
        <v>4821</v>
      </c>
      <c r="AC1074" s="680" t="s">
        <v>317</v>
      </c>
      <c r="AD1074" s="588" t="s">
        <v>1096</v>
      </c>
      <c r="AE1074" s="595">
        <v>1</v>
      </c>
      <c r="AF1074" s="595">
        <v>7</v>
      </c>
      <c r="AG1074" s="379" t="s">
        <v>665</v>
      </c>
      <c r="AH1074" s="635" t="e">
        <v>#REF!</v>
      </c>
      <c r="AJ1074" s="379"/>
      <c r="AK1074" s="379"/>
      <c r="AL1074" s="379"/>
      <c r="AM1074" s="379"/>
      <c r="AN1074" s="379"/>
      <c r="AO1074" s="379"/>
      <c r="AU1074" s="379"/>
      <c r="AV1074" s="681"/>
      <c r="AY1074" s="379"/>
    </row>
    <row r="1075" spans="1:51" x14ac:dyDescent="0.45">
      <c r="A1075" s="645" t="s">
        <v>16</v>
      </c>
      <c r="B1075" s="645"/>
      <c r="C1075" s="645"/>
      <c r="J1075" s="379" t="s">
        <v>120</v>
      </c>
      <c r="K1075" s="594" t="s">
        <v>4822</v>
      </c>
      <c r="L1075" s="594" t="s">
        <v>3731</v>
      </c>
      <c r="M1075" s="594"/>
      <c r="N1075" s="594" t="s">
        <v>4823</v>
      </c>
      <c r="O1075" s="594"/>
      <c r="P1075" s="594"/>
      <c r="Q1075" s="594"/>
      <c r="R1075" s="594"/>
      <c r="S1075" s="594"/>
      <c r="T1075" s="594"/>
      <c r="U1075" s="594"/>
      <c r="V1075" s="594"/>
      <c r="W1075" s="594"/>
      <c r="X1075" s="594"/>
      <c r="Y1075" s="594"/>
      <c r="Z1075" s="594"/>
      <c r="AA1075" s="588" t="s">
        <v>4824</v>
      </c>
      <c r="AB1075" s="588" t="s">
        <v>4825</v>
      </c>
      <c r="AC1075" s="678" t="s">
        <v>334</v>
      </c>
      <c r="AD1075" s="588" t="s">
        <v>1096</v>
      </c>
      <c r="AE1075" s="595">
        <v>1</v>
      </c>
      <c r="AF1075" s="595">
        <v>7</v>
      </c>
      <c r="AG1075" s="379" t="s">
        <v>665</v>
      </c>
      <c r="AH1075" s="635" t="e">
        <v>#REF!</v>
      </c>
      <c r="AJ1075" s="379"/>
      <c r="AK1075" s="379"/>
      <c r="AL1075" s="379"/>
      <c r="AM1075" s="379"/>
      <c r="AN1075" s="379"/>
      <c r="AO1075" s="379"/>
      <c r="AU1075" s="379"/>
      <c r="AY1075" s="379"/>
    </row>
    <row r="1076" spans="1:51" x14ac:dyDescent="0.45">
      <c r="A1076" s="645" t="s">
        <v>16</v>
      </c>
      <c r="B1076" s="645"/>
      <c r="C1076" s="645"/>
      <c r="J1076" s="379" t="s">
        <v>120</v>
      </c>
      <c r="K1076" s="594" t="s">
        <v>4826</v>
      </c>
      <c r="L1076" s="594" t="s">
        <v>3732</v>
      </c>
      <c r="M1076" s="594"/>
      <c r="N1076" s="594" t="s">
        <v>4827</v>
      </c>
      <c r="O1076" s="594"/>
      <c r="P1076" s="594"/>
      <c r="Q1076" s="594"/>
      <c r="R1076" s="594"/>
      <c r="S1076" s="594"/>
      <c r="T1076" s="594"/>
      <c r="U1076" s="594"/>
      <c r="V1076" s="594"/>
      <c r="W1076" s="594"/>
      <c r="X1076" s="594"/>
      <c r="Y1076" s="594"/>
      <c r="Z1076" s="594"/>
      <c r="AA1076" s="588" t="s">
        <v>4828</v>
      </c>
      <c r="AB1076" s="588" t="s">
        <v>4829</v>
      </c>
      <c r="AC1076" s="678" t="s">
        <v>351</v>
      </c>
      <c r="AD1076" s="588" t="s">
        <v>1096</v>
      </c>
      <c r="AE1076" s="595">
        <v>1</v>
      </c>
      <c r="AF1076" s="595">
        <v>7</v>
      </c>
      <c r="AG1076" s="379" t="s">
        <v>665</v>
      </c>
      <c r="AH1076" s="635" t="e">
        <v>#REF!</v>
      </c>
      <c r="AJ1076" s="379"/>
      <c r="AK1076" s="379"/>
      <c r="AL1076" s="379"/>
      <c r="AM1076" s="379"/>
      <c r="AN1076" s="379"/>
      <c r="AO1076" s="379"/>
      <c r="AU1076" s="379"/>
      <c r="AY1076" s="379"/>
    </row>
    <row r="1077" spans="1:51" x14ac:dyDescent="0.45">
      <c r="A1077" s="379" t="s">
        <v>16</v>
      </c>
      <c r="J1077" s="379" t="s">
        <v>120</v>
      </c>
      <c r="K1077" s="594" t="s">
        <v>4830</v>
      </c>
      <c r="L1077" s="594"/>
      <c r="M1077" s="594"/>
      <c r="N1077" s="594"/>
      <c r="O1077" s="594"/>
      <c r="P1077" s="594"/>
      <c r="Q1077" s="594"/>
      <c r="R1077" s="594"/>
      <c r="S1077" s="594"/>
      <c r="T1077" s="594"/>
      <c r="U1077" s="594"/>
      <c r="V1077" s="594"/>
      <c r="W1077" s="594"/>
      <c r="X1077" s="594"/>
      <c r="Y1077" s="594"/>
      <c r="Z1077" s="594"/>
      <c r="AA1077" s="588" t="s">
        <v>4831</v>
      </c>
      <c r="AB1077" s="588" t="s">
        <v>4832</v>
      </c>
      <c r="AC1077" s="528" t="s">
        <v>368</v>
      </c>
      <c r="AD1077" s="588" t="s">
        <v>1096</v>
      </c>
      <c r="AE1077" s="595">
        <v>1</v>
      </c>
      <c r="AF1077" s="595">
        <v>7</v>
      </c>
      <c r="AG1077" s="379" t="s">
        <v>665</v>
      </c>
      <c r="AH1077" s="635" t="e">
        <v>#REF!</v>
      </c>
      <c r="AJ1077" s="379"/>
      <c r="AK1077" s="379"/>
      <c r="AL1077" s="379"/>
      <c r="AM1077" s="379"/>
      <c r="AN1077" s="379"/>
      <c r="AO1077" s="379"/>
      <c r="AU1077" s="379"/>
      <c r="AY1077" s="379"/>
    </row>
    <row r="1078" spans="1:51" x14ac:dyDescent="0.45">
      <c r="A1078" s="379" t="s">
        <v>16</v>
      </c>
      <c r="J1078" s="379" t="s">
        <v>120</v>
      </c>
      <c r="K1078" s="594" t="s">
        <v>4833</v>
      </c>
      <c r="L1078" s="594"/>
      <c r="M1078" s="594"/>
      <c r="N1078" s="594"/>
      <c r="O1078" s="594"/>
      <c r="P1078" s="594"/>
      <c r="Q1078" s="594"/>
      <c r="R1078" s="594"/>
      <c r="S1078" s="594"/>
      <c r="T1078" s="594"/>
      <c r="U1078" s="594"/>
      <c r="V1078" s="594"/>
      <c r="W1078" s="594"/>
      <c r="X1078" s="594"/>
      <c r="Y1078" s="594"/>
      <c r="Z1078" s="594"/>
      <c r="AA1078" s="588" t="s">
        <v>4834</v>
      </c>
      <c r="AB1078" s="588" t="s">
        <v>4835</v>
      </c>
      <c r="AC1078" s="528" t="s">
        <v>219</v>
      </c>
      <c r="AD1078" s="588" t="s">
        <v>1096</v>
      </c>
      <c r="AE1078" s="595">
        <v>1</v>
      </c>
      <c r="AF1078" s="595">
        <v>7</v>
      </c>
      <c r="AG1078" s="379" t="s">
        <v>665</v>
      </c>
      <c r="AH1078" s="635" t="e">
        <v>#REF!</v>
      </c>
      <c r="AJ1078" s="379"/>
      <c r="AK1078" s="379"/>
      <c r="AL1078" s="379"/>
      <c r="AM1078" s="379"/>
      <c r="AN1078" s="379"/>
      <c r="AO1078" s="379"/>
      <c r="AU1078" s="379"/>
      <c r="AY1078" s="379"/>
    </row>
    <row r="1079" spans="1:51" x14ac:dyDescent="0.45">
      <c r="A1079" s="379" t="s">
        <v>602</v>
      </c>
      <c r="B1079" s="379" t="s">
        <v>4836</v>
      </c>
      <c r="C1079" s="681" t="s">
        <v>4837</v>
      </c>
      <c r="D1079" s="379" t="s">
        <v>4838</v>
      </c>
      <c r="J1079" s="379" t="s">
        <v>120</v>
      </c>
      <c r="K1079" s="594" t="s">
        <v>4839</v>
      </c>
      <c r="L1079" s="594" t="s">
        <v>3731</v>
      </c>
      <c r="M1079" s="594" t="s">
        <v>3732</v>
      </c>
      <c r="N1079" s="594" t="s">
        <v>4840</v>
      </c>
      <c r="O1079" s="594" t="s">
        <v>4841</v>
      </c>
      <c r="P1079" s="594" t="s">
        <v>4842</v>
      </c>
      <c r="Q1079" s="594"/>
      <c r="R1079" s="594"/>
      <c r="S1079" s="594"/>
      <c r="T1079" s="594"/>
      <c r="U1079" s="594"/>
      <c r="V1079" s="594"/>
      <c r="W1079" s="594"/>
      <c r="X1079" s="594"/>
      <c r="Y1079" s="594"/>
      <c r="Z1079" s="594"/>
      <c r="AA1079" s="588" t="s">
        <v>4843</v>
      </c>
      <c r="AB1079" s="588" t="s">
        <v>4844</v>
      </c>
      <c r="AC1079" s="680" t="s">
        <v>236</v>
      </c>
      <c r="AD1079" s="588" t="s">
        <v>1096</v>
      </c>
      <c r="AE1079" s="595">
        <v>1</v>
      </c>
      <c r="AF1079" s="595">
        <v>7</v>
      </c>
      <c r="AG1079" s="379" t="s">
        <v>665</v>
      </c>
      <c r="AH1079" s="635" t="e">
        <v>#REF!</v>
      </c>
      <c r="AJ1079" s="379"/>
      <c r="AK1079" s="379"/>
      <c r="AL1079" s="379"/>
      <c r="AM1079" s="379"/>
      <c r="AN1079" s="379"/>
      <c r="AO1079" s="379"/>
      <c r="AQ1079" s="379" t="s">
        <v>4845</v>
      </c>
      <c r="AR1079" s="379" t="s">
        <v>4846</v>
      </c>
      <c r="AU1079" s="379"/>
      <c r="AV1079" s="681">
        <v>2.2000000000000002</v>
      </c>
      <c r="AW1079" s="644">
        <v>1.1879999999999999</v>
      </c>
      <c r="AY1079" s="379"/>
    </row>
    <row r="1080" spans="1:51" x14ac:dyDescent="0.45">
      <c r="A1080" s="645" t="s">
        <v>16</v>
      </c>
      <c r="B1080" s="645"/>
      <c r="C1080" s="645"/>
      <c r="J1080" s="379" t="s">
        <v>120</v>
      </c>
      <c r="K1080" s="594" t="s">
        <v>4847</v>
      </c>
      <c r="L1080" s="594" t="s">
        <v>3731</v>
      </c>
      <c r="M1080" s="594" t="s">
        <v>3732</v>
      </c>
      <c r="N1080" s="594" t="s">
        <v>4848</v>
      </c>
      <c r="O1080" s="594" t="s">
        <v>4849</v>
      </c>
      <c r="P1080" s="594"/>
      <c r="Q1080" s="594"/>
      <c r="R1080" s="594"/>
      <c r="S1080" s="594"/>
      <c r="T1080" s="594"/>
      <c r="U1080" s="594"/>
      <c r="V1080" s="594"/>
      <c r="W1080" s="594"/>
      <c r="X1080" s="594"/>
      <c r="Y1080" s="594"/>
      <c r="Z1080" s="594"/>
      <c r="AA1080" s="588" t="s">
        <v>4850</v>
      </c>
      <c r="AB1080" s="588" t="s">
        <v>4851</v>
      </c>
      <c r="AC1080" s="678" t="s">
        <v>252</v>
      </c>
      <c r="AD1080" s="588" t="s">
        <v>1096</v>
      </c>
      <c r="AE1080" s="595">
        <v>1</v>
      </c>
      <c r="AF1080" s="595">
        <v>7</v>
      </c>
      <c r="AG1080" s="379" t="s">
        <v>665</v>
      </c>
      <c r="AH1080" s="635" t="e">
        <v>#REF!</v>
      </c>
      <c r="AJ1080" s="379"/>
      <c r="AK1080" s="379"/>
      <c r="AL1080" s="379"/>
      <c r="AM1080" s="379"/>
      <c r="AN1080" s="379"/>
      <c r="AO1080" s="379"/>
      <c r="AU1080" s="379"/>
      <c r="AY1080" s="379"/>
    </row>
    <row r="1081" spans="1:51" x14ac:dyDescent="0.45">
      <c r="A1081" s="379" t="s">
        <v>602</v>
      </c>
      <c r="B1081" s="379" t="s">
        <v>2404</v>
      </c>
      <c r="C1081" s="681" t="s">
        <v>2402</v>
      </c>
      <c r="D1081" s="379" t="s">
        <v>2403</v>
      </c>
      <c r="J1081" s="379" t="s">
        <v>120</v>
      </c>
      <c r="K1081" s="594" t="s">
        <v>4852</v>
      </c>
      <c r="L1081" s="594" t="s">
        <v>3785</v>
      </c>
      <c r="M1081" s="594" t="s">
        <v>3753</v>
      </c>
      <c r="N1081" s="594" t="s">
        <v>4853</v>
      </c>
      <c r="O1081" s="594" t="s">
        <v>4854</v>
      </c>
      <c r="P1081" s="594" t="s">
        <v>4855</v>
      </c>
      <c r="Q1081" s="594" t="s">
        <v>4856</v>
      </c>
      <c r="R1081" s="594"/>
      <c r="S1081" s="594"/>
      <c r="T1081" s="594"/>
      <c r="U1081" s="594"/>
      <c r="V1081" s="594"/>
      <c r="W1081" s="594"/>
      <c r="X1081" s="594"/>
      <c r="Y1081" s="594"/>
      <c r="Z1081" s="594"/>
      <c r="AA1081" s="588" t="s">
        <v>4857</v>
      </c>
      <c r="AB1081" s="588" t="s">
        <v>4858</v>
      </c>
      <c r="AC1081" s="680" t="s">
        <v>268</v>
      </c>
      <c r="AD1081" s="588" t="s">
        <v>1096</v>
      </c>
      <c r="AE1081" s="595">
        <v>1</v>
      </c>
      <c r="AF1081" s="595">
        <v>7</v>
      </c>
      <c r="AG1081" s="379" t="s">
        <v>665</v>
      </c>
      <c r="AH1081" s="635" t="e">
        <v>#REF!</v>
      </c>
      <c r="AJ1081" s="379"/>
      <c r="AK1081" s="379"/>
      <c r="AL1081" s="379"/>
      <c r="AM1081" s="379"/>
      <c r="AN1081" s="379"/>
      <c r="AO1081" s="379"/>
      <c r="AP1081" s="379" t="s">
        <v>1429</v>
      </c>
      <c r="AQ1081" s="379" t="s">
        <v>2412</v>
      </c>
      <c r="AR1081" s="379" t="s">
        <v>4859</v>
      </c>
      <c r="AT1081" s="379" t="s">
        <v>2404</v>
      </c>
      <c r="AU1081" s="379"/>
      <c r="AV1081" s="681">
        <v>1.1000000000000001</v>
      </c>
      <c r="AW1081" s="644">
        <v>0</v>
      </c>
      <c r="AY1081" s="379"/>
    </row>
    <row r="1082" spans="1:51" x14ac:dyDescent="0.45">
      <c r="A1082" s="379" t="s">
        <v>602</v>
      </c>
      <c r="B1082" s="379" t="s">
        <v>2404</v>
      </c>
      <c r="C1082" s="681" t="s">
        <v>2402</v>
      </c>
      <c r="D1082" s="379" t="s">
        <v>2403</v>
      </c>
      <c r="J1082" s="379" t="s">
        <v>120</v>
      </c>
      <c r="K1082" s="594" t="s">
        <v>4860</v>
      </c>
      <c r="L1082" s="594" t="s">
        <v>4464</v>
      </c>
      <c r="M1082" s="594" t="s">
        <v>4465</v>
      </c>
      <c r="N1082" s="594" t="s">
        <v>4861</v>
      </c>
      <c r="O1082" s="594" t="s">
        <v>4862</v>
      </c>
      <c r="P1082" s="594"/>
      <c r="Q1082" s="594"/>
      <c r="R1082" s="594"/>
      <c r="S1082" s="594"/>
      <c r="T1082" s="594"/>
      <c r="U1082" s="594"/>
      <c r="V1082" s="594"/>
      <c r="W1082" s="594"/>
      <c r="X1082" s="594"/>
      <c r="Y1082" s="594"/>
      <c r="Z1082" s="594"/>
      <c r="AA1082" s="588" t="s">
        <v>4863</v>
      </c>
      <c r="AB1082" s="588" t="s">
        <v>4864</v>
      </c>
      <c r="AC1082" s="680" t="s">
        <v>284</v>
      </c>
      <c r="AD1082" s="588" t="s">
        <v>1096</v>
      </c>
      <c r="AE1082" s="595">
        <v>1</v>
      </c>
      <c r="AF1082" s="595">
        <v>7</v>
      </c>
      <c r="AG1082" s="379" t="s">
        <v>665</v>
      </c>
      <c r="AH1082" s="635" t="e">
        <v>#REF!</v>
      </c>
      <c r="AJ1082" s="379"/>
      <c r="AK1082" s="379"/>
      <c r="AL1082" s="379"/>
      <c r="AM1082" s="379"/>
      <c r="AN1082" s="379"/>
      <c r="AO1082" s="379"/>
      <c r="AP1082" s="379" t="s">
        <v>1340</v>
      </c>
      <c r="AQ1082" s="379" t="s">
        <v>4865</v>
      </c>
      <c r="AR1082" s="379" t="s">
        <v>4866</v>
      </c>
      <c r="AT1082" s="379" t="s">
        <v>2404</v>
      </c>
      <c r="AU1082" s="379"/>
      <c r="AV1082" s="681">
        <v>1.1000000000000001</v>
      </c>
      <c r="AW1082" s="644">
        <v>0.48399999999999999</v>
      </c>
      <c r="AY1082" s="379"/>
    </row>
    <row r="1083" spans="1:51" x14ac:dyDescent="0.45">
      <c r="A1083" s="379" t="s">
        <v>602</v>
      </c>
      <c r="B1083" s="379" t="s">
        <v>4867</v>
      </c>
      <c r="C1083" s="681" t="s">
        <v>4868</v>
      </c>
      <c r="D1083" s="379" t="s">
        <v>4869</v>
      </c>
      <c r="J1083" s="379" t="s">
        <v>120</v>
      </c>
      <c r="K1083" s="594" t="s">
        <v>4870</v>
      </c>
      <c r="L1083" s="594" t="s">
        <v>3732</v>
      </c>
      <c r="M1083" s="594"/>
      <c r="N1083" s="594" t="s">
        <v>4871</v>
      </c>
      <c r="O1083" s="594"/>
      <c r="P1083" s="594"/>
      <c r="Q1083" s="594"/>
      <c r="R1083" s="594"/>
      <c r="S1083" s="594"/>
      <c r="T1083" s="594"/>
      <c r="U1083" s="594"/>
      <c r="V1083" s="594"/>
      <c r="W1083" s="594"/>
      <c r="X1083" s="594"/>
      <c r="Y1083" s="594"/>
      <c r="Z1083" s="594"/>
      <c r="AA1083" s="588" t="s">
        <v>4872</v>
      </c>
      <c r="AB1083" s="588" t="s">
        <v>4873</v>
      </c>
      <c r="AC1083" s="680" t="s">
        <v>300</v>
      </c>
      <c r="AD1083" s="588" t="s">
        <v>1096</v>
      </c>
      <c r="AE1083" s="595">
        <v>1</v>
      </c>
      <c r="AF1083" s="595">
        <v>7</v>
      </c>
      <c r="AG1083" s="379" t="s">
        <v>665</v>
      </c>
      <c r="AH1083" s="635" t="e">
        <v>#REF!</v>
      </c>
      <c r="AJ1083" s="379"/>
      <c r="AK1083" s="379"/>
      <c r="AL1083" s="379"/>
      <c r="AM1083" s="379"/>
      <c r="AN1083" s="379"/>
      <c r="AO1083" s="379"/>
      <c r="AQ1083" s="379" t="s">
        <v>4874</v>
      </c>
      <c r="AR1083" s="379" t="s">
        <v>4875</v>
      </c>
      <c r="AU1083" s="379"/>
      <c r="AV1083" s="681">
        <v>2.2000000000000002</v>
      </c>
      <c r="AW1083" s="644">
        <v>2.9260000000000002</v>
      </c>
      <c r="AY1083" s="379"/>
    </row>
    <row r="1084" spans="1:51" x14ac:dyDescent="0.45">
      <c r="A1084" s="379" t="s">
        <v>16</v>
      </c>
      <c r="J1084" s="379" t="s">
        <v>120</v>
      </c>
      <c r="K1084" s="594" t="s">
        <v>4876</v>
      </c>
      <c r="L1084" s="594"/>
      <c r="M1084" s="594"/>
      <c r="N1084" s="631" t="s">
        <v>4877</v>
      </c>
      <c r="O1084" s="594"/>
      <c r="P1084" s="594"/>
      <c r="Q1084" s="594"/>
      <c r="R1084" s="594"/>
      <c r="S1084" s="594"/>
      <c r="T1084" s="594"/>
      <c r="U1084" s="594"/>
      <c r="V1084" s="594"/>
      <c r="W1084" s="594"/>
      <c r="X1084" s="594"/>
      <c r="Y1084" s="594"/>
      <c r="Z1084" s="594"/>
      <c r="AA1084" s="588" t="s">
        <v>4878</v>
      </c>
      <c r="AB1084" s="588" t="s">
        <v>4879</v>
      </c>
      <c r="AC1084" s="528" t="s">
        <v>316</v>
      </c>
      <c r="AD1084" s="588" t="s">
        <v>1096</v>
      </c>
      <c r="AE1084" s="595">
        <v>1</v>
      </c>
      <c r="AF1084" s="595">
        <v>7</v>
      </c>
      <c r="AG1084" s="379" t="s">
        <v>665</v>
      </c>
      <c r="AH1084" s="635" t="e">
        <v>#REF!</v>
      </c>
      <c r="AJ1084" s="379"/>
      <c r="AK1084" s="379"/>
      <c r="AL1084" s="379"/>
      <c r="AM1084" s="379"/>
      <c r="AN1084" s="379"/>
      <c r="AO1084" s="379"/>
      <c r="AU1084" s="379"/>
      <c r="AY1084" s="379"/>
    </row>
    <row r="1085" spans="1:51" x14ac:dyDescent="0.45">
      <c r="A1085" s="645" t="s">
        <v>16</v>
      </c>
      <c r="B1085" s="645"/>
      <c r="C1085" s="645"/>
      <c r="J1085" s="379" t="s">
        <v>120</v>
      </c>
      <c r="K1085" s="594" t="s">
        <v>4880</v>
      </c>
      <c r="L1085" s="594" t="s">
        <v>3785</v>
      </c>
      <c r="M1085" s="594" t="s">
        <v>3753</v>
      </c>
      <c r="N1085" s="594" t="s">
        <v>4881</v>
      </c>
      <c r="O1085" s="594" t="s">
        <v>4882</v>
      </c>
      <c r="P1085" s="594"/>
      <c r="Q1085" s="594"/>
      <c r="R1085" s="594"/>
      <c r="S1085" s="594"/>
      <c r="T1085" s="594"/>
      <c r="U1085" s="594"/>
      <c r="V1085" s="594"/>
      <c r="W1085" s="594"/>
      <c r="X1085" s="594"/>
      <c r="Y1085" s="594"/>
      <c r="Z1085" s="594"/>
      <c r="AA1085" s="588" t="s">
        <v>4883</v>
      </c>
      <c r="AB1085" s="588" t="s">
        <v>4884</v>
      </c>
      <c r="AC1085" s="678" t="s">
        <v>333</v>
      </c>
      <c r="AD1085" s="588" t="s">
        <v>1096</v>
      </c>
      <c r="AE1085" s="595">
        <v>1</v>
      </c>
      <c r="AF1085" s="595">
        <v>7</v>
      </c>
      <c r="AG1085" s="379" t="s">
        <v>665</v>
      </c>
      <c r="AH1085" s="635" t="e">
        <v>#REF!</v>
      </c>
      <c r="AJ1085" s="379"/>
      <c r="AK1085" s="379"/>
      <c r="AL1085" s="379"/>
      <c r="AM1085" s="379"/>
      <c r="AN1085" s="379"/>
      <c r="AO1085" s="379"/>
      <c r="AU1085" s="379"/>
      <c r="AY1085" s="379"/>
    </row>
    <row r="1086" spans="1:51" x14ac:dyDescent="0.45">
      <c r="A1086" s="379" t="s">
        <v>16</v>
      </c>
      <c r="J1086" s="379" t="s">
        <v>120</v>
      </c>
      <c r="K1086" s="594" t="s">
        <v>4885</v>
      </c>
      <c r="L1086" s="594"/>
      <c r="M1086" s="594"/>
      <c r="N1086" s="594"/>
      <c r="O1086" s="594"/>
      <c r="P1086" s="594"/>
      <c r="Q1086" s="594"/>
      <c r="R1086" s="594"/>
      <c r="S1086" s="594"/>
      <c r="T1086" s="594"/>
      <c r="U1086" s="594"/>
      <c r="V1086" s="594"/>
      <c r="W1086" s="594"/>
      <c r="X1086" s="594"/>
      <c r="Y1086" s="594"/>
      <c r="Z1086" s="594"/>
      <c r="AA1086" s="588" t="s">
        <v>408</v>
      </c>
      <c r="AB1086" s="588" t="s">
        <v>4886</v>
      </c>
      <c r="AC1086" s="528" t="s">
        <v>218</v>
      </c>
      <c r="AD1086" s="588" t="s">
        <v>1096</v>
      </c>
      <c r="AE1086" s="595">
        <v>1</v>
      </c>
      <c r="AF1086" s="595">
        <v>7</v>
      </c>
      <c r="AG1086" s="379" t="s">
        <v>665</v>
      </c>
      <c r="AH1086" s="635" t="e">
        <v>#REF!</v>
      </c>
      <c r="AJ1086" s="379"/>
      <c r="AK1086" s="379"/>
      <c r="AL1086" s="379"/>
      <c r="AM1086" s="379"/>
      <c r="AN1086" s="379"/>
      <c r="AO1086" s="379"/>
      <c r="AU1086" s="379"/>
      <c r="AY1086" s="379"/>
    </row>
    <row r="1087" spans="1:51" x14ac:dyDescent="0.45">
      <c r="A1087" s="379" t="s">
        <v>602</v>
      </c>
      <c r="B1087" s="379" t="s">
        <v>4887</v>
      </c>
      <c r="C1087" s="681" t="s">
        <v>4887</v>
      </c>
      <c r="J1087" s="379" t="s">
        <v>120</v>
      </c>
      <c r="K1087" s="594" t="s">
        <v>4888</v>
      </c>
      <c r="L1087" s="594" t="s">
        <v>3732</v>
      </c>
      <c r="M1087" s="594" t="s">
        <v>3732</v>
      </c>
      <c r="N1087" s="594" t="s">
        <v>4889</v>
      </c>
      <c r="O1087" s="594" t="s">
        <v>4890</v>
      </c>
      <c r="P1087" s="594"/>
      <c r="Q1087" s="594"/>
      <c r="R1087" s="594"/>
      <c r="S1087" s="594"/>
      <c r="T1087" s="594"/>
      <c r="U1087" s="594"/>
      <c r="V1087" s="594"/>
      <c r="W1087" s="594"/>
      <c r="X1087" s="594"/>
      <c r="Y1087" s="594"/>
      <c r="Z1087" s="594"/>
      <c r="AA1087" s="588" t="s">
        <v>409</v>
      </c>
      <c r="AB1087" s="588" t="s">
        <v>4891</v>
      </c>
      <c r="AC1087" s="680" t="s">
        <v>235</v>
      </c>
      <c r="AD1087" s="588" t="s">
        <v>1096</v>
      </c>
      <c r="AE1087" s="595">
        <v>1</v>
      </c>
      <c r="AF1087" s="595">
        <v>7</v>
      </c>
      <c r="AG1087" s="379" t="s">
        <v>665</v>
      </c>
      <c r="AH1087" s="635" t="e">
        <v>#REF!</v>
      </c>
      <c r="AJ1087" s="379"/>
      <c r="AK1087" s="379"/>
      <c r="AL1087" s="379"/>
      <c r="AM1087" s="379"/>
      <c r="AN1087" s="379"/>
      <c r="AO1087" s="379"/>
      <c r="AQ1087" s="379" t="s">
        <v>4892</v>
      </c>
      <c r="AR1087" s="379" t="s">
        <v>4893</v>
      </c>
      <c r="AU1087" s="379"/>
      <c r="AV1087" s="681">
        <v>2.2000000000000002</v>
      </c>
      <c r="AW1087" s="644">
        <v>1.1879999999999999</v>
      </c>
      <c r="AY1087" s="379"/>
    </row>
    <row r="1088" spans="1:51" x14ac:dyDescent="0.45">
      <c r="A1088" s="379" t="s">
        <v>602</v>
      </c>
      <c r="B1088" s="379" t="s">
        <v>4894</v>
      </c>
      <c r="C1088" s="681" t="s">
        <v>4887</v>
      </c>
      <c r="J1088" s="379" t="s">
        <v>120</v>
      </c>
      <c r="K1088" s="594" t="s">
        <v>4895</v>
      </c>
      <c r="L1088" s="594" t="s">
        <v>3731</v>
      </c>
      <c r="M1088" s="594" t="s">
        <v>3731</v>
      </c>
      <c r="N1088" s="594" t="s">
        <v>4896</v>
      </c>
      <c r="O1088" s="594" t="s">
        <v>4897</v>
      </c>
      <c r="P1088" s="594"/>
      <c r="Q1088" s="594"/>
      <c r="R1088" s="594"/>
      <c r="S1088" s="594"/>
      <c r="T1088" s="594"/>
      <c r="U1088" s="594"/>
      <c r="V1088" s="594"/>
      <c r="W1088" s="594"/>
      <c r="X1088" s="594"/>
      <c r="Y1088" s="594"/>
      <c r="Z1088" s="594"/>
      <c r="AA1088" s="588" t="s">
        <v>410</v>
      </c>
      <c r="AB1088" s="588" t="s">
        <v>4898</v>
      </c>
      <c r="AC1088" s="680" t="s">
        <v>251</v>
      </c>
      <c r="AD1088" s="588" t="s">
        <v>1096</v>
      </c>
      <c r="AE1088" s="595">
        <v>1</v>
      </c>
      <c r="AF1088" s="595">
        <v>7</v>
      </c>
      <c r="AG1088" s="379" t="s">
        <v>665</v>
      </c>
      <c r="AH1088" s="635" t="e">
        <v>#REF!</v>
      </c>
      <c r="AJ1088" s="379"/>
      <c r="AK1088" s="379"/>
      <c r="AL1088" s="379"/>
      <c r="AM1088" s="379"/>
      <c r="AN1088" s="379"/>
      <c r="AO1088" s="379"/>
      <c r="AQ1088" s="379" t="s">
        <v>4892</v>
      </c>
      <c r="AR1088" s="379" t="s">
        <v>4899</v>
      </c>
      <c r="AU1088" s="379"/>
      <c r="AV1088" s="681">
        <v>2.2000000000000002</v>
      </c>
      <c r="AW1088" s="644">
        <v>2.464</v>
      </c>
      <c r="AY1088" s="379"/>
    </row>
    <row r="1089" spans="1:51" x14ac:dyDescent="0.45">
      <c r="A1089" s="379" t="s">
        <v>602</v>
      </c>
      <c r="B1089" s="379" t="s">
        <v>4894</v>
      </c>
      <c r="C1089" s="681" t="s">
        <v>4887</v>
      </c>
      <c r="J1089" s="379" t="s">
        <v>120</v>
      </c>
      <c r="K1089" s="594" t="s">
        <v>4900</v>
      </c>
      <c r="L1089" s="594" t="s">
        <v>3785</v>
      </c>
      <c r="M1089" s="594" t="s">
        <v>3753</v>
      </c>
      <c r="N1089" s="594" t="s">
        <v>4901</v>
      </c>
      <c r="O1089" s="594" t="s">
        <v>4902</v>
      </c>
      <c r="P1089" s="594"/>
      <c r="Q1089" s="594"/>
      <c r="R1089" s="594"/>
      <c r="S1089" s="594"/>
      <c r="T1089" s="594"/>
      <c r="U1089" s="594"/>
      <c r="V1089" s="594"/>
      <c r="W1089" s="594"/>
      <c r="X1089" s="594"/>
      <c r="Y1089" s="594"/>
      <c r="Z1089" s="594"/>
      <c r="AA1089" s="588" t="s">
        <v>411</v>
      </c>
      <c r="AB1089" s="588" t="s">
        <v>4903</v>
      </c>
      <c r="AC1089" s="680" t="s">
        <v>267</v>
      </c>
      <c r="AD1089" s="588" t="s">
        <v>1096</v>
      </c>
      <c r="AE1089" s="595">
        <v>1</v>
      </c>
      <c r="AF1089" s="595">
        <v>7</v>
      </c>
      <c r="AG1089" s="379" t="s">
        <v>665</v>
      </c>
      <c r="AH1089" s="635" t="e">
        <v>#REF!</v>
      </c>
      <c r="AJ1089" s="379"/>
      <c r="AK1089" s="379"/>
      <c r="AL1089" s="379"/>
      <c r="AM1089" s="379"/>
      <c r="AN1089" s="379"/>
      <c r="AO1089" s="379"/>
      <c r="AQ1089" s="379" t="s">
        <v>4892</v>
      </c>
      <c r="AR1089" s="379" t="s">
        <v>4904</v>
      </c>
      <c r="AU1089" s="379"/>
      <c r="AV1089" s="681">
        <v>2.2000000000000002</v>
      </c>
      <c r="AW1089" s="644">
        <v>1.452</v>
      </c>
      <c r="AY1089" s="379"/>
    </row>
    <row r="1090" spans="1:51" x14ac:dyDescent="0.45">
      <c r="A1090" s="379" t="s">
        <v>602</v>
      </c>
      <c r="B1090" s="379" t="s">
        <v>4894</v>
      </c>
      <c r="C1090" s="681" t="s">
        <v>4887</v>
      </c>
      <c r="J1090" s="379" t="s">
        <v>120</v>
      </c>
      <c r="K1090" s="594" t="s">
        <v>4905</v>
      </c>
      <c r="L1090" s="594"/>
      <c r="M1090" s="594"/>
      <c r="N1090" s="594"/>
      <c r="O1090" s="594"/>
      <c r="P1090" s="594"/>
      <c r="Q1090" s="594"/>
      <c r="R1090" s="594"/>
      <c r="S1090" s="594"/>
      <c r="T1090" s="594"/>
      <c r="U1090" s="594"/>
      <c r="V1090" s="594"/>
      <c r="W1090" s="594"/>
      <c r="X1090" s="594"/>
      <c r="Y1090" s="594"/>
      <c r="Z1090" s="594"/>
      <c r="AA1090" s="588" t="s">
        <v>412</v>
      </c>
      <c r="AB1090" s="588" t="s">
        <v>4906</v>
      </c>
      <c r="AC1090" s="680" t="s">
        <v>283</v>
      </c>
      <c r="AD1090" s="588" t="s">
        <v>1096</v>
      </c>
      <c r="AE1090" s="595">
        <v>1</v>
      </c>
      <c r="AF1090" s="595">
        <v>7</v>
      </c>
      <c r="AG1090" s="379" t="s">
        <v>665</v>
      </c>
      <c r="AH1090" s="635" t="e">
        <v>#REF!</v>
      </c>
      <c r="AJ1090" s="379"/>
      <c r="AK1090" s="379"/>
      <c r="AL1090" s="379"/>
      <c r="AM1090" s="379"/>
      <c r="AN1090" s="379"/>
      <c r="AO1090" s="379"/>
      <c r="AQ1090" s="379" t="s">
        <v>4892</v>
      </c>
      <c r="AR1090" s="379" t="s">
        <v>4907</v>
      </c>
      <c r="AU1090" s="379"/>
      <c r="AV1090" s="681">
        <v>2.2000000000000002</v>
      </c>
      <c r="AW1090" s="644">
        <v>1.782</v>
      </c>
      <c r="AY1090" s="379"/>
    </row>
    <row r="1091" spans="1:51" x14ac:dyDescent="0.45">
      <c r="A1091" s="379" t="s">
        <v>16</v>
      </c>
      <c r="J1091" s="379" t="s">
        <v>120</v>
      </c>
      <c r="K1091" s="594" t="s">
        <v>4908</v>
      </c>
      <c r="L1091" s="594"/>
      <c r="M1091" s="594"/>
      <c r="N1091" s="594"/>
      <c r="O1091" s="594"/>
      <c r="P1091" s="594"/>
      <c r="Q1091" s="594"/>
      <c r="R1091" s="594"/>
      <c r="S1091" s="594"/>
      <c r="T1091" s="594"/>
      <c r="U1091" s="594"/>
      <c r="V1091" s="594"/>
      <c r="W1091" s="594"/>
      <c r="X1091" s="594"/>
      <c r="Y1091" s="594"/>
      <c r="Z1091" s="594"/>
      <c r="AA1091" s="588" t="s">
        <v>413</v>
      </c>
      <c r="AB1091" s="588" t="s">
        <v>4909</v>
      </c>
      <c r="AC1091" s="528" t="s">
        <v>299</v>
      </c>
      <c r="AD1091" s="588" t="s">
        <v>1096</v>
      </c>
      <c r="AE1091" s="595">
        <v>1</v>
      </c>
      <c r="AF1091" s="595">
        <v>7</v>
      </c>
      <c r="AG1091" s="379" t="s">
        <v>665</v>
      </c>
      <c r="AH1091" s="635" t="e">
        <v>#REF!</v>
      </c>
      <c r="AJ1091" s="379"/>
      <c r="AK1091" s="379"/>
      <c r="AL1091" s="379"/>
      <c r="AM1091" s="379"/>
      <c r="AN1091" s="379"/>
      <c r="AO1091" s="379"/>
      <c r="AU1091" s="379"/>
      <c r="AY1091" s="379"/>
    </row>
    <row r="1092" spans="1:51" x14ac:dyDescent="0.45">
      <c r="A1092" s="379" t="s">
        <v>16</v>
      </c>
      <c r="J1092" s="379" t="s">
        <v>120</v>
      </c>
      <c r="K1092" s="594" t="s">
        <v>4910</v>
      </c>
      <c r="L1092" s="594"/>
      <c r="M1092" s="594"/>
      <c r="N1092" s="594"/>
      <c r="O1092" s="594"/>
      <c r="P1092" s="594"/>
      <c r="Q1092" s="594"/>
      <c r="R1092" s="594"/>
      <c r="S1092" s="594"/>
      <c r="T1092" s="594"/>
      <c r="U1092" s="594"/>
      <c r="V1092" s="594"/>
      <c r="W1092" s="594"/>
      <c r="X1092" s="594"/>
      <c r="Y1092" s="594"/>
      <c r="Z1092" s="594"/>
      <c r="AA1092" s="588" t="s">
        <v>414</v>
      </c>
      <c r="AB1092" s="588" t="s">
        <v>4911</v>
      </c>
      <c r="AC1092" s="528" t="s">
        <v>315</v>
      </c>
      <c r="AD1092" s="588" t="s">
        <v>1096</v>
      </c>
      <c r="AE1092" s="595">
        <v>1</v>
      </c>
      <c r="AF1092" s="595">
        <v>7</v>
      </c>
      <c r="AG1092" s="379" t="s">
        <v>665</v>
      </c>
      <c r="AH1092" s="635" t="e">
        <v>#REF!</v>
      </c>
      <c r="AJ1092" s="379"/>
      <c r="AK1092" s="379"/>
      <c r="AL1092" s="379"/>
      <c r="AM1092" s="379"/>
      <c r="AN1092" s="379"/>
      <c r="AO1092" s="379"/>
      <c r="AU1092" s="379"/>
      <c r="AY1092" s="379"/>
    </row>
    <row r="1093" spans="1:51" x14ac:dyDescent="0.45">
      <c r="A1093" s="379" t="s">
        <v>16</v>
      </c>
      <c r="H1093" s="379" t="s">
        <v>4912</v>
      </c>
      <c r="J1093" s="379" t="s">
        <v>120</v>
      </c>
      <c r="K1093" s="594" t="s">
        <v>4913</v>
      </c>
      <c r="L1093" s="594"/>
      <c r="M1093" s="594"/>
      <c r="N1093" s="594"/>
      <c r="O1093" s="594"/>
      <c r="P1093" s="594"/>
      <c r="Q1093" s="594"/>
      <c r="R1093" s="594"/>
      <c r="S1093" s="594"/>
      <c r="T1093" s="594"/>
      <c r="U1093" s="594"/>
      <c r="V1093" s="594"/>
      <c r="W1093" s="594"/>
      <c r="X1093" s="594"/>
      <c r="Y1093" s="594"/>
      <c r="Z1093" s="594"/>
      <c r="AA1093" s="588" t="s">
        <v>4914</v>
      </c>
      <c r="AB1093" s="588" t="s">
        <v>4915</v>
      </c>
      <c r="AC1093" s="528" t="s">
        <v>332</v>
      </c>
      <c r="AD1093" s="588" t="s">
        <v>1096</v>
      </c>
      <c r="AE1093" s="595">
        <v>1</v>
      </c>
      <c r="AF1093" s="595">
        <v>7</v>
      </c>
      <c r="AG1093" s="379" t="s">
        <v>665</v>
      </c>
      <c r="AH1093" s="635" t="e">
        <v>#REF!</v>
      </c>
      <c r="AJ1093" s="379"/>
      <c r="AK1093" s="379"/>
      <c r="AL1093" s="379"/>
      <c r="AM1093" s="379"/>
      <c r="AN1093" s="379"/>
      <c r="AO1093" s="379"/>
      <c r="AU1093" s="379"/>
      <c r="AY1093" s="379"/>
    </row>
    <row r="1094" spans="1:51" x14ac:dyDescent="0.45">
      <c r="A1094" s="379" t="s">
        <v>602</v>
      </c>
      <c r="B1094" s="379" t="s">
        <v>851</v>
      </c>
      <c r="C1094" s="681" t="s">
        <v>852</v>
      </c>
      <c r="D1094" s="379" t="s">
        <v>853</v>
      </c>
      <c r="H1094" s="379" t="s">
        <v>4916</v>
      </c>
      <c r="J1094" s="379" t="s">
        <v>120</v>
      </c>
      <c r="K1094" s="594" t="s">
        <v>4917</v>
      </c>
      <c r="L1094" s="594"/>
      <c r="M1094" s="594"/>
      <c r="N1094" s="594"/>
      <c r="O1094" s="594"/>
      <c r="P1094" s="594"/>
      <c r="Q1094" s="594"/>
      <c r="R1094" s="594"/>
      <c r="S1094" s="594"/>
      <c r="T1094" s="594"/>
      <c r="U1094" s="594"/>
      <c r="V1094" s="594"/>
      <c r="W1094" s="594"/>
      <c r="X1094" s="594"/>
      <c r="Y1094" s="594"/>
      <c r="Z1094" s="594"/>
      <c r="AA1094" s="588" t="s">
        <v>415</v>
      </c>
      <c r="AB1094" s="588" t="s">
        <v>4918</v>
      </c>
      <c r="AC1094" s="680" t="s">
        <v>349</v>
      </c>
      <c r="AD1094" s="588" t="s">
        <v>1096</v>
      </c>
      <c r="AE1094" s="595">
        <v>1</v>
      </c>
      <c r="AF1094" s="595">
        <v>7</v>
      </c>
      <c r="AG1094" s="379" t="s">
        <v>665</v>
      </c>
      <c r="AH1094" s="635" t="e">
        <v>#REF!</v>
      </c>
      <c r="AJ1094" s="379">
        <v>0</v>
      </c>
      <c r="AK1094" s="379"/>
      <c r="AL1094" s="379"/>
      <c r="AM1094" s="379"/>
      <c r="AN1094" s="379"/>
      <c r="AO1094" s="379"/>
      <c r="AR1094" s="379" t="s">
        <v>4919</v>
      </c>
      <c r="AT1094" s="379" t="s">
        <v>4920</v>
      </c>
      <c r="AV1094" s="681">
        <v>2.2000000000000002</v>
      </c>
      <c r="AW1094" s="644">
        <v>0</v>
      </c>
    </row>
    <row r="1095" spans="1:51" ht="32" x14ac:dyDescent="0.45">
      <c r="A1095" s="379" t="s">
        <v>602</v>
      </c>
      <c r="B1095" s="379" t="s">
        <v>851</v>
      </c>
      <c r="C1095" s="681" t="s">
        <v>852</v>
      </c>
      <c r="D1095" s="379" t="s">
        <v>853</v>
      </c>
      <c r="H1095" s="379" t="s">
        <v>4916</v>
      </c>
      <c r="J1095" s="379" t="s">
        <v>120</v>
      </c>
      <c r="K1095" s="594" t="s">
        <v>4921</v>
      </c>
      <c r="L1095" s="594" t="s">
        <v>3785</v>
      </c>
      <c r="M1095" s="594" t="s">
        <v>3753</v>
      </c>
      <c r="N1095" s="594" t="s">
        <v>4922</v>
      </c>
      <c r="O1095" s="594" t="s">
        <v>4923</v>
      </c>
      <c r="P1095" s="594"/>
      <c r="Q1095" s="594"/>
      <c r="R1095" s="594"/>
      <c r="S1095" s="594"/>
      <c r="T1095" s="632" t="s">
        <v>4924</v>
      </c>
      <c r="U1095" s="594" t="s">
        <v>4925</v>
      </c>
      <c r="V1095" s="594"/>
      <c r="W1095" s="594"/>
      <c r="X1095" s="594"/>
      <c r="Y1095" s="594"/>
      <c r="Z1095" s="594"/>
      <c r="AA1095" s="588" t="s">
        <v>416</v>
      </c>
      <c r="AB1095" s="588" t="s">
        <v>4926</v>
      </c>
      <c r="AC1095" s="680" t="s">
        <v>366</v>
      </c>
      <c r="AD1095" s="588" t="s">
        <v>1096</v>
      </c>
      <c r="AE1095" s="595">
        <v>1</v>
      </c>
      <c r="AF1095" s="595">
        <v>7</v>
      </c>
      <c r="AG1095" s="379" t="s">
        <v>665</v>
      </c>
      <c r="AH1095" s="635" t="e">
        <v>#REF!</v>
      </c>
      <c r="AJ1095" s="379">
        <v>0</v>
      </c>
      <c r="AK1095" s="379"/>
      <c r="AL1095" s="379"/>
      <c r="AM1095" s="379"/>
      <c r="AN1095" s="379"/>
      <c r="AO1095" s="379"/>
      <c r="AR1095" s="379" t="s">
        <v>4927</v>
      </c>
      <c r="AT1095" s="379" t="s">
        <v>4920</v>
      </c>
      <c r="AV1095" s="681">
        <v>2.2000000000000002</v>
      </c>
      <c r="AW1095" s="644">
        <v>0.55000000000000004</v>
      </c>
      <c r="AX1095" s="379" t="s">
        <v>3724</v>
      </c>
    </row>
    <row r="1096" spans="1:51" x14ac:dyDescent="0.45">
      <c r="A1096" s="379" t="s">
        <v>1440</v>
      </c>
      <c r="B1096" s="593" t="s">
        <v>1441</v>
      </c>
      <c r="C1096" s="681" t="s">
        <v>1442</v>
      </c>
      <c r="J1096" s="379" t="s">
        <v>120</v>
      </c>
      <c r="K1096" s="594" t="s">
        <v>4928</v>
      </c>
      <c r="L1096" s="594"/>
      <c r="M1096" s="594"/>
      <c r="N1096" s="594"/>
      <c r="O1096" s="594"/>
      <c r="P1096" s="594"/>
      <c r="Q1096" s="594"/>
      <c r="R1096" s="594"/>
      <c r="S1096" s="594"/>
      <c r="T1096" s="594"/>
      <c r="U1096" s="594"/>
      <c r="V1096" s="594"/>
      <c r="W1096" s="594"/>
      <c r="X1096" s="594"/>
      <c r="Y1096" s="594"/>
      <c r="Z1096" s="594"/>
      <c r="AA1096" s="588"/>
      <c r="AB1096" s="588" t="s">
        <v>4929</v>
      </c>
      <c r="AC1096" s="528" t="s">
        <v>534</v>
      </c>
      <c r="AD1096" s="588"/>
      <c r="AE1096" s="613"/>
      <c r="AF1096" s="613">
        <v>7</v>
      </c>
      <c r="AJ1096" s="379"/>
      <c r="AK1096" s="379"/>
      <c r="AL1096" s="379"/>
      <c r="AM1096" s="379"/>
      <c r="AN1096" s="379"/>
      <c r="AO1096" s="379"/>
      <c r="AU1096" s="379"/>
      <c r="AV1096" s="379">
        <v>0</v>
      </c>
      <c r="AW1096" s="379">
        <v>0</v>
      </c>
      <c r="AY1096" s="379"/>
    </row>
    <row r="1097" spans="1:51" x14ac:dyDescent="0.45">
      <c r="A1097" s="379" t="s">
        <v>1440</v>
      </c>
      <c r="B1097" s="593" t="s">
        <v>1441</v>
      </c>
      <c r="C1097" s="681" t="s">
        <v>1442</v>
      </c>
      <c r="J1097" s="379" t="s">
        <v>120</v>
      </c>
      <c r="K1097" s="594" t="s">
        <v>4930</v>
      </c>
      <c r="L1097" s="594"/>
      <c r="M1097" s="594"/>
      <c r="N1097" s="594"/>
      <c r="O1097" s="594"/>
      <c r="P1097" s="594"/>
      <c r="Q1097" s="594"/>
      <c r="R1097" s="594"/>
      <c r="S1097" s="594"/>
      <c r="T1097" s="594"/>
      <c r="U1097" s="594"/>
      <c r="V1097" s="594"/>
      <c r="W1097" s="594"/>
      <c r="X1097" s="594"/>
      <c r="Y1097" s="594"/>
      <c r="Z1097" s="594"/>
      <c r="AA1097" s="588"/>
      <c r="AB1097" s="588" t="s">
        <v>4931</v>
      </c>
      <c r="AC1097" s="528" t="s">
        <v>4932</v>
      </c>
      <c r="AD1097" s="588"/>
      <c r="AE1097" s="613"/>
      <c r="AF1097" s="613">
        <v>7</v>
      </c>
      <c r="AJ1097" s="379"/>
      <c r="AK1097" s="379"/>
      <c r="AL1097" s="379"/>
      <c r="AM1097" s="379"/>
      <c r="AN1097" s="379"/>
      <c r="AO1097" s="379"/>
      <c r="AU1097" s="379"/>
      <c r="AV1097" s="379">
        <v>0</v>
      </c>
      <c r="AW1097" s="379">
        <v>0</v>
      </c>
      <c r="AY1097" s="379"/>
    </row>
    <row r="1098" spans="1:51" ht="12.75" customHeight="1" x14ac:dyDescent="0.45">
      <c r="B1098" s="593"/>
      <c r="C1098" s="593"/>
      <c r="D1098" s="593"/>
      <c r="E1098" s="593"/>
      <c r="F1098" s="593"/>
      <c r="G1098" s="593"/>
      <c r="K1098" s="594"/>
      <c r="L1098" s="594" t="s">
        <v>3785</v>
      </c>
      <c r="M1098" s="594" t="s">
        <v>3753</v>
      </c>
      <c r="N1098" s="594" t="s">
        <v>4933</v>
      </c>
      <c r="O1098" s="594" t="s">
        <v>4934</v>
      </c>
      <c r="P1098" s="594"/>
      <c r="Q1098" s="594"/>
      <c r="R1098" s="594"/>
      <c r="S1098" s="594"/>
      <c r="T1098" s="594" t="s">
        <v>4935</v>
      </c>
      <c r="U1098" s="594" t="s">
        <v>4936</v>
      </c>
      <c r="V1098" s="594"/>
      <c r="W1098" s="594"/>
      <c r="X1098" s="594"/>
      <c r="Y1098" s="594"/>
      <c r="Z1098" s="594"/>
      <c r="AA1098" s="588" t="s">
        <v>4937</v>
      </c>
      <c r="AB1098" s="588" t="str">
        <f>AF1098&amp;"-"&amp;AC1098</f>
        <v>7-Test Bed</v>
      </c>
      <c r="AC1098" s="528" t="s">
        <v>4937</v>
      </c>
      <c r="AD1098" s="588" t="s">
        <v>1096</v>
      </c>
      <c r="AE1098" s="595">
        <v>1</v>
      </c>
      <c r="AF1098" s="595">
        <v>7</v>
      </c>
      <c r="AG1098" s="379" t="s">
        <v>665</v>
      </c>
      <c r="AH1098" s="635" t="e">
        <f>INDEX(#REF!,MATCH(Cab_list[[#This Row],[Std. cab'#]],#REF!,0),22)*220/1000</f>
        <v>#REF!</v>
      </c>
      <c r="AJ1098" s="379"/>
      <c r="AK1098" s="379"/>
      <c r="AL1098" s="379"/>
      <c r="AM1098" s="379"/>
      <c r="AN1098" s="379"/>
      <c r="AO1098" s="379"/>
      <c r="AU1098" s="379"/>
      <c r="AY1098" s="379"/>
    </row>
    <row r="1099" spans="1:51" x14ac:dyDescent="0.45">
      <c r="K1099" s="588"/>
      <c r="L1099" s="588"/>
      <c r="M1099" s="588"/>
      <c r="N1099" s="588"/>
      <c r="O1099" s="588"/>
      <c r="P1099" s="588"/>
      <c r="Q1099" s="588"/>
      <c r="R1099" s="588"/>
      <c r="S1099" s="588"/>
      <c r="T1099" s="588"/>
      <c r="U1099" s="588"/>
      <c r="V1099" s="588"/>
      <c r="W1099" s="588"/>
      <c r="X1099" s="588"/>
      <c r="Y1099" s="588"/>
      <c r="Z1099" s="588"/>
      <c r="AA1099" s="588"/>
      <c r="AB1099" s="588"/>
      <c r="AC1099" s="528"/>
      <c r="AD1099" s="588"/>
      <c r="AE1099" s="613"/>
      <c r="AF1099" s="613"/>
      <c r="AP1099" s="380"/>
    </row>
    <row r="1100" spans="1:51" x14ac:dyDescent="0.45">
      <c r="K1100" s="588"/>
      <c r="L1100" s="588"/>
      <c r="M1100" s="588"/>
      <c r="N1100" s="588"/>
      <c r="O1100" s="588"/>
      <c r="P1100" s="588"/>
      <c r="Q1100" s="588"/>
      <c r="R1100" s="588"/>
      <c r="S1100" s="588"/>
      <c r="T1100" s="588"/>
      <c r="U1100" s="588"/>
      <c r="V1100" s="588"/>
      <c r="W1100" s="588"/>
      <c r="X1100" s="588"/>
      <c r="Y1100" s="588"/>
      <c r="Z1100" s="588"/>
      <c r="AA1100" s="588"/>
      <c r="AB1100" s="588"/>
      <c r="AC1100" s="528"/>
      <c r="AD1100" s="588"/>
      <c r="AE1100" s="613"/>
      <c r="AF1100" s="613"/>
      <c r="AP1100" s="380"/>
    </row>
    <row r="1101" spans="1:51" x14ac:dyDescent="0.45">
      <c r="K1101" s="588"/>
      <c r="L1101" s="588"/>
      <c r="M1101" s="588"/>
      <c r="N1101" s="588"/>
      <c r="O1101" s="588"/>
      <c r="P1101" s="588"/>
      <c r="Q1101" s="588"/>
      <c r="R1101" s="588"/>
      <c r="S1101" s="588"/>
      <c r="T1101" s="588"/>
      <c r="U1101" s="588"/>
      <c r="V1101" s="588"/>
      <c r="W1101" s="588"/>
      <c r="X1101" s="588"/>
      <c r="Y1101" s="588"/>
      <c r="Z1101" s="588"/>
      <c r="AA1101" s="588"/>
      <c r="AB1101" s="588"/>
      <c r="AC1101" s="528"/>
      <c r="AD1101" s="588"/>
      <c r="AE1101" s="613"/>
      <c r="AF1101" s="613"/>
      <c r="AP1101" s="380"/>
    </row>
    <row r="1102" spans="1:51" x14ac:dyDescent="0.45">
      <c r="K1102" s="588"/>
      <c r="L1102" s="588"/>
      <c r="M1102" s="588"/>
      <c r="N1102" s="588"/>
      <c r="O1102" s="588"/>
      <c r="P1102" s="588"/>
      <c r="Q1102" s="588"/>
      <c r="R1102" s="588"/>
      <c r="S1102" s="588"/>
      <c r="T1102" s="588"/>
      <c r="U1102" s="588"/>
      <c r="V1102" s="588"/>
      <c r="W1102" s="588"/>
      <c r="X1102" s="588"/>
      <c r="Y1102" s="588"/>
      <c r="Z1102" s="588"/>
      <c r="AA1102" s="588"/>
      <c r="AB1102" s="588"/>
      <c r="AC1102" s="528"/>
      <c r="AD1102" s="588"/>
      <c r="AE1102" s="613"/>
      <c r="AF1102" s="613"/>
      <c r="AP1102" s="380"/>
    </row>
    <row r="1103" spans="1:51" x14ac:dyDescent="0.45">
      <c r="K1103" s="588"/>
      <c r="L1103" s="588"/>
      <c r="M1103" s="588"/>
      <c r="N1103" s="588"/>
      <c r="O1103" s="588"/>
      <c r="P1103" s="588"/>
      <c r="Q1103" s="588"/>
      <c r="R1103" s="588"/>
      <c r="S1103" s="588"/>
      <c r="T1103" s="588"/>
      <c r="U1103" s="588"/>
      <c r="V1103" s="588"/>
      <c r="W1103" s="588"/>
      <c r="X1103" s="588"/>
      <c r="Y1103" s="588"/>
      <c r="Z1103" s="588"/>
      <c r="AA1103" s="588"/>
      <c r="AB1103" s="588"/>
      <c r="AC1103" s="528"/>
      <c r="AD1103" s="588"/>
      <c r="AE1103" s="613"/>
      <c r="AF1103" s="613"/>
      <c r="AP1103" s="380"/>
    </row>
    <row r="1104" spans="1:51" x14ac:dyDescent="0.45">
      <c r="K1104" s="588"/>
      <c r="L1104" s="588"/>
      <c r="M1104" s="588"/>
      <c r="N1104" s="588"/>
      <c r="O1104" s="588"/>
      <c r="P1104" s="588"/>
      <c r="Q1104" s="588"/>
      <c r="R1104" s="588"/>
      <c r="S1104" s="588"/>
      <c r="T1104" s="588"/>
      <c r="U1104" s="588"/>
      <c r="V1104" s="588"/>
      <c r="W1104" s="588"/>
      <c r="X1104" s="588"/>
      <c r="Y1104" s="588"/>
      <c r="Z1104" s="588"/>
      <c r="AA1104" s="588"/>
      <c r="AB1104" s="588"/>
      <c r="AC1104" s="528"/>
      <c r="AD1104" s="588"/>
      <c r="AE1104" s="613"/>
      <c r="AF1104" s="613"/>
      <c r="AP1104" s="380"/>
    </row>
    <row r="1105" spans="11:42" x14ac:dyDescent="0.45">
      <c r="K1105" s="588"/>
      <c r="L1105" s="588"/>
      <c r="M1105" s="588"/>
      <c r="N1105" s="588"/>
      <c r="O1105" s="588"/>
      <c r="P1105" s="588"/>
      <c r="Q1105" s="588"/>
      <c r="R1105" s="588"/>
      <c r="S1105" s="588"/>
      <c r="T1105" s="588"/>
      <c r="U1105" s="588"/>
      <c r="V1105" s="588"/>
      <c r="W1105" s="588"/>
      <c r="X1105" s="588"/>
      <c r="Y1105" s="588"/>
      <c r="Z1105" s="588"/>
      <c r="AA1105" s="588"/>
      <c r="AB1105" s="588"/>
      <c r="AC1105" s="528"/>
      <c r="AD1105" s="588"/>
      <c r="AE1105" s="613"/>
      <c r="AF1105" s="613"/>
      <c r="AP1105" s="380"/>
    </row>
    <row r="1106" spans="11:42" x14ac:dyDescent="0.45">
      <c r="K1106" s="588"/>
      <c r="L1106" s="588"/>
      <c r="M1106" s="588"/>
      <c r="N1106" s="588"/>
      <c r="O1106" s="588"/>
      <c r="P1106" s="588"/>
      <c r="Q1106" s="588"/>
      <c r="R1106" s="588"/>
      <c r="S1106" s="588"/>
      <c r="T1106" s="588"/>
      <c r="U1106" s="588"/>
      <c r="V1106" s="588"/>
      <c r="W1106" s="588"/>
      <c r="X1106" s="588"/>
      <c r="Y1106" s="588"/>
      <c r="Z1106" s="588"/>
      <c r="AA1106" s="588"/>
      <c r="AB1106" s="588"/>
      <c r="AC1106" s="528"/>
      <c r="AD1106" s="588"/>
      <c r="AE1106" s="613"/>
      <c r="AF1106" s="613"/>
      <c r="AP1106" s="380"/>
    </row>
    <row r="1107" spans="11:42" x14ac:dyDescent="0.45">
      <c r="K1107" s="588"/>
      <c r="L1107" s="588"/>
      <c r="M1107" s="588"/>
      <c r="N1107" s="588"/>
      <c r="O1107" s="588"/>
      <c r="P1107" s="588"/>
      <c r="Q1107" s="588"/>
      <c r="R1107" s="588"/>
      <c r="S1107" s="588"/>
      <c r="T1107" s="588"/>
      <c r="U1107" s="588"/>
      <c r="V1107" s="588"/>
      <c r="W1107" s="588"/>
      <c r="X1107" s="588"/>
      <c r="Y1107" s="588"/>
      <c r="Z1107" s="588"/>
      <c r="AA1107" s="588"/>
      <c r="AB1107" s="588"/>
      <c r="AC1107" s="528"/>
      <c r="AD1107" s="588"/>
      <c r="AE1107" s="613"/>
      <c r="AF1107" s="613"/>
      <c r="AP1107" s="380"/>
    </row>
    <row r="1108" spans="11:42" x14ac:dyDescent="0.45">
      <c r="K1108" s="588"/>
      <c r="L1108" s="588"/>
      <c r="M1108" s="588"/>
      <c r="N1108" s="588"/>
      <c r="O1108" s="588"/>
      <c r="P1108" s="588"/>
      <c r="Q1108" s="588"/>
      <c r="R1108" s="588"/>
      <c r="S1108" s="588"/>
      <c r="T1108" s="588"/>
      <c r="U1108" s="588"/>
      <c r="V1108" s="588"/>
      <c r="W1108" s="588"/>
      <c r="X1108" s="588"/>
      <c r="Y1108" s="588"/>
      <c r="Z1108" s="588"/>
      <c r="AA1108" s="588"/>
      <c r="AB1108" s="588"/>
      <c r="AC1108" s="528"/>
      <c r="AD1108" s="588"/>
      <c r="AE1108" s="613"/>
      <c r="AF1108" s="613"/>
      <c r="AP1108" s="380"/>
    </row>
    <row r="1109" spans="11:42" x14ac:dyDescent="0.45">
      <c r="K1109" s="588"/>
      <c r="L1109" s="588"/>
      <c r="M1109" s="588"/>
      <c r="N1109" s="588"/>
      <c r="O1109" s="588"/>
      <c r="P1109" s="588"/>
      <c r="Q1109" s="588"/>
      <c r="R1109" s="588"/>
      <c r="S1109" s="588"/>
      <c r="T1109" s="588"/>
      <c r="U1109" s="588"/>
      <c r="V1109" s="588"/>
      <c r="W1109" s="588"/>
      <c r="X1109" s="588"/>
      <c r="Y1109" s="588"/>
      <c r="Z1109" s="588"/>
      <c r="AA1109" s="588"/>
      <c r="AB1109" s="588"/>
      <c r="AC1109" s="528"/>
      <c r="AD1109" s="588"/>
      <c r="AE1109" s="613"/>
      <c r="AF1109" s="613"/>
      <c r="AP1109" s="380"/>
    </row>
    <row r="1110" spans="11:42" x14ac:dyDescent="0.45">
      <c r="K1110" s="588"/>
      <c r="L1110" s="588"/>
      <c r="M1110" s="588"/>
      <c r="N1110" s="588"/>
      <c r="O1110" s="588"/>
      <c r="P1110" s="588"/>
      <c r="Q1110" s="588"/>
      <c r="R1110" s="588"/>
      <c r="S1110" s="588"/>
      <c r="T1110" s="588"/>
      <c r="U1110" s="588"/>
      <c r="V1110" s="588"/>
      <c r="W1110" s="588"/>
      <c r="X1110" s="588"/>
      <c r="Y1110" s="588"/>
      <c r="Z1110" s="588"/>
      <c r="AA1110" s="588"/>
      <c r="AB1110" s="588"/>
      <c r="AC1110" s="528"/>
      <c r="AD1110" s="588"/>
      <c r="AE1110" s="613"/>
      <c r="AF1110" s="613"/>
      <c r="AP1110" s="380"/>
    </row>
    <row r="1111" spans="11:42" x14ac:dyDescent="0.45">
      <c r="K1111" s="588"/>
      <c r="L1111" s="588"/>
      <c r="M1111" s="588"/>
      <c r="N1111" s="588"/>
      <c r="O1111" s="588"/>
      <c r="P1111" s="588"/>
      <c r="Q1111" s="588"/>
      <c r="R1111" s="588"/>
      <c r="S1111" s="588"/>
      <c r="T1111" s="588"/>
      <c r="U1111" s="588"/>
      <c r="V1111" s="588"/>
      <c r="W1111" s="588"/>
      <c r="X1111" s="588"/>
      <c r="Y1111" s="588"/>
      <c r="Z1111" s="588"/>
      <c r="AA1111" s="588"/>
      <c r="AB1111" s="588"/>
      <c r="AC1111" s="528"/>
      <c r="AD1111" s="588"/>
      <c r="AE1111" s="613"/>
      <c r="AF1111" s="613"/>
      <c r="AP1111" s="380"/>
    </row>
    <row r="1112" spans="11:42" x14ac:dyDescent="0.45">
      <c r="K1112" s="588"/>
      <c r="L1112" s="588"/>
      <c r="M1112" s="588"/>
      <c r="N1112" s="588"/>
      <c r="O1112" s="588"/>
      <c r="P1112" s="588"/>
      <c r="Q1112" s="588"/>
      <c r="R1112" s="588"/>
      <c r="S1112" s="588"/>
      <c r="T1112" s="588"/>
      <c r="U1112" s="588"/>
      <c r="V1112" s="588"/>
      <c r="W1112" s="588"/>
      <c r="X1112" s="588"/>
      <c r="Y1112" s="588"/>
      <c r="Z1112" s="588"/>
      <c r="AA1112" s="588"/>
      <c r="AB1112" s="588"/>
      <c r="AC1112" s="528"/>
      <c r="AD1112" s="588"/>
      <c r="AE1112" s="613"/>
      <c r="AF1112" s="613"/>
      <c r="AP1112" s="380"/>
    </row>
    <row r="1113" spans="11:42" x14ac:dyDescent="0.45">
      <c r="K1113" s="588"/>
      <c r="L1113" s="588"/>
      <c r="M1113" s="588"/>
      <c r="N1113" s="588"/>
      <c r="O1113" s="588"/>
      <c r="P1113" s="588"/>
      <c r="Q1113" s="588"/>
      <c r="R1113" s="588"/>
      <c r="S1113" s="588"/>
      <c r="T1113" s="588"/>
      <c r="U1113" s="588"/>
      <c r="V1113" s="588"/>
      <c r="W1113" s="588"/>
      <c r="X1113" s="588"/>
      <c r="Y1113" s="588"/>
      <c r="Z1113" s="588"/>
      <c r="AA1113" s="588"/>
      <c r="AB1113" s="588"/>
      <c r="AC1113" s="528"/>
      <c r="AD1113" s="588"/>
      <c r="AE1113" s="613"/>
      <c r="AF1113" s="613"/>
      <c r="AP1113" s="380"/>
    </row>
    <row r="1114" spans="11:42" x14ac:dyDescent="0.45">
      <c r="K1114" s="588"/>
      <c r="L1114" s="588"/>
      <c r="M1114" s="588"/>
      <c r="N1114" s="588"/>
      <c r="O1114" s="588"/>
      <c r="P1114" s="588"/>
      <c r="Q1114" s="588"/>
      <c r="R1114" s="588"/>
      <c r="S1114" s="588"/>
      <c r="T1114" s="588"/>
      <c r="U1114" s="588"/>
      <c r="V1114" s="588"/>
      <c r="W1114" s="588"/>
      <c r="X1114" s="588"/>
      <c r="Y1114" s="588"/>
      <c r="Z1114" s="588"/>
      <c r="AA1114" s="588"/>
      <c r="AB1114" s="588"/>
      <c r="AC1114" s="528"/>
      <c r="AD1114" s="588"/>
      <c r="AE1114" s="613"/>
      <c r="AF1114" s="613"/>
      <c r="AP1114" s="380"/>
    </row>
    <row r="1115" spans="11:42" x14ac:dyDescent="0.45">
      <c r="K1115" s="588"/>
      <c r="L1115" s="588"/>
      <c r="M1115" s="588"/>
      <c r="N1115" s="588"/>
      <c r="O1115" s="588"/>
      <c r="P1115" s="588"/>
      <c r="Q1115" s="588"/>
      <c r="R1115" s="588"/>
      <c r="S1115" s="588"/>
      <c r="T1115" s="588"/>
      <c r="U1115" s="588"/>
      <c r="V1115" s="588"/>
      <c r="W1115" s="588"/>
      <c r="X1115" s="588"/>
      <c r="Y1115" s="588"/>
      <c r="Z1115" s="588"/>
      <c r="AA1115" s="588"/>
      <c r="AB1115" s="588"/>
      <c r="AC1115" s="528"/>
      <c r="AD1115" s="588"/>
      <c r="AE1115" s="613"/>
      <c r="AF1115" s="613"/>
      <c r="AP1115" s="380"/>
    </row>
    <row r="1116" spans="11:42" x14ac:dyDescent="0.45">
      <c r="K1116" s="588"/>
      <c r="L1116" s="588"/>
      <c r="M1116" s="588"/>
      <c r="N1116" s="588"/>
      <c r="O1116" s="588"/>
      <c r="P1116" s="588"/>
      <c r="Q1116" s="588"/>
      <c r="R1116" s="588"/>
      <c r="S1116" s="588"/>
      <c r="T1116" s="588"/>
      <c r="U1116" s="588"/>
      <c r="V1116" s="588"/>
      <c r="W1116" s="588"/>
      <c r="X1116" s="588"/>
      <c r="Y1116" s="588"/>
      <c r="Z1116" s="588"/>
      <c r="AA1116" s="588"/>
      <c r="AB1116" s="588"/>
      <c r="AC1116" s="528"/>
      <c r="AD1116" s="588"/>
      <c r="AE1116" s="613"/>
      <c r="AF1116" s="613"/>
      <c r="AP1116" s="380"/>
    </row>
    <row r="1117" spans="11:42" x14ac:dyDescent="0.45">
      <c r="K1117" s="588"/>
      <c r="L1117" s="588"/>
      <c r="M1117" s="588"/>
      <c r="N1117" s="588"/>
      <c r="O1117" s="588"/>
      <c r="P1117" s="588"/>
      <c r="Q1117" s="588"/>
      <c r="R1117" s="588"/>
      <c r="S1117" s="588"/>
      <c r="T1117" s="588"/>
      <c r="U1117" s="588"/>
      <c r="V1117" s="588"/>
      <c r="W1117" s="588"/>
      <c r="X1117" s="588"/>
      <c r="Y1117" s="588"/>
      <c r="Z1117" s="588"/>
      <c r="AA1117" s="588"/>
      <c r="AB1117" s="588"/>
      <c r="AC1117" s="528"/>
      <c r="AD1117" s="588"/>
      <c r="AE1117" s="613"/>
      <c r="AF1117" s="613"/>
      <c r="AP1117" s="380"/>
    </row>
    <row r="1118" spans="11:42" x14ac:dyDescent="0.45">
      <c r="K1118" s="588"/>
      <c r="L1118" s="588"/>
      <c r="M1118" s="588"/>
      <c r="N1118" s="588"/>
      <c r="O1118" s="588"/>
      <c r="P1118" s="588"/>
      <c r="Q1118" s="588"/>
      <c r="R1118" s="588"/>
      <c r="S1118" s="588"/>
      <c r="T1118" s="588"/>
      <c r="U1118" s="588"/>
      <c r="V1118" s="588"/>
      <c r="W1118" s="588"/>
      <c r="X1118" s="588"/>
      <c r="Y1118" s="588"/>
      <c r="Z1118" s="588"/>
      <c r="AA1118" s="588"/>
      <c r="AB1118" s="588"/>
      <c r="AC1118" s="528"/>
      <c r="AD1118" s="588"/>
      <c r="AE1118" s="613"/>
      <c r="AF1118" s="613"/>
      <c r="AP1118" s="380"/>
    </row>
    <row r="1119" spans="11:42" x14ac:dyDescent="0.45">
      <c r="K1119" s="588"/>
      <c r="L1119" s="588"/>
      <c r="M1119" s="588"/>
      <c r="N1119" s="588"/>
      <c r="O1119" s="588"/>
      <c r="P1119" s="588"/>
      <c r="Q1119" s="588"/>
      <c r="R1119" s="588"/>
      <c r="S1119" s="588"/>
      <c r="T1119" s="588"/>
      <c r="U1119" s="588"/>
      <c r="V1119" s="588"/>
      <c r="W1119" s="588"/>
      <c r="X1119" s="588"/>
      <c r="Y1119" s="588"/>
      <c r="Z1119" s="588"/>
      <c r="AA1119" s="588"/>
      <c r="AB1119" s="588"/>
      <c r="AC1119" s="528"/>
      <c r="AD1119" s="588"/>
      <c r="AE1119" s="613"/>
      <c r="AF1119" s="613"/>
      <c r="AP1119" s="380"/>
    </row>
    <row r="1120" spans="11:42" x14ac:dyDescent="0.45">
      <c r="K1120" s="588"/>
      <c r="L1120" s="588"/>
      <c r="M1120" s="588"/>
      <c r="N1120" s="588"/>
      <c r="O1120" s="588"/>
      <c r="P1120" s="588"/>
      <c r="Q1120" s="588"/>
      <c r="R1120" s="588"/>
      <c r="S1120" s="588"/>
      <c r="T1120" s="588"/>
      <c r="U1120" s="588"/>
      <c r="V1120" s="588"/>
      <c r="W1120" s="588"/>
      <c r="X1120" s="588"/>
      <c r="Y1120" s="588"/>
      <c r="Z1120" s="588"/>
      <c r="AA1120" s="588"/>
      <c r="AB1120" s="588"/>
      <c r="AC1120" s="528"/>
      <c r="AD1120" s="588"/>
      <c r="AE1120" s="613"/>
      <c r="AF1120" s="613"/>
      <c r="AP1120" s="380"/>
    </row>
    <row r="1121" spans="11:42" x14ac:dyDescent="0.45">
      <c r="K1121" s="588"/>
      <c r="L1121" s="588"/>
      <c r="M1121" s="588"/>
      <c r="N1121" s="588"/>
      <c r="O1121" s="588"/>
      <c r="P1121" s="588"/>
      <c r="Q1121" s="588"/>
      <c r="R1121" s="588"/>
      <c r="S1121" s="588"/>
      <c r="T1121" s="588"/>
      <c r="U1121" s="588"/>
      <c r="V1121" s="588"/>
      <c r="W1121" s="588"/>
      <c r="X1121" s="588"/>
      <c r="Y1121" s="588"/>
      <c r="Z1121" s="588"/>
      <c r="AA1121" s="588"/>
      <c r="AB1121" s="588"/>
      <c r="AC1121" s="528"/>
      <c r="AD1121" s="588"/>
      <c r="AE1121" s="613"/>
      <c r="AF1121" s="613"/>
      <c r="AP1121" s="380"/>
    </row>
    <row r="1122" spans="11:42" x14ac:dyDescent="0.45">
      <c r="K1122" s="588"/>
      <c r="L1122" s="588"/>
      <c r="M1122" s="588"/>
      <c r="N1122" s="588"/>
      <c r="O1122" s="588"/>
      <c r="P1122" s="588"/>
      <c r="Q1122" s="588"/>
      <c r="R1122" s="588"/>
      <c r="S1122" s="588"/>
      <c r="T1122" s="588"/>
      <c r="U1122" s="588"/>
      <c r="V1122" s="588"/>
      <c r="W1122" s="588"/>
      <c r="X1122" s="588"/>
      <c r="Y1122" s="588"/>
      <c r="Z1122" s="588"/>
      <c r="AA1122" s="588"/>
      <c r="AB1122" s="588"/>
      <c r="AC1122" s="528"/>
      <c r="AD1122" s="588"/>
      <c r="AE1122" s="613"/>
      <c r="AF1122" s="613"/>
      <c r="AP1122" s="380"/>
    </row>
    <row r="1123" spans="11:42" x14ac:dyDescent="0.45">
      <c r="K1123" s="588"/>
      <c r="L1123" s="588"/>
      <c r="M1123" s="588"/>
      <c r="N1123" s="588"/>
      <c r="O1123" s="588"/>
      <c r="P1123" s="588"/>
      <c r="Q1123" s="588"/>
      <c r="R1123" s="588"/>
      <c r="S1123" s="588"/>
      <c r="T1123" s="588"/>
      <c r="U1123" s="588"/>
      <c r="V1123" s="588"/>
      <c r="W1123" s="588"/>
      <c r="X1123" s="588"/>
      <c r="Y1123" s="588"/>
      <c r="Z1123" s="588"/>
      <c r="AA1123" s="588"/>
      <c r="AB1123" s="588"/>
      <c r="AC1123" s="528"/>
      <c r="AD1123" s="588"/>
      <c r="AE1123" s="613"/>
      <c r="AF1123" s="613"/>
      <c r="AP1123" s="380"/>
    </row>
    <row r="1124" spans="11:42" x14ac:dyDescent="0.45">
      <c r="K1124" s="588"/>
      <c r="L1124" s="588"/>
      <c r="M1124" s="588"/>
      <c r="N1124" s="588"/>
      <c r="O1124" s="588"/>
      <c r="P1124" s="588"/>
      <c r="Q1124" s="588"/>
      <c r="R1124" s="588"/>
      <c r="S1124" s="588"/>
      <c r="T1124" s="588"/>
      <c r="U1124" s="588"/>
      <c r="V1124" s="588"/>
      <c r="W1124" s="588"/>
      <c r="X1124" s="588"/>
      <c r="Y1124" s="588"/>
      <c r="Z1124" s="588"/>
      <c r="AA1124" s="588"/>
      <c r="AB1124" s="588"/>
      <c r="AC1124" s="528"/>
      <c r="AD1124" s="588"/>
      <c r="AE1124" s="613"/>
      <c r="AF1124" s="613"/>
      <c r="AP1124" s="380"/>
    </row>
    <row r="1125" spans="11:42" x14ac:dyDescent="0.45">
      <c r="K1125" s="588"/>
      <c r="L1125" s="588"/>
      <c r="M1125" s="588"/>
      <c r="N1125" s="588"/>
      <c r="O1125" s="588"/>
      <c r="P1125" s="588"/>
      <c r="Q1125" s="588"/>
      <c r="R1125" s="588"/>
      <c r="S1125" s="588"/>
      <c r="T1125" s="588"/>
      <c r="U1125" s="588"/>
      <c r="V1125" s="588"/>
      <c r="W1125" s="588"/>
      <c r="X1125" s="588"/>
      <c r="Y1125" s="588"/>
      <c r="Z1125" s="588"/>
      <c r="AA1125" s="588"/>
      <c r="AB1125" s="588"/>
      <c r="AC1125" s="528"/>
      <c r="AD1125" s="588"/>
      <c r="AE1125" s="613"/>
      <c r="AF1125" s="613"/>
      <c r="AP1125" s="380"/>
    </row>
    <row r="1126" spans="11:42" x14ac:dyDescent="0.45">
      <c r="K1126" s="588"/>
      <c r="L1126" s="588"/>
      <c r="M1126" s="588"/>
      <c r="N1126" s="588"/>
      <c r="O1126" s="588"/>
      <c r="P1126" s="588"/>
      <c r="Q1126" s="588"/>
      <c r="R1126" s="588"/>
      <c r="S1126" s="588"/>
      <c r="T1126" s="588"/>
      <c r="U1126" s="588"/>
      <c r="V1126" s="588"/>
      <c r="W1126" s="588"/>
      <c r="X1126" s="588"/>
      <c r="Y1126" s="588"/>
      <c r="Z1126" s="588"/>
      <c r="AA1126" s="588"/>
      <c r="AB1126" s="588"/>
      <c r="AC1126" s="528"/>
      <c r="AD1126" s="588"/>
      <c r="AE1126" s="613"/>
      <c r="AF1126" s="613"/>
      <c r="AP1126" s="380"/>
    </row>
    <row r="1127" spans="11:42" x14ac:dyDescent="0.45">
      <c r="K1127" s="588"/>
      <c r="L1127" s="588"/>
      <c r="M1127" s="588"/>
      <c r="N1127" s="588"/>
      <c r="O1127" s="588"/>
      <c r="P1127" s="588"/>
      <c r="Q1127" s="588"/>
      <c r="R1127" s="588"/>
      <c r="S1127" s="588"/>
      <c r="T1127" s="588"/>
      <c r="U1127" s="588"/>
      <c r="V1127" s="588"/>
      <c r="W1127" s="588"/>
      <c r="X1127" s="588"/>
      <c r="Y1127" s="588"/>
      <c r="Z1127" s="588"/>
      <c r="AA1127" s="588"/>
      <c r="AB1127" s="588"/>
      <c r="AC1127" s="528"/>
      <c r="AD1127" s="588"/>
      <c r="AE1127" s="613"/>
      <c r="AF1127" s="613"/>
      <c r="AP1127" s="380"/>
    </row>
    <row r="1128" spans="11:42" x14ac:dyDescent="0.45">
      <c r="K1128" s="588"/>
      <c r="L1128" s="588"/>
      <c r="M1128" s="588"/>
      <c r="N1128" s="588"/>
      <c r="O1128" s="588"/>
      <c r="P1128" s="588"/>
      <c r="Q1128" s="588"/>
      <c r="R1128" s="588"/>
      <c r="S1128" s="588"/>
      <c r="T1128" s="588"/>
      <c r="U1128" s="588"/>
      <c r="V1128" s="588"/>
      <c r="W1128" s="588"/>
      <c r="X1128" s="588"/>
      <c r="Y1128" s="588"/>
      <c r="Z1128" s="588"/>
      <c r="AA1128" s="588"/>
      <c r="AB1128" s="588"/>
      <c r="AC1128" s="528"/>
      <c r="AD1128" s="588"/>
      <c r="AE1128" s="613"/>
      <c r="AF1128" s="613"/>
      <c r="AP1128" s="380"/>
    </row>
    <row r="1129" spans="11:42" x14ac:dyDescent="0.45">
      <c r="K1129" s="588"/>
      <c r="L1129" s="588"/>
      <c r="M1129" s="588"/>
      <c r="N1129" s="588"/>
      <c r="O1129" s="588"/>
      <c r="P1129" s="588"/>
      <c r="Q1129" s="588"/>
      <c r="R1129" s="588"/>
      <c r="S1129" s="588"/>
      <c r="T1129" s="588"/>
      <c r="U1129" s="588"/>
      <c r="V1129" s="588"/>
      <c r="W1129" s="588"/>
      <c r="X1129" s="588"/>
      <c r="Y1129" s="588"/>
      <c r="Z1129" s="588"/>
      <c r="AA1129" s="588"/>
      <c r="AB1129" s="588"/>
      <c r="AC1129" s="528"/>
      <c r="AD1129" s="588"/>
      <c r="AE1129" s="613"/>
      <c r="AF1129" s="613"/>
      <c r="AP1129" s="380"/>
    </row>
    <row r="1130" spans="11:42" x14ac:dyDescent="0.45">
      <c r="K1130" s="588"/>
      <c r="L1130" s="588"/>
      <c r="M1130" s="588"/>
      <c r="N1130" s="588"/>
      <c r="O1130" s="588"/>
      <c r="P1130" s="588"/>
      <c r="Q1130" s="588"/>
      <c r="R1130" s="588"/>
      <c r="S1130" s="588"/>
      <c r="T1130" s="588"/>
      <c r="U1130" s="588"/>
      <c r="V1130" s="588"/>
      <c r="W1130" s="588"/>
      <c r="X1130" s="588"/>
      <c r="Y1130" s="588"/>
      <c r="Z1130" s="588"/>
      <c r="AA1130" s="588"/>
      <c r="AB1130" s="588"/>
      <c r="AC1130" s="528"/>
      <c r="AD1130" s="588"/>
      <c r="AE1130" s="613"/>
      <c r="AF1130" s="613"/>
      <c r="AP1130" s="380"/>
    </row>
    <row r="1131" spans="11:42" x14ac:dyDescent="0.45">
      <c r="K1131" s="588"/>
      <c r="L1131" s="588"/>
      <c r="M1131" s="588"/>
      <c r="N1131" s="588"/>
      <c r="O1131" s="588"/>
      <c r="P1131" s="588"/>
      <c r="Q1131" s="588"/>
      <c r="R1131" s="588"/>
      <c r="S1131" s="588"/>
      <c r="T1131" s="588"/>
      <c r="U1131" s="588"/>
      <c r="V1131" s="588"/>
      <c r="W1131" s="588"/>
      <c r="X1131" s="588"/>
      <c r="Y1131" s="588"/>
      <c r="Z1131" s="588"/>
      <c r="AA1131" s="588"/>
      <c r="AB1131" s="588"/>
      <c r="AC1131" s="528"/>
      <c r="AD1131" s="588"/>
      <c r="AE1131" s="613"/>
      <c r="AF1131" s="613"/>
      <c r="AP1131" s="380"/>
    </row>
    <row r="1132" spans="11:42" x14ac:dyDescent="0.45">
      <c r="K1132" s="588"/>
      <c r="L1132" s="588"/>
      <c r="M1132" s="588"/>
      <c r="N1132" s="588"/>
      <c r="O1132" s="588"/>
      <c r="P1132" s="588"/>
      <c r="Q1132" s="588"/>
      <c r="R1132" s="588"/>
      <c r="S1132" s="588"/>
      <c r="T1132" s="588"/>
      <c r="U1132" s="588"/>
      <c r="V1132" s="588"/>
      <c r="W1132" s="588"/>
      <c r="X1132" s="588"/>
      <c r="Y1132" s="588"/>
      <c r="Z1132" s="588"/>
      <c r="AA1132" s="588"/>
      <c r="AB1132" s="588"/>
      <c r="AC1132" s="528"/>
      <c r="AD1132" s="588"/>
      <c r="AE1132" s="613"/>
      <c r="AF1132" s="613"/>
      <c r="AP1132" s="380"/>
    </row>
    <row r="1133" spans="11:42" x14ac:dyDescent="0.45">
      <c r="K1133" s="588"/>
      <c r="L1133" s="588"/>
      <c r="M1133" s="588"/>
      <c r="N1133" s="588"/>
      <c r="O1133" s="588"/>
      <c r="P1133" s="588"/>
      <c r="Q1133" s="588"/>
      <c r="R1133" s="588"/>
      <c r="S1133" s="588"/>
      <c r="T1133" s="588"/>
      <c r="U1133" s="588"/>
      <c r="V1133" s="588"/>
      <c r="W1133" s="588"/>
      <c r="X1133" s="588"/>
      <c r="Y1133" s="588"/>
      <c r="Z1133" s="588"/>
      <c r="AA1133" s="588"/>
      <c r="AB1133" s="588"/>
      <c r="AC1133" s="528"/>
      <c r="AD1133" s="588"/>
      <c r="AE1133" s="613"/>
      <c r="AF1133" s="613"/>
      <c r="AP1133" s="380"/>
    </row>
    <row r="1134" spans="11:42" x14ac:dyDescent="0.45">
      <c r="K1134" s="588"/>
      <c r="L1134" s="588"/>
      <c r="M1134" s="588"/>
      <c r="N1134" s="588"/>
      <c r="O1134" s="588"/>
      <c r="P1134" s="588"/>
      <c r="Q1134" s="588"/>
      <c r="R1134" s="588"/>
      <c r="S1134" s="588"/>
      <c r="T1134" s="588"/>
      <c r="U1134" s="588"/>
      <c r="V1134" s="588"/>
      <c r="W1134" s="588"/>
      <c r="X1134" s="588"/>
      <c r="Y1134" s="588"/>
      <c r="Z1134" s="588"/>
      <c r="AA1134" s="588"/>
      <c r="AB1134" s="588"/>
      <c r="AC1134" s="528"/>
      <c r="AD1134" s="588"/>
      <c r="AE1134" s="613"/>
      <c r="AF1134" s="613"/>
      <c r="AP1134" s="380"/>
    </row>
    <row r="1135" spans="11:42" x14ac:dyDescent="0.45">
      <c r="K1135" s="588"/>
      <c r="L1135" s="588"/>
      <c r="M1135" s="588"/>
      <c r="N1135" s="588"/>
      <c r="O1135" s="588"/>
      <c r="P1135" s="588"/>
      <c r="Q1135" s="588"/>
      <c r="R1135" s="588"/>
      <c r="S1135" s="588"/>
      <c r="T1135" s="588"/>
      <c r="U1135" s="588"/>
      <c r="V1135" s="588"/>
      <c r="W1135" s="588"/>
      <c r="X1135" s="588"/>
      <c r="Y1135" s="588"/>
      <c r="Z1135" s="588"/>
      <c r="AA1135" s="588"/>
      <c r="AB1135" s="588"/>
      <c r="AC1135" s="528"/>
      <c r="AD1135" s="588"/>
      <c r="AE1135" s="613"/>
      <c r="AF1135" s="613"/>
      <c r="AP1135" s="380"/>
    </row>
    <row r="1136" spans="11:42" x14ac:dyDescent="0.45">
      <c r="K1136" s="588"/>
      <c r="L1136" s="588"/>
      <c r="M1136" s="588"/>
      <c r="N1136" s="588"/>
      <c r="O1136" s="588"/>
      <c r="P1136" s="588"/>
      <c r="Q1136" s="588"/>
      <c r="R1136" s="588"/>
      <c r="S1136" s="588"/>
      <c r="T1136" s="588"/>
      <c r="U1136" s="588"/>
      <c r="V1136" s="588"/>
      <c r="W1136" s="588"/>
      <c r="X1136" s="588"/>
      <c r="Y1136" s="588"/>
      <c r="Z1136" s="588"/>
      <c r="AA1136" s="588"/>
      <c r="AB1136" s="588"/>
      <c r="AC1136" s="528"/>
      <c r="AD1136" s="588"/>
      <c r="AE1136" s="613"/>
      <c r="AF1136" s="613"/>
      <c r="AP1136" s="380"/>
    </row>
    <row r="1137" spans="11:42" x14ac:dyDescent="0.45">
      <c r="K1137" s="588"/>
      <c r="L1137" s="588"/>
      <c r="M1137" s="588"/>
      <c r="N1137" s="588"/>
      <c r="O1137" s="588"/>
      <c r="P1137" s="588"/>
      <c r="Q1137" s="588"/>
      <c r="R1137" s="588"/>
      <c r="S1137" s="588"/>
      <c r="T1137" s="588"/>
      <c r="U1137" s="588"/>
      <c r="V1137" s="588"/>
      <c r="W1137" s="588"/>
      <c r="X1137" s="588"/>
      <c r="Y1137" s="588"/>
      <c r="Z1137" s="588"/>
      <c r="AA1137" s="588"/>
      <c r="AB1137" s="588"/>
      <c r="AC1137" s="528"/>
      <c r="AD1137" s="588"/>
      <c r="AE1137" s="613"/>
      <c r="AF1137" s="613"/>
      <c r="AP1137" s="380"/>
    </row>
    <row r="1138" spans="11:42" x14ac:dyDescent="0.45">
      <c r="K1138" s="588"/>
      <c r="L1138" s="588"/>
      <c r="M1138" s="588"/>
      <c r="N1138" s="588"/>
      <c r="O1138" s="588"/>
      <c r="P1138" s="588"/>
      <c r="Q1138" s="588"/>
      <c r="R1138" s="588"/>
      <c r="S1138" s="588"/>
      <c r="T1138" s="588"/>
      <c r="U1138" s="588"/>
      <c r="V1138" s="588"/>
      <c r="W1138" s="588"/>
      <c r="X1138" s="588"/>
      <c r="Y1138" s="588"/>
      <c r="Z1138" s="588"/>
      <c r="AA1138" s="588"/>
      <c r="AB1138" s="588"/>
      <c r="AC1138" s="528"/>
      <c r="AD1138" s="588"/>
      <c r="AE1138" s="613"/>
      <c r="AF1138" s="613"/>
      <c r="AP1138" s="380"/>
    </row>
    <row r="1139" spans="11:42" x14ac:dyDescent="0.45">
      <c r="K1139" s="588"/>
      <c r="L1139" s="588"/>
      <c r="M1139" s="588"/>
      <c r="N1139" s="588"/>
      <c r="O1139" s="588"/>
      <c r="P1139" s="588"/>
      <c r="Q1139" s="588"/>
      <c r="R1139" s="588"/>
      <c r="S1139" s="588"/>
      <c r="T1139" s="588"/>
      <c r="U1139" s="588"/>
      <c r="V1139" s="588"/>
      <c r="W1139" s="588"/>
      <c r="X1139" s="588"/>
      <c r="Y1139" s="588"/>
      <c r="Z1139" s="588"/>
      <c r="AA1139" s="588"/>
      <c r="AB1139" s="588"/>
      <c r="AC1139" s="528"/>
      <c r="AD1139" s="588"/>
      <c r="AE1139" s="613"/>
      <c r="AF1139" s="613"/>
      <c r="AP1139" s="380"/>
    </row>
    <row r="1140" spans="11:42" x14ac:dyDescent="0.45">
      <c r="K1140" s="588"/>
      <c r="L1140" s="588"/>
      <c r="M1140" s="588"/>
      <c r="N1140" s="588"/>
      <c r="O1140" s="588"/>
      <c r="P1140" s="588"/>
      <c r="Q1140" s="588"/>
      <c r="R1140" s="588"/>
      <c r="S1140" s="588"/>
      <c r="T1140" s="588"/>
      <c r="U1140" s="588"/>
      <c r="V1140" s="588"/>
      <c r="W1140" s="588"/>
      <c r="X1140" s="588"/>
      <c r="Y1140" s="588"/>
      <c r="Z1140" s="588"/>
      <c r="AA1140" s="588"/>
      <c r="AB1140" s="588"/>
      <c r="AC1140" s="528"/>
      <c r="AD1140" s="588"/>
      <c r="AE1140" s="613"/>
      <c r="AF1140" s="613"/>
      <c r="AP1140" s="380"/>
    </row>
    <row r="1141" spans="11:42" x14ac:dyDescent="0.45">
      <c r="K1141" s="588"/>
      <c r="L1141" s="588"/>
      <c r="M1141" s="588"/>
      <c r="N1141" s="588"/>
      <c r="O1141" s="588"/>
      <c r="P1141" s="588"/>
      <c r="Q1141" s="588"/>
      <c r="R1141" s="588"/>
      <c r="S1141" s="588"/>
      <c r="T1141" s="588"/>
      <c r="U1141" s="588"/>
      <c r="V1141" s="588"/>
      <c r="W1141" s="588"/>
      <c r="X1141" s="588"/>
      <c r="Y1141" s="588"/>
      <c r="Z1141" s="588"/>
      <c r="AA1141" s="588"/>
      <c r="AB1141" s="588"/>
      <c r="AC1141" s="528"/>
      <c r="AD1141" s="588"/>
      <c r="AE1141" s="613"/>
      <c r="AF1141" s="613"/>
      <c r="AP1141" s="380"/>
    </row>
    <row r="1142" spans="11:42" x14ac:dyDescent="0.45">
      <c r="K1142" s="588"/>
      <c r="L1142" s="588"/>
      <c r="M1142" s="588"/>
      <c r="N1142" s="588"/>
      <c r="O1142" s="588"/>
      <c r="P1142" s="588"/>
      <c r="Q1142" s="588"/>
      <c r="R1142" s="588"/>
      <c r="S1142" s="588"/>
      <c r="T1142" s="588"/>
      <c r="U1142" s="588"/>
      <c r="V1142" s="588"/>
      <c r="W1142" s="588"/>
      <c r="X1142" s="588"/>
      <c r="Y1142" s="588"/>
      <c r="Z1142" s="588"/>
      <c r="AA1142" s="588"/>
      <c r="AB1142" s="588"/>
      <c r="AC1142" s="528"/>
      <c r="AD1142" s="588"/>
      <c r="AE1142" s="613"/>
      <c r="AF1142" s="613"/>
      <c r="AP1142" s="380"/>
    </row>
    <row r="1143" spans="11:42" x14ac:dyDescent="0.45">
      <c r="K1143" s="588"/>
      <c r="L1143" s="588"/>
      <c r="M1143" s="588"/>
      <c r="N1143" s="588"/>
      <c r="O1143" s="588"/>
      <c r="P1143" s="588"/>
      <c r="Q1143" s="588"/>
      <c r="R1143" s="588"/>
      <c r="S1143" s="588"/>
      <c r="T1143" s="588"/>
      <c r="U1143" s="588"/>
      <c r="V1143" s="588"/>
      <c r="W1143" s="588"/>
      <c r="X1143" s="588"/>
      <c r="Y1143" s="588"/>
      <c r="Z1143" s="588"/>
      <c r="AA1143" s="588"/>
      <c r="AB1143" s="588"/>
      <c r="AC1143" s="528"/>
      <c r="AD1143" s="588"/>
      <c r="AE1143" s="613"/>
      <c r="AF1143" s="613"/>
      <c r="AP1143" s="380"/>
    </row>
    <row r="1144" spans="11:42" x14ac:dyDescent="0.45">
      <c r="K1144" s="588"/>
      <c r="L1144" s="588"/>
      <c r="M1144" s="588"/>
      <c r="N1144" s="588"/>
      <c r="O1144" s="588"/>
      <c r="P1144" s="588"/>
      <c r="Q1144" s="588"/>
      <c r="R1144" s="588"/>
      <c r="S1144" s="588"/>
      <c r="T1144" s="588"/>
      <c r="U1144" s="588"/>
      <c r="V1144" s="588"/>
      <c r="W1144" s="588"/>
      <c r="X1144" s="588"/>
      <c r="Y1144" s="588"/>
      <c r="Z1144" s="588"/>
      <c r="AA1144" s="588"/>
      <c r="AB1144" s="588"/>
      <c r="AC1144" s="528"/>
      <c r="AD1144" s="588"/>
      <c r="AE1144" s="613"/>
      <c r="AF1144" s="613"/>
      <c r="AP1144" s="380"/>
    </row>
    <row r="1145" spans="11:42" x14ac:dyDescent="0.45">
      <c r="K1145" s="588"/>
      <c r="L1145" s="588"/>
      <c r="M1145" s="588"/>
      <c r="N1145" s="588"/>
      <c r="O1145" s="588"/>
      <c r="P1145" s="588"/>
      <c r="Q1145" s="588"/>
      <c r="R1145" s="588"/>
      <c r="S1145" s="588"/>
      <c r="T1145" s="588"/>
      <c r="U1145" s="588"/>
      <c r="V1145" s="588"/>
      <c r="W1145" s="588"/>
      <c r="X1145" s="588"/>
      <c r="Y1145" s="588"/>
      <c r="Z1145" s="588"/>
      <c r="AA1145" s="588"/>
      <c r="AB1145" s="588"/>
      <c r="AC1145" s="528"/>
      <c r="AD1145" s="588"/>
      <c r="AE1145" s="613"/>
      <c r="AF1145" s="613"/>
      <c r="AP1145" s="380"/>
    </row>
    <row r="1146" spans="11:42" x14ac:dyDescent="0.45">
      <c r="K1146" s="588"/>
      <c r="L1146" s="588"/>
      <c r="M1146" s="588"/>
      <c r="N1146" s="588"/>
      <c r="O1146" s="588"/>
      <c r="P1146" s="588"/>
      <c r="Q1146" s="588"/>
      <c r="R1146" s="588"/>
      <c r="S1146" s="588"/>
      <c r="T1146" s="588"/>
      <c r="U1146" s="588"/>
      <c r="V1146" s="588"/>
      <c r="W1146" s="588"/>
      <c r="X1146" s="588"/>
      <c r="Y1146" s="588"/>
      <c r="Z1146" s="588"/>
      <c r="AA1146" s="588"/>
      <c r="AB1146" s="588"/>
      <c r="AC1146" s="528"/>
      <c r="AD1146" s="588"/>
      <c r="AE1146" s="613"/>
      <c r="AF1146" s="613"/>
      <c r="AP1146" s="380"/>
    </row>
    <row r="1147" spans="11:42" x14ac:dyDescent="0.45">
      <c r="K1147" s="588"/>
      <c r="L1147" s="588"/>
      <c r="M1147" s="588"/>
      <c r="N1147" s="588"/>
      <c r="O1147" s="588"/>
      <c r="P1147" s="588"/>
      <c r="Q1147" s="588"/>
      <c r="R1147" s="588"/>
      <c r="S1147" s="588"/>
      <c r="T1147" s="588"/>
      <c r="U1147" s="588"/>
      <c r="V1147" s="588"/>
      <c r="W1147" s="588"/>
      <c r="X1147" s="588"/>
      <c r="Y1147" s="588"/>
      <c r="Z1147" s="588"/>
      <c r="AA1147" s="588"/>
      <c r="AB1147" s="588"/>
      <c r="AC1147" s="528"/>
      <c r="AD1147" s="588"/>
      <c r="AE1147" s="613"/>
      <c r="AF1147" s="613"/>
      <c r="AP1147" s="380"/>
    </row>
    <row r="1148" spans="11:42" x14ac:dyDescent="0.45">
      <c r="K1148" s="588"/>
      <c r="L1148" s="588"/>
      <c r="M1148" s="588"/>
      <c r="N1148" s="588"/>
      <c r="O1148" s="588"/>
      <c r="P1148" s="588"/>
      <c r="Q1148" s="588"/>
      <c r="R1148" s="588"/>
      <c r="S1148" s="588"/>
      <c r="T1148" s="588"/>
      <c r="U1148" s="588"/>
      <c r="V1148" s="588"/>
      <c r="W1148" s="588"/>
      <c r="X1148" s="588"/>
      <c r="Y1148" s="588"/>
      <c r="Z1148" s="588"/>
      <c r="AA1148" s="588"/>
      <c r="AB1148" s="588"/>
      <c r="AC1148" s="528"/>
      <c r="AD1148" s="588"/>
      <c r="AE1148" s="613"/>
      <c r="AF1148" s="613"/>
      <c r="AP1148" s="380"/>
    </row>
    <row r="1149" spans="11:42" x14ac:dyDescent="0.45">
      <c r="K1149" s="588"/>
      <c r="L1149" s="588"/>
      <c r="M1149" s="588"/>
      <c r="N1149" s="588"/>
      <c r="O1149" s="588"/>
      <c r="P1149" s="588"/>
      <c r="Q1149" s="588"/>
      <c r="R1149" s="588"/>
      <c r="S1149" s="588"/>
      <c r="T1149" s="588"/>
      <c r="U1149" s="588"/>
      <c r="V1149" s="588"/>
      <c r="W1149" s="588"/>
      <c r="X1149" s="588"/>
      <c r="Y1149" s="588"/>
      <c r="Z1149" s="588"/>
      <c r="AA1149" s="588"/>
      <c r="AB1149" s="588"/>
      <c r="AC1149" s="528"/>
      <c r="AD1149" s="588"/>
      <c r="AE1149" s="613"/>
      <c r="AF1149" s="613"/>
      <c r="AP1149" s="380"/>
    </row>
    <row r="1150" spans="11:42" x14ac:dyDescent="0.45">
      <c r="K1150" s="588"/>
      <c r="L1150" s="588"/>
      <c r="M1150" s="588"/>
      <c r="N1150" s="588"/>
      <c r="O1150" s="588"/>
      <c r="P1150" s="588"/>
      <c r="Q1150" s="588"/>
      <c r="R1150" s="588"/>
      <c r="S1150" s="588"/>
      <c r="T1150" s="588"/>
      <c r="U1150" s="588"/>
      <c r="V1150" s="588"/>
      <c r="W1150" s="588"/>
      <c r="X1150" s="588"/>
      <c r="Y1150" s="588"/>
      <c r="Z1150" s="588"/>
      <c r="AA1150" s="588"/>
      <c r="AB1150" s="588"/>
      <c r="AC1150" s="528"/>
      <c r="AD1150" s="588"/>
      <c r="AE1150" s="613"/>
      <c r="AF1150" s="613"/>
      <c r="AP1150" s="380"/>
    </row>
    <row r="1151" spans="11:42" x14ac:dyDescent="0.45">
      <c r="K1151" s="588"/>
      <c r="L1151" s="588"/>
      <c r="M1151" s="588"/>
      <c r="N1151" s="588"/>
      <c r="O1151" s="588"/>
      <c r="P1151" s="588"/>
      <c r="Q1151" s="588"/>
      <c r="R1151" s="588"/>
      <c r="S1151" s="588"/>
      <c r="T1151" s="588"/>
      <c r="U1151" s="588"/>
      <c r="V1151" s="588"/>
      <c r="W1151" s="588"/>
      <c r="X1151" s="588"/>
      <c r="Y1151" s="588"/>
      <c r="Z1151" s="588"/>
      <c r="AA1151" s="588"/>
      <c r="AB1151" s="588"/>
      <c r="AC1151" s="528"/>
      <c r="AD1151" s="588"/>
      <c r="AE1151" s="613"/>
      <c r="AF1151" s="613"/>
      <c r="AP1151" s="380"/>
    </row>
    <row r="1152" spans="11:42" x14ac:dyDescent="0.45">
      <c r="K1152" s="588"/>
      <c r="L1152" s="588"/>
      <c r="M1152" s="588"/>
      <c r="N1152" s="588"/>
      <c r="O1152" s="588"/>
      <c r="P1152" s="588"/>
      <c r="Q1152" s="588"/>
      <c r="R1152" s="588"/>
      <c r="S1152" s="588"/>
      <c r="T1152" s="588"/>
      <c r="U1152" s="588"/>
      <c r="V1152" s="588"/>
      <c r="W1152" s="588"/>
      <c r="X1152" s="588"/>
      <c r="Y1152" s="588"/>
      <c r="Z1152" s="588"/>
      <c r="AA1152" s="588"/>
      <c r="AB1152" s="588"/>
      <c r="AC1152" s="528"/>
      <c r="AD1152" s="588"/>
      <c r="AE1152" s="613"/>
      <c r="AF1152" s="613"/>
      <c r="AP1152" s="380"/>
    </row>
    <row r="1153" spans="11:42" x14ac:dyDescent="0.45">
      <c r="K1153" s="588"/>
      <c r="L1153" s="588"/>
      <c r="M1153" s="588"/>
      <c r="N1153" s="588"/>
      <c r="O1153" s="588"/>
      <c r="P1153" s="588"/>
      <c r="Q1153" s="588"/>
      <c r="R1153" s="588"/>
      <c r="S1153" s="588"/>
      <c r="T1153" s="588"/>
      <c r="U1153" s="588"/>
      <c r="V1153" s="588"/>
      <c r="W1153" s="588"/>
      <c r="X1153" s="588"/>
      <c r="Y1153" s="588"/>
      <c r="Z1153" s="588"/>
      <c r="AA1153" s="588"/>
      <c r="AB1153" s="588"/>
      <c r="AC1153" s="528"/>
      <c r="AD1153" s="588"/>
      <c r="AE1153" s="613"/>
      <c r="AF1153" s="613"/>
      <c r="AP1153" s="380"/>
    </row>
    <row r="1154" spans="11:42" x14ac:dyDescent="0.45">
      <c r="K1154" s="588"/>
      <c r="L1154" s="588"/>
      <c r="M1154" s="588"/>
      <c r="N1154" s="588"/>
      <c r="O1154" s="588"/>
      <c r="P1154" s="588"/>
      <c r="Q1154" s="588"/>
      <c r="R1154" s="588"/>
      <c r="S1154" s="588"/>
      <c r="T1154" s="588"/>
      <c r="U1154" s="588"/>
      <c r="V1154" s="588"/>
      <c r="W1154" s="588"/>
      <c r="X1154" s="588"/>
      <c r="Y1154" s="588"/>
      <c r="Z1154" s="588"/>
      <c r="AA1154" s="588"/>
      <c r="AB1154" s="588"/>
      <c r="AC1154" s="528"/>
      <c r="AD1154" s="588"/>
      <c r="AE1154" s="613"/>
      <c r="AF1154" s="613"/>
      <c r="AP1154" s="380"/>
    </row>
    <row r="1155" spans="11:42" x14ac:dyDescent="0.45">
      <c r="K1155" s="588"/>
      <c r="L1155" s="588"/>
      <c r="M1155" s="588"/>
      <c r="N1155" s="588"/>
      <c r="O1155" s="588"/>
      <c r="P1155" s="588"/>
      <c r="Q1155" s="588"/>
      <c r="R1155" s="588"/>
      <c r="S1155" s="588"/>
      <c r="T1155" s="588"/>
      <c r="U1155" s="588"/>
      <c r="V1155" s="588"/>
      <c r="W1155" s="588"/>
      <c r="X1155" s="588"/>
      <c r="Y1155" s="588"/>
      <c r="Z1155" s="588"/>
      <c r="AA1155" s="588"/>
      <c r="AB1155" s="588"/>
      <c r="AC1155" s="528"/>
      <c r="AD1155" s="588"/>
      <c r="AE1155" s="613"/>
      <c r="AF1155" s="613"/>
      <c r="AP1155" s="380"/>
    </row>
    <row r="1156" spans="11:42" x14ac:dyDescent="0.45">
      <c r="K1156" s="588"/>
      <c r="L1156" s="588"/>
      <c r="M1156" s="588"/>
      <c r="N1156" s="588"/>
      <c r="O1156" s="588"/>
      <c r="P1156" s="588"/>
      <c r="Q1156" s="588"/>
      <c r="R1156" s="588"/>
      <c r="S1156" s="588"/>
      <c r="T1156" s="588"/>
      <c r="U1156" s="588"/>
      <c r="V1156" s="588"/>
      <c r="W1156" s="588"/>
      <c r="X1156" s="588"/>
      <c r="Y1156" s="588"/>
      <c r="Z1156" s="588"/>
      <c r="AA1156" s="588"/>
      <c r="AB1156" s="588"/>
      <c r="AC1156" s="528"/>
      <c r="AD1156" s="588"/>
      <c r="AE1156" s="613"/>
      <c r="AF1156" s="613"/>
      <c r="AP1156" s="380"/>
    </row>
    <row r="1157" spans="11:42" x14ac:dyDescent="0.45">
      <c r="K1157" s="588"/>
      <c r="L1157" s="588"/>
      <c r="M1157" s="588"/>
      <c r="N1157" s="588"/>
      <c r="O1157" s="588"/>
      <c r="P1157" s="588"/>
      <c r="Q1157" s="588"/>
      <c r="R1157" s="588"/>
      <c r="S1157" s="588"/>
      <c r="T1157" s="588"/>
      <c r="U1157" s="588"/>
      <c r="V1157" s="588"/>
      <c r="W1157" s="588"/>
      <c r="X1157" s="588"/>
      <c r="Y1157" s="588"/>
      <c r="Z1157" s="588"/>
      <c r="AA1157" s="588"/>
      <c r="AB1157" s="588"/>
      <c r="AC1157" s="528"/>
      <c r="AD1157" s="588"/>
      <c r="AE1157" s="613"/>
      <c r="AF1157" s="613"/>
      <c r="AP1157" s="380"/>
    </row>
    <row r="1158" spans="11:42" x14ac:dyDescent="0.45">
      <c r="K1158" s="588"/>
      <c r="L1158" s="588"/>
      <c r="M1158" s="588"/>
      <c r="N1158" s="588"/>
      <c r="O1158" s="588"/>
      <c r="P1158" s="588"/>
      <c r="Q1158" s="588"/>
      <c r="R1158" s="588"/>
      <c r="S1158" s="588"/>
      <c r="T1158" s="588"/>
      <c r="U1158" s="588"/>
      <c r="V1158" s="588"/>
      <c r="W1158" s="588"/>
      <c r="X1158" s="588"/>
      <c r="Y1158" s="588"/>
      <c r="Z1158" s="588"/>
      <c r="AA1158" s="588"/>
      <c r="AB1158" s="588"/>
      <c r="AC1158" s="528"/>
      <c r="AD1158" s="588"/>
      <c r="AE1158" s="613"/>
      <c r="AF1158" s="613"/>
      <c r="AP1158" s="380"/>
    </row>
    <row r="1159" spans="11:42" x14ac:dyDescent="0.45">
      <c r="K1159" s="588"/>
      <c r="L1159" s="588"/>
      <c r="M1159" s="588"/>
      <c r="N1159" s="588"/>
      <c r="O1159" s="588"/>
      <c r="P1159" s="588"/>
      <c r="Q1159" s="588"/>
      <c r="R1159" s="588"/>
      <c r="S1159" s="588"/>
      <c r="T1159" s="588"/>
      <c r="U1159" s="588"/>
      <c r="V1159" s="588"/>
      <c r="W1159" s="588"/>
      <c r="X1159" s="588"/>
      <c r="Y1159" s="588"/>
      <c r="Z1159" s="588"/>
      <c r="AA1159" s="588"/>
      <c r="AB1159" s="588"/>
      <c r="AC1159" s="528"/>
      <c r="AD1159" s="588"/>
      <c r="AE1159" s="613"/>
      <c r="AF1159" s="613"/>
      <c r="AP1159" s="380"/>
    </row>
    <row r="1160" spans="11:42" x14ac:dyDescent="0.45">
      <c r="K1160" s="588"/>
      <c r="L1160" s="588"/>
      <c r="M1160" s="588"/>
      <c r="N1160" s="588"/>
      <c r="O1160" s="588"/>
      <c r="P1160" s="588"/>
      <c r="Q1160" s="588"/>
      <c r="R1160" s="588"/>
      <c r="S1160" s="588"/>
      <c r="T1160" s="588"/>
      <c r="U1160" s="588"/>
      <c r="V1160" s="588"/>
      <c r="W1160" s="588"/>
      <c r="X1160" s="588"/>
      <c r="Y1160" s="588"/>
      <c r="Z1160" s="588"/>
      <c r="AA1160" s="588"/>
      <c r="AB1160" s="588"/>
      <c r="AC1160" s="528"/>
      <c r="AD1160" s="588"/>
      <c r="AE1160" s="613"/>
      <c r="AF1160" s="613"/>
      <c r="AP1160" s="380"/>
    </row>
    <row r="1161" spans="11:42" x14ac:dyDescent="0.45">
      <c r="K1161" s="588"/>
      <c r="L1161" s="588"/>
      <c r="M1161" s="588"/>
      <c r="N1161" s="588"/>
      <c r="O1161" s="588"/>
      <c r="P1161" s="588"/>
      <c r="Q1161" s="588"/>
      <c r="R1161" s="588"/>
      <c r="S1161" s="588"/>
      <c r="T1161" s="588"/>
      <c r="U1161" s="588"/>
      <c r="V1161" s="588"/>
      <c r="W1161" s="588"/>
      <c r="X1161" s="588"/>
      <c r="Y1161" s="588"/>
      <c r="Z1161" s="588"/>
      <c r="AA1161" s="588"/>
      <c r="AB1161" s="588"/>
      <c r="AC1161" s="528"/>
      <c r="AD1161" s="588"/>
      <c r="AE1161" s="613"/>
      <c r="AF1161" s="613"/>
      <c r="AP1161" s="380"/>
    </row>
    <row r="1162" spans="11:42" x14ac:dyDescent="0.45">
      <c r="K1162" s="588"/>
      <c r="L1162" s="588"/>
      <c r="M1162" s="588"/>
      <c r="N1162" s="588"/>
      <c r="O1162" s="588"/>
      <c r="P1162" s="588"/>
      <c r="Q1162" s="588"/>
      <c r="R1162" s="588"/>
      <c r="S1162" s="588"/>
      <c r="T1162" s="588"/>
      <c r="U1162" s="588"/>
      <c r="V1162" s="588"/>
      <c r="W1162" s="588"/>
      <c r="X1162" s="588"/>
      <c r="Y1162" s="588"/>
      <c r="Z1162" s="588"/>
      <c r="AA1162" s="588"/>
      <c r="AB1162" s="588"/>
      <c r="AC1162" s="528"/>
      <c r="AD1162" s="588"/>
      <c r="AE1162" s="613"/>
      <c r="AF1162" s="613"/>
      <c r="AP1162" s="380"/>
    </row>
    <row r="1163" spans="11:42" x14ac:dyDescent="0.45">
      <c r="K1163" s="588"/>
      <c r="L1163" s="588"/>
      <c r="M1163" s="588"/>
      <c r="N1163" s="588"/>
      <c r="O1163" s="588"/>
      <c r="P1163" s="588"/>
      <c r="Q1163" s="588"/>
      <c r="R1163" s="588"/>
      <c r="S1163" s="588"/>
      <c r="T1163" s="588"/>
      <c r="U1163" s="588"/>
      <c r="V1163" s="588"/>
      <c r="W1163" s="588"/>
      <c r="X1163" s="588"/>
      <c r="Y1163" s="588"/>
      <c r="Z1163" s="588"/>
      <c r="AA1163" s="588"/>
      <c r="AB1163" s="588"/>
      <c r="AC1163" s="528"/>
      <c r="AD1163" s="588"/>
      <c r="AE1163" s="613"/>
      <c r="AF1163" s="613"/>
      <c r="AP1163" s="380"/>
    </row>
    <row r="1164" spans="11:42" x14ac:dyDescent="0.45">
      <c r="K1164" s="588"/>
      <c r="L1164" s="588"/>
      <c r="M1164" s="588"/>
      <c r="N1164" s="588"/>
      <c r="O1164" s="588"/>
      <c r="P1164" s="588"/>
      <c r="Q1164" s="588"/>
      <c r="R1164" s="588"/>
      <c r="S1164" s="588"/>
      <c r="T1164" s="588"/>
      <c r="U1164" s="588"/>
      <c r="V1164" s="588"/>
      <c r="W1164" s="588"/>
      <c r="X1164" s="588"/>
      <c r="Y1164" s="588"/>
      <c r="Z1164" s="588"/>
      <c r="AA1164" s="588"/>
      <c r="AB1164" s="588"/>
      <c r="AC1164" s="528"/>
      <c r="AD1164" s="588"/>
      <c r="AE1164" s="613"/>
      <c r="AF1164" s="613"/>
      <c r="AP1164" s="380"/>
    </row>
    <row r="1165" spans="11:42" x14ac:dyDescent="0.45">
      <c r="K1165" s="588"/>
      <c r="L1165" s="588"/>
      <c r="M1165" s="588"/>
      <c r="N1165" s="588"/>
      <c r="O1165" s="588"/>
      <c r="P1165" s="588"/>
      <c r="Q1165" s="588"/>
      <c r="R1165" s="588"/>
      <c r="S1165" s="588"/>
      <c r="T1165" s="588"/>
      <c r="U1165" s="588"/>
      <c r="V1165" s="588"/>
      <c r="W1165" s="588"/>
      <c r="X1165" s="588"/>
      <c r="Y1165" s="588"/>
      <c r="Z1165" s="588"/>
      <c r="AA1165" s="588"/>
      <c r="AB1165" s="588"/>
      <c r="AC1165" s="528"/>
      <c r="AD1165" s="588"/>
      <c r="AE1165" s="613"/>
      <c r="AF1165" s="613"/>
      <c r="AP1165" s="380"/>
    </row>
    <row r="1166" spans="11:42" x14ac:dyDescent="0.45">
      <c r="K1166" s="588"/>
      <c r="L1166" s="588"/>
      <c r="M1166" s="588"/>
      <c r="N1166" s="588"/>
      <c r="O1166" s="588"/>
      <c r="P1166" s="588"/>
      <c r="Q1166" s="588"/>
      <c r="R1166" s="588"/>
      <c r="S1166" s="588"/>
      <c r="T1166" s="588"/>
      <c r="U1166" s="588"/>
      <c r="V1166" s="588"/>
      <c r="W1166" s="588"/>
      <c r="X1166" s="588"/>
      <c r="Y1166" s="588"/>
      <c r="Z1166" s="588"/>
      <c r="AA1166" s="588"/>
      <c r="AB1166" s="588"/>
      <c r="AC1166" s="528"/>
      <c r="AD1166" s="588"/>
      <c r="AE1166" s="613"/>
      <c r="AF1166" s="613"/>
      <c r="AP1166" s="380"/>
    </row>
    <row r="1167" spans="11:42" x14ac:dyDescent="0.45">
      <c r="K1167" s="588"/>
      <c r="L1167" s="588"/>
      <c r="M1167" s="588"/>
      <c r="N1167" s="588"/>
      <c r="O1167" s="588"/>
      <c r="P1167" s="588"/>
      <c r="Q1167" s="588"/>
      <c r="R1167" s="588"/>
      <c r="S1167" s="588"/>
      <c r="T1167" s="588"/>
      <c r="U1167" s="588"/>
      <c r="V1167" s="588"/>
      <c r="W1167" s="588"/>
      <c r="X1167" s="588"/>
      <c r="Y1167" s="588"/>
      <c r="Z1167" s="588"/>
      <c r="AA1167" s="588"/>
      <c r="AB1167" s="588"/>
      <c r="AC1167" s="528"/>
      <c r="AD1167" s="588"/>
      <c r="AE1167" s="613"/>
      <c r="AF1167" s="613"/>
      <c r="AP1167" s="380"/>
    </row>
    <row r="1168" spans="11:42" x14ac:dyDescent="0.45">
      <c r="K1168" s="588"/>
      <c r="L1168" s="588"/>
      <c r="M1168" s="588"/>
      <c r="N1168" s="588"/>
      <c r="O1168" s="588"/>
      <c r="P1168" s="588"/>
      <c r="Q1168" s="588"/>
      <c r="R1168" s="588"/>
      <c r="S1168" s="588"/>
      <c r="T1168" s="588"/>
      <c r="U1168" s="588"/>
      <c r="V1168" s="588"/>
      <c r="W1168" s="588"/>
      <c r="X1168" s="588"/>
      <c r="Y1168" s="588"/>
      <c r="Z1168" s="588"/>
      <c r="AA1168" s="588"/>
      <c r="AB1168" s="588"/>
      <c r="AC1168" s="528"/>
      <c r="AD1168" s="588"/>
      <c r="AE1168" s="613"/>
      <c r="AF1168" s="613"/>
      <c r="AP1168" s="380"/>
    </row>
    <row r="1169" spans="11:42" x14ac:dyDescent="0.45">
      <c r="K1169" s="588"/>
      <c r="L1169" s="588"/>
      <c r="M1169" s="588"/>
      <c r="N1169" s="588"/>
      <c r="O1169" s="588"/>
      <c r="P1169" s="588"/>
      <c r="Q1169" s="588"/>
      <c r="R1169" s="588"/>
      <c r="S1169" s="588"/>
      <c r="T1169" s="588"/>
      <c r="U1169" s="588"/>
      <c r="V1169" s="588"/>
      <c r="W1169" s="588"/>
      <c r="X1169" s="588"/>
      <c r="Y1169" s="588"/>
      <c r="Z1169" s="588"/>
      <c r="AA1169" s="588"/>
      <c r="AB1169" s="588"/>
      <c r="AC1169" s="528"/>
      <c r="AD1169" s="588"/>
      <c r="AE1169" s="613"/>
      <c r="AF1169" s="613"/>
      <c r="AP1169" s="380"/>
    </row>
    <row r="1170" spans="11:42" x14ac:dyDescent="0.45">
      <c r="K1170" s="588"/>
      <c r="L1170" s="588"/>
      <c r="M1170" s="588"/>
      <c r="N1170" s="588"/>
      <c r="O1170" s="588"/>
      <c r="P1170" s="588"/>
      <c r="Q1170" s="588"/>
      <c r="R1170" s="588"/>
      <c r="S1170" s="588"/>
      <c r="T1170" s="588"/>
      <c r="U1170" s="588"/>
      <c r="V1170" s="588"/>
      <c r="W1170" s="588"/>
      <c r="X1170" s="588"/>
      <c r="Y1170" s="588"/>
      <c r="Z1170" s="588"/>
      <c r="AA1170" s="588"/>
      <c r="AB1170" s="588"/>
      <c r="AC1170" s="528"/>
      <c r="AD1170" s="588"/>
      <c r="AE1170" s="613"/>
      <c r="AF1170" s="613"/>
      <c r="AP1170" s="380"/>
    </row>
    <row r="1171" spans="11:42" x14ac:dyDescent="0.45">
      <c r="K1171" s="588"/>
      <c r="L1171" s="588"/>
      <c r="M1171" s="588"/>
      <c r="N1171" s="588"/>
      <c r="O1171" s="588"/>
      <c r="P1171" s="588"/>
      <c r="Q1171" s="588"/>
      <c r="R1171" s="588"/>
      <c r="S1171" s="588"/>
      <c r="T1171" s="588"/>
      <c r="U1171" s="588"/>
      <c r="V1171" s="588"/>
      <c r="W1171" s="588"/>
      <c r="X1171" s="588"/>
      <c r="Y1171" s="588"/>
      <c r="Z1171" s="588"/>
      <c r="AA1171" s="588"/>
      <c r="AB1171" s="588"/>
      <c r="AC1171" s="528"/>
      <c r="AD1171" s="588"/>
      <c r="AE1171" s="613"/>
      <c r="AF1171" s="613"/>
      <c r="AP1171" s="380"/>
    </row>
    <row r="1172" spans="11:42" x14ac:dyDescent="0.45">
      <c r="K1172" s="588"/>
      <c r="L1172" s="588"/>
      <c r="M1172" s="588"/>
      <c r="N1172" s="588"/>
      <c r="O1172" s="588"/>
      <c r="P1172" s="588"/>
      <c r="Q1172" s="588"/>
      <c r="R1172" s="588"/>
      <c r="S1172" s="588"/>
      <c r="T1172" s="588"/>
      <c r="U1172" s="588"/>
      <c r="V1172" s="588"/>
      <c r="W1172" s="588"/>
      <c r="X1172" s="588"/>
      <c r="Y1172" s="588"/>
      <c r="Z1172" s="588"/>
      <c r="AA1172" s="588"/>
      <c r="AB1172" s="588"/>
      <c r="AC1172" s="528"/>
      <c r="AD1172" s="588"/>
      <c r="AE1172" s="613"/>
      <c r="AF1172" s="613"/>
      <c r="AP1172" s="380"/>
    </row>
    <row r="1173" spans="11:42" x14ac:dyDescent="0.45">
      <c r="K1173" s="588"/>
      <c r="L1173" s="588"/>
      <c r="M1173" s="588"/>
      <c r="N1173" s="588"/>
      <c r="O1173" s="588"/>
      <c r="P1173" s="588"/>
      <c r="Q1173" s="588"/>
      <c r="R1173" s="588"/>
      <c r="S1173" s="588"/>
      <c r="T1173" s="588"/>
      <c r="U1173" s="588"/>
      <c r="V1173" s="588"/>
      <c r="W1173" s="588"/>
      <c r="X1173" s="588"/>
      <c r="Y1173" s="588"/>
      <c r="Z1173" s="588"/>
      <c r="AA1173" s="588"/>
      <c r="AB1173" s="588"/>
      <c r="AC1173" s="528"/>
      <c r="AD1173" s="588"/>
      <c r="AE1173" s="613"/>
      <c r="AF1173" s="613"/>
      <c r="AP1173" s="380"/>
    </row>
    <row r="1174" spans="11:42" x14ac:dyDescent="0.45">
      <c r="K1174" s="588"/>
      <c r="L1174" s="588"/>
      <c r="M1174" s="588"/>
      <c r="N1174" s="588"/>
      <c r="O1174" s="588"/>
      <c r="P1174" s="588"/>
      <c r="Q1174" s="588"/>
      <c r="R1174" s="588"/>
      <c r="S1174" s="588"/>
      <c r="T1174" s="588"/>
      <c r="U1174" s="588"/>
      <c r="V1174" s="588"/>
      <c r="W1174" s="588"/>
      <c r="X1174" s="588"/>
      <c r="Y1174" s="588"/>
      <c r="Z1174" s="588"/>
      <c r="AA1174" s="588"/>
      <c r="AB1174" s="588"/>
      <c r="AC1174" s="528"/>
      <c r="AD1174" s="588"/>
      <c r="AE1174" s="613"/>
      <c r="AF1174" s="613"/>
      <c r="AP1174" s="380"/>
    </row>
    <row r="1175" spans="11:42" x14ac:dyDescent="0.45">
      <c r="K1175" s="588"/>
      <c r="L1175" s="588"/>
      <c r="M1175" s="588"/>
      <c r="N1175" s="588"/>
      <c r="O1175" s="588"/>
      <c r="P1175" s="588"/>
      <c r="Q1175" s="588"/>
      <c r="R1175" s="588"/>
      <c r="S1175" s="588"/>
      <c r="T1175" s="588"/>
      <c r="U1175" s="588"/>
      <c r="V1175" s="588"/>
      <c r="W1175" s="588"/>
      <c r="X1175" s="588"/>
      <c r="Y1175" s="588"/>
      <c r="Z1175" s="588"/>
      <c r="AA1175" s="588"/>
      <c r="AB1175" s="588"/>
      <c r="AC1175" s="528"/>
      <c r="AD1175" s="588"/>
      <c r="AE1175" s="613"/>
      <c r="AF1175" s="613"/>
      <c r="AP1175" s="380"/>
    </row>
    <row r="1176" spans="11:42" x14ac:dyDescent="0.45">
      <c r="K1176" s="588"/>
      <c r="L1176" s="588"/>
      <c r="M1176" s="588"/>
      <c r="N1176" s="588"/>
      <c r="O1176" s="588"/>
      <c r="P1176" s="588"/>
      <c r="Q1176" s="588"/>
      <c r="R1176" s="588"/>
      <c r="S1176" s="588"/>
      <c r="T1176" s="588"/>
      <c r="U1176" s="588"/>
      <c r="V1176" s="588"/>
      <c r="W1176" s="588"/>
      <c r="X1176" s="588"/>
      <c r="Y1176" s="588"/>
      <c r="Z1176" s="588"/>
      <c r="AA1176" s="588"/>
      <c r="AB1176" s="588"/>
      <c r="AC1176" s="528"/>
      <c r="AD1176" s="588"/>
      <c r="AE1176" s="613"/>
      <c r="AF1176" s="613"/>
      <c r="AP1176" s="380"/>
    </row>
    <row r="1177" spans="11:42" x14ac:dyDescent="0.45">
      <c r="K1177" s="588"/>
      <c r="L1177" s="588"/>
      <c r="M1177" s="588"/>
      <c r="N1177" s="588"/>
      <c r="O1177" s="588"/>
      <c r="P1177" s="588"/>
      <c r="Q1177" s="588"/>
      <c r="R1177" s="588"/>
      <c r="S1177" s="588"/>
      <c r="T1177" s="588"/>
      <c r="U1177" s="588"/>
      <c r="V1177" s="588"/>
      <c r="W1177" s="588"/>
      <c r="X1177" s="588"/>
      <c r="Y1177" s="588"/>
      <c r="Z1177" s="588"/>
      <c r="AA1177" s="588"/>
      <c r="AB1177" s="588"/>
      <c r="AC1177" s="528"/>
      <c r="AD1177" s="588"/>
      <c r="AE1177" s="613"/>
      <c r="AF1177" s="613"/>
      <c r="AP1177" s="380"/>
    </row>
    <row r="1178" spans="11:42" x14ac:dyDescent="0.45">
      <c r="K1178" s="588"/>
      <c r="L1178" s="588"/>
      <c r="M1178" s="588"/>
      <c r="N1178" s="588"/>
      <c r="O1178" s="588"/>
      <c r="P1178" s="588"/>
      <c r="Q1178" s="588"/>
      <c r="R1178" s="588"/>
      <c r="S1178" s="588"/>
      <c r="T1178" s="588"/>
      <c r="U1178" s="588"/>
      <c r="V1178" s="588"/>
      <c r="W1178" s="588"/>
      <c r="X1178" s="588"/>
      <c r="Y1178" s="588"/>
      <c r="Z1178" s="588"/>
      <c r="AA1178" s="588"/>
      <c r="AB1178" s="588"/>
      <c r="AC1178" s="528"/>
      <c r="AD1178" s="588"/>
      <c r="AE1178" s="613"/>
      <c r="AF1178" s="613"/>
      <c r="AP1178" s="380"/>
    </row>
    <row r="1179" spans="11:42" x14ac:dyDescent="0.45">
      <c r="K1179" s="588"/>
      <c r="L1179" s="588"/>
      <c r="M1179" s="588"/>
      <c r="N1179" s="588"/>
      <c r="O1179" s="588"/>
      <c r="P1179" s="588"/>
      <c r="Q1179" s="588"/>
      <c r="R1179" s="588"/>
      <c r="S1179" s="588"/>
      <c r="T1179" s="588"/>
      <c r="U1179" s="588"/>
      <c r="V1179" s="588"/>
      <c r="W1179" s="588"/>
      <c r="X1179" s="588"/>
      <c r="Y1179" s="588"/>
      <c r="Z1179" s="588"/>
      <c r="AA1179" s="588"/>
      <c r="AB1179" s="588"/>
      <c r="AC1179" s="528"/>
      <c r="AD1179" s="588"/>
      <c r="AE1179" s="613"/>
      <c r="AF1179" s="613"/>
      <c r="AP1179" s="380"/>
    </row>
    <row r="1180" spans="11:42" x14ac:dyDescent="0.45">
      <c r="K1180" s="588"/>
      <c r="L1180" s="588"/>
      <c r="M1180" s="588"/>
      <c r="N1180" s="588"/>
      <c r="O1180" s="588"/>
      <c r="P1180" s="588"/>
      <c r="Q1180" s="588"/>
      <c r="R1180" s="588"/>
      <c r="S1180" s="588"/>
      <c r="T1180" s="588"/>
      <c r="U1180" s="588"/>
      <c r="V1180" s="588"/>
      <c r="W1180" s="588"/>
      <c r="X1180" s="588"/>
      <c r="Y1180" s="588"/>
      <c r="Z1180" s="588"/>
      <c r="AA1180" s="588"/>
      <c r="AB1180" s="588"/>
      <c r="AC1180" s="528"/>
      <c r="AD1180" s="588"/>
      <c r="AE1180" s="613"/>
      <c r="AF1180" s="613"/>
      <c r="AP1180" s="380"/>
    </row>
    <row r="1181" spans="11:42" x14ac:dyDescent="0.45">
      <c r="K1181" s="588"/>
      <c r="L1181" s="588"/>
      <c r="M1181" s="588"/>
      <c r="N1181" s="588"/>
      <c r="O1181" s="588"/>
      <c r="P1181" s="588"/>
      <c r="Q1181" s="588"/>
      <c r="R1181" s="588"/>
      <c r="S1181" s="588"/>
      <c r="T1181" s="588"/>
      <c r="U1181" s="588"/>
      <c r="V1181" s="588"/>
      <c r="W1181" s="588"/>
      <c r="X1181" s="588"/>
      <c r="Y1181" s="588"/>
      <c r="Z1181" s="588"/>
      <c r="AA1181" s="588"/>
      <c r="AB1181" s="588"/>
      <c r="AC1181" s="528"/>
      <c r="AD1181" s="588"/>
      <c r="AE1181" s="613"/>
      <c r="AF1181" s="613"/>
      <c r="AP1181" s="380"/>
    </row>
    <row r="1182" spans="11:42" x14ac:dyDescent="0.45">
      <c r="K1182" s="588"/>
      <c r="L1182" s="588"/>
      <c r="M1182" s="588"/>
      <c r="N1182" s="588"/>
      <c r="O1182" s="588"/>
      <c r="P1182" s="588"/>
      <c r="Q1182" s="588"/>
      <c r="R1182" s="588"/>
      <c r="S1182" s="588"/>
      <c r="T1182" s="588"/>
      <c r="U1182" s="588"/>
      <c r="V1182" s="588"/>
      <c r="W1182" s="588"/>
      <c r="X1182" s="588"/>
      <c r="Y1182" s="588"/>
      <c r="Z1182" s="588"/>
      <c r="AA1182" s="588"/>
      <c r="AB1182" s="588"/>
      <c r="AC1182" s="528"/>
      <c r="AD1182" s="588"/>
      <c r="AE1182" s="613"/>
      <c r="AF1182" s="613"/>
      <c r="AP1182" s="380"/>
    </row>
    <row r="1183" spans="11:42" x14ac:dyDescent="0.45">
      <c r="K1183" s="588"/>
      <c r="L1183" s="588"/>
      <c r="M1183" s="588"/>
      <c r="N1183" s="588"/>
      <c r="O1183" s="588"/>
      <c r="P1183" s="588"/>
      <c r="Q1183" s="588"/>
      <c r="R1183" s="588"/>
      <c r="S1183" s="588"/>
      <c r="T1183" s="588"/>
      <c r="U1183" s="588"/>
      <c r="V1183" s="588"/>
      <c r="W1183" s="588"/>
      <c r="X1183" s="588"/>
      <c r="Y1183" s="588"/>
      <c r="Z1183" s="588"/>
      <c r="AA1183" s="588"/>
      <c r="AB1183" s="588"/>
      <c r="AC1183" s="528"/>
      <c r="AD1183" s="588"/>
      <c r="AE1183" s="613"/>
      <c r="AF1183" s="613"/>
      <c r="AP1183" s="380"/>
    </row>
    <row r="1184" spans="11:42" x14ac:dyDescent="0.45">
      <c r="K1184" s="588"/>
      <c r="L1184" s="588"/>
      <c r="M1184" s="588"/>
      <c r="N1184" s="588"/>
      <c r="O1184" s="588"/>
      <c r="P1184" s="588"/>
      <c r="Q1184" s="588"/>
      <c r="R1184" s="588"/>
      <c r="S1184" s="588"/>
      <c r="T1184" s="588"/>
      <c r="U1184" s="588"/>
      <c r="V1184" s="588"/>
      <c r="W1184" s="588"/>
      <c r="X1184" s="588"/>
      <c r="Y1184" s="588"/>
      <c r="Z1184" s="588"/>
      <c r="AA1184" s="588"/>
      <c r="AB1184" s="588"/>
      <c r="AC1184" s="528"/>
      <c r="AD1184" s="588"/>
      <c r="AE1184" s="613"/>
      <c r="AF1184" s="613"/>
      <c r="AP1184" s="380"/>
    </row>
    <row r="1185" spans="11:42" x14ac:dyDescent="0.45">
      <c r="K1185" s="588"/>
      <c r="L1185" s="588"/>
      <c r="M1185" s="588"/>
      <c r="N1185" s="588"/>
      <c r="O1185" s="588"/>
      <c r="P1185" s="588"/>
      <c r="Q1185" s="588"/>
      <c r="R1185" s="588"/>
      <c r="S1185" s="588"/>
      <c r="T1185" s="588"/>
      <c r="U1185" s="588"/>
      <c r="V1185" s="588"/>
      <c r="W1185" s="588"/>
      <c r="X1185" s="588"/>
      <c r="Y1185" s="588"/>
      <c r="Z1185" s="588"/>
      <c r="AA1185" s="588"/>
      <c r="AB1185" s="588"/>
      <c r="AC1185" s="528"/>
      <c r="AD1185" s="588"/>
      <c r="AE1185" s="613"/>
      <c r="AF1185" s="613"/>
      <c r="AP1185" s="380"/>
    </row>
    <row r="1186" spans="11:42" x14ac:dyDescent="0.45">
      <c r="K1186" s="588"/>
      <c r="L1186" s="588"/>
      <c r="M1186" s="588"/>
      <c r="N1186" s="588"/>
      <c r="O1186" s="588"/>
      <c r="P1186" s="588"/>
      <c r="Q1186" s="588"/>
      <c r="R1186" s="588"/>
      <c r="S1186" s="588"/>
      <c r="T1186" s="588"/>
      <c r="U1186" s="588"/>
      <c r="V1186" s="588"/>
      <c r="W1186" s="588"/>
      <c r="X1186" s="588"/>
      <c r="Y1186" s="588"/>
      <c r="Z1186" s="588"/>
      <c r="AA1186" s="588"/>
      <c r="AB1186" s="588"/>
      <c r="AC1186" s="528"/>
      <c r="AD1186" s="588"/>
      <c r="AE1186" s="613"/>
      <c r="AF1186" s="613"/>
      <c r="AP1186" s="380"/>
    </row>
    <row r="1187" spans="11:42" x14ac:dyDescent="0.45">
      <c r="K1187" s="588"/>
      <c r="L1187" s="588"/>
      <c r="M1187" s="588"/>
      <c r="N1187" s="588"/>
      <c r="O1187" s="588"/>
      <c r="P1187" s="588"/>
      <c r="Q1187" s="588"/>
      <c r="R1187" s="588"/>
      <c r="S1187" s="588"/>
      <c r="T1187" s="588"/>
      <c r="U1187" s="588"/>
      <c r="V1187" s="588"/>
      <c r="W1187" s="588"/>
      <c r="X1187" s="588"/>
      <c r="Y1187" s="588"/>
      <c r="Z1187" s="588"/>
      <c r="AA1187" s="588"/>
      <c r="AB1187" s="588"/>
      <c r="AC1187" s="528"/>
      <c r="AD1187" s="588"/>
      <c r="AE1187" s="613"/>
      <c r="AF1187" s="613"/>
      <c r="AP1187" s="380"/>
    </row>
    <row r="1188" spans="11:42" x14ac:dyDescent="0.45">
      <c r="K1188" s="588"/>
      <c r="L1188" s="588"/>
      <c r="M1188" s="588"/>
      <c r="N1188" s="588"/>
      <c r="O1188" s="588"/>
      <c r="P1188" s="588"/>
      <c r="Q1188" s="588"/>
      <c r="R1188" s="588"/>
      <c r="S1188" s="588"/>
      <c r="T1188" s="588"/>
      <c r="U1188" s="588"/>
      <c r="V1188" s="588"/>
      <c r="W1188" s="588"/>
      <c r="X1188" s="588"/>
      <c r="Y1188" s="588"/>
      <c r="Z1188" s="588"/>
      <c r="AA1188" s="588"/>
      <c r="AB1188" s="588"/>
      <c r="AC1188" s="528"/>
      <c r="AD1188" s="588"/>
      <c r="AE1188" s="613"/>
      <c r="AF1188" s="613"/>
      <c r="AP1188" s="380"/>
    </row>
    <row r="1189" spans="11:42" x14ac:dyDescent="0.45">
      <c r="K1189" s="588"/>
      <c r="L1189" s="588"/>
      <c r="M1189" s="588"/>
      <c r="N1189" s="588"/>
      <c r="O1189" s="588"/>
      <c r="P1189" s="588"/>
      <c r="Q1189" s="588"/>
      <c r="R1189" s="588"/>
      <c r="S1189" s="588"/>
      <c r="T1189" s="588"/>
      <c r="U1189" s="588"/>
      <c r="V1189" s="588"/>
      <c r="W1189" s="588"/>
      <c r="X1189" s="588"/>
      <c r="Y1189" s="588"/>
      <c r="Z1189" s="588"/>
      <c r="AA1189" s="588"/>
      <c r="AB1189" s="588"/>
      <c r="AC1189" s="528"/>
      <c r="AD1189" s="588"/>
      <c r="AE1189" s="613"/>
      <c r="AF1189" s="613"/>
      <c r="AP1189" s="380"/>
    </row>
    <row r="1190" spans="11:42" x14ac:dyDescent="0.45">
      <c r="K1190" s="588"/>
      <c r="L1190" s="588"/>
      <c r="M1190" s="588"/>
      <c r="N1190" s="588"/>
      <c r="O1190" s="588"/>
      <c r="P1190" s="588"/>
      <c r="Q1190" s="588"/>
      <c r="R1190" s="588"/>
      <c r="S1190" s="588"/>
      <c r="T1190" s="588"/>
      <c r="U1190" s="588"/>
      <c r="V1190" s="588"/>
      <c r="W1190" s="588"/>
      <c r="X1190" s="588"/>
      <c r="Y1190" s="588"/>
      <c r="Z1190" s="588"/>
      <c r="AA1190" s="588"/>
      <c r="AB1190" s="588"/>
      <c r="AC1190" s="528"/>
      <c r="AD1190" s="588"/>
      <c r="AE1190" s="613"/>
      <c r="AF1190" s="613"/>
      <c r="AP1190" s="380"/>
    </row>
    <row r="1191" spans="11:42" x14ac:dyDescent="0.45">
      <c r="K1191" s="588"/>
      <c r="L1191" s="588"/>
      <c r="M1191" s="588"/>
      <c r="N1191" s="588"/>
      <c r="O1191" s="588"/>
      <c r="P1191" s="588"/>
      <c r="Q1191" s="588"/>
      <c r="R1191" s="588"/>
      <c r="S1191" s="588"/>
      <c r="T1191" s="588"/>
      <c r="U1191" s="588"/>
      <c r="V1191" s="588"/>
      <c r="W1191" s="588"/>
      <c r="X1191" s="588"/>
      <c r="Y1191" s="588"/>
      <c r="Z1191" s="588"/>
      <c r="AA1191" s="588"/>
      <c r="AB1191" s="588"/>
      <c r="AC1191" s="528"/>
      <c r="AD1191" s="588"/>
      <c r="AE1191" s="613"/>
      <c r="AF1191" s="613"/>
      <c r="AP1191" s="380"/>
    </row>
    <row r="1192" spans="11:42" x14ac:dyDescent="0.45">
      <c r="K1192" s="588"/>
      <c r="L1192" s="588"/>
      <c r="M1192" s="588"/>
      <c r="N1192" s="588"/>
      <c r="O1192" s="588"/>
      <c r="P1192" s="588"/>
      <c r="Q1192" s="588"/>
      <c r="R1192" s="588"/>
      <c r="S1192" s="588"/>
      <c r="T1192" s="588"/>
      <c r="U1192" s="588"/>
      <c r="V1192" s="588"/>
      <c r="W1192" s="588"/>
      <c r="X1192" s="588"/>
      <c r="Y1192" s="588"/>
      <c r="Z1192" s="588"/>
      <c r="AA1192" s="588"/>
      <c r="AB1192" s="588"/>
      <c r="AC1192" s="528"/>
      <c r="AD1192" s="588"/>
      <c r="AE1192" s="613"/>
      <c r="AF1192" s="613"/>
      <c r="AP1192" s="380"/>
    </row>
    <row r="1193" spans="11:42" x14ac:dyDescent="0.45">
      <c r="K1193" s="588"/>
      <c r="L1193" s="588"/>
      <c r="M1193" s="588"/>
      <c r="N1193" s="588"/>
      <c r="O1193" s="588"/>
      <c r="P1193" s="588"/>
      <c r="Q1193" s="588"/>
      <c r="R1193" s="588"/>
      <c r="S1193" s="588"/>
      <c r="T1193" s="588"/>
      <c r="U1193" s="588"/>
      <c r="V1193" s="588"/>
      <c r="W1193" s="588"/>
      <c r="X1193" s="588"/>
      <c r="Y1193" s="588"/>
      <c r="Z1193" s="588"/>
      <c r="AA1193" s="588"/>
      <c r="AB1193" s="588"/>
      <c r="AC1193" s="528"/>
      <c r="AD1193" s="588"/>
      <c r="AE1193" s="613"/>
      <c r="AF1193" s="613"/>
      <c r="AP1193" s="380"/>
    </row>
    <row r="1194" spans="11:42" x14ac:dyDescent="0.45">
      <c r="K1194" s="588"/>
      <c r="L1194" s="588"/>
      <c r="M1194" s="588"/>
      <c r="N1194" s="588"/>
      <c r="O1194" s="588"/>
      <c r="P1194" s="588"/>
      <c r="Q1194" s="588"/>
      <c r="R1194" s="588"/>
      <c r="S1194" s="588"/>
      <c r="T1194" s="588"/>
      <c r="U1194" s="588"/>
      <c r="V1194" s="588"/>
      <c r="W1194" s="588"/>
      <c r="X1194" s="588"/>
      <c r="Y1194" s="588"/>
      <c r="Z1194" s="588"/>
      <c r="AA1194" s="588"/>
      <c r="AB1194" s="588"/>
      <c r="AC1194" s="528"/>
      <c r="AD1194" s="588"/>
      <c r="AE1194" s="613"/>
      <c r="AF1194" s="613"/>
      <c r="AP1194" s="380"/>
    </row>
    <row r="1195" spans="11:42" x14ac:dyDescent="0.45">
      <c r="K1195" s="588"/>
      <c r="L1195" s="588"/>
      <c r="M1195" s="588"/>
      <c r="N1195" s="588"/>
      <c r="O1195" s="588"/>
      <c r="P1195" s="588"/>
      <c r="Q1195" s="588"/>
      <c r="R1195" s="588"/>
      <c r="S1195" s="588"/>
      <c r="T1195" s="588"/>
      <c r="U1195" s="588"/>
      <c r="V1195" s="588"/>
      <c r="W1195" s="588"/>
      <c r="X1195" s="588"/>
      <c r="Y1195" s="588"/>
      <c r="Z1195" s="588"/>
      <c r="AA1195" s="588"/>
      <c r="AB1195" s="588"/>
      <c r="AC1195" s="528"/>
      <c r="AD1195" s="588"/>
      <c r="AE1195" s="613"/>
      <c r="AF1195" s="613"/>
      <c r="AP1195" s="380"/>
    </row>
    <row r="1196" spans="11:42" x14ac:dyDescent="0.45">
      <c r="K1196" s="588"/>
      <c r="L1196" s="588"/>
      <c r="M1196" s="588"/>
      <c r="N1196" s="588"/>
      <c r="O1196" s="588"/>
      <c r="P1196" s="588"/>
      <c r="Q1196" s="588"/>
      <c r="R1196" s="588"/>
      <c r="S1196" s="588"/>
      <c r="T1196" s="588"/>
      <c r="U1196" s="588"/>
      <c r="V1196" s="588"/>
      <c r="W1196" s="588"/>
      <c r="X1196" s="588"/>
      <c r="Y1196" s="588"/>
      <c r="Z1196" s="588"/>
      <c r="AA1196" s="588"/>
      <c r="AB1196" s="588"/>
      <c r="AC1196" s="528"/>
      <c r="AD1196" s="588"/>
      <c r="AE1196" s="613"/>
      <c r="AF1196" s="613"/>
      <c r="AP1196" s="380"/>
    </row>
    <row r="1197" spans="11:42" x14ac:dyDescent="0.45">
      <c r="K1197" s="588"/>
      <c r="L1197" s="588"/>
      <c r="M1197" s="588"/>
      <c r="N1197" s="588"/>
      <c r="O1197" s="588"/>
      <c r="P1197" s="588"/>
      <c r="Q1197" s="588"/>
      <c r="R1197" s="588"/>
      <c r="S1197" s="588"/>
      <c r="T1197" s="588"/>
      <c r="U1197" s="588"/>
      <c r="V1197" s="588"/>
      <c r="W1197" s="588"/>
      <c r="X1197" s="588"/>
      <c r="Y1197" s="588"/>
      <c r="Z1197" s="588"/>
      <c r="AA1197" s="588"/>
      <c r="AB1197" s="588"/>
      <c r="AC1197" s="528"/>
      <c r="AD1197" s="588"/>
      <c r="AE1197" s="613"/>
      <c r="AF1197" s="613"/>
      <c r="AP1197" s="380"/>
    </row>
    <row r="1198" spans="11:42" x14ac:dyDescent="0.45">
      <c r="K1198" s="588"/>
      <c r="L1198" s="588"/>
      <c r="M1198" s="588"/>
      <c r="N1198" s="588"/>
      <c r="O1198" s="588"/>
      <c r="P1198" s="588"/>
      <c r="Q1198" s="588"/>
      <c r="R1198" s="588"/>
      <c r="S1198" s="588"/>
      <c r="T1198" s="588"/>
      <c r="U1198" s="588"/>
      <c r="V1198" s="588"/>
      <c r="W1198" s="588"/>
      <c r="X1198" s="588"/>
      <c r="Y1198" s="588"/>
      <c r="Z1198" s="588"/>
      <c r="AA1198" s="588"/>
      <c r="AB1198" s="588"/>
      <c r="AC1198" s="528"/>
      <c r="AD1198" s="588"/>
      <c r="AE1198" s="613"/>
      <c r="AF1198" s="613"/>
      <c r="AP1198" s="380"/>
    </row>
    <row r="1199" spans="11:42" x14ac:dyDescent="0.45">
      <c r="K1199" s="588"/>
      <c r="L1199" s="588"/>
      <c r="M1199" s="588"/>
      <c r="N1199" s="588"/>
      <c r="O1199" s="588"/>
      <c r="P1199" s="588"/>
      <c r="Q1199" s="588"/>
      <c r="R1199" s="588"/>
      <c r="S1199" s="588"/>
      <c r="T1199" s="588"/>
      <c r="U1199" s="588"/>
      <c r="V1199" s="588"/>
      <c r="W1199" s="588"/>
      <c r="X1199" s="588"/>
      <c r="Y1199" s="588"/>
      <c r="Z1199" s="588"/>
      <c r="AA1199" s="588"/>
      <c r="AB1199" s="588"/>
      <c r="AC1199" s="528"/>
      <c r="AD1199" s="588"/>
      <c r="AE1199" s="613"/>
      <c r="AF1199" s="613"/>
      <c r="AP1199" s="380"/>
    </row>
    <row r="1200" spans="11:42" x14ac:dyDescent="0.45">
      <c r="K1200" s="588"/>
      <c r="L1200" s="588"/>
      <c r="M1200" s="588"/>
      <c r="N1200" s="588"/>
      <c r="O1200" s="588"/>
      <c r="P1200" s="588"/>
      <c r="Q1200" s="588"/>
      <c r="R1200" s="588"/>
      <c r="S1200" s="588"/>
      <c r="T1200" s="588"/>
      <c r="U1200" s="588"/>
      <c r="V1200" s="588"/>
      <c r="W1200" s="588"/>
      <c r="X1200" s="588"/>
      <c r="Y1200" s="588"/>
      <c r="Z1200" s="588"/>
      <c r="AA1200" s="588"/>
      <c r="AB1200" s="588"/>
      <c r="AC1200" s="528"/>
      <c r="AD1200" s="588"/>
      <c r="AE1200" s="613"/>
      <c r="AF1200" s="613"/>
      <c r="AP1200" s="380"/>
    </row>
    <row r="1201" spans="11:42" x14ac:dyDescent="0.45">
      <c r="K1201" s="588"/>
      <c r="L1201" s="588"/>
      <c r="M1201" s="588"/>
      <c r="N1201" s="588"/>
      <c r="O1201" s="588"/>
      <c r="P1201" s="588"/>
      <c r="Q1201" s="588"/>
      <c r="R1201" s="588"/>
      <c r="S1201" s="588"/>
      <c r="T1201" s="588"/>
      <c r="U1201" s="588"/>
      <c r="V1201" s="588"/>
      <c r="W1201" s="588"/>
      <c r="X1201" s="588"/>
      <c r="Y1201" s="588"/>
      <c r="Z1201" s="588"/>
      <c r="AA1201" s="588"/>
      <c r="AB1201" s="588"/>
      <c r="AC1201" s="528"/>
      <c r="AD1201" s="588"/>
      <c r="AE1201" s="613"/>
      <c r="AF1201" s="613"/>
      <c r="AP1201" s="380"/>
    </row>
    <row r="1202" spans="11:42" x14ac:dyDescent="0.45">
      <c r="K1202" s="588"/>
      <c r="L1202" s="588"/>
      <c r="M1202" s="588"/>
      <c r="N1202" s="588"/>
      <c r="O1202" s="588"/>
      <c r="P1202" s="588"/>
      <c r="Q1202" s="588"/>
      <c r="R1202" s="588"/>
      <c r="S1202" s="588"/>
      <c r="T1202" s="588"/>
      <c r="U1202" s="588"/>
      <c r="V1202" s="588"/>
      <c r="W1202" s="588"/>
      <c r="X1202" s="588"/>
      <c r="Y1202" s="588"/>
      <c r="Z1202" s="588"/>
      <c r="AA1202" s="588"/>
      <c r="AB1202" s="588"/>
      <c r="AC1202" s="528"/>
      <c r="AD1202" s="588"/>
      <c r="AE1202" s="613"/>
      <c r="AF1202" s="613"/>
      <c r="AP1202" s="380"/>
    </row>
    <row r="1203" spans="11:42" x14ac:dyDescent="0.45">
      <c r="K1203" s="588"/>
      <c r="L1203" s="588"/>
      <c r="M1203" s="588"/>
      <c r="N1203" s="588"/>
      <c r="O1203" s="588"/>
      <c r="P1203" s="588"/>
      <c r="Q1203" s="588"/>
      <c r="R1203" s="588"/>
      <c r="S1203" s="588"/>
      <c r="T1203" s="588"/>
      <c r="U1203" s="588"/>
      <c r="V1203" s="588"/>
      <c r="W1203" s="588"/>
      <c r="X1203" s="588"/>
      <c r="Y1203" s="588"/>
      <c r="Z1203" s="588"/>
      <c r="AA1203" s="588"/>
      <c r="AB1203" s="588"/>
      <c r="AC1203" s="528"/>
      <c r="AD1203" s="588"/>
      <c r="AE1203" s="613"/>
      <c r="AF1203" s="613"/>
      <c r="AP1203" s="380"/>
    </row>
    <row r="1204" spans="11:42" x14ac:dyDescent="0.45">
      <c r="K1204" s="588"/>
      <c r="L1204" s="588"/>
      <c r="M1204" s="588"/>
      <c r="N1204" s="588"/>
      <c r="O1204" s="588"/>
      <c r="P1204" s="588"/>
      <c r="Q1204" s="588"/>
      <c r="R1204" s="588"/>
      <c r="S1204" s="588"/>
      <c r="T1204" s="588"/>
      <c r="U1204" s="588"/>
      <c r="V1204" s="588"/>
      <c r="W1204" s="588"/>
      <c r="X1204" s="588"/>
      <c r="Y1204" s="588"/>
      <c r="Z1204" s="588"/>
      <c r="AA1204" s="588"/>
      <c r="AB1204" s="588"/>
      <c r="AC1204" s="528"/>
      <c r="AD1204" s="588"/>
      <c r="AE1204" s="613"/>
      <c r="AF1204" s="613"/>
      <c r="AP1204" s="380"/>
    </row>
    <row r="1205" spans="11:42" x14ac:dyDescent="0.45">
      <c r="K1205" s="588"/>
      <c r="L1205" s="588"/>
      <c r="M1205" s="588"/>
      <c r="N1205" s="588"/>
      <c r="O1205" s="588"/>
      <c r="P1205" s="588"/>
      <c r="Q1205" s="588"/>
      <c r="R1205" s="588"/>
      <c r="S1205" s="588"/>
      <c r="T1205" s="588"/>
      <c r="U1205" s="588"/>
      <c r="V1205" s="588"/>
      <c r="W1205" s="588"/>
      <c r="X1205" s="588"/>
      <c r="Y1205" s="588"/>
      <c r="Z1205" s="588"/>
      <c r="AA1205" s="588"/>
      <c r="AB1205" s="588"/>
      <c r="AC1205" s="528"/>
      <c r="AD1205" s="588"/>
      <c r="AE1205" s="613"/>
      <c r="AF1205" s="613"/>
      <c r="AP1205" s="380"/>
    </row>
    <row r="1206" spans="11:42" x14ac:dyDescent="0.45">
      <c r="K1206" s="588"/>
      <c r="L1206" s="588"/>
      <c r="M1206" s="588"/>
      <c r="N1206" s="588"/>
      <c r="O1206" s="588"/>
      <c r="P1206" s="588"/>
      <c r="Q1206" s="588"/>
      <c r="R1206" s="588"/>
      <c r="S1206" s="588"/>
      <c r="T1206" s="588"/>
      <c r="U1206" s="588"/>
      <c r="V1206" s="588"/>
      <c r="W1206" s="588"/>
      <c r="X1206" s="588"/>
      <c r="Y1206" s="588"/>
      <c r="Z1206" s="588"/>
      <c r="AA1206" s="588"/>
      <c r="AB1206" s="588"/>
      <c r="AC1206" s="528"/>
      <c r="AD1206" s="588"/>
      <c r="AE1206" s="613"/>
      <c r="AF1206" s="613"/>
      <c r="AP1206" s="380"/>
    </row>
    <row r="1207" spans="11:42" x14ac:dyDescent="0.45">
      <c r="K1207" s="588"/>
      <c r="L1207" s="588"/>
      <c r="M1207" s="588"/>
      <c r="N1207" s="588"/>
      <c r="O1207" s="588"/>
      <c r="P1207" s="588"/>
      <c r="Q1207" s="588"/>
      <c r="R1207" s="588"/>
      <c r="S1207" s="588"/>
      <c r="T1207" s="588"/>
      <c r="U1207" s="588"/>
      <c r="V1207" s="588"/>
      <c r="W1207" s="588"/>
      <c r="X1207" s="588"/>
      <c r="Y1207" s="588"/>
      <c r="Z1207" s="588"/>
      <c r="AA1207" s="588"/>
      <c r="AB1207" s="588"/>
      <c r="AC1207" s="528"/>
      <c r="AD1207" s="588"/>
      <c r="AE1207" s="613"/>
      <c r="AF1207" s="613"/>
      <c r="AP1207" s="380"/>
    </row>
    <row r="1208" spans="11:42" x14ac:dyDescent="0.45">
      <c r="K1208" s="588"/>
      <c r="L1208" s="588"/>
      <c r="M1208" s="588"/>
      <c r="N1208" s="588"/>
      <c r="O1208" s="588"/>
      <c r="P1208" s="588"/>
      <c r="Q1208" s="588"/>
      <c r="R1208" s="588"/>
      <c r="S1208" s="588"/>
      <c r="T1208" s="588"/>
      <c r="U1208" s="588"/>
      <c r="V1208" s="588"/>
      <c r="W1208" s="588"/>
      <c r="X1208" s="588"/>
      <c r="Y1208" s="588"/>
      <c r="Z1208" s="588"/>
      <c r="AA1208" s="588"/>
      <c r="AB1208" s="588"/>
      <c r="AC1208" s="528"/>
      <c r="AD1208" s="588"/>
      <c r="AE1208" s="613"/>
      <c r="AF1208" s="613"/>
      <c r="AP1208" s="380"/>
    </row>
    <row r="1209" spans="11:42" x14ac:dyDescent="0.45">
      <c r="K1209" s="588"/>
      <c r="L1209" s="588"/>
      <c r="M1209" s="588"/>
      <c r="N1209" s="588"/>
      <c r="O1209" s="588"/>
      <c r="P1209" s="588"/>
      <c r="Q1209" s="588"/>
      <c r="R1209" s="588"/>
      <c r="S1209" s="588"/>
      <c r="T1209" s="588"/>
      <c r="U1209" s="588"/>
      <c r="V1209" s="588"/>
      <c r="W1209" s="588"/>
      <c r="X1209" s="588"/>
      <c r="Y1209" s="588"/>
      <c r="Z1209" s="588"/>
      <c r="AA1209" s="588"/>
      <c r="AB1209" s="588"/>
      <c r="AC1209" s="528"/>
      <c r="AD1209" s="588"/>
      <c r="AE1209" s="613"/>
      <c r="AF1209" s="613"/>
      <c r="AP1209" s="380"/>
    </row>
    <row r="1210" spans="11:42" x14ac:dyDescent="0.45">
      <c r="K1210" s="588"/>
      <c r="L1210" s="588"/>
      <c r="M1210" s="588"/>
      <c r="N1210" s="588"/>
      <c r="O1210" s="588"/>
      <c r="P1210" s="588"/>
      <c r="Q1210" s="588"/>
      <c r="R1210" s="588"/>
      <c r="S1210" s="588"/>
      <c r="T1210" s="588"/>
      <c r="U1210" s="588"/>
      <c r="V1210" s="588"/>
      <c r="W1210" s="588"/>
      <c r="X1210" s="588"/>
      <c r="Y1210" s="588"/>
      <c r="Z1210" s="588"/>
      <c r="AA1210" s="588"/>
      <c r="AB1210" s="588"/>
      <c r="AC1210" s="528"/>
      <c r="AD1210" s="588"/>
      <c r="AE1210" s="613"/>
      <c r="AF1210" s="613"/>
      <c r="AP1210" s="380"/>
    </row>
    <row r="1211" spans="11:42" x14ac:dyDescent="0.45">
      <c r="K1211" s="588"/>
      <c r="L1211" s="588"/>
      <c r="M1211" s="588"/>
      <c r="N1211" s="588"/>
      <c r="O1211" s="588"/>
      <c r="P1211" s="588"/>
      <c r="Q1211" s="588"/>
      <c r="R1211" s="588"/>
      <c r="S1211" s="588"/>
      <c r="T1211" s="588"/>
      <c r="U1211" s="588"/>
      <c r="V1211" s="588"/>
      <c r="W1211" s="588"/>
      <c r="X1211" s="588"/>
      <c r="Y1211" s="588"/>
      <c r="Z1211" s="588"/>
      <c r="AA1211" s="588"/>
      <c r="AB1211" s="588"/>
      <c r="AC1211" s="528"/>
      <c r="AD1211" s="588"/>
      <c r="AE1211" s="613"/>
      <c r="AF1211" s="613"/>
      <c r="AP1211" s="380"/>
    </row>
    <row r="1212" spans="11:42" x14ac:dyDescent="0.45">
      <c r="K1212" s="588"/>
      <c r="L1212" s="588"/>
      <c r="M1212" s="588"/>
      <c r="N1212" s="588"/>
      <c r="O1212" s="588"/>
      <c r="P1212" s="588"/>
      <c r="Q1212" s="588"/>
      <c r="R1212" s="588"/>
      <c r="S1212" s="588"/>
      <c r="T1212" s="588"/>
      <c r="U1212" s="588"/>
      <c r="V1212" s="588"/>
      <c r="W1212" s="588"/>
      <c r="X1212" s="588"/>
      <c r="Y1212" s="588"/>
      <c r="Z1212" s="588"/>
      <c r="AA1212" s="588"/>
      <c r="AB1212" s="588"/>
      <c r="AC1212" s="528"/>
      <c r="AD1212" s="588"/>
      <c r="AE1212" s="613"/>
      <c r="AF1212" s="613"/>
      <c r="AP1212" s="380"/>
    </row>
    <row r="1213" spans="11:42" x14ac:dyDescent="0.45">
      <c r="K1213" s="588"/>
      <c r="L1213" s="588"/>
      <c r="M1213" s="588"/>
      <c r="N1213" s="588"/>
      <c r="O1213" s="588"/>
      <c r="P1213" s="588"/>
      <c r="Q1213" s="588"/>
      <c r="R1213" s="588"/>
      <c r="S1213" s="588"/>
      <c r="T1213" s="588"/>
      <c r="U1213" s="588"/>
      <c r="V1213" s="588"/>
      <c r="W1213" s="588"/>
      <c r="X1213" s="588"/>
      <c r="Y1213" s="588"/>
      <c r="Z1213" s="588"/>
      <c r="AA1213" s="588"/>
      <c r="AB1213" s="588"/>
      <c r="AC1213" s="528"/>
      <c r="AD1213" s="588"/>
      <c r="AE1213" s="613"/>
      <c r="AF1213" s="613"/>
      <c r="AP1213" s="380"/>
    </row>
    <row r="1214" spans="11:42" x14ac:dyDescent="0.45">
      <c r="K1214" s="588"/>
      <c r="L1214" s="588"/>
      <c r="M1214" s="588"/>
      <c r="N1214" s="588"/>
      <c r="O1214" s="588"/>
      <c r="P1214" s="588"/>
      <c r="Q1214" s="588"/>
      <c r="R1214" s="588"/>
      <c r="S1214" s="588"/>
      <c r="T1214" s="588"/>
      <c r="U1214" s="588"/>
      <c r="V1214" s="588"/>
      <c r="W1214" s="588"/>
      <c r="X1214" s="588"/>
      <c r="Y1214" s="588"/>
      <c r="Z1214" s="588"/>
      <c r="AA1214" s="588"/>
      <c r="AB1214" s="588"/>
      <c r="AC1214" s="528"/>
      <c r="AD1214" s="588"/>
      <c r="AE1214" s="613"/>
      <c r="AF1214" s="613"/>
      <c r="AP1214" s="380"/>
    </row>
    <row r="1215" spans="11:42" x14ac:dyDescent="0.45">
      <c r="K1215" s="588"/>
      <c r="L1215" s="588"/>
      <c r="M1215" s="588"/>
      <c r="N1215" s="588"/>
      <c r="O1215" s="588"/>
      <c r="P1215" s="588"/>
      <c r="Q1215" s="588"/>
      <c r="R1215" s="588"/>
      <c r="S1215" s="588"/>
      <c r="T1215" s="588"/>
      <c r="U1215" s="588"/>
      <c r="V1215" s="588"/>
      <c r="W1215" s="588"/>
      <c r="X1215" s="588"/>
      <c r="Y1215" s="588"/>
      <c r="Z1215" s="588"/>
      <c r="AA1215" s="588"/>
      <c r="AB1215" s="588"/>
      <c r="AC1215" s="528"/>
      <c r="AD1215" s="588"/>
      <c r="AE1215" s="613"/>
      <c r="AF1215" s="613"/>
      <c r="AP1215" s="380"/>
    </row>
    <row r="1216" spans="11:42" x14ac:dyDescent="0.45">
      <c r="K1216" s="588"/>
      <c r="L1216" s="588"/>
      <c r="M1216" s="588"/>
      <c r="N1216" s="588"/>
      <c r="O1216" s="588"/>
      <c r="P1216" s="588"/>
      <c r="Q1216" s="588"/>
      <c r="R1216" s="588"/>
      <c r="S1216" s="588"/>
      <c r="T1216" s="588"/>
      <c r="U1216" s="588"/>
      <c r="V1216" s="588"/>
      <c r="W1216" s="588"/>
      <c r="X1216" s="588"/>
      <c r="Y1216" s="588"/>
      <c r="Z1216" s="588"/>
      <c r="AA1216" s="588"/>
      <c r="AB1216" s="588"/>
      <c r="AC1216" s="528"/>
      <c r="AD1216" s="588"/>
      <c r="AE1216" s="613"/>
      <c r="AF1216" s="613"/>
      <c r="AP1216" s="380"/>
    </row>
    <row r="1217" spans="11:42" x14ac:dyDescent="0.45">
      <c r="K1217" s="588"/>
      <c r="L1217" s="588"/>
      <c r="M1217" s="588"/>
      <c r="N1217" s="588"/>
      <c r="O1217" s="588"/>
      <c r="P1217" s="588"/>
      <c r="Q1217" s="588"/>
      <c r="R1217" s="588"/>
      <c r="S1217" s="588"/>
      <c r="T1217" s="588"/>
      <c r="U1217" s="588"/>
      <c r="V1217" s="588"/>
      <c r="W1217" s="588"/>
      <c r="X1217" s="588"/>
      <c r="Y1217" s="588"/>
      <c r="Z1217" s="588"/>
      <c r="AA1217" s="588"/>
      <c r="AB1217" s="588"/>
      <c r="AC1217" s="528"/>
      <c r="AD1217" s="588"/>
      <c r="AE1217" s="613"/>
      <c r="AF1217" s="613"/>
      <c r="AP1217" s="380"/>
    </row>
    <row r="1218" spans="11:42" x14ac:dyDescent="0.45">
      <c r="K1218" s="588"/>
      <c r="L1218" s="588"/>
      <c r="M1218" s="588"/>
      <c r="N1218" s="588"/>
      <c r="O1218" s="588"/>
      <c r="P1218" s="588"/>
      <c r="Q1218" s="588"/>
      <c r="R1218" s="588"/>
      <c r="S1218" s="588"/>
      <c r="T1218" s="588"/>
      <c r="U1218" s="588"/>
      <c r="V1218" s="588"/>
      <c r="W1218" s="588"/>
      <c r="X1218" s="588"/>
      <c r="Y1218" s="588"/>
      <c r="Z1218" s="588"/>
      <c r="AA1218" s="588"/>
      <c r="AB1218" s="588"/>
      <c r="AC1218" s="528"/>
      <c r="AD1218" s="588"/>
      <c r="AE1218" s="613"/>
      <c r="AF1218" s="613"/>
      <c r="AP1218" s="380"/>
    </row>
    <row r="1219" spans="11:42" x14ac:dyDescent="0.45">
      <c r="K1219" s="588"/>
      <c r="L1219" s="588"/>
      <c r="M1219" s="588"/>
      <c r="N1219" s="588"/>
      <c r="O1219" s="588"/>
      <c r="P1219" s="588"/>
      <c r="Q1219" s="588"/>
      <c r="R1219" s="588"/>
      <c r="S1219" s="588"/>
      <c r="T1219" s="588"/>
      <c r="U1219" s="588"/>
      <c r="V1219" s="588"/>
      <c r="W1219" s="588"/>
      <c r="X1219" s="588"/>
      <c r="Y1219" s="588"/>
      <c r="Z1219" s="588"/>
      <c r="AA1219" s="588"/>
      <c r="AB1219" s="588"/>
      <c r="AC1219" s="528"/>
      <c r="AD1219" s="588"/>
      <c r="AE1219" s="613"/>
      <c r="AF1219" s="613"/>
      <c r="AP1219" s="380"/>
    </row>
    <row r="1220" spans="11:42" x14ac:dyDescent="0.45">
      <c r="K1220" s="588"/>
      <c r="L1220" s="588"/>
      <c r="M1220" s="588"/>
      <c r="N1220" s="588"/>
      <c r="O1220" s="588"/>
      <c r="P1220" s="588"/>
      <c r="Q1220" s="588"/>
      <c r="R1220" s="588"/>
      <c r="S1220" s="588"/>
      <c r="T1220" s="588"/>
      <c r="U1220" s="588"/>
      <c r="V1220" s="588"/>
      <c r="W1220" s="588"/>
      <c r="X1220" s="588"/>
      <c r="Y1220" s="588"/>
      <c r="Z1220" s="588"/>
      <c r="AA1220" s="588"/>
      <c r="AB1220" s="588"/>
      <c r="AC1220" s="528"/>
      <c r="AD1220" s="588"/>
      <c r="AE1220" s="613"/>
      <c r="AF1220" s="613"/>
      <c r="AP1220" s="380"/>
    </row>
    <row r="1221" spans="11:42" x14ac:dyDescent="0.45">
      <c r="K1221" s="588"/>
      <c r="L1221" s="588"/>
      <c r="M1221" s="588"/>
      <c r="N1221" s="588"/>
      <c r="O1221" s="588"/>
      <c r="P1221" s="588"/>
      <c r="Q1221" s="588"/>
      <c r="R1221" s="588"/>
      <c r="S1221" s="588"/>
      <c r="T1221" s="588"/>
      <c r="U1221" s="588"/>
      <c r="V1221" s="588"/>
      <c r="W1221" s="588"/>
      <c r="X1221" s="588"/>
      <c r="Y1221" s="588"/>
      <c r="Z1221" s="588"/>
      <c r="AA1221" s="588"/>
      <c r="AB1221" s="588"/>
      <c r="AC1221" s="528"/>
      <c r="AD1221" s="588"/>
      <c r="AE1221" s="613"/>
      <c r="AF1221" s="613"/>
      <c r="AP1221" s="380"/>
    </row>
    <row r="1222" spans="11:42" x14ac:dyDescent="0.45">
      <c r="K1222" s="588"/>
      <c r="L1222" s="588"/>
      <c r="M1222" s="588"/>
      <c r="N1222" s="588"/>
      <c r="O1222" s="588"/>
      <c r="P1222" s="588"/>
      <c r="Q1222" s="588"/>
      <c r="R1222" s="588"/>
      <c r="S1222" s="588"/>
      <c r="T1222" s="588"/>
      <c r="U1222" s="588"/>
      <c r="V1222" s="588"/>
      <c r="W1222" s="588"/>
      <c r="X1222" s="588"/>
      <c r="Y1222" s="588"/>
      <c r="Z1222" s="588"/>
      <c r="AA1222" s="588"/>
      <c r="AB1222" s="588"/>
      <c r="AC1222" s="528"/>
      <c r="AD1222" s="588"/>
      <c r="AE1222" s="613"/>
      <c r="AF1222" s="613"/>
      <c r="AP1222" s="380"/>
    </row>
    <row r="1223" spans="11:42" x14ac:dyDescent="0.45">
      <c r="K1223" s="588"/>
      <c r="L1223" s="588"/>
      <c r="M1223" s="588"/>
      <c r="N1223" s="588"/>
      <c r="O1223" s="588"/>
      <c r="P1223" s="588"/>
      <c r="Q1223" s="588"/>
      <c r="R1223" s="588"/>
      <c r="S1223" s="588"/>
      <c r="T1223" s="588"/>
      <c r="U1223" s="588"/>
      <c r="V1223" s="588"/>
      <c r="W1223" s="588"/>
      <c r="X1223" s="588"/>
      <c r="Y1223" s="588"/>
      <c r="Z1223" s="588"/>
      <c r="AA1223" s="588"/>
      <c r="AB1223" s="588"/>
      <c r="AC1223" s="528"/>
      <c r="AD1223" s="588"/>
      <c r="AE1223" s="613"/>
      <c r="AF1223" s="613"/>
      <c r="AP1223" s="380"/>
    </row>
    <row r="1224" spans="11:42" x14ac:dyDescent="0.45">
      <c r="K1224" s="588"/>
      <c r="L1224" s="588"/>
      <c r="M1224" s="588"/>
      <c r="N1224" s="588"/>
      <c r="O1224" s="588"/>
      <c r="P1224" s="588"/>
      <c r="Q1224" s="588"/>
      <c r="R1224" s="588"/>
      <c r="S1224" s="588"/>
      <c r="T1224" s="588"/>
      <c r="U1224" s="588"/>
      <c r="V1224" s="588"/>
      <c r="W1224" s="588"/>
      <c r="X1224" s="588"/>
      <c r="Y1224" s="588"/>
      <c r="Z1224" s="588"/>
      <c r="AA1224" s="588"/>
      <c r="AB1224" s="588"/>
      <c r="AC1224" s="528"/>
      <c r="AD1224" s="588"/>
      <c r="AE1224" s="613"/>
      <c r="AF1224" s="613"/>
      <c r="AP1224" s="380"/>
    </row>
    <row r="1225" spans="11:42" x14ac:dyDescent="0.45">
      <c r="K1225" s="588"/>
      <c r="L1225" s="588"/>
      <c r="M1225" s="588"/>
      <c r="N1225" s="588"/>
      <c r="O1225" s="588"/>
      <c r="P1225" s="588"/>
      <c r="Q1225" s="588"/>
      <c r="R1225" s="588"/>
      <c r="S1225" s="588"/>
      <c r="T1225" s="588"/>
      <c r="U1225" s="588"/>
      <c r="V1225" s="588"/>
      <c r="W1225" s="588"/>
      <c r="X1225" s="588"/>
      <c r="Y1225" s="588"/>
      <c r="Z1225" s="588"/>
      <c r="AA1225" s="588"/>
      <c r="AB1225" s="588"/>
      <c r="AC1225" s="528"/>
      <c r="AD1225" s="588"/>
      <c r="AE1225" s="613"/>
      <c r="AF1225" s="613"/>
      <c r="AP1225" s="380"/>
    </row>
    <row r="1226" spans="11:42" x14ac:dyDescent="0.45">
      <c r="K1226" s="588"/>
      <c r="L1226" s="588"/>
      <c r="M1226" s="588"/>
      <c r="N1226" s="588"/>
      <c r="O1226" s="588"/>
      <c r="P1226" s="588"/>
      <c r="Q1226" s="588"/>
      <c r="R1226" s="588"/>
      <c r="S1226" s="588"/>
      <c r="T1226" s="588"/>
      <c r="U1226" s="588"/>
      <c r="V1226" s="588"/>
      <c r="W1226" s="588"/>
      <c r="X1226" s="588"/>
      <c r="Y1226" s="588"/>
      <c r="Z1226" s="588"/>
      <c r="AA1226" s="588"/>
      <c r="AB1226" s="588"/>
      <c r="AC1226" s="528"/>
      <c r="AD1226" s="588"/>
      <c r="AE1226" s="613"/>
      <c r="AF1226" s="613"/>
      <c r="AP1226" s="380"/>
    </row>
    <row r="1227" spans="11:42" x14ac:dyDescent="0.45">
      <c r="K1227" s="588"/>
      <c r="L1227" s="588"/>
      <c r="M1227" s="588"/>
      <c r="N1227" s="588"/>
      <c r="O1227" s="588"/>
      <c r="P1227" s="588"/>
      <c r="Q1227" s="588"/>
      <c r="R1227" s="588"/>
      <c r="S1227" s="588"/>
      <c r="T1227" s="588"/>
      <c r="U1227" s="588"/>
      <c r="V1227" s="588"/>
      <c r="W1227" s="588"/>
      <c r="X1227" s="588"/>
      <c r="Y1227" s="588"/>
      <c r="Z1227" s="588"/>
      <c r="AA1227" s="588"/>
      <c r="AB1227" s="588"/>
      <c r="AC1227" s="528"/>
      <c r="AD1227" s="588"/>
      <c r="AE1227" s="613"/>
      <c r="AF1227" s="613"/>
      <c r="AP1227" s="380"/>
    </row>
    <row r="1228" spans="11:42" x14ac:dyDescent="0.45">
      <c r="K1228" s="588"/>
      <c r="L1228" s="588"/>
      <c r="M1228" s="588"/>
      <c r="N1228" s="588"/>
      <c r="O1228" s="588"/>
      <c r="P1228" s="588"/>
      <c r="Q1228" s="588"/>
      <c r="R1228" s="588"/>
      <c r="S1228" s="588"/>
      <c r="T1228" s="588"/>
      <c r="U1228" s="588"/>
      <c r="V1228" s="588"/>
      <c r="W1228" s="588"/>
      <c r="X1228" s="588"/>
      <c r="Y1228" s="588"/>
      <c r="Z1228" s="588"/>
      <c r="AA1228" s="588"/>
      <c r="AB1228" s="588"/>
      <c r="AC1228" s="528"/>
      <c r="AD1228" s="588"/>
      <c r="AE1228" s="613"/>
      <c r="AF1228" s="613"/>
      <c r="AP1228" s="380"/>
    </row>
    <row r="1229" spans="11:42" x14ac:dyDescent="0.45">
      <c r="K1229" s="588"/>
      <c r="L1229" s="588"/>
      <c r="M1229" s="588"/>
      <c r="N1229" s="588"/>
      <c r="O1229" s="588"/>
      <c r="P1229" s="588"/>
      <c r="Q1229" s="588"/>
      <c r="R1229" s="588"/>
      <c r="S1229" s="588"/>
      <c r="T1229" s="588"/>
      <c r="U1229" s="588"/>
      <c r="V1229" s="588"/>
      <c r="W1229" s="588"/>
      <c r="X1229" s="588"/>
      <c r="Y1229" s="588"/>
      <c r="Z1229" s="588"/>
      <c r="AA1229" s="588"/>
      <c r="AB1229" s="588"/>
      <c r="AC1229" s="528"/>
      <c r="AD1229" s="588"/>
      <c r="AE1229" s="613"/>
      <c r="AF1229" s="613"/>
      <c r="AP1229" s="380"/>
    </row>
    <row r="1230" spans="11:42" x14ac:dyDescent="0.45">
      <c r="K1230" s="588"/>
      <c r="L1230" s="588"/>
      <c r="M1230" s="588"/>
      <c r="N1230" s="588"/>
      <c r="O1230" s="588"/>
      <c r="P1230" s="588"/>
      <c r="Q1230" s="588"/>
      <c r="R1230" s="588"/>
      <c r="S1230" s="588"/>
      <c r="T1230" s="588"/>
      <c r="U1230" s="588"/>
      <c r="V1230" s="588"/>
      <c r="W1230" s="588"/>
      <c r="X1230" s="588"/>
      <c r="Y1230" s="588"/>
      <c r="Z1230" s="588"/>
      <c r="AA1230" s="588"/>
      <c r="AB1230" s="588"/>
      <c r="AC1230" s="528"/>
      <c r="AD1230" s="588"/>
      <c r="AE1230" s="613"/>
      <c r="AF1230" s="613"/>
      <c r="AP1230" s="380"/>
    </row>
    <row r="1231" spans="11:42" x14ac:dyDescent="0.45">
      <c r="K1231" s="588"/>
      <c r="L1231" s="588"/>
      <c r="M1231" s="588"/>
      <c r="N1231" s="588"/>
      <c r="O1231" s="588"/>
      <c r="P1231" s="588"/>
      <c r="Q1231" s="588"/>
      <c r="R1231" s="588"/>
      <c r="S1231" s="588"/>
      <c r="T1231" s="588"/>
      <c r="U1231" s="588"/>
      <c r="V1231" s="588"/>
      <c r="W1231" s="588"/>
      <c r="X1231" s="588"/>
      <c r="Y1231" s="588"/>
      <c r="Z1231" s="588"/>
      <c r="AA1231" s="588"/>
      <c r="AB1231" s="588"/>
      <c r="AC1231" s="528"/>
      <c r="AD1231" s="588"/>
      <c r="AE1231" s="613"/>
      <c r="AF1231" s="613"/>
      <c r="AP1231" s="380"/>
    </row>
    <row r="1232" spans="11:42" x14ac:dyDescent="0.45">
      <c r="K1232" s="588"/>
      <c r="L1232" s="588"/>
      <c r="M1232" s="588"/>
      <c r="N1232" s="588"/>
      <c r="O1232" s="588"/>
      <c r="P1232" s="588"/>
      <c r="Q1232" s="588"/>
      <c r="R1232" s="588"/>
      <c r="S1232" s="588"/>
      <c r="T1232" s="588"/>
      <c r="U1232" s="588"/>
      <c r="V1232" s="588"/>
      <c r="W1232" s="588"/>
      <c r="X1232" s="588"/>
      <c r="Y1232" s="588"/>
      <c r="Z1232" s="588"/>
      <c r="AA1232" s="588"/>
      <c r="AB1232" s="588"/>
      <c r="AC1232" s="528"/>
      <c r="AD1232" s="588"/>
      <c r="AE1232" s="613"/>
      <c r="AF1232" s="613"/>
      <c r="AP1232" s="380"/>
    </row>
    <row r="1233" spans="11:42" x14ac:dyDescent="0.45">
      <c r="K1233" s="588"/>
      <c r="L1233" s="588"/>
      <c r="M1233" s="588"/>
      <c r="N1233" s="588"/>
      <c r="O1233" s="588"/>
      <c r="P1233" s="588"/>
      <c r="Q1233" s="588"/>
      <c r="R1233" s="588"/>
      <c r="S1233" s="588"/>
      <c r="T1233" s="588"/>
      <c r="U1233" s="588"/>
      <c r="V1233" s="588"/>
      <c r="W1233" s="588"/>
      <c r="X1233" s="588"/>
      <c r="Y1233" s="588"/>
      <c r="Z1233" s="588"/>
      <c r="AA1233" s="588"/>
      <c r="AB1233" s="588"/>
      <c r="AC1233" s="528"/>
      <c r="AD1233" s="588"/>
      <c r="AE1233" s="613"/>
      <c r="AF1233" s="613"/>
      <c r="AP1233" s="380"/>
    </row>
    <row r="1234" spans="11:42" x14ac:dyDescent="0.45">
      <c r="K1234" s="588"/>
      <c r="L1234" s="588"/>
      <c r="M1234" s="588"/>
      <c r="N1234" s="588"/>
      <c r="O1234" s="588"/>
      <c r="P1234" s="588"/>
      <c r="Q1234" s="588"/>
      <c r="R1234" s="588"/>
      <c r="S1234" s="588"/>
      <c r="T1234" s="588"/>
      <c r="U1234" s="588"/>
      <c r="V1234" s="588"/>
      <c r="W1234" s="588"/>
      <c r="X1234" s="588"/>
      <c r="Y1234" s="588"/>
      <c r="Z1234" s="588"/>
      <c r="AA1234" s="588"/>
      <c r="AB1234" s="588"/>
      <c r="AC1234" s="528"/>
      <c r="AD1234" s="588"/>
      <c r="AE1234" s="613"/>
      <c r="AF1234" s="613"/>
      <c r="AP1234" s="380"/>
    </row>
    <row r="1235" spans="11:42" x14ac:dyDescent="0.45">
      <c r="K1235" s="588"/>
      <c r="L1235" s="588"/>
      <c r="M1235" s="588"/>
      <c r="N1235" s="588"/>
      <c r="O1235" s="588"/>
      <c r="P1235" s="588"/>
      <c r="Q1235" s="588"/>
      <c r="R1235" s="588"/>
      <c r="S1235" s="588"/>
      <c r="T1235" s="588"/>
      <c r="U1235" s="588"/>
      <c r="V1235" s="588"/>
      <c r="W1235" s="588"/>
      <c r="X1235" s="588"/>
      <c r="Y1235" s="588"/>
      <c r="Z1235" s="588"/>
      <c r="AA1235" s="588"/>
      <c r="AB1235" s="588"/>
      <c r="AC1235" s="528"/>
      <c r="AD1235" s="588"/>
      <c r="AE1235" s="613"/>
      <c r="AF1235" s="613"/>
      <c r="AP1235" s="380"/>
    </row>
    <row r="1236" spans="11:42" x14ac:dyDescent="0.45">
      <c r="K1236" s="588"/>
      <c r="L1236" s="588"/>
      <c r="M1236" s="588"/>
      <c r="N1236" s="588"/>
      <c r="O1236" s="588"/>
      <c r="P1236" s="588"/>
      <c r="Q1236" s="588"/>
      <c r="R1236" s="588"/>
      <c r="S1236" s="588"/>
      <c r="T1236" s="588"/>
      <c r="U1236" s="588"/>
      <c r="V1236" s="588"/>
      <c r="W1236" s="588"/>
      <c r="X1236" s="588"/>
      <c r="Y1236" s="588"/>
      <c r="Z1236" s="588"/>
      <c r="AA1236" s="588"/>
      <c r="AB1236" s="588"/>
      <c r="AC1236" s="528"/>
      <c r="AD1236" s="588"/>
      <c r="AE1236" s="613"/>
      <c r="AF1236" s="613"/>
      <c r="AP1236" s="380"/>
    </row>
    <row r="1237" spans="11:42" x14ac:dyDescent="0.45">
      <c r="K1237" s="588"/>
      <c r="L1237" s="588"/>
      <c r="M1237" s="588"/>
      <c r="N1237" s="588"/>
      <c r="O1237" s="588"/>
      <c r="P1237" s="588"/>
      <c r="Q1237" s="588"/>
      <c r="R1237" s="588"/>
      <c r="S1237" s="588"/>
      <c r="T1237" s="588"/>
      <c r="U1237" s="588"/>
      <c r="V1237" s="588"/>
      <c r="W1237" s="588"/>
      <c r="X1237" s="588"/>
      <c r="Y1237" s="588"/>
      <c r="Z1237" s="588"/>
      <c r="AA1237" s="588"/>
      <c r="AB1237" s="588"/>
      <c r="AC1237" s="528"/>
      <c r="AD1237" s="588"/>
      <c r="AE1237" s="613"/>
      <c r="AF1237" s="613"/>
      <c r="AP1237" s="380"/>
    </row>
    <row r="1238" spans="11:42" x14ac:dyDescent="0.45">
      <c r="K1238" s="588"/>
      <c r="L1238" s="588"/>
      <c r="M1238" s="588"/>
      <c r="N1238" s="588"/>
      <c r="O1238" s="588"/>
      <c r="P1238" s="588"/>
      <c r="Q1238" s="588"/>
      <c r="R1238" s="588"/>
      <c r="S1238" s="588"/>
      <c r="T1238" s="588"/>
      <c r="U1238" s="588"/>
      <c r="V1238" s="588"/>
      <c r="W1238" s="588"/>
      <c r="X1238" s="588"/>
      <c r="Y1238" s="588"/>
      <c r="Z1238" s="588"/>
      <c r="AA1238" s="588"/>
      <c r="AB1238" s="588"/>
      <c r="AC1238" s="528"/>
      <c r="AD1238" s="588"/>
      <c r="AE1238" s="613"/>
      <c r="AF1238" s="613"/>
      <c r="AP1238" s="380"/>
    </row>
    <row r="1239" spans="11:42" x14ac:dyDescent="0.45">
      <c r="K1239" s="588"/>
      <c r="L1239" s="588"/>
      <c r="M1239" s="588"/>
      <c r="N1239" s="588"/>
      <c r="O1239" s="588"/>
      <c r="P1239" s="588"/>
      <c r="Q1239" s="588"/>
      <c r="R1239" s="588"/>
      <c r="S1239" s="588"/>
      <c r="T1239" s="588"/>
      <c r="U1239" s="588"/>
      <c r="V1239" s="588"/>
      <c r="W1239" s="588"/>
      <c r="X1239" s="588"/>
      <c r="Y1239" s="588"/>
      <c r="Z1239" s="588"/>
      <c r="AA1239" s="588"/>
      <c r="AB1239" s="588"/>
      <c r="AC1239" s="528"/>
      <c r="AD1239" s="588"/>
      <c r="AE1239" s="613"/>
      <c r="AF1239" s="613"/>
      <c r="AP1239" s="380"/>
    </row>
    <row r="1240" spans="11:42" x14ac:dyDescent="0.45">
      <c r="K1240" s="588"/>
      <c r="L1240" s="588"/>
      <c r="M1240" s="588"/>
      <c r="N1240" s="588"/>
      <c r="O1240" s="588"/>
      <c r="P1240" s="588"/>
      <c r="Q1240" s="588"/>
      <c r="R1240" s="588"/>
      <c r="S1240" s="588"/>
      <c r="T1240" s="588"/>
      <c r="U1240" s="588"/>
      <c r="V1240" s="588"/>
      <c r="W1240" s="588"/>
      <c r="X1240" s="588"/>
      <c r="Y1240" s="588"/>
      <c r="Z1240" s="588"/>
      <c r="AA1240" s="588"/>
      <c r="AB1240" s="588"/>
      <c r="AC1240" s="528"/>
      <c r="AD1240" s="588"/>
      <c r="AE1240" s="613"/>
      <c r="AF1240" s="613"/>
      <c r="AP1240" s="380"/>
    </row>
    <row r="1241" spans="11:42" x14ac:dyDescent="0.45">
      <c r="K1241" s="588"/>
      <c r="L1241" s="588"/>
      <c r="M1241" s="588"/>
      <c r="N1241" s="588"/>
      <c r="O1241" s="588"/>
      <c r="P1241" s="588"/>
      <c r="Q1241" s="588"/>
      <c r="R1241" s="588"/>
      <c r="S1241" s="588"/>
      <c r="T1241" s="588"/>
      <c r="U1241" s="588"/>
      <c r="V1241" s="588"/>
      <c r="W1241" s="588"/>
      <c r="X1241" s="588"/>
      <c r="Y1241" s="588"/>
      <c r="Z1241" s="588"/>
      <c r="AA1241" s="588"/>
      <c r="AB1241" s="588"/>
      <c r="AC1241" s="528"/>
      <c r="AD1241" s="588"/>
      <c r="AE1241" s="613"/>
      <c r="AF1241" s="613"/>
      <c r="AP1241" s="380"/>
    </row>
    <row r="1242" spans="11:42" x14ac:dyDescent="0.45">
      <c r="K1242" s="588"/>
      <c r="L1242" s="588"/>
      <c r="M1242" s="588"/>
      <c r="N1242" s="588"/>
      <c r="O1242" s="588"/>
      <c r="P1242" s="588"/>
      <c r="Q1242" s="588"/>
      <c r="R1242" s="588"/>
      <c r="S1242" s="588"/>
      <c r="T1242" s="588"/>
      <c r="U1242" s="588"/>
      <c r="V1242" s="588"/>
      <c r="W1242" s="588"/>
      <c r="X1242" s="588"/>
      <c r="Y1242" s="588"/>
      <c r="Z1242" s="588"/>
      <c r="AA1242" s="588"/>
      <c r="AB1242" s="588"/>
      <c r="AC1242" s="528"/>
      <c r="AD1242" s="588"/>
      <c r="AE1242" s="613"/>
      <c r="AF1242" s="613"/>
      <c r="AP1242" s="380"/>
    </row>
    <row r="1243" spans="11:42" x14ac:dyDescent="0.45">
      <c r="K1243" s="588"/>
      <c r="L1243" s="588"/>
      <c r="M1243" s="588"/>
      <c r="N1243" s="588"/>
      <c r="O1243" s="588"/>
      <c r="P1243" s="588"/>
      <c r="Q1243" s="588"/>
      <c r="R1243" s="588"/>
      <c r="S1243" s="588"/>
      <c r="T1243" s="588"/>
      <c r="U1243" s="588"/>
      <c r="V1243" s="588"/>
      <c r="W1243" s="588"/>
      <c r="X1243" s="588"/>
      <c r="Y1243" s="588"/>
      <c r="Z1243" s="588"/>
      <c r="AA1243" s="588"/>
      <c r="AB1243" s="588"/>
      <c r="AC1243" s="528"/>
      <c r="AD1243" s="588"/>
      <c r="AE1243" s="613"/>
      <c r="AF1243" s="613"/>
      <c r="AP1243" s="380"/>
    </row>
    <row r="1244" spans="11:42" x14ac:dyDescent="0.45">
      <c r="K1244" s="588"/>
      <c r="L1244" s="588"/>
      <c r="M1244" s="588"/>
      <c r="N1244" s="588"/>
      <c r="O1244" s="588"/>
      <c r="P1244" s="588"/>
      <c r="Q1244" s="588"/>
      <c r="R1244" s="588"/>
      <c r="S1244" s="588"/>
      <c r="T1244" s="588"/>
      <c r="U1244" s="588"/>
      <c r="V1244" s="588"/>
      <c r="W1244" s="588"/>
      <c r="X1244" s="588"/>
      <c r="Y1244" s="588"/>
      <c r="Z1244" s="588"/>
      <c r="AA1244" s="588"/>
      <c r="AB1244" s="588"/>
      <c r="AC1244" s="528"/>
      <c r="AD1244" s="588"/>
      <c r="AE1244" s="613"/>
      <c r="AF1244" s="613"/>
      <c r="AP1244" s="380"/>
    </row>
    <row r="1245" spans="11:42" x14ac:dyDescent="0.45">
      <c r="K1245" s="588"/>
      <c r="L1245" s="588"/>
      <c r="M1245" s="588"/>
      <c r="N1245" s="588"/>
      <c r="O1245" s="588"/>
      <c r="P1245" s="588"/>
      <c r="Q1245" s="588"/>
      <c r="R1245" s="588"/>
      <c r="S1245" s="588"/>
      <c r="T1245" s="588"/>
      <c r="U1245" s="588"/>
      <c r="V1245" s="588"/>
      <c r="W1245" s="588"/>
      <c r="X1245" s="588"/>
      <c r="Y1245" s="588"/>
      <c r="Z1245" s="588"/>
      <c r="AA1245" s="588"/>
      <c r="AB1245" s="588"/>
      <c r="AC1245" s="528"/>
      <c r="AD1245" s="588"/>
      <c r="AE1245" s="613"/>
      <c r="AF1245" s="613"/>
      <c r="AP1245" s="380"/>
    </row>
    <row r="1246" spans="11:42" x14ac:dyDescent="0.45">
      <c r="K1246" s="588"/>
      <c r="L1246" s="588"/>
      <c r="M1246" s="588"/>
      <c r="N1246" s="588"/>
      <c r="O1246" s="588"/>
      <c r="P1246" s="588"/>
      <c r="Q1246" s="588"/>
      <c r="R1246" s="588"/>
      <c r="S1246" s="588"/>
      <c r="T1246" s="588"/>
      <c r="U1246" s="588"/>
      <c r="V1246" s="588"/>
      <c r="W1246" s="588"/>
      <c r="X1246" s="588"/>
      <c r="Y1246" s="588"/>
      <c r="Z1246" s="588"/>
      <c r="AA1246" s="588"/>
      <c r="AB1246" s="588"/>
      <c r="AC1246" s="528"/>
      <c r="AD1246" s="588"/>
      <c r="AE1246" s="613"/>
      <c r="AF1246" s="613"/>
      <c r="AP1246" s="380"/>
    </row>
    <row r="1247" spans="11:42" x14ac:dyDescent="0.45">
      <c r="K1247" s="588"/>
      <c r="L1247" s="588"/>
      <c r="M1247" s="588"/>
      <c r="N1247" s="588"/>
      <c r="O1247" s="588"/>
      <c r="P1247" s="588"/>
      <c r="Q1247" s="588"/>
      <c r="R1247" s="588"/>
      <c r="S1247" s="588"/>
      <c r="T1247" s="588"/>
      <c r="U1247" s="588"/>
      <c r="V1247" s="588"/>
      <c r="W1247" s="588"/>
      <c r="X1247" s="588"/>
      <c r="Y1247" s="588"/>
      <c r="Z1247" s="588"/>
      <c r="AA1247" s="588"/>
      <c r="AB1247" s="588"/>
      <c r="AC1247" s="528"/>
      <c r="AD1247" s="588"/>
      <c r="AE1247" s="613"/>
      <c r="AF1247" s="613"/>
      <c r="AP1247" s="380"/>
    </row>
    <row r="1248" spans="11:42" x14ac:dyDescent="0.45">
      <c r="K1248" s="588"/>
      <c r="L1248" s="588"/>
      <c r="M1248" s="588"/>
      <c r="N1248" s="588"/>
      <c r="O1248" s="588"/>
      <c r="P1248" s="588"/>
      <c r="Q1248" s="588"/>
      <c r="R1248" s="588"/>
      <c r="S1248" s="588"/>
      <c r="T1248" s="588"/>
      <c r="U1248" s="588"/>
      <c r="V1248" s="588"/>
      <c r="W1248" s="588"/>
      <c r="X1248" s="588"/>
      <c r="Y1248" s="588"/>
      <c r="Z1248" s="588"/>
      <c r="AA1248" s="588"/>
      <c r="AB1248" s="588"/>
      <c r="AC1248" s="528"/>
      <c r="AD1248" s="588"/>
      <c r="AE1248" s="613"/>
      <c r="AF1248" s="613"/>
      <c r="AP1248" s="380"/>
    </row>
    <row r="1249" spans="11:42" x14ac:dyDescent="0.45">
      <c r="K1249" s="588"/>
      <c r="L1249" s="588"/>
      <c r="M1249" s="588"/>
      <c r="N1249" s="588"/>
      <c r="O1249" s="588"/>
      <c r="P1249" s="588"/>
      <c r="Q1249" s="588"/>
      <c r="R1249" s="588"/>
      <c r="S1249" s="588"/>
      <c r="T1249" s="588"/>
      <c r="U1249" s="588"/>
      <c r="V1249" s="588"/>
      <c r="W1249" s="588"/>
      <c r="X1249" s="588"/>
      <c r="Y1249" s="588"/>
      <c r="Z1249" s="588"/>
      <c r="AA1249" s="588"/>
      <c r="AB1249" s="588"/>
      <c r="AC1249" s="528"/>
      <c r="AD1249" s="588"/>
      <c r="AE1249" s="613"/>
      <c r="AF1249" s="613"/>
      <c r="AP1249" s="380"/>
    </row>
    <row r="1250" spans="11:42" x14ac:dyDescent="0.45">
      <c r="K1250" s="588"/>
      <c r="L1250" s="588"/>
      <c r="M1250" s="588"/>
      <c r="N1250" s="588"/>
      <c r="O1250" s="588"/>
      <c r="P1250" s="588"/>
      <c r="Q1250" s="588"/>
      <c r="R1250" s="588"/>
      <c r="S1250" s="588"/>
      <c r="T1250" s="588"/>
      <c r="U1250" s="588"/>
      <c r="V1250" s="588"/>
      <c r="W1250" s="588"/>
      <c r="X1250" s="588"/>
      <c r="Y1250" s="588"/>
      <c r="Z1250" s="588"/>
      <c r="AA1250" s="588"/>
      <c r="AB1250" s="588"/>
      <c r="AC1250" s="528"/>
      <c r="AD1250" s="588"/>
      <c r="AE1250" s="613"/>
      <c r="AF1250" s="613"/>
      <c r="AP1250" s="380"/>
    </row>
    <row r="1251" spans="11:42" x14ac:dyDescent="0.45">
      <c r="K1251" s="588"/>
      <c r="L1251" s="588"/>
      <c r="M1251" s="588"/>
      <c r="N1251" s="588"/>
      <c r="O1251" s="588"/>
      <c r="P1251" s="588"/>
      <c r="Q1251" s="588"/>
      <c r="R1251" s="588"/>
      <c r="S1251" s="588"/>
      <c r="T1251" s="588"/>
      <c r="U1251" s="588"/>
      <c r="V1251" s="588"/>
      <c r="W1251" s="588"/>
      <c r="X1251" s="588"/>
      <c r="Y1251" s="588"/>
      <c r="Z1251" s="588"/>
      <c r="AA1251" s="588"/>
      <c r="AB1251" s="588"/>
      <c r="AC1251" s="528"/>
      <c r="AD1251" s="588"/>
      <c r="AE1251" s="613"/>
      <c r="AF1251" s="613"/>
      <c r="AP1251" s="380"/>
    </row>
    <row r="1252" spans="11:42" x14ac:dyDescent="0.45">
      <c r="K1252" s="588"/>
      <c r="L1252" s="588"/>
      <c r="M1252" s="588"/>
      <c r="N1252" s="588"/>
      <c r="O1252" s="588"/>
      <c r="P1252" s="588"/>
      <c r="Q1252" s="588"/>
      <c r="R1252" s="588"/>
      <c r="S1252" s="588"/>
      <c r="T1252" s="588"/>
      <c r="U1252" s="588"/>
      <c r="V1252" s="588"/>
      <c r="W1252" s="588"/>
      <c r="X1252" s="588"/>
      <c r="Y1252" s="588"/>
      <c r="Z1252" s="588"/>
      <c r="AA1252" s="588"/>
      <c r="AB1252" s="588"/>
      <c r="AC1252" s="528"/>
      <c r="AD1252" s="588"/>
      <c r="AE1252" s="613"/>
      <c r="AF1252" s="613"/>
      <c r="AP1252" s="380"/>
    </row>
    <row r="1253" spans="11:42" x14ac:dyDescent="0.45">
      <c r="K1253" s="588"/>
      <c r="L1253" s="588"/>
      <c r="M1253" s="588"/>
      <c r="N1253" s="588"/>
      <c r="O1253" s="588"/>
      <c r="P1253" s="588"/>
      <c r="Q1253" s="588"/>
      <c r="R1253" s="588"/>
      <c r="S1253" s="588"/>
      <c r="T1253" s="588"/>
      <c r="U1253" s="588"/>
      <c r="V1253" s="588"/>
      <c r="W1253" s="588"/>
      <c r="X1253" s="588"/>
      <c r="Y1253" s="588"/>
      <c r="Z1253" s="588"/>
      <c r="AA1253" s="588"/>
      <c r="AB1253" s="588"/>
      <c r="AC1253" s="528"/>
      <c r="AD1253" s="588"/>
      <c r="AE1253" s="613"/>
      <c r="AF1253" s="613"/>
      <c r="AP1253" s="380"/>
    </row>
    <row r="1254" spans="11:42" x14ac:dyDescent="0.45">
      <c r="K1254" s="588"/>
      <c r="L1254" s="588"/>
      <c r="M1254" s="588"/>
      <c r="N1254" s="588"/>
      <c r="O1254" s="588"/>
      <c r="P1254" s="588"/>
      <c r="Q1254" s="588"/>
      <c r="R1254" s="588"/>
      <c r="S1254" s="588"/>
      <c r="T1254" s="588"/>
      <c r="U1254" s="588"/>
      <c r="V1254" s="588"/>
      <c r="W1254" s="588"/>
      <c r="X1254" s="588"/>
      <c r="Y1254" s="588"/>
      <c r="Z1254" s="588"/>
      <c r="AA1254" s="588"/>
      <c r="AB1254" s="588"/>
      <c r="AC1254" s="528"/>
      <c r="AD1254" s="588"/>
      <c r="AE1254" s="613"/>
      <c r="AF1254" s="613"/>
      <c r="AP1254" s="380"/>
    </row>
    <row r="1255" spans="11:42" x14ac:dyDescent="0.45">
      <c r="K1255" s="588"/>
      <c r="L1255" s="588"/>
      <c r="M1255" s="588"/>
      <c r="N1255" s="588"/>
      <c r="O1255" s="588"/>
      <c r="P1255" s="588"/>
      <c r="Q1255" s="588"/>
      <c r="R1255" s="588"/>
      <c r="S1255" s="588"/>
      <c r="T1255" s="588"/>
      <c r="U1255" s="588"/>
      <c r="V1255" s="588"/>
      <c r="W1255" s="588"/>
      <c r="X1255" s="588"/>
      <c r="Y1255" s="588"/>
      <c r="Z1255" s="588"/>
      <c r="AA1255" s="588"/>
      <c r="AB1255" s="588"/>
      <c r="AC1255" s="528"/>
      <c r="AD1255" s="588"/>
      <c r="AE1255" s="613"/>
      <c r="AF1255" s="613"/>
      <c r="AP1255" s="380"/>
    </row>
    <row r="1256" spans="11:42" x14ac:dyDescent="0.45">
      <c r="K1256" s="588"/>
      <c r="L1256" s="588"/>
      <c r="M1256" s="588"/>
      <c r="N1256" s="588"/>
      <c r="O1256" s="588"/>
      <c r="P1256" s="588"/>
      <c r="Q1256" s="588"/>
      <c r="R1256" s="588"/>
      <c r="S1256" s="588"/>
      <c r="T1256" s="588"/>
      <c r="U1256" s="588"/>
      <c r="V1256" s="588"/>
      <c r="W1256" s="588"/>
      <c r="X1256" s="588"/>
      <c r="Y1256" s="588"/>
      <c r="Z1256" s="588"/>
      <c r="AA1256" s="588"/>
      <c r="AB1256" s="588"/>
      <c r="AC1256" s="528"/>
      <c r="AD1256" s="588"/>
      <c r="AE1256" s="613"/>
      <c r="AF1256" s="613"/>
      <c r="AP1256" s="380"/>
    </row>
    <row r="1257" spans="11:42" x14ac:dyDescent="0.45">
      <c r="K1257" s="588"/>
      <c r="L1257" s="588"/>
      <c r="M1257" s="588"/>
      <c r="N1257" s="588"/>
      <c r="O1257" s="588"/>
      <c r="P1257" s="588"/>
      <c r="Q1257" s="588"/>
      <c r="R1257" s="588"/>
      <c r="S1257" s="588"/>
      <c r="T1257" s="588"/>
      <c r="U1257" s="588"/>
      <c r="V1257" s="588"/>
      <c r="W1257" s="588"/>
      <c r="X1257" s="588"/>
      <c r="Y1257" s="588"/>
      <c r="Z1257" s="588"/>
      <c r="AA1257" s="588"/>
      <c r="AB1257" s="588"/>
      <c r="AC1257" s="528"/>
      <c r="AD1257" s="588"/>
      <c r="AE1257" s="613"/>
      <c r="AF1257" s="613"/>
      <c r="AP1257" s="380"/>
    </row>
    <row r="1258" spans="11:42" x14ac:dyDescent="0.45">
      <c r="K1258" s="588"/>
      <c r="L1258" s="588"/>
      <c r="M1258" s="588"/>
      <c r="N1258" s="588"/>
      <c r="O1258" s="588"/>
      <c r="P1258" s="588"/>
      <c r="Q1258" s="588"/>
      <c r="R1258" s="588"/>
      <c r="S1258" s="588"/>
      <c r="T1258" s="588"/>
      <c r="U1258" s="588"/>
      <c r="V1258" s="588"/>
      <c r="W1258" s="588"/>
      <c r="X1258" s="588"/>
      <c r="Y1258" s="588"/>
      <c r="Z1258" s="588"/>
      <c r="AA1258" s="588"/>
      <c r="AB1258" s="588"/>
      <c r="AC1258" s="528"/>
      <c r="AD1258" s="588"/>
      <c r="AE1258" s="613"/>
      <c r="AF1258" s="613"/>
      <c r="AP1258" s="380"/>
    </row>
    <row r="1259" spans="11:42" x14ac:dyDescent="0.45">
      <c r="K1259" s="588"/>
      <c r="L1259" s="588"/>
      <c r="M1259" s="588"/>
      <c r="N1259" s="588"/>
      <c r="O1259" s="588"/>
      <c r="P1259" s="588"/>
      <c r="Q1259" s="588"/>
      <c r="R1259" s="588"/>
      <c r="S1259" s="588"/>
      <c r="T1259" s="588"/>
      <c r="U1259" s="588"/>
      <c r="V1259" s="588"/>
      <c r="W1259" s="588"/>
      <c r="X1259" s="588"/>
      <c r="Y1259" s="588"/>
      <c r="Z1259" s="588"/>
      <c r="AA1259" s="588"/>
      <c r="AB1259" s="588"/>
      <c r="AC1259" s="528"/>
      <c r="AD1259" s="588"/>
      <c r="AE1259" s="613"/>
      <c r="AF1259" s="613"/>
      <c r="AP1259" s="380"/>
    </row>
    <row r="1260" spans="11:42" x14ac:dyDescent="0.45">
      <c r="K1260" s="588"/>
      <c r="L1260" s="588"/>
      <c r="M1260" s="588"/>
      <c r="N1260" s="588"/>
      <c r="O1260" s="588"/>
      <c r="P1260" s="588"/>
      <c r="Q1260" s="588"/>
      <c r="R1260" s="588"/>
      <c r="S1260" s="588"/>
      <c r="T1260" s="588"/>
      <c r="U1260" s="588"/>
      <c r="V1260" s="588"/>
      <c r="W1260" s="588"/>
      <c r="X1260" s="588"/>
      <c r="Y1260" s="588"/>
      <c r="Z1260" s="588"/>
      <c r="AA1260" s="588"/>
      <c r="AB1260" s="588"/>
      <c r="AC1260" s="528"/>
      <c r="AD1260" s="588"/>
      <c r="AE1260" s="613"/>
      <c r="AF1260" s="613"/>
      <c r="AP1260" s="380"/>
    </row>
    <row r="1261" spans="11:42" x14ac:dyDescent="0.45">
      <c r="K1261" s="588"/>
      <c r="L1261" s="588"/>
      <c r="M1261" s="588"/>
      <c r="N1261" s="588"/>
      <c r="O1261" s="588"/>
      <c r="P1261" s="588"/>
      <c r="Q1261" s="588"/>
      <c r="R1261" s="588"/>
      <c r="S1261" s="588"/>
      <c r="T1261" s="588"/>
      <c r="U1261" s="588"/>
      <c r="V1261" s="588"/>
      <c r="W1261" s="588"/>
      <c r="X1261" s="588"/>
      <c r="Y1261" s="588"/>
      <c r="Z1261" s="588"/>
      <c r="AA1261" s="588"/>
      <c r="AB1261" s="588"/>
      <c r="AC1261" s="528"/>
      <c r="AD1261" s="588"/>
      <c r="AE1261" s="613"/>
      <c r="AF1261" s="613"/>
      <c r="AP1261" s="380"/>
    </row>
    <row r="1262" spans="11:42" x14ac:dyDescent="0.45">
      <c r="K1262" s="588"/>
      <c r="L1262" s="588"/>
      <c r="M1262" s="588"/>
      <c r="N1262" s="588"/>
      <c r="O1262" s="588"/>
      <c r="P1262" s="588"/>
      <c r="Q1262" s="588"/>
      <c r="R1262" s="588"/>
      <c r="S1262" s="588"/>
      <c r="T1262" s="588"/>
      <c r="U1262" s="588"/>
      <c r="V1262" s="588"/>
      <c r="W1262" s="588"/>
      <c r="X1262" s="588"/>
      <c r="Y1262" s="588"/>
      <c r="Z1262" s="588"/>
      <c r="AA1262" s="588"/>
      <c r="AB1262" s="588"/>
      <c r="AC1262" s="528"/>
      <c r="AD1262" s="588"/>
      <c r="AE1262" s="613"/>
      <c r="AF1262" s="613"/>
      <c r="AP1262" s="380"/>
    </row>
    <row r="1263" spans="11:42" x14ac:dyDescent="0.45">
      <c r="K1263" s="588"/>
      <c r="L1263" s="588"/>
      <c r="M1263" s="588"/>
      <c r="N1263" s="588"/>
      <c r="O1263" s="588"/>
      <c r="P1263" s="588"/>
      <c r="Q1263" s="588"/>
      <c r="R1263" s="588"/>
      <c r="S1263" s="588"/>
      <c r="T1263" s="588"/>
      <c r="U1263" s="588"/>
      <c r="V1263" s="588"/>
      <c r="W1263" s="588"/>
      <c r="X1263" s="588"/>
      <c r="Y1263" s="588"/>
      <c r="Z1263" s="588"/>
      <c r="AA1263" s="588"/>
      <c r="AB1263" s="588"/>
      <c r="AC1263" s="528"/>
      <c r="AD1263" s="588"/>
      <c r="AE1263" s="613"/>
      <c r="AF1263" s="613"/>
      <c r="AP1263" s="380"/>
    </row>
    <row r="1264" spans="11:42" x14ac:dyDescent="0.45">
      <c r="K1264" s="588"/>
      <c r="L1264" s="588"/>
      <c r="M1264" s="588"/>
      <c r="N1264" s="588"/>
      <c r="O1264" s="588"/>
      <c r="P1264" s="588"/>
      <c r="Q1264" s="588"/>
      <c r="R1264" s="588"/>
      <c r="S1264" s="588"/>
      <c r="T1264" s="588"/>
      <c r="U1264" s="588"/>
      <c r="V1264" s="588"/>
      <c r="W1264" s="588"/>
      <c r="X1264" s="588"/>
      <c r="Y1264" s="588"/>
      <c r="Z1264" s="588"/>
      <c r="AA1264" s="588"/>
      <c r="AB1264" s="588"/>
      <c r="AC1264" s="528"/>
      <c r="AD1264" s="588"/>
      <c r="AE1264" s="613"/>
      <c r="AF1264" s="613"/>
      <c r="AP1264" s="380"/>
    </row>
    <row r="1265" spans="11:42" x14ac:dyDescent="0.45">
      <c r="K1265" s="588"/>
      <c r="L1265" s="588"/>
      <c r="M1265" s="588"/>
      <c r="N1265" s="588"/>
      <c r="O1265" s="588"/>
      <c r="P1265" s="588"/>
      <c r="Q1265" s="588"/>
      <c r="R1265" s="588"/>
      <c r="S1265" s="588"/>
      <c r="T1265" s="588"/>
      <c r="U1265" s="588"/>
      <c r="V1265" s="588"/>
      <c r="W1265" s="588"/>
      <c r="X1265" s="588"/>
      <c r="Y1265" s="588"/>
      <c r="Z1265" s="588"/>
      <c r="AA1265" s="588"/>
      <c r="AB1265" s="588"/>
      <c r="AC1265" s="528"/>
      <c r="AD1265" s="588"/>
      <c r="AE1265" s="613"/>
      <c r="AF1265" s="613"/>
      <c r="AP1265" s="380"/>
    </row>
    <row r="1266" spans="11:42" x14ac:dyDescent="0.45">
      <c r="K1266" s="588"/>
      <c r="L1266" s="588"/>
      <c r="M1266" s="588"/>
      <c r="N1266" s="588"/>
      <c r="O1266" s="588"/>
      <c r="P1266" s="588"/>
      <c r="Q1266" s="588"/>
      <c r="R1266" s="588"/>
      <c r="S1266" s="588"/>
      <c r="T1266" s="588"/>
      <c r="U1266" s="588"/>
      <c r="V1266" s="588"/>
      <c r="W1266" s="588"/>
      <c r="X1266" s="588"/>
      <c r="Y1266" s="588"/>
      <c r="Z1266" s="588"/>
      <c r="AA1266" s="588"/>
      <c r="AB1266" s="588"/>
      <c r="AC1266" s="528"/>
      <c r="AD1266" s="588"/>
      <c r="AE1266" s="613"/>
      <c r="AF1266" s="613"/>
      <c r="AP1266" s="380"/>
    </row>
    <row r="1267" spans="11:42" x14ac:dyDescent="0.45">
      <c r="K1267" s="588"/>
      <c r="L1267" s="588"/>
      <c r="M1267" s="588"/>
      <c r="N1267" s="588"/>
      <c r="O1267" s="588"/>
      <c r="P1267" s="588"/>
      <c r="Q1267" s="588"/>
      <c r="R1267" s="588"/>
      <c r="S1267" s="588"/>
      <c r="T1267" s="588"/>
      <c r="U1267" s="588"/>
      <c r="V1267" s="588"/>
      <c r="W1267" s="588"/>
      <c r="X1267" s="588"/>
      <c r="Y1267" s="588"/>
      <c r="Z1267" s="588"/>
      <c r="AA1267" s="588"/>
      <c r="AB1267" s="588"/>
      <c r="AC1267" s="528"/>
      <c r="AD1267" s="588"/>
      <c r="AE1267" s="613"/>
      <c r="AF1267" s="613"/>
      <c r="AP1267" s="380"/>
    </row>
    <row r="1268" spans="11:42" x14ac:dyDescent="0.45">
      <c r="K1268" s="588"/>
      <c r="L1268" s="588"/>
      <c r="M1268" s="588"/>
      <c r="N1268" s="588"/>
      <c r="O1268" s="588"/>
      <c r="P1268" s="588"/>
      <c r="Q1268" s="588"/>
      <c r="R1268" s="588"/>
      <c r="S1268" s="588"/>
      <c r="T1268" s="588"/>
      <c r="U1268" s="588"/>
      <c r="V1268" s="588"/>
      <c r="W1268" s="588"/>
      <c r="X1268" s="588"/>
      <c r="Y1268" s="588"/>
      <c r="Z1268" s="588"/>
      <c r="AA1268" s="588"/>
      <c r="AB1268" s="588"/>
      <c r="AC1268" s="528"/>
      <c r="AD1268" s="588"/>
      <c r="AE1268" s="613"/>
      <c r="AF1268" s="613"/>
      <c r="AP1268" s="380"/>
    </row>
    <row r="1269" spans="11:42" x14ac:dyDescent="0.45">
      <c r="K1269" s="588"/>
      <c r="L1269" s="588"/>
      <c r="M1269" s="588"/>
      <c r="N1269" s="588"/>
      <c r="O1269" s="588"/>
      <c r="P1269" s="588"/>
      <c r="Q1269" s="588"/>
      <c r="R1269" s="588"/>
      <c r="S1269" s="588"/>
      <c r="T1269" s="588"/>
      <c r="U1269" s="588"/>
      <c r="V1269" s="588"/>
      <c r="W1269" s="588"/>
      <c r="X1269" s="588"/>
      <c r="Y1269" s="588"/>
      <c r="Z1269" s="588"/>
      <c r="AA1269" s="588"/>
      <c r="AB1269" s="588"/>
      <c r="AC1269" s="528"/>
      <c r="AD1269" s="588"/>
      <c r="AE1269" s="613"/>
      <c r="AF1269" s="613"/>
      <c r="AP1269" s="380"/>
    </row>
    <row r="1270" spans="11:42" x14ac:dyDescent="0.45">
      <c r="K1270" s="588"/>
      <c r="L1270" s="588"/>
      <c r="M1270" s="588"/>
      <c r="N1270" s="588"/>
      <c r="O1270" s="588"/>
      <c r="P1270" s="588"/>
      <c r="Q1270" s="588"/>
      <c r="R1270" s="588"/>
      <c r="S1270" s="588"/>
      <c r="T1270" s="588"/>
      <c r="U1270" s="588"/>
      <c r="V1270" s="588"/>
      <c r="W1270" s="588"/>
      <c r="X1270" s="588"/>
      <c r="Y1270" s="588"/>
      <c r="Z1270" s="588"/>
      <c r="AA1270" s="588"/>
      <c r="AB1270" s="588"/>
      <c r="AC1270" s="528"/>
      <c r="AD1270" s="588"/>
      <c r="AE1270" s="613"/>
      <c r="AF1270" s="613"/>
      <c r="AP1270" s="380"/>
    </row>
    <row r="1271" spans="11:42" x14ac:dyDescent="0.45">
      <c r="K1271" s="588"/>
      <c r="L1271" s="588"/>
      <c r="M1271" s="588"/>
      <c r="N1271" s="588"/>
      <c r="O1271" s="588"/>
      <c r="P1271" s="588"/>
      <c r="Q1271" s="588"/>
      <c r="R1271" s="588"/>
      <c r="S1271" s="588"/>
      <c r="T1271" s="588"/>
      <c r="U1271" s="588"/>
      <c r="V1271" s="588"/>
      <c r="W1271" s="588"/>
      <c r="X1271" s="588"/>
      <c r="Y1271" s="588"/>
      <c r="Z1271" s="588"/>
      <c r="AA1271" s="588"/>
      <c r="AB1271" s="588"/>
      <c r="AC1271" s="528"/>
      <c r="AD1271" s="588"/>
      <c r="AE1271" s="613"/>
      <c r="AF1271" s="613"/>
      <c r="AP1271" s="380"/>
    </row>
    <row r="1272" spans="11:42" x14ac:dyDescent="0.45">
      <c r="K1272" s="588"/>
      <c r="L1272" s="588"/>
      <c r="M1272" s="588"/>
      <c r="N1272" s="588"/>
      <c r="O1272" s="588"/>
      <c r="P1272" s="588"/>
      <c r="Q1272" s="588"/>
      <c r="R1272" s="588"/>
      <c r="S1272" s="588"/>
      <c r="T1272" s="588"/>
      <c r="U1272" s="588"/>
      <c r="V1272" s="588"/>
      <c r="W1272" s="588"/>
      <c r="X1272" s="588"/>
      <c r="Y1272" s="588"/>
      <c r="Z1272" s="588"/>
      <c r="AA1272" s="588"/>
      <c r="AB1272" s="588"/>
      <c r="AC1272" s="528"/>
      <c r="AD1272" s="588"/>
      <c r="AE1272" s="613"/>
      <c r="AF1272" s="613"/>
      <c r="AP1272" s="380"/>
    </row>
    <row r="1273" spans="11:42" x14ac:dyDescent="0.45">
      <c r="K1273" s="588"/>
      <c r="L1273" s="588"/>
      <c r="M1273" s="588"/>
      <c r="N1273" s="588"/>
      <c r="O1273" s="588"/>
      <c r="P1273" s="588"/>
      <c r="Q1273" s="588"/>
      <c r="R1273" s="588"/>
      <c r="S1273" s="588"/>
      <c r="T1273" s="588"/>
      <c r="U1273" s="588"/>
      <c r="V1273" s="588"/>
      <c r="W1273" s="588"/>
      <c r="X1273" s="588"/>
      <c r="Y1273" s="588"/>
      <c r="Z1273" s="588"/>
      <c r="AA1273" s="588"/>
      <c r="AB1273" s="588"/>
      <c r="AC1273" s="528"/>
      <c r="AD1273" s="588"/>
      <c r="AE1273" s="613"/>
      <c r="AF1273" s="613"/>
      <c r="AP1273" s="380"/>
    </row>
    <row r="1274" spans="11:42" x14ac:dyDescent="0.45">
      <c r="K1274" s="588"/>
      <c r="L1274" s="588"/>
      <c r="M1274" s="588"/>
      <c r="N1274" s="588"/>
      <c r="O1274" s="588"/>
      <c r="P1274" s="588"/>
      <c r="Q1274" s="588"/>
      <c r="R1274" s="588"/>
      <c r="S1274" s="588"/>
      <c r="T1274" s="588"/>
      <c r="U1274" s="588"/>
      <c r="V1274" s="588"/>
      <c r="W1274" s="588"/>
      <c r="X1274" s="588"/>
      <c r="Y1274" s="588"/>
      <c r="Z1274" s="588"/>
      <c r="AA1274" s="588"/>
      <c r="AB1274" s="588"/>
      <c r="AC1274" s="528"/>
      <c r="AD1274" s="588"/>
      <c r="AE1274" s="613"/>
      <c r="AF1274" s="613"/>
      <c r="AP1274" s="380"/>
    </row>
    <row r="1275" spans="11:42" x14ac:dyDescent="0.45">
      <c r="K1275" s="588"/>
      <c r="L1275" s="588"/>
      <c r="M1275" s="588"/>
      <c r="N1275" s="588"/>
      <c r="O1275" s="588"/>
      <c r="P1275" s="588"/>
      <c r="Q1275" s="588"/>
      <c r="R1275" s="588"/>
      <c r="S1275" s="588"/>
      <c r="T1275" s="588"/>
      <c r="U1275" s="588"/>
      <c r="V1275" s="588"/>
      <c r="W1275" s="588"/>
      <c r="X1275" s="588"/>
      <c r="Y1275" s="588"/>
      <c r="Z1275" s="588"/>
      <c r="AA1275" s="588"/>
      <c r="AB1275" s="588"/>
      <c r="AC1275" s="528"/>
      <c r="AD1275" s="588"/>
      <c r="AE1275" s="613"/>
      <c r="AF1275" s="613"/>
      <c r="AP1275" s="380"/>
    </row>
    <row r="1276" spans="11:42" x14ac:dyDescent="0.45">
      <c r="K1276" s="588"/>
      <c r="L1276" s="588"/>
      <c r="M1276" s="588"/>
      <c r="N1276" s="588"/>
      <c r="O1276" s="588"/>
      <c r="P1276" s="588"/>
      <c r="Q1276" s="588"/>
      <c r="R1276" s="588"/>
      <c r="S1276" s="588"/>
      <c r="T1276" s="588"/>
      <c r="U1276" s="588"/>
      <c r="V1276" s="588"/>
      <c r="W1276" s="588"/>
      <c r="X1276" s="588"/>
      <c r="Y1276" s="588"/>
      <c r="Z1276" s="588"/>
      <c r="AA1276" s="588"/>
      <c r="AB1276" s="588"/>
      <c r="AC1276" s="528"/>
      <c r="AD1276" s="588"/>
      <c r="AE1276" s="613"/>
      <c r="AF1276" s="613"/>
      <c r="AP1276" s="380"/>
    </row>
    <row r="1277" spans="11:42" x14ac:dyDescent="0.45">
      <c r="K1277" s="588"/>
      <c r="L1277" s="588"/>
      <c r="M1277" s="588"/>
      <c r="N1277" s="588"/>
      <c r="O1277" s="588"/>
      <c r="P1277" s="588"/>
      <c r="Q1277" s="588"/>
      <c r="R1277" s="588"/>
      <c r="S1277" s="588"/>
      <c r="T1277" s="588"/>
      <c r="U1277" s="588"/>
      <c r="V1277" s="588"/>
      <c r="W1277" s="588"/>
      <c r="X1277" s="588"/>
      <c r="Y1277" s="588"/>
      <c r="Z1277" s="588"/>
      <c r="AA1277" s="588"/>
      <c r="AB1277" s="588"/>
      <c r="AC1277" s="528"/>
      <c r="AD1277" s="588"/>
      <c r="AE1277" s="613"/>
      <c r="AF1277" s="613"/>
      <c r="AP1277" s="380"/>
    </row>
    <row r="1278" spans="11:42" x14ac:dyDescent="0.45">
      <c r="K1278" s="588"/>
      <c r="L1278" s="588"/>
      <c r="M1278" s="588"/>
      <c r="N1278" s="588"/>
      <c r="O1278" s="588"/>
      <c r="P1278" s="588"/>
      <c r="Q1278" s="588"/>
      <c r="R1278" s="588"/>
      <c r="S1278" s="588"/>
      <c r="T1278" s="588"/>
      <c r="U1278" s="588"/>
      <c r="V1278" s="588"/>
      <c r="W1278" s="588"/>
      <c r="X1278" s="588"/>
      <c r="Y1278" s="588"/>
      <c r="Z1278" s="588"/>
      <c r="AA1278" s="588"/>
      <c r="AB1278" s="588"/>
      <c r="AC1278" s="528"/>
      <c r="AD1278" s="588"/>
      <c r="AE1278" s="613"/>
      <c r="AF1278" s="613"/>
      <c r="AP1278" s="380"/>
    </row>
    <row r="1279" spans="11:42" x14ac:dyDescent="0.45">
      <c r="K1279" s="588"/>
      <c r="L1279" s="588"/>
      <c r="M1279" s="588"/>
      <c r="N1279" s="588"/>
      <c r="O1279" s="588"/>
      <c r="P1279" s="588"/>
      <c r="Q1279" s="588"/>
      <c r="R1279" s="588"/>
      <c r="S1279" s="588"/>
      <c r="T1279" s="588"/>
      <c r="U1279" s="588"/>
      <c r="V1279" s="588"/>
      <c r="W1279" s="588"/>
      <c r="X1279" s="588"/>
      <c r="Y1279" s="588"/>
      <c r="Z1279" s="588"/>
      <c r="AA1279" s="588"/>
      <c r="AB1279" s="588"/>
      <c r="AC1279" s="528"/>
      <c r="AD1279" s="588"/>
      <c r="AE1279" s="613"/>
      <c r="AF1279" s="613"/>
      <c r="AP1279" s="380"/>
    </row>
    <row r="1280" spans="11:42" x14ac:dyDescent="0.45">
      <c r="K1280" s="588"/>
      <c r="L1280" s="588"/>
      <c r="M1280" s="588"/>
      <c r="N1280" s="588"/>
      <c r="O1280" s="588"/>
      <c r="P1280" s="588"/>
      <c r="Q1280" s="588"/>
      <c r="R1280" s="588"/>
      <c r="S1280" s="588"/>
      <c r="T1280" s="588"/>
      <c r="U1280" s="588"/>
      <c r="V1280" s="588"/>
      <c r="W1280" s="588"/>
      <c r="X1280" s="588"/>
      <c r="Y1280" s="588"/>
      <c r="Z1280" s="588"/>
      <c r="AA1280" s="588"/>
      <c r="AB1280" s="588"/>
      <c r="AC1280" s="528"/>
      <c r="AD1280" s="588"/>
      <c r="AE1280" s="613"/>
      <c r="AF1280" s="613"/>
      <c r="AP1280" s="380"/>
    </row>
    <row r="1281" spans="11:42" x14ac:dyDescent="0.45">
      <c r="K1281" s="588"/>
      <c r="L1281" s="588"/>
      <c r="M1281" s="588"/>
      <c r="N1281" s="588"/>
      <c r="O1281" s="588"/>
      <c r="P1281" s="588"/>
      <c r="Q1281" s="588"/>
      <c r="R1281" s="588"/>
      <c r="S1281" s="588"/>
      <c r="T1281" s="588"/>
      <c r="U1281" s="588"/>
      <c r="V1281" s="588"/>
      <c r="W1281" s="588"/>
      <c r="X1281" s="588"/>
      <c r="Y1281" s="588"/>
      <c r="Z1281" s="588"/>
      <c r="AA1281" s="588"/>
      <c r="AB1281" s="588"/>
      <c r="AC1281" s="528"/>
      <c r="AD1281" s="588"/>
      <c r="AE1281" s="613"/>
      <c r="AF1281" s="613"/>
      <c r="AP1281" s="380"/>
    </row>
    <row r="1282" spans="11:42" x14ac:dyDescent="0.45">
      <c r="K1282" s="588"/>
      <c r="L1282" s="588"/>
      <c r="M1282" s="588"/>
      <c r="N1282" s="588"/>
      <c r="O1282" s="588"/>
      <c r="P1282" s="588"/>
      <c r="Q1282" s="588"/>
      <c r="R1282" s="588"/>
      <c r="S1282" s="588"/>
      <c r="T1282" s="588"/>
      <c r="U1282" s="588"/>
      <c r="V1282" s="588"/>
      <c r="W1282" s="588"/>
      <c r="X1282" s="588"/>
      <c r="Y1282" s="588"/>
      <c r="Z1282" s="588"/>
      <c r="AA1282" s="588"/>
      <c r="AB1282" s="588"/>
      <c r="AC1282" s="528"/>
      <c r="AD1282" s="588"/>
      <c r="AE1282" s="613"/>
      <c r="AF1282" s="613"/>
      <c r="AP1282" s="380"/>
    </row>
    <row r="1283" spans="11:42" x14ac:dyDescent="0.45">
      <c r="K1283" s="588"/>
      <c r="L1283" s="588"/>
      <c r="M1283" s="588"/>
      <c r="N1283" s="588"/>
      <c r="O1283" s="588"/>
      <c r="P1283" s="588"/>
      <c r="Q1283" s="588"/>
      <c r="R1283" s="588"/>
      <c r="S1283" s="588"/>
      <c r="T1283" s="588"/>
      <c r="U1283" s="588"/>
      <c r="V1283" s="588"/>
      <c r="W1283" s="588"/>
      <c r="X1283" s="588"/>
      <c r="Y1283" s="588"/>
      <c r="Z1283" s="588"/>
      <c r="AA1283" s="588"/>
      <c r="AB1283" s="588"/>
      <c r="AC1283" s="528"/>
      <c r="AD1283" s="588"/>
      <c r="AE1283" s="613"/>
      <c r="AF1283" s="613"/>
      <c r="AP1283" s="380"/>
    </row>
    <row r="1284" spans="11:42" x14ac:dyDescent="0.45">
      <c r="K1284" s="588"/>
      <c r="L1284" s="588"/>
      <c r="M1284" s="588"/>
      <c r="N1284" s="588"/>
      <c r="O1284" s="588"/>
      <c r="P1284" s="588"/>
      <c r="Q1284" s="588"/>
      <c r="R1284" s="588"/>
      <c r="S1284" s="588"/>
      <c r="T1284" s="588"/>
      <c r="U1284" s="588"/>
      <c r="V1284" s="588"/>
      <c r="W1284" s="588"/>
      <c r="X1284" s="588"/>
      <c r="Y1284" s="588"/>
      <c r="Z1284" s="588"/>
      <c r="AA1284" s="588"/>
      <c r="AB1284" s="588"/>
      <c r="AC1284" s="528"/>
      <c r="AD1284" s="588"/>
      <c r="AE1284" s="613"/>
      <c r="AF1284" s="613"/>
      <c r="AP1284" s="380"/>
    </row>
    <row r="1285" spans="11:42" x14ac:dyDescent="0.45">
      <c r="K1285" s="588"/>
      <c r="L1285" s="588"/>
      <c r="M1285" s="588"/>
      <c r="N1285" s="588"/>
      <c r="O1285" s="588"/>
      <c r="P1285" s="588"/>
      <c r="Q1285" s="588"/>
      <c r="R1285" s="588"/>
      <c r="S1285" s="588"/>
      <c r="T1285" s="588"/>
      <c r="U1285" s="588"/>
      <c r="V1285" s="588"/>
      <c r="W1285" s="588"/>
      <c r="X1285" s="588"/>
      <c r="Y1285" s="588"/>
      <c r="Z1285" s="588"/>
      <c r="AA1285" s="588"/>
      <c r="AB1285" s="588"/>
      <c r="AC1285" s="528"/>
      <c r="AD1285" s="588"/>
      <c r="AE1285" s="613"/>
      <c r="AF1285" s="613"/>
      <c r="AP1285" s="380"/>
    </row>
    <row r="1286" spans="11:42" x14ac:dyDescent="0.45">
      <c r="K1286" s="588"/>
      <c r="L1286" s="588"/>
      <c r="M1286" s="588"/>
      <c r="N1286" s="588"/>
      <c r="O1286" s="588"/>
      <c r="P1286" s="588"/>
      <c r="Q1286" s="588"/>
      <c r="R1286" s="588"/>
      <c r="S1286" s="588"/>
      <c r="T1286" s="588"/>
      <c r="U1286" s="588"/>
      <c r="V1286" s="588"/>
      <c r="W1286" s="588"/>
      <c r="X1286" s="588"/>
      <c r="Y1286" s="588"/>
      <c r="Z1286" s="588"/>
      <c r="AA1286" s="588"/>
      <c r="AB1286" s="588"/>
      <c r="AC1286" s="528"/>
      <c r="AD1286" s="588"/>
      <c r="AE1286" s="613"/>
      <c r="AF1286" s="613"/>
      <c r="AP1286" s="380"/>
    </row>
    <row r="1287" spans="11:42" x14ac:dyDescent="0.45">
      <c r="K1287" s="588"/>
      <c r="L1287" s="588"/>
      <c r="M1287" s="588"/>
      <c r="N1287" s="588"/>
      <c r="O1287" s="588"/>
      <c r="P1287" s="588"/>
      <c r="Q1287" s="588"/>
      <c r="R1287" s="588"/>
      <c r="S1287" s="588"/>
      <c r="T1287" s="588"/>
      <c r="U1287" s="588"/>
      <c r="V1287" s="588"/>
      <c r="W1287" s="588"/>
      <c r="X1287" s="588"/>
      <c r="Y1287" s="588"/>
      <c r="Z1287" s="588"/>
      <c r="AA1287" s="588"/>
      <c r="AB1287" s="588"/>
      <c r="AC1287" s="528"/>
      <c r="AD1287" s="588"/>
      <c r="AE1287" s="613"/>
      <c r="AF1287" s="613"/>
      <c r="AP1287" s="380"/>
    </row>
    <row r="1288" spans="11:42" x14ac:dyDescent="0.45">
      <c r="K1288" s="588"/>
      <c r="L1288" s="588"/>
      <c r="M1288" s="588"/>
      <c r="N1288" s="588"/>
      <c r="O1288" s="588"/>
      <c r="P1288" s="588"/>
      <c r="Q1288" s="588"/>
      <c r="R1288" s="588"/>
      <c r="S1288" s="588"/>
      <c r="T1288" s="588"/>
      <c r="U1288" s="588"/>
      <c r="V1288" s="588"/>
      <c r="W1288" s="588"/>
      <c r="X1288" s="588"/>
      <c r="Y1288" s="588"/>
      <c r="Z1288" s="588"/>
      <c r="AA1288" s="588"/>
      <c r="AB1288" s="588"/>
      <c r="AC1288" s="528"/>
      <c r="AD1288" s="588"/>
      <c r="AE1288" s="613"/>
      <c r="AF1288" s="613"/>
      <c r="AP1288" s="380"/>
    </row>
    <row r="1289" spans="11:42" x14ac:dyDescent="0.45">
      <c r="K1289" s="588"/>
      <c r="L1289" s="588"/>
      <c r="M1289" s="588"/>
      <c r="N1289" s="588"/>
      <c r="O1289" s="588"/>
      <c r="P1289" s="588"/>
      <c r="Q1289" s="588"/>
      <c r="R1289" s="588"/>
      <c r="S1289" s="588"/>
      <c r="T1289" s="588"/>
      <c r="U1289" s="588"/>
      <c r="V1289" s="588"/>
      <c r="W1289" s="588"/>
      <c r="X1289" s="588"/>
      <c r="Y1289" s="588"/>
      <c r="Z1289" s="588"/>
      <c r="AA1289" s="588"/>
      <c r="AB1289" s="588"/>
      <c r="AC1289" s="528"/>
      <c r="AD1289" s="588"/>
      <c r="AE1289" s="613"/>
      <c r="AF1289" s="613"/>
      <c r="AP1289" s="380"/>
    </row>
    <row r="1290" spans="11:42" x14ac:dyDescent="0.45">
      <c r="K1290" s="588"/>
      <c r="L1290" s="588"/>
      <c r="M1290" s="588"/>
      <c r="N1290" s="588"/>
      <c r="O1290" s="588"/>
      <c r="P1290" s="588"/>
      <c r="Q1290" s="588"/>
      <c r="R1290" s="588"/>
      <c r="S1290" s="588"/>
      <c r="T1290" s="588"/>
      <c r="U1290" s="588"/>
      <c r="V1290" s="588"/>
      <c r="W1290" s="588"/>
      <c r="X1290" s="588"/>
      <c r="Y1290" s="588"/>
      <c r="Z1290" s="588"/>
      <c r="AA1290" s="588"/>
      <c r="AB1290" s="588"/>
      <c r="AC1290" s="528"/>
      <c r="AD1290" s="588"/>
      <c r="AE1290" s="613"/>
      <c r="AF1290" s="613"/>
      <c r="AP1290" s="380"/>
    </row>
    <row r="1291" spans="11:42" x14ac:dyDescent="0.45">
      <c r="K1291" s="588"/>
      <c r="L1291" s="588"/>
      <c r="M1291" s="588"/>
      <c r="N1291" s="588"/>
      <c r="O1291" s="588"/>
      <c r="P1291" s="588"/>
      <c r="Q1291" s="588"/>
      <c r="R1291" s="588"/>
      <c r="S1291" s="588"/>
      <c r="T1291" s="588"/>
      <c r="U1291" s="588"/>
      <c r="V1291" s="588"/>
      <c r="W1291" s="588"/>
      <c r="X1291" s="588"/>
      <c r="Y1291" s="588"/>
      <c r="Z1291" s="588"/>
      <c r="AA1291" s="588"/>
      <c r="AB1291" s="588"/>
      <c r="AC1291" s="528"/>
      <c r="AD1291" s="588"/>
      <c r="AE1291" s="613"/>
      <c r="AF1291" s="613"/>
      <c r="AP1291" s="380"/>
    </row>
    <row r="1292" spans="11:42" x14ac:dyDescent="0.45">
      <c r="K1292" s="588"/>
      <c r="L1292" s="588"/>
      <c r="M1292" s="588"/>
      <c r="N1292" s="588"/>
      <c r="O1292" s="588"/>
      <c r="P1292" s="588"/>
      <c r="Q1292" s="588"/>
      <c r="R1292" s="588"/>
      <c r="S1292" s="588"/>
      <c r="T1292" s="588"/>
      <c r="U1292" s="588"/>
      <c r="V1292" s="588"/>
      <c r="W1292" s="588"/>
      <c r="X1292" s="588"/>
      <c r="Y1292" s="588"/>
      <c r="Z1292" s="588"/>
      <c r="AA1292" s="588"/>
      <c r="AB1292" s="588"/>
      <c r="AC1292" s="528"/>
      <c r="AD1292" s="588"/>
      <c r="AE1292" s="613"/>
      <c r="AF1292" s="613"/>
      <c r="AP1292" s="380"/>
    </row>
    <row r="1293" spans="11:42" x14ac:dyDescent="0.45">
      <c r="K1293" s="588"/>
      <c r="L1293" s="588"/>
      <c r="M1293" s="588"/>
      <c r="N1293" s="588"/>
      <c r="O1293" s="588"/>
      <c r="P1293" s="588"/>
      <c r="Q1293" s="588"/>
      <c r="R1293" s="588"/>
      <c r="S1293" s="588"/>
      <c r="T1293" s="588"/>
      <c r="U1293" s="588"/>
      <c r="V1293" s="588"/>
      <c r="W1293" s="588"/>
      <c r="X1293" s="588"/>
      <c r="Y1293" s="588"/>
      <c r="Z1293" s="588"/>
      <c r="AA1293" s="588"/>
      <c r="AB1293" s="588"/>
      <c r="AC1293" s="528"/>
      <c r="AD1293" s="588"/>
      <c r="AE1293" s="613"/>
      <c r="AF1293" s="613"/>
      <c r="AP1293" s="380"/>
    </row>
    <row r="1294" spans="11:42" x14ac:dyDescent="0.45">
      <c r="K1294" s="588"/>
      <c r="L1294" s="588"/>
      <c r="M1294" s="588"/>
      <c r="N1294" s="588"/>
      <c r="O1294" s="588"/>
      <c r="P1294" s="588"/>
      <c r="Q1294" s="588"/>
      <c r="R1294" s="588"/>
      <c r="S1294" s="588"/>
      <c r="T1294" s="588"/>
      <c r="U1294" s="588"/>
      <c r="V1294" s="588"/>
      <c r="W1294" s="588"/>
      <c r="X1294" s="588"/>
      <c r="Y1294" s="588"/>
      <c r="Z1294" s="588"/>
      <c r="AA1294" s="588"/>
      <c r="AB1294" s="588"/>
      <c r="AC1294" s="528"/>
      <c r="AD1294" s="588"/>
      <c r="AE1294" s="613"/>
      <c r="AF1294" s="613"/>
      <c r="AP1294" s="380"/>
    </row>
    <row r="1295" spans="11:42" x14ac:dyDescent="0.45">
      <c r="K1295" s="588"/>
      <c r="L1295" s="588"/>
      <c r="M1295" s="588"/>
      <c r="N1295" s="588"/>
      <c r="O1295" s="588"/>
      <c r="P1295" s="588"/>
      <c r="Q1295" s="588"/>
      <c r="R1295" s="588"/>
      <c r="S1295" s="588"/>
      <c r="T1295" s="588"/>
      <c r="U1295" s="588"/>
      <c r="V1295" s="588"/>
      <c r="W1295" s="588"/>
      <c r="X1295" s="588"/>
      <c r="Y1295" s="588"/>
      <c r="Z1295" s="588"/>
      <c r="AA1295" s="588"/>
      <c r="AB1295" s="588"/>
      <c r="AC1295" s="528"/>
      <c r="AD1295" s="588"/>
      <c r="AE1295" s="613"/>
      <c r="AF1295" s="613"/>
      <c r="AP1295" s="380"/>
    </row>
    <row r="1296" spans="11:42" x14ac:dyDescent="0.45">
      <c r="K1296" s="588"/>
      <c r="L1296" s="588"/>
      <c r="M1296" s="588"/>
      <c r="N1296" s="588"/>
      <c r="O1296" s="588"/>
      <c r="P1296" s="588"/>
      <c r="Q1296" s="588"/>
      <c r="R1296" s="588"/>
      <c r="S1296" s="588"/>
      <c r="T1296" s="588"/>
      <c r="U1296" s="588"/>
      <c r="V1296" s="588"/>
      <c r="W1296" s="588"/>
      <c r="X1296" s="588"/>
      <c r="Y1296" s="588"/>
      <c r="Z1296" s="588"/>
      <c r="AA1296" s="588"/>
      <c r="AB1296" s="588"/>
      <c r="AC1296" s="528"/>
      <c r="AD1296" s="588"/>
      <c r="AE1296" s="613"/>
      <c r="AF1296" s="613"/>
      <c r="AP1296" s="380"/>
    </row>
    <row r="1297" spans="11:42" x14ac:dyDescent="0.45">
      <c r="K1297" s="588"/>
      <c r="L1297" s="588"/>
      <c r="M1297" s="588"/>
      <c r="N1297" s="588"/>
      <c r="O1297" s="588"/>
      <c r="P1297" s="588"/>
      <c r="Q1297" s="588"/>
      <c r="R1297" s="588"/>
      <c r="S1297" s="588"/>
      <c r="T1297" s="588"/>
      <c r="U1297" s="588"/>
      <c r="V1297" s="588"/>
      <c r="W1297" s="588"/>
      <c r="X1297" s="588"/>
      <c r="Y1297" s="588"/>
      <c r="Z1297" s="588"/>
      <c r="AA1297" s="588"/>
      <c r="AB1297" s="588"/>
      <c r="AC1297" s="528"/>
      <c r="AD1297" s="588"/>
      <c r="AE1297" s="613"/>
      <c r="AF1297" s="613"/>
      <c r="AP1297" s="380"/>
    </row>
    <row r="1298" spans="11:42" x14ac:dyDescent="0.45">
      <c r="K1298" s="588"/>
      <c r="L1298" s="588"/>
      <c r="M1298" s="588"/>
      <c r="N1298" s="588"/>
      <c r="O1298" s="588"/>
      <c r="P1298" s="588"/>
      <c r="Q1298" s="588"/>
      <c r="R1298" s="588"/>
      <c r="S1298" s="588"/>
      <c r="T1298" s="588"/>
      <c r="U1298" s="588"/>
      <c r="V1298" s="588"/>
      <c r="W1298" s="588"/>
      <c r="X1298" s="588"/>
      <c r="Y1298" s="588"/>
      <c r="Z1298" s="588"/>
      <c r="AA1298" s="588"/>
      <c r="AB1298" s="588"/>
      <c r="AC1298" s="528"/>
      <c r="AD1298" s="588"/>
      <c r="AE1298" s="613"/>
      <c r="AF1298" s="613"/>
      <c r="AP1298" s="380"/>
    </row>
    <row r="1299" spans="11:42" x14ac:dyDescent="0.45">
      <c r="K1299" s="588"/>
      <c r="L1299" s="588"/>
      <c r="M1299" s="588"/>
      <c r="N1299" s="588"/>
      <c r="O1299" s="588"/>
      <c r="P1299" s="588"/>
      <c r="Q1299" s="588"/>
      <c r="R1299" s="588"/>
      <c r="S1299" s="588"/>
      <c r="T1299" s="588"/>
      <c r="U1299" s="588"/>
      <c r="V1299" s="588"/>
      <c r="W1299" s="588"/>
      <c r="X1299" s="588"/>
      <c r="Y1299" s="588"/>
      <c r="Z1299" s="588"/>
      <c r="AA1299" s="588"/>
      <c r="AB1299" s="588"/>
      <c r="AC1299" s="528"/>
      <c r="AD1299" s="588"/>
      <c r="AE1299" s="613"/>
      <c r="AF1299" s="613"/>
      <c r="AP1299" s="380"/>
    </row>
    <row r="1300" spans="11:42" x14ac:dyDescent="0.45">
      <c r="K1300" s="588"/>
      <c r="L1300" s="588"/>
      <c r="M1300" s="588"/>
      <c r="N1300" s="588"/>
      <c r="O1300" s="588"/>
      <c r="P1300" s="588"/>
      <c r="Q1300" s="588"/>
      <c r="R1300" s="588"/>
      <c r="S1300" s="588"/>
      <c r="T1300" s="588"/>
      <c r="U1300" s="588"/>
      <c r="V1300" s="588"/>
      <c r="W1300" s="588"/>
      <c r="X1300" s="588"/>
      <c r="Y1300" s="588"/>
      <c r="Z1300" s="588"/>
      <c r="AA1300" s="588"/>
      <c r="AB1300" s="588"/>
      <c r="AC1300" s="528"/>
      <c r="AD1300" s="588"/>
      <c r="AE1300" s="613"/>
      <c r="AF1300" s="613"/>
      <c r="AP1300" s="380"/>
    </row>
    <row r="1301" spans="11:42" x14ac:dyDescent="0.45">
      <c r="K1301" s="588"/>
      <c r="L1301" s="588"/>
      <c r="M1301" s="588"/>
      <c r="N1301" s="588"/>
      <c r="O1301" s="588"/>
      <c r="P1301" s="588"/>
      <c r="Q1301" s="588"/>
      <c r="R1301" s="588"/>
      <c r="S1301" s="588"/>
      <c r="T1301" s="588"/>
      <c r="U1301" s="588"/>
      <c r="V1301" s="588"/>
      <c r="W1301" s="588"/>
      <c r="X1301" s="588"/>
      <c r="Y1301" s="588"/>
      <c r="Z1301" s="588"/>
      <c r="AA1301" s="588"/>
      <c r="AB1301" s="588"/>
      <c r="AC1301" s="528"/>
      <c r="AD1301" s="588"/>
      <c r="AE1301" s="613"/>
      <c r="AF1301" s="613"/>
      <c r="AP1301" s="380"/>
    </row>
    <row r="1302" spans="11:42" x14ac:dyDescent="0.45">
      <c r="K1302" s="588"/>
      <c r="L1302" s="588"/>
      <c r="M1302" s="588"/>
      <c r="N1302" s="588"/>
      <c r="O1302" s="588"/>
      <c r="P1302" s="588"/>
      <c r="Q1302" s="588"/>
      <c r="R1302" s="588"/>
      <c r="S1302" s="588"/>
      <c r="T1302" s="588"/>
      <c r="U1302" s="588"/>
      <c r="V1302" s="588"/>
      <c r="W1302" s="588"/>
      <c r="X1302" s="588"/>
      <c r="Y1302" s="588"/>
      <c r="Z1302" s="588"/>
      <c r="AA1302" s="588"/>
      <c r="AB1302" s="588"/>
      <c r="AC1302" s="528"/>
      <c r="AD1302" s="588"/>
      <c r="AE1302" s="613"/>
      <c r="AF1302" s="613"/>
      <c r="AP1302" s="380"/>
    </row>
    <row r="1303" spans="11:42" x14ac:dyDescent="0.45">
      <c r="K1303" s="588"/>
      <c r="L1303" s="588"/>
      <c r="M1303" s="588"/>
      <c r="N1303" s="588"/>
      <c r="O1303" s="588"/>
      <c r="P1303" s="588"/>
      <c r="Q1303" s="588"/>
      <c r="R1303" s="588"/>
      <c r="S1303" s="588"/>
      <c r="T1303" s="588"/>
      <c r="U1303" s="588"/>
      <c r="V1303" s="588"/>
      <c r="W1303" s="588"/>
      <c r="X1303" s="588"/>
      <c r="Y1303" s="588"/>
      <c r="Z1303" s="588"/>
      <c r="AA1303" s="588"/>
      <c r="AB1303" s="588"/>
      <c r="AC1303" s="528"/>
      <c r="AD1303" s="588"/>
      <c r="AE1303" s="613"/>
      <c r="AF1303" s="613"/>
      <c r="AP1303" s="380"/>
    </row>
    <row r="1304" spans="11:42" x14ac:dyDescent="0.45">
      <c r="K1304" s="588"/>
      <c r="L1304" s="588"/>
      <c r="M1304" s="588"/>
      <c r="N1304" s="588"/>
      <c r="O1304" s="588"/>
      <c r="P1304" s="588"/>
      <c r="Q1304" s="588"/>
      <c r="R1304" s="588"/>
      <c r="S1304" s="588"/>
      <c r="T1304" s="588"/>
      <c r="U1304" s="588"/>
      <c r="V1304" s="588"/>
      <c r="W1304" s="588"/>
      <c r="X1304" s="588"/>
      <c r="Y1304" s="588"/>
      <c r="Z1304" s="588"/>
      <c r="AA1304" s="588"/>
      <c r="AB1304" s="588"/>
      <c r="AC1304" s="528"/>
      <c r="AD1304" s="588"/>
      <c r="AE1304" s="613"/>
      <c r="AF1304" s="613"/>
      <c r="AP1304" s="380"/>
    </row>
    <row r="1305" spans="11:42" x14ac:dyDescent="0.45">
      <c r="K1305" s="588"/>
      <c r="L1305" s="588"/>
      <c r="M1305" s="588"/>
      <c r="N1305" s="588"/>
      <c r="O1305" s="588"/>
      <c r="P1305" s="588"/>
      <c r="Q1305" s="588"/>
      <c r="R1305" s="588"/>
      <c r="S1305" s="588"/>
      <c r="T1305" s="588"/>
      <c r="U1305" s="588"/>
      <c r="V1305" s="588"/>
      <c r="W1305" s="588"/>
      <c r="X1305" s="588"/>
      <c r="Y1305" s="588"/>
      <c r="Z1305" s="588"/>
      <c r="AA1305" s="588"/>
      <c r="AB1305" s="588"/>
      <c r="AC1305" s="528"/>
      <c r="AD1305" s="588"/>
      <c r="AE1305" s="613"/>
      <c r="AF1305" s="613"/>
      <c r="AP1305" s="380"/>
    </row>
    <row r="1306" spans="11:42" x14ac:dyDescent="0.45">
      <c r="K1306" s="588"/>
      <c r="L1306" s="588"/>
      <c r="M1306" s="588"/>
      <c r="N1306" s="588"/>
      <c r="O1306" s="588"/>
      <c r="P1306" s="588"/>
      <c r="Q1306" s="588"/>
      <c r="R1306" s="588"/>
      <c r="S1306" s="588"/>
      <c r="T1306" s="588"/>
      <c r="U1306" s="588"/>
      <c r="V1306" s="588"/>
      <c r="W1306" s="588"/>
      <c r="X1306" s="588"/>
      <c r="Y1306" s="588"/>
      <c r="Z1306" s="588"/>
      <c r="AA1306" s="588"/>
      <c r="AB1306" s="588"/>
      <c r="AC1306" s="528"/>
      <c r="AD1306" s="588"/>
      <c r="AE1306" s="613"/>
      <c r="AF1306" s="613"/>
      <c r="AP1306" s="380"/>
    </row>
    <row r="1307" spans="11:42" x14ac:dyDescent="0.45">
      <c r="K1307" s="588"/>
      <c r="L1307" s="588"/>
      <c r="M1307" s="588"/>
      <c r="N1307" s="588"/>
      <c r="O1307" s="588"/>
      <c r="P1307" s="588"/>
      <c r="Q1307" s="588"/>
      <c r="R1307" s="588"/>
      <c r="S1307" s="588"/>
      <c r="T1307" s="588"/>
      <c r="U1307" s="588"/>
      <c r="V1307" s="588"/>
      <c r="W1307" s="588"/>
      <c r="X1307" s="588"/>
      <c r="Y1307" s="588"/>
      <c r="Z1307" s="588"/>
      <c r="AA1307" s="588"/>
      <c r="AB1307" s="588"/>
      <c r="AC1307" s="528"/>
      <c r="AD1307" s="588"/>
      <c r="AE1307" s="613"/>
      <c r="AF1307" s="613"/>
      <c r="AP1307" s="380"/>
    </row>
    <row r="1308" spans="11:42" x14ac:dyDescent="0.45">
      <c r="K1308" s="588"/>
      <c r="L1308" s="588"/>
      <c r="M1308" s="588"/>
      <c r="N1308" s="588"/>
      <c r="O1308" s="588"/>
      <c r="P1308" s="588"/>
      <c r="Q1308" s="588"/>
      <c r="R1308" s="588"/>
      <c r="S1308" s="588"/>
      <c r="T1308" s="588"/>
      <c r="U1308" s="588"/>
      <c r="V1308" s="588"/>
      <c r="W1308" s="588"/>
      <c r="X1308" s="588"/>
      <c r="Y1308" s="588"/>
      <c r="Z1308" s="588"/>
      <c r="AA1308" s="588"/>
      <c r="AB1308" s="588"/>
      <c r="AC1308" s="528"/>
      <c r="AD1308" s="588"/>
      <c r="AE1308" s="613"/>
      <c r="AF1308" s="613"/>
      <c r="AP1308" s="380"/>
    </row>
    <row r="1309" spans="11:42" x14ac:dyDescent="0.45">
      <c r="K1309" s="588"/>
      <c r="L1309" s="588"/>
      <c r="M1309" s="588"/>
      <c r="N1309" s="588"/>
      <c r="O1309" s="588"/>
      <c r="P1309" s="588"/>
      <c r="Q1309" s="588"/>
      <c r="R1309" s="588"/>
      <c r="S1309" s="588"/>
      <c r="T1309" s="588"/>
      <c r="U1309" s="588"/>
      <c r="V1309" s="588"/>
      <c r="W1309" s="588"/>
      <c r="X1309" s="588"/>
      <c r="Y1309" s="588"/>
      <c r="Z1309" s="588"/>
      <c r="AA1309" s="588"/>
      <c r="AB1309" s="588"/>
      <c r="AC1309" s="528"/>
      <c r="AD1309" s="588"/>
      <c r="AE1309" s="613"/>
      <c r="AF1309" s="613"/>
      <c r="AP1309" s="380"/>
    </row>
    <row r="1310" spans="11:42" x14ac:dyDescent="0.45">
      <c r="K1310" s="588"/>
      <c r="L1310" s="588"/>
      <c r="M1310" s="588"/>
      <c r="N1310" s="588"/>
      <c r="O1310" s="588"/>
      <c r="P1310" s="588"/>
      <c r="Q1310" s="588"/>
      <c r="R1310" s="588"/>
      <c r="S1310" s="588"/>
      <c r="T1310" s="588"/>
      <c r="U1310" s="588"/>
      <c r="V1310" s="588"/>
      <c r="W1310" s="588"/>
      <c r="X1310" s="588"/>
      <c r="Y1310" s="588"/>
      <c r="Z1310" s="588"/>
      <c r="AA1310" s="588"/>
      <c r="AB1310" s="588"/>
      <c r="AC1310" s="528"/>
      <c r="AD1310" s="588"/>
      <c r="AE1310" s="613"/>
      <c r="AF1310" s="613"/>
      <c r="AP1310" s="380"/>
    </row>
    <row r="1311" spans="11:42" x14ac:dyDescent="0.45">
      <c r="K1311" s="588"/>
      <c r="L1311" s="588"/>
      <c r="M1311" s="588"/>
      <c r="N1311" s="588"/>
      <c r="O1311" s="588"/>
      <c r="P1311" s="588"/>
      <c r="Q1311" s="588"/>
      <c r="R1311" s="588"/>
      <c r="S1311" s="588"/>
      <c r="T1311" s="588"/>
      <c r="U1311" s="588"/>
      <c r="V1311" s="588"/>
      <c r="W1311" s="588"/>
      <c r="X1311" s="588"/>
      <c r="Y1311" s="588"/>
      <c r="Z1311" s="588"/>
      <c r="AA1311" s="588"/>
      <c r="AB1311" s="588"/>
      <c r="AC1311" s="528"/>
      <c r="AD1311" s="588"/>
      <c r="AE1311" s="613"/>
      <c r="AF1311" s="613"/>
      <c r="AP1311" s="380"/>
    </row>
    <row r="1312" spans="11:42" x14ac:dyDescent="0.45">
      <c r="K1312" s="588"/>
      <c r="L1312" s="588"/>
      <c r="M1312" s="588"/>
      <c r="N1312" s="588"/>
      <c r="O1312" s="588"/>
      <c r="P1312" s="588"/>
      <c r="Q1312" s="588"/>
      <c r="R1312" s="588"/>
      <c r="S1312" s="588"/>
      <c r="T1312" s="588"/>
      <c r="U1312" s="588"/>
      <c r="V1312" s="588"/>
      <c r="W1312" s="588"/>
      <c r="X1312" s="588"/>
      <c r="Y1312" s="588"/>
      <c r="Z1312" s="588"/>
      <c r="AA1312" s="588"/>
      <c r="AB1312" s="588"/>
      <c r="AC1312" s="528"/>
      <c r="AD1312" s="588"/>
      <c r="AE1312" s="613"/>
      <c r="AF1312" s="613"/>
      <c r="AP1312" s="380"/>
    </row>
    <row r="1313" spans="11:42" x14ac:dyDescent="0.45">
      <c r="K1313" s="588"/>
      <c r="L1313" s="588"/>
      <c r="M1313" s="588"/>
      <c r="N1313" s="588"/>
      <c r="O1313" s="588"/>
      <c r="P1313" s="588"/>
      <c r="Q1313" s="588"/>
      <c r="R1313" s="588"/>
      <c r="S1313" s="588"/>
      <c r="T1313" s="588"/>
      <c r="U1313" s="588"/>
      <c r="V1313" s="588"/>
      <c r="W1313" s="588"/>
      <c r="X1313" s="588"/>
      <c r="Y1313" s="588"/>
      <c r="Z1313" s="588"/>
      <c r="AA1313" s="588"/>
      <c r="AB1313" s="588"/>
      <c r="AC1313" s="528"/>
      <c r="AD1313" s="588"/>
      <c r="AE1313" s="613"/>
      <c r="AF1313" s="613"/>
      <c r="AP1313" s="380"/>
    </row>
    <row r="1314" spans="11:42" x14ac:dyDescent="0.45">
      <c r="K1314" s="588"/>
      <c r="L1314" s="588"/>
      <c r="M1314" s="588"/>
      <c r="N1314" s="588"/>
      <c r="O1314" s="588"/>
      <c r="P1314" s="588"/>
      <c r="Q1314" s="588"/>
      <c r="R1314" s="588"/>
      <c r="S1314" s="588"/>
      <c r="T1314" s="588"/>
      <c r="U1314" s="588"/>
      <c r="V1314" s="588"/>
      <c r="W1314" s="588"/>
      <c r="X1314" s="588"/>
      <c r="Y1314" s="588"/>
      <c r="Z1314" s="588"/>
      <c r="AA1314" s="588"/>
      <c r="AB1314" s="588"/>
      <c r="AC1314" s="528"/>
      <c r="AD1314" s="588"/>
      <c r="AE1314" s="613"/>
      <c r="AF1314" s="613"/>
      <c r="AP1314" s="380"/>
    </row>
    <row r="1315" spans="11:42" x14ac:dyDescent="0.45">
      <c r="K1315" s="588"/>
      <c r="L1315" s="588"/>
      <c r="M1315" s="588"/>
      <c r="N1315" s="588"/>
      <c r="O1315" s="588"/>
      <c r="P1315" s="588"/>
      <c r="Q1315" s="588"/>
      <c r="R1315" s="588"/>
      <c r="S1315" s="588"/>
      <c r="T1315" s="588"/>
      <c r="U1315" s="588"/>
      <c r="V1315" s="588"/>
      <c r="W1315" s="588"/>
      <c r="X1315" s="588"/>
      <c r="Y1315" s="588"/>
      <c r="Z1315" s="588"/>
      <c r="AA1315" s="588"/>
      <c r="AB1315" s="588"/>
      <c r="AC1315" s="528"/>
      <c r="AD1315" s="588"/>
      <c r="AE1315" s="613"/>
      <c r="AF1315" s="613"/>
      <c r="AP1315" s="380"/>
    </row>
    <row r="1316" spans="11:42" x14ac:dyDescent="0.45">
      <c r="K1316" s="588"/>
      <c r="L1316" s="588"/>
      <c r="M1316" s="588"/>
      <c r="N1316" s="588"/>
      <c r="O1316" s="588"/>
      <c r="P1316" s="588"/>
      <c r="Q1316" s="588"/>
      <c r="R1316" s="588"/>
      <c r="S1316" s="588"/>
      <c r="T1316" s="588"/>
      <c r="U1316" s="588"/>
      <c r="V1316" s="588"/>
      <c r="W1316" s="588"/>
      <c r="X1316" s="588"/>
      <c r="Y1316" s="588"/>
      <c r="Z1316" s="588"/>
      <c r="AA1316" s="588"/>
      <c r="AB1316" s="588"/>
      <c r="AC1316" s="528"/>
      <c r="AD1316" s="588"/>
      <c r="AE1316" s="613"/>
      <c r="AF1316" s="613"/>
      <c r="AP1316" s="380"/>
    </row>
    <row r="1317" spans="11:42" x14ac:dyDescent="0.45">
      <c r="K1317" s="588"/>
      <c r="L1317" s="588"/>
      <c r="M1317" s="588"/>
      <c r="N1317" s="588"/>
      <c r="O1317" s="588"/>
      <c r="P1317" s="588"/>
      <c r="Q1317" s="588"/>
      <c r="R1317" s="588"/>
      <c r="S1317" s="588"/>
      <c r="T1317" s="588"/>
      <c r="U1317" s="588"/>
      <c r="V1317" s="588"/>
      <c r="W1317" s="588"/>
      <c r="X1317" s="588"/>
      <c r="Y1317" s="588"/>
      <c r="Z1317" s="588"/>
      <c r="AA1317" s="588"/>
      <c r="AB1317" s="588"/>
      <c r="AC1317" s="528"/>
      <c r="AD1317" s="588"/>
      <c r="AE1317" s="613"/>
      <c r="AF1317" s="613"/>
      <c r="AP1317" s="380"/>
    </row>
    <row r="1318" spans="11:42" x14ac:dyDescent="0.45">
      <c r="K1318" s="588"/>
      <c r="L1318" s="588"/>
      <c r="M1318" s="588"/>
      <c r="N1318" s="588"/>
      <c r="O1318" s="588"/>
      <c r="P1318" s="588"/>
      <c r="Q1318" s="588"/>
      <c r="R1318" s="588"/>
      <c r="S1318" s="588"/>
      <c r="T1318" s="588"/>
      <c r="U1318" s="588"/>
      <c r="V1318" s="588"/>
      <c r="W1318" s="588"/>
      <c r="X1318" s="588"/>
      <c r="Y1318" s="588"/>
      <c r="Z1318" s="588"/>
      <c r="AA1318" s="588"/>
      <c r="AB1318" s="588"/>
      <c r="AC1318" s="528"/>
      <c r="AD1318" s="588"/>
      <c r="AE1318" s="613"/>
      <c r="AF1318" s="613"/>
      <c r="AP1318" s="380"/>
    </row>
    <row r="1319" spans="11:42" x14ac:dyDescent="0.45">
      <c r="K1319" s="588"/>
      <c r="L1319" s="588"/>
      <c r="M1319" s="588"/>
      <c r="N1319" s="588"/>
      <c r="O1319" s="588"/>
      <c r="P1319" s="588"/>
      <c r="Q1319" s="588"/>
      <c r="R1319" s="588"/>
      <c r="S1319" s="588"/>
      <c r="T1319" s="588"/>
      <c r="U1319" s="588"/>
      <c r="V1319" s="588"/>
      <c r="W1319" s="588"/>
      <c r="X1319" s="588"/>
      <c r="Y1319" s="588"/>
      <c r="Z1319" s="588"/>
      <c r="AA1319" s="588"/>
      <c r="AB1319" s="588"/>
      <c r="AC1319" s="528"/>
      <c r="AD1319" s="588"/>
      <c r="AE1319" s="613"/>
      <c r="AF1319" s="613"/>
      <c r="AP1319" s="380"/>
    </row>
    <row r="1320" spans="11:42" x14ac:dyDescent="0.45">
      <c r="K1320" s="588"/>
      <c r="L1320" s="588"/>
      <c r="M1320" s="588"/>
      <c r="N1320" s="588"/>
      <c r="O1320" s="588"/>
      <c r="P1320" s="588"/>
      <c r="Q1320" s="588"/>
      <c r="R1320" s="588"/>
      <c r="S1320" s="588"/>
      <c r="T1320" s="588"/>
      <c r="U1320" s="588"/>
      <c r="V1320" s="588"/>
      <c r="W1320" s="588"/>
      <c r="X1320" s="588"/>
      <c r="Y1320" s="588"/>
      <c r="Z1320" s="588"/>
      <c r="AA1320" s="588"/>
      <c r="AB1320" s="588"/>
      <c r="AC1320" s="528"/>
      <c r="AD1320" s="588"/>
      <c r="AE1320" s="613"/>
      <c r="AF1320" s="613"/>
      <c r="AP1320" s="380"/>
    </row>
    <row r="1321" spans="11:42" x14ac:dyDescent="0.45">
      <c r="K1321" s="588"/>
      <c r="L1321" s="588"/>
      <c r="M1321" s="588"/>
      <c r="N1321" s="588"/>
      <c r="O1321" s="588"/>
      <c r="P1321" s="588"/>
      <c r="Q1321" s="588"/>
      <c r="R1321" s="588"/>
      <c r="S1321" s="588"/>
      <c r="T1321" s="588"/>
      <c r="U1321" s="588"/>
      <c r="V1321" s="588"/>
      <c r="W1321" s="588"/>
      <c r="X1321" s="588"/>
      <c r="Y1321" s="588"/>
      <c r="Z1321" s="588"/>
      <c r="AA1321" s="588"/>
      <c r="AB1321" s="588"/>
      <c r="AC1321" s="528"/>
      <c r="AD1321" s="588"/>
      <c r="AE1321" s="613"/>
      <c r="AF1321" s="613"/>
      <c r="AP1321" s="380"/>
    </row>
    <row r="1322" spans="11:42" x14ac:dyDescent="0.45">
      <c r="K1322" s="588"/>
      <c r="L1322" s="588"/>
      <c r="M1322" s="588"/>
      <c r="N1322" s="588"/>
      <c r="O1322" s="588"/>
      <c r="P1322" s="588"/>
      <c r="Q1322" s="588"/>
      <c r="R1322" s="588"/>
      <c r="S1322" s="588"/>
      <c r="T1322" s="588"/>
      <c r="U1322" s="588"/>
      <c r="V1322" s="588"/>
      <c r="W1322" s="588"/>
      <c r="X1322" s="588"/>
      <c r="Y1322" s="588"/>
      <c r="Z1322" s="588"/>
      <c r="AA1322" s="588"/>
      <c r="AB1322" s="588"/>
      <c r="AC1322" s="528"/>
      <c r="AD1322" s="588"/>
      <c r="AE1322" s="613"/>
      <c r="AF1322" s="613"/>
      <c r="AP1322" s="380"/>
    </row>
    <row r="1323" spans="11:42" x14ac:dyDescent="0.45">
      <c r="K1323" s="588"/>
      <c r="L1323" s="588"/>
      <c r="M1323" s="588"/>
      <c r="N1323" s="588"/>
      <c r="O1323" s="588"/>
      <c r="P1323" s="588"/>
      <c r="Q1323" s="588"/>
      <c r="R1323" s="588"/>
      <c r="S1323" s="588"/>
      <c r="T1323" s="588"/>
      <c r="U1323" s="588"/>
      <c r="V1323" s="588"/>
      <c r="W1323" s="588"/>
      <c r="X1323" s="588"/>
      <c r="Y1323" s="588"/>
      <c r="Z1323" s="588"/>
      <c r="AA1323" s="588"/>
      <c r="AB1323" s="588"/>
      <c r="AC1323" s="528"/>
      <c r="AD1323" s="588"/>
      <c r="AE1323" s="613"/>
      <c r="AF1323" s="613"/>
      <c r="AP1323" s="380"/>
    </row>
    <row r="1324" spans="11:42" x14ac:dyDescent="0.45">
      <c r="K1324" s="588"/>
      <c r="L1324" s="588"/>
      <c r="M1324" s="588"/>
      <c r="N1324" s="588"/>
      <c r="O1324" s="588"/>
      <c r="P1324" s="588"/>
      <c r="Q1324" s="588"/>
      <c r="R1324" s="588"/>
      <c r="S1324" s="588"/>
      <c r="T1324" s="588"/>
      <c r="U1324" s="588"/>
      <c r="V1324" s="588"/>
      <c r="W1324" s="588"/>
      <c r="X1324" s="588"/>
      <c r="Y1324" s="588"/>
      <c r="Z1324" s="588"/>
      <c r="AA1324" s="588"/>
      <c r="AB1324" s="588"/>
      <c r="AC1324" s="528"/>
      <c r="AD1324" s="588"/>
      <c r="AE1324" s="613"/>
      <c r="AF1324" s="613"/>
      <c r="AP1324" s="380"/>
    </row>
    <row r="1325" spans="11:42" x14ac:dyDescent="0.45">
      <c r="K1325" s="588"/>
      <c r="L1325" s="588"/>
      <c r="M1325" s="588"/>
      <c r="N1325" s="588"/>
      <c r="O1325" s="588"/>
      <c r="P1325" s="588"/>
      <c r="Q1325" s="588"/>
      <c r="R1325" s="588"/>
      <c r="S1325" s="588"/>
      <c r="T1325" s="588"/>
      <c r="U1325" s="588"/>
      <c r="V1325" s="588"/>
      <c r="W1325" s="588"/>
      <c r="X1325" s="588"/>
      <c r="Y1325" s="588"/>
      <c r="Z1325" s="588"/>
      <c r="AA1325" s="588"/>
      <c r="AB1325" s="588"/>
      <c r="AC1325" s="528"/>
      <c r="AD1325" s="588"/>
      <c r="AE1325" s="613"/>
      <c r="AF1325" s="613"/>
      <c r="AP1325" s="380"/>
    </row>
    <row r="1326" spans="11:42" x14ac:dyDescent="0.45">
      <c r="K1326" s="588"/>
      <c r="L1326" s="588"/>
      <c r="M1326" s="588"/>
      <c r="N1326" s="588"/>
      <c r="O1326" s="588"/>
      <c r="P1326" s="588"/>
      <c r="Q1326" s="588"/>
      <c r="R1326" s="588"/>
      <c r="S1326" s="588"/>
      <c r="T1326" s="588"/>
      <c r="U1326" s="588"/>
      <c r="V1326" s="588"/>
      <c r="W1326" s="588"/>
      <c r="X1326" s="588"/>
      <c r="Y1326" s="588"/>
      <c r="Z1326" s="588"/>
      <c r="AA1326" s="588"/>
      <c r="AB1326" s="588"/>
      <c r="AC1326" s="528"/>
      <c r="AD1326" s="588"/>
      <c r="AE1326" s="613"/>
      <c r="AF1326" s="613"/>
      <c r="AP1326" s="380"/>
    </row>
    <row r="1327" spans="11:42" x14ac:dyDescent="0.45">
      <c r="K1327" s="588"/>
      <c r="L1327" s="588"/>
      <c r="M1327" s="588"/>
      <c r="N1327" s="588"/>
      <c r="O1327" s="588"/>
      <c r="P1327" s="588"/>
      <c r="Q1327" s="588"/>
      <c r="R1327" s="588"/>
      <c r="S1327" s="588"/>
      <c r="T1327" s="588"/>
      <c r="U1327" s="588"/>
      <c r="V1327" s="588"/>
      <c r="W1327" s="588"/>
      <c r="X1327" s="588"/>
      <c r="Y1327" s="588"/>
      <c r="Z1327" s="588"/>
      <c r="AA1327" s="588"/>
      <c r="AB1327" s="588"/>
      <c r="AC1327" s="528"/>
      <c r="AD1327" s="588"/>
      <c r="AE1327" s="613"/>
      <c r="AF1327" s="613"/>
      <c r="AP1327" s="380"/>
    </row>
    <row r="1328" spans="11:42" x14ac:dyDescent="0.45">
      <c r="K1328" s="588"/>
      <c r="L1328" s="588"/>
      <c r="M1328" s="588"/>
      <c r="N1328" s="588"/>
      <c r="O1328" s="588"/>
      <c r="P1328" s="588"/>
      <c r="Q1328" s="588"/>
      <c r="R1328" s="588"/>
      <c r="S1328" s="588"/>
      <c r="T1328" s="588"/>
      <c r="U1328" s="588"/>
      <c r="V1328" s="588"/>
      <c r="W1328" s="588"/>
      <c r="X1328" s="588"/>
      <c r="Y1328" s="588"/>
      <c r="Z1328" s="588"/>
      <c r="AA1328" s="588"/>
      <c r="AB1328" s="588"/>
      <c r="AC1328" s="528"/>
      <c r="AD1328" s="588"/>
      <c r="AE1328" s="613"/>
      <c r="AF1328" s="613"/>
      <c r="AP1328" s="380"/>
    </row>
    <row r="1329" spans="11:42" x14ac:dyDescent="0.45">
      <c r="K1329" s="588"/>
      <c r="L1329" s="588"/>
      <c r="M1329" s="588"/>
      <c r="N1329" s="588"/>
      <c r="O1329" s="588"/>
      <c r="P1329" s="588"/>
      <c r="Q1329" s="588"/>
      <c r="R1329" s="588"/>
      <c r="S1329" s="588"/>
      <c r="T1329" s="588"/>
      <c r="U1329" s="588"/>
      <c r="V1329" s="588"/>
      <c r="W1329" s="588"/>
      <c r="X1329" s="588"/>
      <c r="Y1329" s="588"/>
      <c r="Z1329" s="588"/>
      <c r="AA1329" s="588"/>
      <c r="AB1329" s="588"/>
      <c r="AC1329" s="528"/>
      <c r="AD1329" s="588"/>
      <c r="AE1329" s="613"/>
      <c r="AF1329" s="613"/>
      <c r="AP1329" s="380"/>
    </row>
    <row r="1330" spans="11:42" x14ac:dyDescent="0.45">
      <c r="K1330" s="588"/>
      <c r="L1330" s="588"/>
      <c r="M1330" s="588"/>
      <c r="N1330" s="588"/>
      <c r="O1330" s="588"/>
      <c r="P1330" s="588"/>
      <c r="Q1330" s="588"/>
      <c r="R1330" s="588"/>
      <c r="S1330" s="588"/>
      <c r="T1330" s="588"/>
      <c r="U1330" s="588"/>
      <c r="V1330" s="588"/>
      <c r="W1330" s="588"/>
      <c r="X1330" s="588"/>
      <c r="Y1330" s="588"/>
      <c r="Z1330" s="588"/>
      <c r="AA1330" s="588"/>
      <c r="AB1330" s="588"/>
      <c r="AC1330" s="528"/>
      <c r="AD1330" s="588"/>
      <c r="AE1330" s="613"/>
      <c r="AF1330" s="613"/>
      <c r="AP1330" s="380"/>
    </row>
    <row r="1331" spans="11:42" x14ac:dyDescent="0.45">
      <c r="K1331" s="588"/>
      <c r="L1331" s="588"/>
      <c r="M1331" s="588"/>
      <c r="N1331" s="588"/>
      <c r="O1331" s="588"/>
      <c r="P1331" s="588"/>
      <c r="Q1331" s="588"/>
      <c r="R1331" s="588"/>
      <c r="S1331" s="588"/>
      <c r="T1331" s="588"/>
      <c r="U1331" s="588"/>
      <c r="V1331" s="588"/>
      <c r="W1331" s="588"/>
      <c r="X1331" s="588"/>
      <c r="Y1331" s="588"/>
      <c r="Z1331" s="588"/>
      <c r="AA1331" s="588"/>
      <c r="AB1331" s="588"/>
      <c r="AC1331" s="528"/>
      <c r="AD1331" s="588"/>
      <c r="AE1331" s="613"/>
      <c r="AF1331" s="613"/>
      <c r="AP1331" s="380"/>
    </row>
    <row r="1332" spans="11:42" x14ac:dyDescent="0.45">
      <c r="K1332" s="588"/>
      <c r="L1332" s="588"/>
      <c r="M1332" s="588"/>
      <c r="N1332" s="588"/>
      <c r="O1332" s="588"/>
      <c r="P1332" s="588"/>
      <c r="Q1332" s="588"/>
      <c r="R1332" s="588"/>
      <c r="S1332" s="588"/>
      <c r="T1332" s="588"/>
      <c r="U1332" s="588"/>
      <c r="V1332" s="588"/>
      <c r="W1332" s="588"/>
      <c r="X1332" s="588"/>
      <c r="Y1332" s="588"/>
      <c r="Z1332" s="588"/>
      <c r="AA1332" s="588"/>
      <c r="AB1332" s="588"/>
      <c r="AC1332" s="528"/>
      <c r="AD1332" s="588"/>
      <c r="AE1332" s="613"/>
      <c r="AF1332" s="613"/>
      <c r="AP1332" s="380"/>
    </row>
    <row r="1333" spans="11:42" x14ac:dyDescent="0.45">
      <c r="K1333" s="588"/>
      <c r="L1333" s="588"/>
      <c r="M1333" s="588"/>
      <c r="N1333" s="588"/>
      <c r="O1333" s="588"/>
      <c r="P1333" s="588"/>
      <c r="Q1333" s="588"/>
      <c r="R1333" s="588"/>
      <c r="S1333" s="588"/>
      <c r="T1333" s="588"/>
      <c r="U1333" s="588"/>
      <c r="V1333" s="588"/>
      <c r="W1333" s="588"/>
      <c r="X1333" s="588"/>
      <c r="Y1333" s="588"/>
      <c r="Z1333" s="588"/>
      <c r="AA1333" s="588"/>
      <c r="AB1333" s="588"/>
      <c r="AC1333" s="528"/>
      <c r="AD1333" s="588"/>
      <c r="AE1333" s="613"/>
      <c r="AF1333" s="613"/>
      <c r="AP1333" s="380"/>
    </row>
    <row r="1334" spans="11:42" x14ac:dyDescent="0.45">
      <c r="K1334" s="588"/>
      <c r="L1334" s="588"/>
      <c r="M1334" s="588"/>
      <c r="N1334" s="588"/>
      <c r="O1334" s="588"/>
      <c r="P1334" s="588"/>
      <c r="Q1334" s="588"/>
      <c r="R1334" s="588"/>
      <c r="S1334" s="588"/>
      <c r="T1334" s="588"/>
      <c r="U1334" s="588"/>
      <c r="V1334" s="588"/>
      <c r="W1334" s="588"/>
      <c r="X1334" s="588"/>
      <c r="Y1334" s="588"/>
      <c r="Z1334" s="588"/>
      <c r="AA1334" s="588"/>
      <c r="AB1334" s="588"/>
      <c r="AC1334" s="528"/>
      <c r="AD1334" s="588"/>
      <c r="AE1334" s="613"/>
      <c r="AF1334" s="613"/>
      <c r="AP1334" s="380"/>
    </row>
    <row r="1335" spans="11:42" x14ac:dyDescent="0.45">
      <c r="K1335" s="588"/>
      <c r="L1335" s="588"/>
      <c r="M1335" s="588"/>
      <c r="N1335" s="588"/>
      <c r="O1335" s="588"/>
      <c r="P1335" s="588"/>
      <c r="Q1335" s="588"/>
      <c r="R1335" s="588"/>
      <c r="S1335" s="588"/>
      <c r="T1335" s="588"/>
      <c r="U1335" s="588"/>
      <c r="V1335" s="588"/>
      <c r="W1335" s="588"/>
      <c r="X1335" s="588"/>
      <c r="Y1335" s="588"/>
      <c r="Z1335" s="588"/>
      <c r="AA1335" s="588"/>
      <c r="AB1335" s="588"/>
      <c r="AC1335" s="528"/>
      <c r="AD1335" s="588"/>
      <c r="AE1335" s="613"/>
      <c r="AF1335" s="613"/>
      <c r="AP1335" s="380"/>
    </row>
    <row r="1336" spans="11:42" x14ac:dyDescent="0.45">
      <c r="K1336" s="588"/>
      <c r="L1336" s="588"/>
      <c r="M1336" s="588"/>
      <c r="N1336" s="588"/>
      <c r="O1336" s="588"/>
      <c r="P1336" s="588"/>
      <c r="Q1336" s="588"/>
      <c r="R1336" s="588"/>
      <c r="S1336" s="588"/>
      <c r="T1336" s="588"/>
      <c r="U1336" s="588"/>
      <c r="V1336" s="588"/>
      <c r="W1336" s="588"/>
      <c r="X1336" s="588"/>
      <c r="Y1336" s="588"/>
      <c r="Z1336" s="588"/>
      <c r="AA1336" s="588"/>
      <c r="AB1336" s="588"/>
      <c r="AC1336" s="528"/>
      <c r="AD1336" s="588"/>
      <c r="AE1336" s="613"/>
      <c r="AF1336" s="613"/>
      <c r="AP1336" s="380"/>
    </row>
    <row r="1337" spans="11:42" x14ac:dyDescent="0.45">
      <c r="K1337" s="588"/>
      <c r="L1337" s="588"/>
      <c r="M1337" s="588"/>
      <c r="N1337" s="588"/>
      <c r="O1337" s="588"/>
      <c r="P1337" s="588"/>
      <c r="Q1337" s="588"/>
      <c r="R1337" s="588"/>
      <c r="S1337" s="588"/>
      <c r="T1337" s="588"/>
      <c r="U1337" s="588"/>
      <c r="V1337" s="588"/>
      <c r="W1337" s="588"/>
      <c r="X1337" s="588"/>
      <c r="Y1337" s="588"/>
      <c r="Z1337" s="588"/>
      <c r="AA1337" s="588"/>
      <c r="AB1337" s="588"/>
      <c r="AC1337" s="528"/>
      <c r="AD1337" s="588"/>
      <c r="AE1337" s="613"/>
      <c r="AF1337" s="613"/>
      <c r="AP1337" s="380"/>
    </row>
    <row r="1338" spans="11:42" x14ac:dyDescent="0.45">
      <c r="K1338" s="588"/>
      <c r="L1338" s="588"/>
      <c r="M1338" s="588"/>
      <c r="N1338" s="588"/>
      <c r="O1338" s="588"/>
      <c r="P1338" s="588"/>
      <c r="Q1338" s="588"/>
      <c r="R1338" s="588"/>
      <c r="S1338" s="588"/>
      <c r="T1338" s="588"/>
      <c r="U1338" s="588"/>
      <c r="V1338" s="588"/>
      <c r="W1338" s="588"/>
      <c r="X1338" s="588"/>
      <c r="Y1338" s="588"/>
      <c r="Z1338" s="588"/>
      <c r="AA1338" s="588"/>
      <c r="AB1338" s="588"/>
      <c r="AC1338" s="528"/>
      <c r="AD1338" s="588"/>
      <c r="AE1338" s="613"/>
      <c r="AF1338" s="613"/>
      <c r="AP1338" s="380"/>
    </row>
    <row r="1339" spans="11:42" x14ac:dyDescent="0.45">
      <c r="K1339" s="588"/>
      <c r="L1339" s="588"/>
      <c r="M1339" s="588"/>
      <c r="N1339" s="588"/>
      <c r="O1339" s="588"/>
      <c r="P1339" s="588"/>
      <c r="Q1339" s="588"/>
      <c r="R1339" s="588"/>
      <c r="S1339" s="588"/>
      <c r="T1339" s="588"/>
      <c r="U1339" s="588"/>
      <c r="V1339" s="588"/>
      <c r="W1339" s="588"/>
      <c r="X1339" s="588"/>
      <c r="Y1339" s="588"/>
      <c r="Z1339" s="588"/>
      <c r="AA1339" s="588"/>
      <c r="AB1339" s="588"/>
      <c r="AC1339" s="528"/>
      <c r="AD1339" s="588"/>
      <c r="AE1339" s="613"/>
      <c r="AF1339" s="613"/>
      <c r="AP1339" s="380"/>
    </row>
    <row r="1340" spans="11:42" x14ac:dyDescent="0.45">
      <c r="K1340" s="588"/>
      <c r="L1340" s="588"/>
      <c r="M1340" s="588"/>
      <c r="N1340" s="588"/>
      <c r="O1340" s="588"/>
      <c r="P1340" s="588"/>
      <c r="Q1340" s="588"/>
      <c r="R1340" s="588"/>
      <c r="S1340" s="588"/>
      <c r="T1340" s="588"/>
      <c r="U1340" s="588"/>
      <c r="V1340" s="588"/>
      <c r="W1340" s="588"/>
      <c r="X1340" s="588"/>
      <c r="Y1340" s="588"/>
      <c r="Z1340" s="588"/>
      <c r="AA1340" s="588"/>
      <c r="AB1340" s="588"/>
      <c r="AC1340" s="528"/>
      <c r="AD1340" s="588"/>
      <c r="AE1340" s="613"/>
      <c r="AF1340" s="613"/>
      <c r="AP1340" s="380"/>
    </row>
    <row r="1341" spans="11:42" x14ac:dyDescent="0.45">
      <c r="K1341" s="588"/>
      <c r="L1341" s="588"/>
      <c r="M1341" s="588"/>
      <c r="N1341" s="588"/>
      <c r="O1341" s="588"/>
      <c r="P1341" s="588"/>
      <c r="Q1341" s="588"/>
      <c r="R1341" s="588"/>
      <c r="S1341" s="588"/>
      <c r="T1341" s="588"/>
      <c r="U1341" s="588"/>
      <c r="V1341" s="588"/>
      <c r="W1341" s="588"/>
      <c r="X1341" s="588"/>
      <c r="Y1341" s="588"/>
      <c r="Z1341" s="588"/>
      <c r="AA1341" s="588"/>
      <c r="AB1341" s="588"/>
      <c r="AC1341" s="528"/>
      <c r="AD1341" s="588"/>
      <c r="AE1341" s="613"/>
      <c r="AF1341" s="613"/>
      <c r="AP1341" s="380"/>
    </row>
    <row r="1342" spans="11:42" x14ac:dyDescent="0.45">
      <c r="K1342" s="588"/>
      <c r="L1342" s="588"/>
      <c r="M1342" s="588"/>
      <c r="N1342" s="588"/>
      <c r="O1342" s="588"/>
      <c r="P1342" s="588"/>
      <c r="Q1342" s="588"/>
      <c r="R1342" s="588"/>
      <c r="S1342" s="588"/>
      <c r="T1342" s="588"/>
      <c r="U1342" s="588"/>
      <c r="V1342" s="588"/>
      <c r="W1342" s="588"/>
      <c r="X1342" s="588"/>
      <c r="Y1342" s="588"/>
      <c r="Z1342" s="588"/>
      <c r="AA1342" s="588"/>
      <c r="AB1342" s="588"/>
      <c r="AC1342" s="528"/>
      <c r="AD1342" s="588"/>
      <c r="AE1342" s="613"/>
      <c r="AF1342" s="613"/>
      <c r="AP1342" s="380"/>
    </row>
    <row r="1343" spans="11:42" x14ac:dyDescent="0.45">
      <c r="K1343" s="588"/>
      <c r="L1343" s="588"/>
      <c r="M1343" s="588"/>
      <c r="N1343" s="588"/>
      <c r="O1343" s="588"/>
      <c r="P1343" s="588"/>
      <c r="Q1343" s="588"/>
      <c r="R1343" s="588"/>
      <c r="S1343" s="588"/>
      <c r="T1343" s="588"/>
      <c r="U1343" s="588"/>
      <c r="V1343" s="588"/>
      <c r="W1343" s="588"/>
      <c r="X1343" s="588"/>
      <c r="Y1343" s="588"/>
      <c r="Z1343" s="588"/>
      <c r="AA1343" s="588"/>
      <c r="AB1343" s="588"/>
      <c r="AC1343" s="528"/>
      <c r="AD1343" s="588"/>
      <c r="AE1343" s="613"/>
      <c r="AF1343" s="613"/>
      <c r="AP1343" s="380"/>
    </row>
    <row r="1344" spans="11:42" x14ac:dyDescent="0.45">
      <c r="K1344" s="588"/>
      <c r="L1344" s="588"/>
      <c r="M1344" s="588"/>
      <c r="N1344" s="588"/>
      <c r="O1344" s="588"/>
      <c r="P1344" s="588"/>
      <c r="Q1344" s="588"/>
      <c r="R1344" s="588"/>
      <c r="S1344" s="588"/>
      <c r="T1344" s="588"/>
      <c r="U1344" s="588"/>
      <c r="V1344" s="588"/>
      <c r="W1344" s="588"/>
      <c r="X1344" s="588"/>
      <c r="Y1344" s="588"/>
      <c r="Z1344" s="588"/>
      <c r="AA1344" s="588"/>
      <c r="AB1344" s="588"/>
      <c r="AC1344" s="528"/>
      <c r="AD1344" s="588"/>
      <c r="AE1344" s="613"/>
      <c r="AF1344" s="613"/>
      <c r="AP1344" s="380"/>
    </row>
    <row r="1345" spans="11:42" x14ac:dyDescent="0.45">
      <c r="K1345" s="588"/>
      <c r="L1345" s="588"/>
      <c r="M1345" s="588"/>
      <c r="N1345" s="588"/>
      <c r="O1345" s="588"/>
      <c r="P1345" s="588"/>
      <c r="Q1345" s="588"/>
      <c r="R1345" s="588"/>
      <c r="S1345" s="588"/>
      <c r="T1345" s="588"/>
      <c r="U1345" s="588"/>
      <c r="V1345" s="588"/>
      <c r="W1345" s="588"/>
      <c r="X1345" s="588"/>
      <c r="Y1345" s="588"/>
      <c r="Z1345" s="588"/>
      <c r="AA1345" s="588"/>
      <c r="AB1345" s="588"/>
      <c r="AC1345" s="528"/>
      <c r="AD1345" s="588"/>
      <c r="AE1345" s="613"/>
      <c r="AF1345" s="613"/>
      <c r="AP1345" s="380"/>
    </row>
    <row r="1346" spans="11:42" x14ac:dyDescent="0.45">
      <c r="K1346" s="588"/>
      <c r="L1346" s="588"/>
      <c r="M1346" s="588"/>
      <c r="N1346" s="588"/>
      <c r="O1346" s="588"/>
      <c r="P1346" s="588"/>
      <c r="Q1346" s="588"/>
      <c r="R1346" s="588"/>
      <c r="S1346" s="588"/>
      <c r="T1346" s="588"/>
      <c r="U1346" s="588"/>
      <c r="V1346" s="588"/>
      <c r="W1346" s="588"/>
      <c r="X1346" s="588"/>
      <c r="Y1346" s="588"/>
      <c r="Z1346" s="588"/>
      <c r="AA1346" s="588"/>
      <c r="AB1346" s="588"/>
      <c r="AC1346" s="528"/>
      <c r="AD1346" s="588"/>
      <c r="AE1346" s="613"/>
      <c r="AF1346" s="613"/>
      <c r="AP1346" s="380"/>
    </row>
    <row r="1347" spans="11:42" x14ac:dyDescent="0.45">
      <c r="K1347" s="588"/>
      <c r="L1347" s="588"/>
      <c r="M1347" s="588"/>
      <c r="N1347" s="588"/>
      <c r="O1347" s="588"/>
      <c r="P1347" s="588"/>
      <c r="Q1347" s="588"/>
      <c r="R1347" s="588"/>
      <c r="S1347" s="588"/>
      <c r="T1347" s="588"/>
      <c r="U1347" s="588"/>
      <c r="V1347" s="588"/>
      <c r="W1347" s="588"/>
      <c r="X1347" s="588"/>
      <c r="Y1347" s="588"/>
      <c r="Z1347" s="588"/>
      <c r="AA1347" s="588"/>
      <c r="AB1347" s="588"/>
      <c r="AC1347" s="528"/>
      <c r="AD1347" s="588"/>
      <c r="AE1347" s="613"/>
      <c r="AF1347" s="613"/>
      <c r="AP1347" s="380"/>
    </row>
    <row r="1348" spans="11:42" x14ac:dyDescent="0.45">
      <c r="K1348" s="588"/>
      <c r="L1348" s="588"/>
      <c r="M1348" s="588"/>
      <c r="N1348" s="588"/>
      <c r="O1348" s="588"/>
      <c r="P1348" s="588"/>
      <c r="Q1348" s="588"/>
      <c r="R1348" s="588"/>
      <c r="S1348" s="588"/>
      <c r="T1348" s="588"/>
      <c r="U1348" s="588"/>
      <c r="V1348" s="588"/>
      <c r="W1348" s="588"/>
      <c r="X1348" s="588"/>
      <c r="Y1348" s="588"/>
      <c r="Z1348" s="588"/>
      <c r="AA1348" s="588"/>
      <c r="AB1348" s="588"/>
      <c r="AC1348" s="528"/>
      <c r="AD1348" s="588"/>
      <c r="AE1348" s="613"/>
      <c r="AF1348" s="613"/>
      <c r="AP1348" s="380"/>
    </row>
    <row r="1349" spans="11:42" x14ac:dyDescent="0.45">
      <c r="K1349" s="588"/>
      <c r="L1349" s="588"/>
      <c r="M1349" s="588"/>
      <c r="N1349" s="588"/>
      <c r="O1349" s="588"/>
      <c r="P1349" s="588"/>
      <c r="Q1349" s="588"/>
      <c r="R1349" s="588"/>
      <c r="S1349" s="588"/>
      <c r="T1349" s="588"/>
      <c r="U1349" s="588"/>
      <c r="V1349" s="588"/>
      <c r="W1349" s="588"/>
      <c r="X1349" s="588"/>
      <c r="Y1349" s="588"/>
      <c r="Z1349" s="588"/>
      <c r="AA1349" s="588"/>
      <c r="AB1349" s="588"/>
      <c r="AC1349" s="528"/>
      <c r="AD1349" s="588"/>
      <c r="AE1349" s="613"/>
      <c r="AF1349" s="613"/>
      <c r="AP1349" s="380"/>
    </row>
    <row r="1350" spans="11:42" x14ac:dyDescent="0.45">
      <c r="K1350" s="588"/>
      <c r="L1350" s="588"/>
      <c r="M1350" s="588"/>
      <c r="N1350" s="588"/>
      <c r="O1350" s="588"/>
      <c r="P1350" s="588"/>
      <c r="Q1350" s="588"/>
      <c r="R1350" s="588"/>
      <c r="S1350" s="588"/>
      <c r="T1350" s="588"/>
      <c r="U1350" s="588"/>
      <c r="V1350" s="588"/>
      <c r="W1350" s="588"/>
      <c r="X1350" s="588"/>
      <c r="Y1350" s="588"/>
      <c r="Z1350" s="588"/>
      <c r="AA1350" s="588"/>
      <c r="AB1350" s="588"/>
      <c r="AC1350" s="528"/>
      <c r="AD1350" s="588"/>
      <c r="AE1350" s="613"/>
      <c r="AF1350" s="613"/>
      <c r="AP1350" s="380"/>
    </row>
    <row r="1351" spans="11:42" x14ac:dyDescent="0.45">
      <c r="K1351" s="588"/>
      <c r="L1351" s="588"/>
      <c r="M1351" s="588"/>
      <c r="N1351" s="588"/>
      <c r="O1351" s="588"/>
      <c r="P1351" s="588"/>
      <c r="Q1351" s="588"/>
      <c r="R1351" s="588"/>
      <c r="S1351" s="588"/>
      <c r="T1351" s="588"/>
      <c r="U1351" s="588"/>
      <c r="V1351" s="588"/>
      <c r="W1351" s="588"/>
      <c r="X1351" s="588"/>
      <c r="Y1351" s="588"/>
      <c r="Z1351" s="588"/>
      <c r="AA1351" s="588"/>
      <c r="AB1351" s="588"/>
      <c r="AC1351" s="528"/>
      <c r="AD1351" s="588"/>
      <c r="AE1351" s="613"/>
      <c r="AF1351" s="613"/>
      <c r="AP1351" s="380"/>
    </row>
    <row r="1352" spans="11:42" x14ac:dyDescent="0.45">
      <c r="K1352" s="588"/>
      <c r="L1352" s="588"/>
      <c r="M1352" s="588"/>
      <c r="N1352" s="588"/>
      <c r="O1352" s="588"/>
      <c r="P1352" s="588"/>
      <c r="Q1352" s="588"/>
      <c r="R1352" s="588"/>
      <c r="S1352" s="588"/>
      <c r="T1352" s="588"/>
      <c r="U1352" s="588"/>
      <c r="V1352" s="588"/>
      <c r="W1352" s="588"/>
      <c r="X1352" s="588"/>
      <c r="Y1352" s="588"/>
      <c r="Z1352" s="588"/>
      <c r="AA1352" s="588"/>
      <c r="AB1352" s="588"/>
      <c r="AC1352" s="528"/>
      <c r="AD1352" s="588"/>
      <c r="AE1352" s="613"/>
      <c r="AF1352" s="613"/>
      <c r="AP1352" s="380"/>
    </row>
    <row r="1353" spans="11:42" x14ac:dyDescent="0.45">
      <c r="K1353" s="588"/>
      <c r="L1353" s="588"/>
      <c r="M1353" s="588"/>
      <c r="N1353" s="588"/>
      <c r="O1353" s="588"/>
      <c r="P1353" s="588"/>
      <c r="Q1353" s="588"/>
      <c r="R1353" s="588"/>
      <c r="S1353" s="588"/>
      <c r="T1353" s="588"/>
      <c r="U1353" s="588"/>
      <c r="V1353" s="588"/>
      <c r="W1353" s="588"/>
      <c r="X1353" s="588"/>
      <c r="Y1353" s="588"/>
      <c r="Z1353" s="588"/>
      <c r="AA1353" s="588"/>
      <c r="AB1353" s="588"/>
      <c r="AC1353" s="528"/>
      <c r="AD1353" s="588"/>
      <c r="AE1353" s="613"/>
      <c r="AF1353" s="613"/>
      <c r="AP1353" s="380"/>
    </row>
    <row r="1354" spans="11:42" x14ac:dyDescent="0.45">
      <c r="K1354" s="588"/>
      <c r="L1354" s="588"/>
      <c r="M1354" s="588"/>
      <c r="N1354" s="588"/>
      <c r="O1354" s="588"/>
      <c r="P1354" s="588"/>
      <c r="Q1354" s="588"/>
      <c r="R1354" s="588"/>
      <c r="S1354" s="588"/>
      <c r="T1354" s="588"/>
      <c r="U1354" s="588"/>
      <c r="V1354" s="588"/>
      <c r="W1354" s="588"/>
      <c r="X1354" s="588"/>
      <c r="Y1354" s="588"/>
      <c r="Z1354" s="588"/>
      <c r="AA1354" s="588"/>
      <c r="AB1354" s="588"/>
      <c r="AC1354" s="528"/>
      <c r="AD1354" s="588"/>
      <c r="AE1354" s="613"/>
      <c r="AF1354" s="613"/>
      <c r="AP1354" s="380"/>
    </row>
    <row r="1355" spans="11:42" x14ac:dyDescent="0.45">
      <c r="K1355" s="588"/>
      <c r="L1355" s="588"/>
      <c r="M1355" s="588"/>
      <c r="N1355" s="588"/>
      <c r="O1355" s="588"/>
      <c r="P1355" s="588"/>
      <c r="Q1355" s="588"/>
      <c r="R1355" s="588"/>
      <c r="S1355" s="588"/>
      <c r="T1355" s="588"/>
      <c r="U1355" s="588"/>
      <c r="V1355" s="588"/>
      <c r="W1355" s="588"/>
      <c r="X1355" s="588"/>
      <c r="Y1355" s="588"/>
      <c r="Z1355" s="588"/>
      <c r="AA1355" s="588"/>
      <c r="AB1355" s="588"/>
      <c r="AC1355" s="528"/>
      <c r="AD1355" s="588"/>
      <c r="AE1355" s="613"/>
      <c r="AF1355" s="613"/>
      <c r="AP1355" s="380"/>
    </row>
    <row r="1356" spans="11:42" x14ac:dyDescent="0.45">
      <c r="K1356" s="588"/>
      <c r="L1356" s="588"/>
      <c r="M1356" s="588"/>
      <c r="N1356" s="588"/>
      <c r="O1356" s="588"/>
      <c r="P1356" s="588"/>
      <c r="Q1356" s="588"/>
      <c r="R1356" s="588"/>
      <c r="S1356" s="588"/>
      <c r="T1356" s="588"/>
      <c r="U1356" s="588"/>
      <c r="V1356" s="588"/>
      <c r="W1356" s="588"/>
      <c r="X1356" s="588"/>
      <c r="Y1356" s="588"/>
      <c r="Z1356" s="588"/>
      <c r="AA1356" s="588"/>
      <c r="AB1356" s="588"/>
      <c r="AC1356" s="528"/>
      <c r="AD1356" s="588"/>
      <c r="AE1356" s="613"/>
      <c r="AF1356" s="613"/>
      <c r="AP1356" s="380"/>
    </row>
    <row r="1357" spans="11:42" x14ac:dyDescent="0.45">
      <c r="K1357" s="588"/>
      <c r="L1357" s="588"/>
      <c r="M1357" s="588"/>
      <c r="N1357" s="588"/>
      <c r="O1357" s="588"/>
      <c r="P1357" s="588"/>
      <c r="Q1357" s="588"/>
      <c r="R1357" s="588"/>
      <c r="S1357" s="588"/>
      <c r="T1357" s="588"/>
      <c r="U1357" s="588"/>
      <c r="V1357" s="588"/>
      <c r="W1357" s="588"/>
      <c r="X1357" s="588"/>
      <c r="Y1357" s="588"/>
      <c r="Z1357" s="588"/>
      <c r="AA1357" s="588"/>
      <c r="AB1357" s="588"/>
      <c r="AC1357" s="528"/>
      <c r="AD1357" s="588"/>
      <c r="AE1357" s="613"/>
      <c r="AF1357" s="613"/>
      <c r="AP1357" s="380"/>
    </row>
    <row r="1358" spans="11:42" x14ac:dyDescent="0.45">
      <c r="K1358" s="588"/>
      <c r="L1358" s="588"/>
      <c r="M1358" s="588"/>
      <c r="N1358" s="588"/>
      <c r="O1358" s="588"/>
      <c r="P1358" s="588"/>
      <c r="Q1358" s="588"/>
      <c r="R1358" s="588"/>
      <c r="S1358" s="588"/>
      <c r="T1358" s="588"/>
      <c r="U1358" s="588"/>
      <c r="V1358" s="588"/>
      <c r="W1358" s="588"/>
      <c r="X1358" s="588"/>
      <c r="Y1358" s="588"/>
      <c r="Z1358" s="588"/>
      <c r="AA1358" s="588"/>
      <c r="AB1358" s="588"/>
      <c r="AC1358" s="528"/>
      <c r="AD1358" s="588"/>
      <c r="AE1358" s="613"/>
      <c r="AF1358" s="613"/>
      <c r="AP1358" s="380"/>
    </row>
    <row r="1359" spans="11:42" x14ac:dyDescent="0.45">
      <c r="K1359" s="588"/>
      <c r="L1359" s="588"/>
      <c r="M1359" s="588"/>
      <c r="N1359" s="588"/>
      <c r="O1359" s="588"/>
      <c r="P1359" s="588"/>
      <c r="Q1359" s="588"/>
      <c r="R1359" s="588"/>
      <c r="S1359" s="588"/>
      <c r="T1359" s="588"/>
      <c r="U1359" s="588"/>
      <c r="V1359" s="588"/>
      <c r="W1359" s="588"/>
      <c r="X1359" s="588"/>
      <c r="Y1359" s="588"/>
      <c r="Z1359" s="588"/>
      <c r="AA1359" s="588"/>
      <c r="AB1359" s="588"/>
      <c r="AC1359" s="528"/>
      <c r="AD1359" s="588"/>
      <c r="AE1359" s="613"/>
      <c r="AF1359" s="613"/>
      <c r="AP1359" s="380"/>
    </row>
    <row r="1360" spans="11:42" x14ac:dyDescent="0.45">
      <c r="K1360" s="588"/>
      <c r="L1360" s="588"/>
      <c r="M1360" s="588"/>
      <c r="N1360" s="588"/>
      <c r="O1360" s="588"/>
      <c r="P1360" s="588"/>
      <c r="Q1360" s="588"/>
      <c r="R1360" s="588"/>
      <c r="S1360" s="588"/>
      <c r="T1360" s="588"/>
      <c r="U1360" s="588"/>
      <c r="V1360" s="588"/>
      <c r="W1360" s="588"/>
      <c r="X1360" s="588"/>
      <c r="Y1360" s="588"/>
      <c r="Z1360" s="588"/>
      <c r="AA1360" s="588"/>
      <c r="AB1360" s="588"/>
      <c r="AC1360" s="528"/>
      <c r="AD1360" s="588"/>
      <c r="AE1360" s="613"/>
      <c r="AF1360" s="613"/>
      <c r="AP1360" s="380"/>
    </row>
    <row r="1361" spans="11:42" x14ac:dyDescent="0.45">
      <c r="K1361" s="588"/>
      <c r="L1361" s="588"/>
      <c r="M1361" s="588"/>
      <c r="N1361" s="588"/>
      <c r="O1361" s="588"/>
      <c r="P1361" s="588"/>
      <c r="Q1361" s="588"/>
      <c r="R1361" s="588"/>
      <c r="S1361" s="588"/>
      <c r="T1361" s="588"/>
      <c r="U1361" s="588"/>
      <c r="V1361" s="588"/>
      <c r="W1361" s="588"/>
      <c r="X1361" s="588"/>
      <c r="Y1361" s="588"/>
      <c r="Z1361" s="588"/>
      <c r="AA1361" s="588"/>
      <c r="AB1361" s="588"/>
      <c r="AC1361" s="528"/>
      <c r="AD1361" s="588"/>
      <c r="AE1361" s="613"/>
      <c r="AF1361" s="613"/>
      <c r="AP1361" s="380"/>
    </row>
    <row r="1362" spans="11:42" x14ac:dyDescent="0.45">
      <c r="K1362" s="588"/>
      <c r="L1362" s="588"/>
      <c r="M1362" s="588"/>
      <c r="N1362" s="588"/>
      <c r="O1362" s="588"/>
      <c r="P1362" s="588"/>
      <c r="Q1362" s="588"/>
      <c r="R1362" s="588"/>
      <c r="S1362" s="588"/>
      <c r="T1362" s="588"/>
      <c r="U1362" s="588"/>
      <c r="V1362" s="588"/>
      <c r="W1362" s="588"/>
      <c r="X1362" s="588"/>
      <c r="Y1362" s="588"/>
      <c r="Z1362" s="588"/>
      <c r="AA1362" s="588"/>
      <c r="AB1362" s="588"/>
      <c r="AC1362" s="528"/>
      <c r="AD1362" s="588"/>
      <c r="AE1362" s="613"/>
      <c r="AF1362" s="613"/>
      <c r="AP1362" s="380"/>
    </row>
    <row r="1363" spans="11:42" x14ac:dyDescent="0.45">
      <c r="K1363" s="588"/>
      <c r="L1363" s="588"/>
      <c r="M1363" s="588"/>
      <c r="N1363" s="588"/>
      <c r="O1363" s="588"/>
      <c r="P1363" s="588"/>
      <c r="Q1363" s="588"/>
      <c r="R1363" s="588"/>
      <c r="S1363" s="588"/>
      <c r="T1363" s="588"/>
      <c r="U1363" s="588"/>
      <c r="V1363" s="588"/>
      <c r="W1363" s="588"/>
      <c r="X1363" s="588"/>
      <c r="Y1363" s="588"/>
      <c r="Z1363" s="588"/>
      <c r="AA1363" s="588"/>
      <c r="AB1363" s="588"/>
      <c r="AC1363" s="528"/>
      <c r="AD1363" s="588"/>
      <c r="AE1363" s="613"/>
      <c r="AF1363" s="613"/>
      <c r="AP1363" s="380"/>
    </row>
    <row r="1364" spans="11:42" x14ac:dyDescent="0.45">
      <c r="K1364" s="588"/>
      <c r="L1364" s="588"/>
      <c r="M1364" s="588"/>
      <c r="N1364" s="588"/>
      <c r="O1364" s="588"/>
      <c r="P1364" s="588"/>
      <c r="Q1364" s="588"/>
      <c r="R1364" s="588"/>
      <c r="S1364" s="588"/>
      <c r="T1364" s="588"/>
      <c r="U1364" s="588"/>
      <c r="V1364" s="588"/>
      <c r="W1364" s="588"/>
      <c r="X1364" s="588"/>
      <c r="Y1364" s="588"/>
      <c r="Z1364" s="588"/>
      <c r="AA1364" s="588"/>
      <c r="AB1364" s="588"/>
      <c r="AC1364" s="528"/>
      <c r="AD1364" s="588"/>
      <c r="AE1364" s="613"/>
      <c r="AF1364" s="613"/>
      <c r="AP1364" s="380"/>
    </row>
    <row r="1365" spans="11:42" x14ac:dyDescent="0.45">
      <c r="K1365" s="588"/>
      <c r="L1365" s="588"/>
      <c r="M1365" s="588"/>
      <c r="N1365" s="588"/>
      <c r="O1365" s="588"/>
      <c r="P1365" s="588"/>
      <c r="Q1365" s="588"/>
      <c r="R1365" s="588"/>
      <c r="S1365" s="588"/>
      <c r="T1365" s="588"/>
      <c r="U1365" s="588"/>
      <c r="V1365" s="588"/>
      <c r="W1365" s="588"/>
      <c r="X1365" s="588"/>
      <c r="Y1365" s="588"/>
      <c r="Z1365" s="588"/>
      <c r="AA1365" s="588"/>
      <c r="AB1365" s="588"/>
      <c r="AC1365" s="528"/>
      <c r="AD1365" s="588"/>
      <c r="AE1365" s="613"/>
      <c r="AF1365" s="613"/>
      <c r="AP1365" s="380"/>
    </row>
    <row r="1366" spans="11:42" x14ac:dyDescent="0.45">
      <c r="K1366" s="588"/>
      <c r="L1366" s="588"/>
      <c r="M1366" s="588"/>
      <c r="N1366" s="588"/>
      <c r="O1366" s="588"/>
      <c r="P1366" s="588"/>
      <c r="Q1366" s="588"/>
      <c r="R1366" s="588"/>
      <c r="S1366" s="588"/>
      <c r="T1366" s="588"/>
      <c r="U1366" s="588"/>
      <c r="V1366" s="588"/>
      <c r="W1366" s="588"/>
      <c r="X1366" s="588"/>
      <c r="Y1366" s="588"/>
      <c r="Z1366" s="588"/>
      <c r="AA1366" s="588"/>
      <c r="AB1366" s="588"/>
      <c r="AC1366" s="528"/>
      <c r="AD1366" s="588"/>
      <c r="AE1366" s="613"/>
      <c r="AF1366" s="613"/>
      <c r="AP1366" s="380"/>
    </row>
    <row r="1367" spans="11:42" x14ac:dyDescent="0.45">
      <c r="K1367" s="588"/>
      <c r="L1367" s="588"/>
      <c r="M1367" s="588"/>
      <c r="N1367" s="588"/>
      <c r="O1367" s="588"/>
      <c r="P1367" s="588"/>
      <c r="Q1367" s="588"/>
      <c r="R1367" s="588"/>
      <c r="S1367" s="588"/>
      <c r="T1367" s="588"/>
      <c r="U1367" s="588"/>
      <c r="V1367" s="588"/>
      <c r="W1367" s="588"/>
      <c r="X1367" s="588"/>
      <c r="Y1367" s="588"/>
      <c r="Z1367" s="588"/>
      <c r="AA1367" s="588"/>
      <c r="AB1367" s="588"/>
      <c r="AC1367" s="528"/>
      <c r="AD1367" s="588"/>
      <c r="AE1367" s="613"/>
      <c r="AF1367" s="613"/>
      <c r="AP1367" s="380"/>
    </row>
    <row r="1368" spans="11:42" x14ac:dyDescent="0.45">
      <c r="K1368" s="588"/>
      <c r="L1368" s="588"/>
      <c r="M1368" s="588"/>
      <c r="N1368" s="588"/>
      <c r="O1368" s="588"/>
      <c r="P1368" s="588"/>
      <c r="Q1368" s="588"/>
      <c r="R1368" s="588"/>
      <c r="S1368" s="588"/>
      <c r="T1368" s="588"/>
      <c r="U1368" s="588"/>
      <c r="V1368" s="588"/>
      <c r="W1368" s="588"/>
      <c r="X1368" s="588"/>
      <c r="Y1368" s="588"/>
      <c r="Z1368" s="588"/>
      <c r="AA1368" s="588"/>
      <c r="AB1368" s="588"/>
      <c r="AC1368" s="528"/>
      <c r="AD1368" s="588"/>
      <c r="AE1368" s="613"/>
      <c r="AF1368" s="613"/>
      <c r="AP1368" s="380"/>
    </row>
    <row r="1369" spans="11:42" x14ac:dyDescent="0.45">
      <c r="K1369" s="588"/>
      <c r="L1369" s="588"/>
      <c r="M1369" s="588"/>
      <c r="N1369" s="588"/>
      <c r="O1369" s="588"/>
      <c r="P1369" s="588"/>
      <c r="Q1369" s="588"/>
      <c r="R1369" s="588"/>
      <c r="S1369" s="588"/>
      <c r="T1369" s="588"/>
      <c r="U1369" s="588"/>
      <c r="V1369" s="588"/>
      <c r="W1369" s="588"/>
      <c r="X1369" s="588"/>
      <c r="Y1369" s="588"/>
      <c r="Z1369" s="588"/>
      <c r="AA1369" s="588"/>
      <c r="AB1369" s="588"/>
      <c r="AC1369" s="528"/>
      <c r="AD1369" s="588"/>
      <c r="AE1369" s="613"/>
      <c r="AF1369" s="613"/>
      <c r="AP1369" s="380"/>
    </row>
    <row r="1370" spans="11:42" x14ac:dyDescent="0.45">
      <c r="K1370" s="588"/>
      <c r="L1370" s="588"/>
      <c r="M1370" s="588"/>
      <c r="N1370" s="588"/>
      <c r="O1370" s="588"/>
      <c r="P1370" s="588"/>
      <c r="Q1370" s="588"/>
      <c r="R1370" s="588"/>
      <c r="S1370" s="588"/>
      <c r="T1370" s="588"/>
      <c r="U1370" s="588"/>
      <c r="V1370" s="588"/>
      <c r="W1370" s="588"/>
      <c r="X1370" s="588"/>
      <c r="Y1370" s="588"/>
      <c r="Z1370" s="588"/>
      <c r="AA1370" s="588"/>
      <c r="AB1370" s="588"/>
      <c r="AC1370" s="528"/>
      <c r="AD1370" s="588"/>
      <c r="AE1370" s="613"/>
      <c r="AF1370" s="613"/>
      <c r="AP1370" s="380"/>
    </row>
    <row r="1371" spans="11:42" x14ac:dyDescent="0.45">
      <c r="K1371" s="588"/>
      <c r="L1371" s="588"/>
      <c r="M1371" s="588"/>
      <c r="N1371" s="588"/>
      <c r="O1371" s="588"/>
      <c r="P1371" s="588"/>
      <c r="Q1371" s="588"/>
      <c r="R1371" s="588"/>
      <c r="S1371" s="588"/>
      <c r="T1371" s="588"/>
      <c r="U1371" s="588"/>
      <c r="V1371" s="588"/>
      <c r="W1371" s="588"/>
      <c r="X1371" s="588"/>
      <c r="Y1371" s="588"/>
      <c r="Z1371" s="588"/>
      <c r="AA1371" s="588"/>
      <c r="AB1371" s="588"/>
      <c r="AC1371" s="528"/>
      <c r="AD1371" s="588"/>
      <c r="AE1371" s="613"/>
      <c r="AF1371" s="613"/>
      <c r="AP1371" s="380"/>
    </row>
    <row r="1372" spans="11:42" x14ac:dyDescent="0.45">
      <c r="K1372" s="588"/>
      <c r="L1372" s="588"/>
      <c r="M1372" s="588"/>
      <c r="N1372" s="588"/>
      <c r="O1372" s="588"/>
      <c r="P1372" s="588"/>
      <c r="Q1372" s="588"/>
      <c r="R1372" s="588"/>
      <c r="S1372" s="588"/>
      <c r="T1372" s="588"/>
      <c r="U1372" s="588"/>
      <c r="V1372" s="588"/>
      <c r="W1372" s="588"/>
      <c r="X1372" s="588"/>
      <c r="Y1372" s="588"/>
      <c r="Z1372" s="588"/>
      <c r="AA1372" s="588"/>
      <c r="AB1372" s="588"/>
      <c r="AC1372" s="528"/>
      <c r="AD1372" s="588"/>
      <c r="AE1372" s="613"/>
      <c r="AF1372" s="613"/>
      <c r="AP1372" s="380"/>
    </row>
    <row r="1373" spans="11:42" x14ac:dyDescent="0.45">
      <c r="K1373" s="588"/>
      <c r="L1373" s="588"/>
      <c r="M1373" s="588"/>
      <c r="N1373" s="588"/>
      <c r="O1373" s="588"/>
      <c r="P1373" s="588"/>
      <c r="Q1373" s="588"/>
      <c r="R1373" s="588"/>
      <c r="S1373" s="588"/>
      <c r="T1373" s="588"/>
      <c r="U1373" s="588"/>
      <c r="V1373" s="588"/>
      <c r="W1373" s="588"/>
      <c r="X1373" s="588"/>
      <c r="Y1373" s="588"/>
      <c r="Z1373" s="588"/>
      <c r="AA1373" s="588"/>
      <c r="AB1373" s="588"/>
      <c r="AC1373" s="528"/>
      <c r="AD1373" s="588"/>
      <c r="AE1373" s="613"/>
      <c r="AF1373" s="613"/>
      <c r="AP1373" s="380"/>
    </row>
    <row r="1374" spans="11:42" x14ac:dyDescent="0.45">
      <c r="K1374" s="588"/>
      <c r="L1374" s="588"/>
      <c r="M1374" s="588"/>
      <c r="N1374" s="588"/>
      <c r="O1374" s="588"/>
      <c r="P1374" s="588"/>
      <c r="Q1374" s="588"/>
      <c r="R1374" s="588"/>
      <c r="S1374" s="588"/>
      <c r="T1374" s="588"/>
      <c r="U1374" s="588"/>
      <c r="V1374" s="588"/>
      <c r="W1374" s="588"/>
      <c r="X1374" s="588"/>
      <c r="Y1374" s="588"/>
      <c r="Z1374" s="588"/>
      <c r="AA1374" s="588"/>
      <c r="AB1374" s="588"/>
      <c r="AC1374" s="528"/>
      <c r="AD1374" s="588"/>
      <c r="AE1374" s="613"/>
      <c r="AF1374" s="613"/>
      <c r="AP1374" s="380"/>
    </row>
    <row r="1375" spans="11:42" x14ac:dyDescent="0.45">
      <c r="K1375" s="588"/>
      <c r="L1375" s="588"/>
      <c r="M1375" s="588"/>
      <c r="N1375" s="588"/>
      <c r="O1375" s="588"/>
      <c r="P1375" s="588"/>
      <c r="Q1375" s="588"/>
      <c r="R1375" s="588"/>
      <c r="S1375" s="588"/>
      <c r="T1375" s="588"/>
      <c r="U1375" s="588"/>
      <c r="V1375" s="588"/>
      <c r="W1375" s="588"/>
      <c r="X1375" s="588"/>
      <c r="Y1375" s="588"/>
      <c r="Z1375" s="588"/>
      <c r="AA1375" s="588"/>
      <c r="AB1375" s="588"/>
      <c r="AC1375" s="528"/>
      <c r="AD1375" s="588"/>
      <c r="AE1375" s="613"/>
      <c r="AF1375" s="613"/>
      <c r="AP1375" s="380"/>
    </row>
    <row r="1376" spans="11:42" x14ac:dyDescent="0.45">
      <c r="K1376" s="588"/>
      <c r="L1376" s="588"/>
      <c r="M1376" s="588"/>
      <c r="N1376" s="588"/>
      <c r="O1376" s="588"/>
      <c r="P1376" s="588"/>
      <c r="Q1376" s="588"/>
      <c r="R1376" s="588"/>
      <c r="S1376" s="588"/>
      <c r="T1376" s="588"/>
      <c r="U1376" s="588"/>
      <c r="V1376" s="588"/>
      <c r="W1376" s="588"/>
      <c r="X1376" s="588"/>
      <c r="Y1376" s="588"/>
      <c r="Z1376" s="588"/>
      <c r="AA1376" s="588"/>
      <c r="AB1376" s="588"/>
      <c r="AC1376" s="528"/>
      <c r="AD1376" s="588"/>
      <c r="AE1376" s="613"/>
      <c r="AF1376" s="613"/>
      <c r="AP1376" s="380"/>
    </row>
    <row r="1377" spans="11:42" x14ac:dyDescent="0.45">
      <c r="K1377" s="588"/>
      <c r="L1377" s="588"/>
      <c r="M1377" s="588"/>
      <c r="N1377" s="588"/>
      <c r="O1377" s="588"/>
      <c r="P1377" s="588"/>
      <c r="Q1377" s="588"/>
      <c r="R1377" s="588"/>
      <c r="S1377" s="588"/>
      <c r="T1377" s="588"/>
      <c r="U1377" s="588"/>
      <c r="V1377" s="588"/>
      <c r="W1377" s="588"/>
      <c r="X1377" s="588"/>
      <c r="Y1377" s="588"/>
      <c r="Z1377" s="588"/>
      <c r="AA1377" s="588"/>
      <c r="AB1377" s="588"/>
      <c r="AC1377" s="528"/>
      <c r="AD1377" s="588"/>
      <c r="AE1377" s="613"/>
      <c r="AF1377" s="613"/>
      <c r="AP1377" s="380"/>
    </row>
    <row r="1378" spans="11:42" x14ac:dyDescent="0.45">
      <c r="K1378" s="588"/>
      <c r="L1378" s="588"/>
      <c r="M1378" s="588"/>
      <c r="N1378" s="588"/>
      <c r="O1378" s="588"/>
      <c r="P1378" s="588"/>
      <c r="Q1378" s="588"/>
      <c r="R1378" s="588"/>
      <c r="S1378" s="588"/>
      <c r="T1378" s="588"/>
      <c r="U1378" s="588"/>
      <c r="V1378" s="588"/>
      <c r="W1378" s="588"/>
      <c r="X1378" s="588"/>
      <c r="Y1378" s="588"/>
      <c r="Z1378" s="588"/>
      <c r="AA1378" s="588"/>
      <c r="AB1378" s="588"/>
      <c r="AC1378" s="528"/>
      <c r="AD1378" s="588"/>
      <c r="AE1378" s="613"/>
      <c r="AF1378" s="613"/>
      <c r="AP1378" s="380"/>
    </row>
    <row r="1379" spans="11:42" x14ac:dyDescent="0.45">
      <c r="K1379" s="588"/>
      <c r="L1379" s="588"/>
      <c r="M1379" s="588"/>
      <c r="N1379" s="588"/>
      <c r="O1379" s="588"/>
      <c r="P1379" s="588"/>
      <c r="Q1379" s="588"/>
      <c r="R1379" s="588"/>
      <c r="S1379" s="588"/>
      <c r="T1379" s="588"/>
      <c r="U1379" s="588"/>
      <c r="V1379" s="588"/>
      <c r="W1379" s="588"/>
      <c r="X1379" s="588"/>
      <c r="Y1379" s="588"/>
      <c r="Z1379" s="588"/>
      <c r="AA1379" s="588"/>
      <c r="AB1379" s="588"/>
      <c r="AC1379" s="528"/>
      <c r="AD1379" s="588"/>
      <c r="AE1379" s="613"/>
      <c r="AF1379" s="613"/>
      <c r="AP1379" s="380"/>
    </row>
    <row r="1380" spans="11:42" x14ac:dyDescent="0.45">
      <c r="K1380" s="588"/>
      <c r="L1380" s="588"/>
      <c r="M1380" s="588"/>
      <c r="N1380" s="588"/>
      <c r="O1380" s="588"/>
      <c r="P1380" s="588"/>
      <c r="Q1380" s="588"/>
      <c r="R1380" s="588"/>
      <c r="S1380" s="588"/>
      <c r="T1380" s="588"/>
      <c r="U1380" s="588"/>
      <c r="V1380" s="588"/>
      <c r="W1380" s="588"/>
      <c r="X1380" s="588"/>
      <c r="Y1380" s="588"/>
      <c r="Z1380" s="588"/>
      <c r="AA1380" s="588"/>
      <c r="AB1380" s="588"/>
      <c r="AC1380" s="528"/>
      <c r="AD1380" s="588"/>
      <c r="AE1380" s="613"/>
      <c r="AF1380" s="613"/>
      <c r="AP1380" s="380"/>
    </row>
    <row r="1381" spans="11:42" x14ac:dyDescent="0.45">
      <c r="K1381" s="588"/>
      <c r="L1381" s="588"/>
      <c r="M1381" s="588"/>
      <c r="N1381" s="588"/>
      <c r="O1381" s="588"/>
      <c r="P1381" s="588"/>
      <c r="Q1381" s="588"/>
      <c r="R1381" s="588"/>
      <c r="S1381" s="588"/>
      <c r="T1381" s="588"/>
      <c r="U1381" s="588"/>
      <c r="V1381" s="588"/>
      <c r="W1381" s="588"/>
      <c r="X1381" s="588"/>
      <c r="Y1381" s="588"/>
      <c r="Z1381" s="588"/>
      <c r="AA1381" s="588"/>
      <c r="AB1381" s="588"/>
      <c r="AC1381" s="528"/>
      <c r="AD1381" s="588"/>
      <c r="AE1381" s="613"/>
      <c r="AF1381" s="613"/>
      <c r="AP1381" s="380"/>
    </row>
    <row r="1382" spans="11:42" x14ac:dyDescent="0.45">
      <c r="K1382" s="588"/>
      <c r="L1382" s="588"/>
      <c r="M1382" s="588"/>
      <c r="N1382" s="588"/>
      <c r="O1382" s="588"/>
      <c r="P1382" s="588"/>
      <c r="Q1382" s="588"/>
      <c r="R1382" s="588"/>
      <c r="S1382" s="588"/>
      <c r="T1382" s="588"/>
      <c r="U1382" s="588"/>
      <c r="V1382" s="588"/>
      <c r="W1382" s="588"/>
      <c r="X1382" s="588"/>
      <c r="Y1382" s="588"/>
      <c r="Z1382" s="588"/>
      <c r="AA1382" s="588"/>
      <c r="AB1382" s="588"/>
      <c r="AC1382" s="528"/>
      <c r="AD1382" s="588"/>
      <c r="AE1382" s="613"/>
      <c r="AF1382" s="613"/>
      <c r="AP1382" s="380"/>
    </row>
    <row r="1383" spans="11:42" x14ac:dyDescent="0.45">
      <c r="K1383" s="588"/>
      <c r="L1383" s="588"/>
      <c r="M1383" s="588"/>
      <c r="N1383" s="588"/>
      <c r="O1383" s="588"/>
      <c r="P1383" s="588"/>
      <c r="Q1383" s="588"/>
      <c r="R1383" s="588"/>
      <c r="S1383" s="588"/>
      <c r="T1383" s="588"/>
      <c r="U1383" s="588"/>
      <c r="V1383" s="588"/>
      <c r="W1383" s="588"/>
      <c r="X1383" s="588"/>
      <c r="Y1383" s="588"/>
      <c r="Z1383" s="588"/>
      <c r="AA1383" s="588"/>
      <c r="AB1383" s="588"/>
      <c r="AC1383" s="528"/>
      <c r="AD1383" s="588"/>
      <c r="AE1383" s="613"/>
      <c r="AF1383" s="613"/>
      <c r="AP1383" s="380"/>
    </row>
    <row r="1384" spans="11:42" x14ac:dyDescent="0.45">
      <c r="K1384" s="588"/>
      <c r="L1384" s="588"/>
      <c r="M1384" s="588"/>
      <c r="N1384" s="588"/>
      <c r="O1384" s="588"/>
      <c r="P1384" s="588"/>
      <c r="Q1384" s="588"/>
      <c r="R1384" s="588"/>
      <c r="S1384" s="588"/>
      <c r="T1384" s="588"/>
      <c r="U1384" s="588"/>
      <c r="V1384" s="588"/>
      <c r="W1384" s="588"/>
      <c r="X1384" s="588"/>
      <c r="Y1384" s="588"/>
      <c r="Z1384" s="588"/>
      <c r="AA1384" s="588"/>
      <c r="AB1384" s="588"/>
      <c r="AC1384" s="528"/>
      <c r="AD1384" s="588"/>
      <c r="AE1384" s="613"/>
      <c r="AF1384" s="613"/>
      <c r="AP1384" s="380"/>
    </row>
    <row r="1385" spans="11:42" x14ac:dyDescent="0.45">
      <c r="K1385" s="588"/>
      <c r="L1385" s="588"/>
      <c r="M1385" s="588"/>
      <c r="N1385" s="588"/>
      <c r="O1385" s="588"/>
      <c r="P1385" s="588"/>
      <c r="Q1385" s="588"/>
      <c r="R1385" s="588"/>
      <c r="S1385" s="588"/>
      <c r="T1385" s="588"/>
      <c r="U1385" s="588"/>
      <c r="V1385" s="588"/>
      <c r="W1385" s="588"/>
      <c r="X1385" s="588"/>
      <c r="Y1385" s="588"/>
      <c r="Z1385" s="588"/>
      <c r="AA1385" s="588"/>
      <c r="AB1385" s="588"/>
      <c r="AC1385" s="528"/>
      <c r="AD1385" s="588"/>
      <c r="AE1385" s="613"/>
      <c r="AF1385" s="613"/>
      <c r="AP1385" s="380"/>
    </row>
    <row r="1386" spans="11:42" x14ac:dyDescent="0.45">
      <c r="K1386" s="588"/>
      <c r="L1386" s="588"/>
      <c r="M1386" s="588"/>
      <c r="N1386" s="588"/>
      <c r="O1386" s="588"/>
      <c r="P1386" s="588"/>
      <c r="Q1386" s="588"/>
      <c r="R1386" s="588"/>
      <c r="S1386" s="588"/>
      <c r="T1386" s="588"/>
      <c r="U1386" s="588"/>
      <c r="V1386" s="588"/>
      <c r="W1386" s="588"/>
      <c r="X1386" s="588"/>
      <c r="Y1386" s="588"/>
      <c r="Z1386" s="588"/>
      <c r="AA1386" s="588"/>
      <c r="AB1386" s="588"/>
      <c r="AC1386" s="528"/>
      <c r="AD1386" s="588"/>
      <c r="AE1386" s="613"/>
      <c r="AF1386" s="613"/>
      <c r="AP1386" s="380"/>
    </row>
    <row r="1387" spans="11:42" x14ac:dyDescent="0.45">
      <c r="K1387" s="588"/>
      <c r="L1387" s="588"/>
      <c r="M1387" s="588"/>
      <c r="N1387" s="588"/>
      <c r="O1387" s="588"/>
      <c r="P1387" s="588"/>
      <c r="Q1387" s="588"/>
      <c r="R1387" s="588"/>
      <c r="S1387" s="588"/>
      <c r="T1387" s="588"/>
      <c r="U1387" s="588"/>
      <c r="V1387" s="588"/>
      <c r="W1387" s="588"/>
      <c r="X1387" s="588"/>
      <c r="Y1387" s="588"/>
      <c r="Z1387" s="588"/>
      <c r="AA1387" s="588"/>
      <c r="AB1387" s="588"/>
      <c r="AC1387" s="528"/>
      <c r="AD1387" s="588"/>
      <c r="AE1387" s="613"/>
      <c r="AF1387" s="613"/>
      <c r="AP1387" s="380"/>
    </row>
    <row r="1388" spans="11:42" x14ac:dyDescent="0.45">
      <c r="K1388" s="588"/>
      <c r="L1388" s="588"/>
      <c r="M1388" s="588"/>
      <c r="N1388" s="588"/>
      <c r="O1388" s="588"/>
      <c r="P1388" s="588"/>
      <c r="Q1388" s="588"/>
      <c r="R1388" s="588"/>
      <c r="S1388" s="588"/>
      <c r="T1388" s="588"/>
      <c r="U1388" s="588"/>
      <c r="V1388" s="588"/>
      <c r="W1388" s="588"/>
      <c r="X1388" s="588"/>
      <c r="Y1388" s="588"/>
      <c r="Z1388" s="588"/>
      <c r="AA1388" s="588"/>
      <c r="AB1388" s="588"/>
      <c r="AC1388" s="528"/>
      <c r="AD1388" s="588"/>
      <c r="AE1388" s="613"/>
      <c r="AF1388" s="613"/>
      <c r="AP1388" s="380"/>
    </row>
    <row r="1389" spans="11:42" x14ac:dyDescent="0.45">
      <c r="K1389" s="588"/>
      <c r="L1389" s="588"/>
      <c r="M1389" s="588"/>
      <c r="N1389" s="588"/>
      <c r="O1389" s="588"/>
      <c r="P1389" s="588"/>
      <c r="Q1389" s="588"/>
      <c r="R1389" s="588"/>
      <c r="S1389" s="588"/>
      <c r="T1389" s="588"/>
      <c r="U1389" s="588"/>
      <c r="V1389" s="588"/>
      <c r="W1389" s="588"/>
      <c r="X1389" s="588"/>
      <c r="Y1389" s="588"/>
      <c r="Z1389" s="588"/>
      <c r="AA1389" s="588"/>
      <c r="AB1389" s="588"/>
      <c r="AC1389" s="528"/>
      <c r="AD1389" s="588"/>
      <c r="AE1389" s="613"/>
      <c r="AF1389" s="613"/>
      <c r="AP1389" s="380"/>
    </row>
    <row r="1390" spans="11:42" x14ac:dyDescent="0.45">
      <c r="K1390" s="588"/>
      <c r="L1390" s="588"/>
      <c r="M1390" s="588"/>
      <c r="N1390" s="588"/>
      <c r="O1390" s="588"/>
      <c r="P1390" s="588"/>
      <c r="Q1390" s="588"/>
      <c r="R1390" s="588"/>
      <c r="S1390" s="588"/>
      <c r="T1390" s="588"/>
      <c r="U1390" s="588"/>
      <c r="V1390" s="588"/>
      <c r="W1390" s="588"/>
      <c r="X1390" s="588"/>
      <c r="Y1390" s="588"/>
      <c r="Z1390" s="588"/>
      <c r="AA1390" s="588"/>
      <c r="AB1390" s="588"/>
      <c r="AC1390" s="528"/>
      <c r="AD1390" s="588"/>
      <c r="AE1390" s="613"/>
      <c r="AF1390" s="613"/>
      <c r="AP1390" s="380"/>
    </row>
    <row r="1391" spans="11:42" x14ac:dyDescent="0.45">
      <c r="K1391" s="588"/>
      <c r="L1391" s="588"/>
      <c r="M1391" s="588"/>
      <c r="N1391" s="588"/>
      <c r="O1391" s="588"/>
      <c r="P1391" s="588"/>
      <c r="Q1391" s="588"/>
      <c r="R1391" s="588"/>
      <c r="S1391" s="588"/>
      <c r="T1391" s="588"/>
      <c r="U1391" s="588"/>
      <c r="V1391" s="588"/>
      <c r="W1391" s="588"/>
      <c r="X1391" s="588"/>
      <c r="Y1391" s="588"/>
      <c r="Z1391" s="588"/>
      <c r="AA1391" s="588"/>
      <c r="AB1391" s="588"/>
      <c r="AC1391" s="528"/>
      <c r="AD1391" s="588"/>
      <c r="AE1391" s="613"/>
      <c r="AF1391" s="613"/>
      <c r="AP1391" s="380"/>
    </row>
    <row r="1392" spans="11:42" x14ac:dyDescent="0.45">
      <c r="K1392" s="588"/>
      <c r="L1392" s="588"/>
      <c r="M1392" s="588"/>
      <c r="N1392" s="588"/>
      <c r="O1392" s="588"/>
      <c r="P1392" s="588"/>
      <c r="Q1392" s="588"/>
      <c r="R1392" s="588"/>
      <c r="S1392" s="588"/>
      <c r="T1392" s="588"/>
      <c r="U1392" s="588"/>
      <c r="V1392" s="588"/>
      <c r="W1392" s="588"/>
      <c r="X1392" s="588"/>
      <c r="Y1392" s="588"/>
      <c r="Z1392" s="588"/>
      <c r="AA1392" s="588"/>
      <c r="AB1392" s="588"/>
      <c r="AC1392" s="528"/>
      <c r="AD1392" s="588"/>
      <c r="AE1392" s="613"/>
      <c r="AF1392" s="613"/>
      <c r="AP1392" s="380"/>
    </row>
    <row r="1393" spans="11:42" x14ac:dyDescent="0.45">
      <c r="K1393" s="588"/>
      <c r="L1393" s="588"/>
      <c r="M1393" s="588"/>
      <c r="N1393" s="588"/>
      <c r="O1393" s="588"/>
      <c r="P1393" s="588"/>
      <c r="Q1393" s="588"/>
      <c r="R1393" s="588"/>
      <c r="S1393" s="588"/>
      <c r="T1393" s="588"/>
      <c r="U1393" s="588"/>
      <c r="V1393" s="588"/>
      <c r="W1393" s="588"/>
      <c r="X1393" s="588"/>
      <c r="Y1393" s="588"/>
      <c r="Z1393" s="588"/>
      <c r="AA1393" s="588"/>
      <c r="AB1393" s="588"/>
      <c r="AC1393" s="528"/>
      <c r="AD1393" s="588"/>
      <c r="AE1393" s="613"/>
      <c r="AF1393" s="613"/>
      <c r="AP1393" s="380"/>
    </row>
    <row r="1394" spans="11:42" x14ac:dyDescent="0.45">
      <c r="K1394" s="588"/>
      <c r="L1394" s="588"/>
      <c r="M1394" s="588"/>
      <c r="N1394" s="588"/>
      <c r="O1394" s="588"/>
      <c r="P1394" s="588"/>
      <c r="Q1394" s="588"/>
      <c r="R1394" s="588"/>
      <c r="S1394" s="588"/>
      <c r="T1394" s="588"/>
      <c r="U1394" s="588"/>
      <c r="V1394" s="588"/>
      <c r="W1394" s="588"/>
      <c r="X1394" s="588"/>
      <c r="Y1394" s="588"/>
      <c r="Z1394" s="588"/>
      <c r="AA1394" s="588"/>
      <c r="AB1394" s="588"/>
      <c r="AC1394" s="528"/>
      <c r="AD1394" s="588"/>
      <c r="AE1394" s="613"/>
      <c r="AF1394" s="613"/>
      <c r="AP1394" s="380"/>
    </row>
    <row r="1395" spans="11:42" x14ac:dyDescent="0.45">
      <c r="K1395" s="588"/>
      <c r="L1395" s="588"/>
      <c r="M1395" s="588"/>
      <c r="N1395" s="588"/>
      <c r="O1395" s="588"/>
      <c r="P1395" s="588"/>
      <c r="Q1395" s="588"/>
      <c r="R1395" s="588"/>
      <c r="S1395" s="588"/>
      <c r="T1395" s="588"/>
      <c r="U1395" s="588"/>
      <c r="V1395" s="588"/>
      <c r="W1395" s="588"/>
      <c r="X1395" s="588"/>
      <c r="Y1395" s="588"/>
      <c r="Z1395" s="588"/>
      <c r="AA1395" s="588"/>
      <c r="AB1395" s="588"/>
      <c r="AC1395" s="528"/>
      <c r="AD1395" s="588"/>
      <c r="AE1395" s="613"/>
      <c r="AF1395" s="613"/>
      <c r="AP1395" s="380"/>
    </row>
    <row r="1396" spans="11:42" x14ac:dyDescent="0.45">
      <c r="K1396" s="588"/>
      <c r="L1396" s="588"/>
      <c r="M1396" s="588"/>
      <c r="N1396" s="588"/>
      <c r="O1396" s="588"/>
      <c r="P1396" s="588"/>
      <c r="Q1396" s="588"/>
      <c r="R1396" s="588"/>
      <c r="S1396" s="588"/>
      <c r="T1396" s="588"/>
      <c r="U1396" s="588"/>
      <c r="V1396" s="588"/>
      <c r="W1396" s="588"/>
      <c r="X1396" s="588"/>
      <c r="Y1396" s="588"/>
      <c r="Z1396" s="588"/>
      <c r="AA1396" s="588"/>
      <c r="AB1396" s="588"/>
      <c r="AC1396" s="528"/>
      <c r="AD1396" s="588"/>
      <c r="AE1396" s="613"/>
      <c r="AF1396" s="613"/>
      <c r="AP1396" s="380"/>
    </row>
    <row r="1397" spans="11:42" x14ac:dyDescent="0.45">
      <c r="K1397" s="588"/>
      <c r="L1397" s="588"/>
      <c r="M1397" s="588"/>
      <c r="N1397" s="588"/>
      <c r="O1397" s="588"/>
      <c r="P1397" s="588"/>
      <c r="Q1397" s="588"/>
      <c r="R1397" s="588"/>
      <c r="S1397" s="588"/>
      <c r="T1397" s="588"/>
      <c r="U1397" s="588"/>
      <c r="V1397" s="588"/>
      <c r="W1397" s="588"/>
      <c r="X1397" s="588"/>
      <c r="Y1397" s="588"/>
      <c r="Z1397" s="588"/>
      <c r="AA1397" s="588"/>
      <c r="AB1397" s="588"/>
      <c r="AC1397" s="528"/>
      <c r="AD1397" s="588"/>
      <c r="AE1397" s="613"/>
      <c r="AF1397" s="613"/>
      <c r="AP1397" s="380"/>
    </row>
    <row r="1398" spans="11:42" x14ac:dyDescent="0.45">
      <c r="K1398" s="588"/>
      <c r="L1398" s="588"/>
      <c r="M1398" s="588"/>
      <c r="N1398" s="588"/>
      <c r="O1398" s="588"/>
      <c r="P1398" s="588"/>
      <c r="Q1398" s="588"/>
      <c r="R1398" s="588"/>
      <c r="S1398" s="588"/>
      <c r="T1398" s="588"/>
      <c r="U1398" s="588"/>
      <c r="V1398" s="588"/>
      <c r="W1398" s="588"/>
      <c r="X1398" s="588"/>
      <c r="Y1398" s="588"/>
      <c r="Z1398" s="588"/>
      <c r="AA1398" s="588"/>
      <c r="AB1398" s="588"/>
      <c r="AC1398" s="528"/>
      <c r="AD1398" s="588"/>
      <c r="AE1398" s="613"/>
      <c r="AF1398" s="613"/>
      <c r="AP1398" s="380"/>
    </row>
    <row r="1399" spans="11:42" x14ac:dyDescent="0.45">
      <c r="K1399" s="588"/>
      <c r="L1399" s="588"/>
      <c r="M1399" s="588"/>
      <c r="N1399" s="588"/>
      <c r="O1399" s="588"/>
      <c r="P1399" s="588"/>
      <c r="Q1399" s="588"/>
      <c r="R1399" s="588"/>
      <c r="S1399" s="588"/>
      <c r="T1399" s="588"/>
      <c r="U1399" s="588"/>
      <c r="V1399" s="588"/>
      <c r="W1399" s="588"/>
      <c r="X1399" s="588"/>
      <c r="Y1399" s="588"/>
      <c r="Z1399" s="588"/>
      <c r="AA1399" s="588"/>
      <c r="AB1399" s="588"/>
      <c r="AC1399" s="528"/>
      <c r="AD1399" s="588"/>
      <c r="AE1399" s="613"/>
      <c r="AF1399" s="613"/>
      <c r="AP1399" s="380"/>
    </row>
    <row r="1400" spans="11:42" x14ac:dyDescent="0.45">
      <c r="K1400" s="588"/>
      <c r="L1400" s="588"/>
      <c r="M1400" s="588"/>
      <c r="N1400" s="588"/>
      <c r="O1400" s="588"/>
      <c r="P1400" s="588"/>
      <c r="Q1400" s="588"/>
      <c r="R1400" s="588"/>
      <c r="S1400" s="588"/>
      <c r="T1400" s="588"/>
      <c r="U1400" s="588"/>
      <c r="V1400" s="588"/>
      <c r="W1400" s="588"/>
      <c r="X1400" s="588"/>
      <c r="Y1400" s="588"/>
      <c r="Z1400" s="588"/>
      <c r="AA1400" s="588"/>
      <c r="AB1400" s="588"/>
      <c r="AC1400" s="528"/>
      <c r="AD1400" s="588"/>
      <c r="AE1400" s="613"/>
      <c r="AF1400" s="613"/>
      <c r="AP1400" s="380"/>
    </row>
    <row r="1401" spans="11:42" x14ac:dyDescent="0.45">
      <c r="K1401" s="588"/>
      <c r="L1401" s="588"/>
      <c r="M1401" s="588"/>
      <c r="N1401" s="588"/>
      <c r="O1401" s="588"/>
      <c r="P1401" s="588"/>
      <c r="Q1401" s="588"/>
      <c r="R1401" s="588"/>
      <c r="S1401" s="588"/>
      <c r="T1401" s="588"/>
      <c r="U1401" s="588"/>
      <c r="V1401" s="588"/>
      <c r="W1401" s="588"/>
      <c r="X1401" s="588"/>
      <c r="Y1401" s="588"/>
      <c r="Z1401" s="588"/>
      <c r="AA1401" s="588"/>
      <c r="AB1401" s="588"/>
      <c r="AC1401" s="528"/>
      <c r="AD1401" s="588"/>
      <c r="AE1401" s="613"/>
      <c r="AF1401" s="613"/>
      <c r="AP1401" s="380"/>
    </row>
    <row r="1402" spans="11:42" x14ac:dyDescent="0.45">
      <c r="K1402" s="588"/>
      <c r="L1402" s="588"/>
      <c r="M1402" s="588"/>
      <c r="N1402" s="588"/>
      <c r="O1402" s="588"/>
      <c r="P1402" s="588"/>
      <c r="Q1402" s="588"/>
      <c r="R1402" s="588"/>
      <c r="S1402" s="588"/>
      <c r="T1402" s="588"/>
      <c r="U1402" s="588"/>
      <c r="V1402" s="588"/>
      <c r="W1402" s="588"/>
      <c r="X1402" s="588"/>
      <c r="Y1402" s="588"/>
      <c r="Z1402" s="588"/>
      <c r="AA1402" s="588"/>
      <c r="AB1402" s="588"/>
      <c r="AC1402" s="528"/>
      <c r="AD1402" s="588"/>
      <c r="AE1402" s="613"/>
      <c r="AF1402" s="613"/>
      <c r="AP1402" s="380"/>
    </row>
    <row r="1403" spans="11:42" x14ac:dyDescent="0.45">
      <c r="K1403" s="588"/>
      <c r="L1403" s="588"/>
      <c r="M1403" s="588"/>
      <c r="N1403" s="588"/>
      <c r="O1403" s="588"/>
      <c r="P1403" s="588"/>
      <c r="Q1403" s="588"/>
      <c r="R1403" s="588"/>
      <c r="S1403" s="588"/>
      <c r="T1403" s="588"/>
      <c r="U1403" s="588"/>
      <c r="V1403" s="588"/>
      <c r="W1403" s="588"/>
      <c r="X1403" s="588"/>
      <c r="Y1403" s="588"/>
      <c r="Z1403" s="588"/>
      <c r="AA1403" s="588"/>
      <c r="AB1403" s="588"/>
      <c r="AC1403" s="528"/>
      <c r="AD1403" s="588"/>
      <c r="AE1403" s="613"/>
      <c r="AF1403" s="613"/>
      <c r="AP1403" s="380"/>
    </row>
    <row r="1404" spans="11:42" x14ac:dyDescent="0.45">
      <c r="K1404" s="588"/>
      <c r="L1404" s="588"/>
      <c r="M1404" s="588"/>
      <c r="N1404" s="588"/>
      <c r="O1404" s="588"/>
      <c r="P1404" s="588"/>
      <c r="Q1404" s="588"/>
      <c r="R1404" s="588"/>
      <c r="S1404" s="588"/>
      <c r="T1404" s="588"/>
      <c r="U1404" s="588"/>
      <c r="V1404" s="588"/>
      <c r="W1404" s="588"/>
      <c r="X1404" s="588"/>
      <c r="Y1404" s="588"/>
      <c r="Z1404" s="588"/>
      <c r="AA1404" s="588"/>
      <c r="AB1404" s="588"/>
      <c r="AC1404" s="528"/>
      <c r="AD1404" s="588"/>
      <c r="AE1404" s="613"/>
      <c r="AF1404" s="613"/>
      <c r="AP1404" s="380"/>
    </row>
    <row r="1405" spans="11:42" x14ac:dyDescent="0.45">
      <c r="K1405" s="588"/>
      <c r="L1405" s="588"/>
      <c r="M1405" s="588"/>
      <c r="N1405" s="588"/>
      <c r="O1405" s="588"/>
      <c r="P1405" s="588"/>
      <c r="Q1405" s="588"/>
      <c r="R1405" s="588"/>
      <c r="S1405" s="588"/>
      <c r="T1405" s="588"/>
      <c r="U1405" s="588"/>
      <c r="V1405" s="588"/>
      <c r="W1405" s="588"/>
      <c r="X1405" s="588"/>
      <c r="Y1405" s="588"/>
      <c r="Z1405" s="588"/>
      <c r="AA1405" s="588"/>
      <c r="AB1405" s="588"/>
      <c r="AC1405" s="528"/>
      <c r="AD1405" s="588"/>
      <c r="AE1405" s="613"/>
      <c r="AF1405" s="613"/>
      <c r="AP1405" s="380"/>
    </row>
    <row r="1406" spans="11:42" x14ac:dyDescent="0.45">
      <c r="K1406" s="588"/>
      <c r="L1406" s="588"/>
      <c r="M1406" s="588"/>
      <c r="N1406" s="588"/>
      <c r="O1406" s="588"/>
      <c r="P1406" s="588"/>
      <c r="Q1406" s="588"/>
      <c r="R1406" s="588"/>
      <c r="S1406" s="588"/>
      <c r="T1406" s="588"/>
      <c r="U1406" s="588"/>
      <c r="V1406" s="588"/>
      <c r="W1406" s="588"/>
      <c r="X1406" s="588"/>
      <c r="Y1406" s="588"/>
      <c r="Z1406" s="588"/>
      <c r="AA1406" s="588"/>
      <c r="AB1406" s="588"/>
      <c r="AC1406" s="528"/>
      <c r="AD1406" s="588"/>
      <c r="AE1406" s="613"/>
      <c r="AF1406" s="613"/>
      <c r="AP1406" s="380"/>
    </row>
    <row r="1407" spans="11:42" x14ac:dyDescent="0.45">
      <c r="K1407" s="588"/>
      <c r="L1407" s="588"/>
      <c r="M1407" s="588"/>
      <c r="N1407" s="588"/>
      <c r="O1407" s="588"/>
      <c r="P1407" s="588"/>
      <c r="Q1407" s="588"/>
      <c r="R1407" s="588"/>
      <c r="S1407" s="588"/>
      <c r="T1407" s="588"/>
      <c r="U1407" s="588"/>
      <c r="V1407" s="588"/>
      <c r="W1407" s="588"/>
      <c r="X1407" s="588"/>
      <c r="Y1407" s="588"/>
      <c r="Z1407" s="588"/>
      <c r="AA1407" s="588"/>
      <c r="AB1407" s="588"/>
      <c r="AC1407" s="528"/>
      <c r="AD1407" s="588"/>
      <c r="AE1407" s="613"/>
      <c r="AF1407" s="613"/>
      <c r="AP1407" s="380"/>
    </row>
    <row r="1408" spans="11:42" x14ac:dyDescent="0.45">
      <c r="K1408" s="588"/>
      <c r="L1408" s="588"/>
      <c r="M1408" s="588"/>
      <c r="N1408" s="588"/>
      <c r="O1408" s="588"/>
      <c r="P1408" s="588"/>
      <c r="Q1408" s="588"/>
      <c r="R1408" s="588"/>
      <c r="S1408" s="588"/>
      <c r="T1408" s="588"/>
      <c r="U1408" s="588"/>
      <c r="V1408" s="588"/>
      <c r="W1408" s="588"/>
      <c r="X1408" s="588"/>
      <c r="Y1408" s="588"/>
      <c r="Z1408" s="588"/>
      <c r="AA1408" s="588"/>
      <c r="AB1408" s="588"/>
      <c r="AC1408" s="528"/>
      <c r="AD1408" s="588"/>
      <c r="AE1408" s="613"/>
      <c r="AF1408" s="613"/>
      <c r="AP1408" s="380"/>
    </row>
    <row r="1409" spans="11:42" x14ac:dyDescent="0.45">
      <c r="K1409" s="588"/>
      <c r="L1409" s="588"/>
      <c r="M1409" s="588"/>
      <c r="N1409" s="588"/>
      <c r="O1409" s="588"/>
      <c r="P1409" s="588"/>
      <c r="Q1409" s="588"/>
      <c r="R1409" s="588"/>
      <c r="S1409" s="588"/>
      <c r="T1409" s="588"/>
      <c r="U1409" s="588"/>
      <c r="V1409" s="588"/>
      <c r="W1409" s="588"/>
      <c r="X1409" s="588"/>
      <c r="Y1409" s="588"/>
      <c r="Z1409" s="588"/>
      <c r="AA1409" s="588"/>
      <c r="AB1409" s="588"/>
      <c r="AC1409" s="528"/>
      <c r="AD1409" s="588"/>
      <c r="AE1409" s="613"/>
      <c r="AF1409" s="613"/>
      <c r="AP1409" s="380"/>
    </row>
    <row r="1410" spans="11:42" x14ac:dyDescent="0.45">
      <c r="K1410" s="588"/>
      <c r="L1410" s="588"/>
      <c r="M1410" s="588"/>
      <c r="N1410" s="588"/>
      <c r="O1410" s="588"/>
      <c r="P1410" s="588"/>
      <c r="Q1410" s="588"/>
      <c r="R1410" s="588"/>
      <c r="S1410" s="588"/>
      <c r="T1410" s="588"/>
      <c r="U1410" s="588"/>
      <c r="V1410" s="588"/>
      <c r="W1410" s="588"/>
      <c r="X1410" s="588"/>
      <c r="Y1410" s="588"/>
      <c r="Z1410" s="588"/>
      <c r="AA1410" s="588"/>
      <c r="AB1410" s="588"/>
      <c r="AC1410" s="528"/>
      <c r="AD1410" s="588"/>
      <c r="AE1410" s="613"/>
      <c r="AF1410" s="613"/>
      <c r="AP1410" s="380"/>
    </row>
    <row r="1411" spans="11:42" x14ac:dyDescent="0.45">
      <c r="K1411" s="588"/>
      <c r="L1411" s="588"/>
      <c r="M1411" s="588"/>
      <c r="N1411" s="588"/>
      <c r="O1411" s="588"/>
      <c r="P1411" s="588"/>
      <c r="Q1411" s="588"/>
      <c r="R1411" s="588"/>
      <c r="S1411" s="588"/>
      <c r="T1411" s="588"/>
      <c r="U1411" s="588"/>
      <c r="V1411" s="588"/>
      <c r="W1411" s="588"/>
      <c r="X1411" s="588"/>
      <c r="Y1411" s="588"/>
      <c r="Z1411" s="588"/>
      <c r="AA1411" s="588"/>
      <c r="AB1411" s="588"/>
      <c r="AC1411" s="528"/>
      <c r="AD1411" s="588"/>
      <c r="AE1411" s="613"/>
      <c r="AF1411" s="613"/>
      <c r="AP1411" s="380"/>
    </row>
    <row r="1412" spans="11:42" x14ac:dyDescent="0.45">
      <c r="K1412" s="588"/>
      <c r="L1412" s="588"/>
      <c r="M1412" s="588"/>
      <c r="N1412" s="588"/>
      <c r="O1412" s="588"/>
      <c r="P1412" s="588"/>
      <c r="Q1412" s="588"/>
      <c r="R1412" s="588"/>
      <c r="S1412" s="588"/>
      <c r="T1412" s="588"/>
      <c r="U1412" s="588"/>
      <c r="V1412" s="588"/>
      <c r="W1412" s="588"/>
      <c r="X1412" s="588"/>
      <c r="Y1412" s="588"/>
      <c r="Z1412" s="588"/>
      <c r="AA1412" s="588"/>
      <c r="AB1412" s="588"/>
      <c r="AC1412" s="528"/>
      <c r="AD1412" s="588"/>
      <c r="AE1412" s="613"/>
      <c r="AF1412" s="613"/>
      <c r="AP1412" s="380"/>
    </row>
    <row r="1413" spans="11:42" x14ac:dyDescent="0.45">
      <c r="K1413" s="588"/>
      <c r="L1413" s="588"/>
      <c r="M1413" s="588"/>
      <c r="N1413" s="588"/>
      <c r="O1413" s="588"/>
      <c r="P1413" s="588"/>
      <c r="Q1413" s="588"/>
      <c r="R1413" s="588"/>
      <c r="S1413" s="588"/>
      <c r="T1413" s="588"/>
      <c r="U1413" s="588"/>
      <c r="V1413" s="588"/>
      <c r="W1413" s="588"/>
      <c r="X1413" s="588"/>
      <c r="Y1413" s="588"/>
      <c r="Z1413" s="588"/>
      <c r="AA1413" s="588"/>
      <c r="AB1413" s="588"/>
      <c r="AC1413" s="528"/>
      <c r="AD1413" s="588"/>
      <c r="AE1413" s="613"/>
      <c r="AF1413" s="613"/>
      <c r="AP1413" s="380"/>
    </row>
    <row r="1414" spans="11:42" x14ac:dyDescent="0.45">
      <c r="K1414" s="588"/>
      <c r="L1414" s="588"/>
      <c r="M1414" s="588"/>
      <c r="N1414" s="588"/>
      <c r="O1414" s="588"/>
      <c r="P1414" s="588"/>
      <c r="Q1414" s="588"/>
      <c r="R1414" s="588"/>
      <c r="S1414" s="588"/>
      <c r="T1414" s="588"/>
      <c r="U1414" s="588"/>
      <c r="V1414" s="588"/>
      <c r="W1414" s="588"/>
      <c r="X1414" s="588"/>
      <c r="Y1414" s="588"/>
      <c r="Z1414" s="588"/>
      <c r="AA1414" s="588"/>
      <c r="AB1414" s="588"/>
      <c r="AC1414" s="528"/>
      <c r="AD1414" s="588"/>
      <c r="AE1414" s="613"/>
      <c r="AF1414" s="613"/>
      <c r="AP1414" s="380"/>
    </row>
    <row r="1415" spans="11:42" x14ac:dyDescent="0.45">
      <c r="K1415" s="588"/>
      <c r="L1415" s="588"/>
      <c r="M1415" s="588"/>
      <c r="N1415" s="588"/>
      <c r="O1415" s="588"/>
      <c r="P1415" s="588"/>
      <c r="Q1415" s="588"/>
      <c r="R1415" s="588"/>
      <c r="S1415" s="588"/>
      <c r="T1415" s="588"/>
      <c r="U1415" s="588"/>
      <c r="V1415" s="588"/>
      <c r="W1415" s="588"/>
      <c r="X1415" s="588"/>
      <c r="Y1415" s="588"/>
      <c r="Z1415" s="588"/>
      <c r="AA1415" s="588"/>
      <c r="AB1415" s="588"/>
      <c r="AC1415" s="528"/>
      <c r="AD1415" s="588"/>
      <c r="AE1415" s="613"/>
      <c r="AF1415" s="613"/>
      <c r="AP1415" s="380"/>
    </row>
    <row r="1416" spans="11:42" x14ac:dyDescent="0.45">
      <c r="K1416" s="588"/>
      <c r="L1416" s="588"/>
      <c r="M1416" s="588"/>
      <c r="N1416" s="588"/>
      <c r="O1416" s="588"/>
      <c r="P1416" s="588"/>
      <c r="Q1416" s="588"/>
      <c r="R1416" s="588"/>
      <c r="S1416" s="588"/>
      <c r="T1416" s="588"/>
      <c r="U1416" s="588"/>
      <c r="V1416" s="588"/>
      <c r="W1416" s="588"/>
      <c r="X1416" s="588"/>
      <c r="Y1416" s="588"/>
      <c r="Z1416" s="588"/>
      <c r="AA1416" s="588"/>
      <c r="AB1416" s="588"/>
      <c r="AC1416" s="528"/>
      <c r="AD1416" s="588"/>
      <c r="AE1416" s="613"/>
      <c r="AF1416" s="613"/>
      <c r="AP1416" s="380"/>
    </row>
    <row r="1417" spans="11:42" x14ac:dyDescent="0.45">
      <c r="K1417" s="588"/>
      <c r="L1417" s="588"/>
      <c r="M1417" s="588"/>
      <c r="N1417" s="588"/>
      <c r="O1417" s="588"/>
      <c r="P1417" s="588"/>
      <c r="Q1417" s="588"/>
      <c r="R1417" s="588"/>
      <c r="S1417" s="588"/>
      <c r="T1417" s="588"/>
      <c r="U1417" s="588"/>
      <c r="V1417" s="588"/>
      <c r="W1417" s="588"/>
      <c r="X1417" s="588"/>
      <c r="Y1417" s="588"/>
      <c r="Z1417" s="588"/>
      <c r="AA1417" s="588"/>
      <c r="AB1417" s="588"/>
      <c r="AC1417" s="528"/>
      <c r="AD1417" s="588"/>
      <c r="AE1417" s="613"/>
      <c r="AF1417" s="613"/>
      <c r="AP1417" s="380"/>
    </row>
    <row r="1418" spans="11:42" x14ac:dyDescent="0.45">
      <c r="K1418" s="588"/>
      <c r="L1418" s="588"/>
      <c r="M1418" s="588"/>
      <c r="N1418" s="588"/>
      <c r="O1418" s="588"/>
      <c r="P1418" s="588"/>
      <c r="Q1418" s="588"/>
      <c r="R1418" s="588"/>
      <c r="S1418" s="588"/>
      <c r="T1418" s="588"/>
      <c r="U1418" s="588"/>
      <c r="V1418" s="588"/>
      <c r="W1418" s="588"/>
      <c r="X1418" s="588"/>
      <c r="Y1418" s="588"/>
      <c r="Z1418" s="588"/>
      <c r="AA1418" s="588"/>
      <c r="AB1418" s="588"/>
      <c r="AC1418" s="528"/>
      <c r="AD1418" s="588"/>
      <c r="AE1418" s="613"/>
      <c r="AF1418" s="613"/>
      <c r="AP1418" s="380"/>
    </row>
    <row r="1419" spans="11:42" x14ac:dyDescent="0.45">
      <c r="K1419" s="588"/>
      <c r="L1419" s="588"/>
      <c r="M1419" s="588"/>
      <c r="N1419" s="588"/>
      <c r="O1419" s="588"/>
      <c r="P1419" s="588"/>
      <c r="Q1419" s="588"/>
      <c r="R1419" s="588"/>
      <c r="S1419" s="588"/>
      <c r="T1419" s="588"/>
      <c r="U1419" s="588"/>
      <c r="V1419" s="588"/>
      <c r="W1419" s="588"/>
      <c r="X1419" s="588"/>
      <c r="Y1419" s="588"/>
      <c r="Z1419" s="588"/>
      <c r="AA1419" s="588"/>
      <c r="AB1419" s="588"/>
      <c r="AC1419" s="528"/>
      <c r="AD1419" s="588"/>
      <c r="AE1419" s="613"/>
      <c r="AF1419" s="613"/>
      <c r="AP1419" s="380"/>
    </row>
    <row r="1420" spans="11:42" x14ac:dyDescent="0.45">
      <c r="K1420" s="588"/>
      <c r="L1420" s="588"/>
      <c r="M1420" s="588"/>
      <c r="N1420" s="588"/>
      <c r="O1420" s="588"/>
      <c r="P1420" s="588"/>
      <c r="Q1420" s="588"/>
      <c r="R1420" s="588"/>
      <c r="S1420" s="588"/>
      <c r="T1420" s="588"/>
      <c r="U1420" s="588"/>
      <c r="V1420" s="588"/>
      <c r="W1420" s="588"/>
      <c r="X1420" s="588"/>
      <c r="Y1420" s="588"/>
      <c r="Z1420" s="588"/>
      <c r="AA1420" s="588"/>
      <c r="AB1420" s="588"/>
      <c r="AC1420" s="528"/>
      <c r="AD1420" s="588"/>
      <c r="AE1420" s="613"/>
      <c r="AF1420" s="613"/>
      <c r="AP1420" s="380"/>
    </row>
    <row r="1421" spans="11:42" x14ac:dyDescent="0.45">
      <c r="K1421" s="588"/>
      <c r="L1421" s="588"/>
      <c r="M1421" s="588"/>
      <c r="N1421" s="588"/>
      <c r="O1421" s="588"/>
      <c r="P1421" s="588"/>
      <c r="Q1421" s="588"/>
      <c r="R1421" s="588"/>
      <c r="S1421" s="588"/>
      <c r="T1421" s="588"/>
      <c r="U1421" s="588"/>
      <c r="V1421" s="588"/>
      <c r="W1421" s="588"/>
      <c r="X1421" s="588"/>
      <c r="Y1421" s="588"/>
      <c r="Z1421" s="588"/>
      <c r="AA1421" s="588"/>
      <c r="AB1421" s="588"/>
      <c r="AC1421" s="528"/>
      <c r="AD1421" s="588"/>
      <c r="AE1421" s="613"/>
      <c r="AF1421" s="613"/>
      <c r="AP1421" s="380"/>
    </row>
    <row r="1422" spans="11:42" x14ac:dyDescent="0.45">
      <c r="K1422" s="588"/>
      <c r="L1422" s="588"/>
      <c r="M1422" s="588"/>
      <c r="N1422" s="588"/>
      <c r="O1422" s="588"/>
      <c r="P1422" s="588"/>
      <c r="Q1422" s="588"/>
      <c r="R1422" s="588"/>
      <c r="S1422" s="588"/>
      <c r="T1422" s="588"/>
      <c r="U1422" s="588"/>
      <c r="V1422" s="588"/>
      <c r="W1422" s="588"/>
      <c r="X1422" s="588"/>
      <c r="Y1422" s="588"/>
      <c r="Z1422" s="588"/>
      <c r="AA1422" s="588"/>
      <c r="AB1422" s="588"/>
      <c r="AC1422" s="528"/>
      <c r="AD1422" s="588"/>
      <c r="AE1422" s="613"/>
      <c r="AF1422" s="613"/>
      <c r="AP1422" s="380"/>
    </row>
    <row r="1423" spans="11:42" x14ac:dyDescent="0.45">
      <c r="K1423" s="588"/>
      <c r="L1423" s="588"/>
      <c r="M1423" s="588"/>
      <c r="N1423" s="588"/>
      <c r="O1423" s="588"/>
      <c r="P1423" s="588"/>
      <c r="Q1423" s="588"/>
      <c r="R1423" s="588"/>
      <c r="S1423" s="588"/>
      <c r="T1423" s="588"/>
      <c r="U1423" s="588"/>
      <c r="V1423" s="588"/>
      <c r="W1423" s="588"/>
      <c r="X1423" s="588"/>
      <c r="Y1423" s="588"/>
      <c r="Z1423" s="588"/>
      <c r="AA1423" s="588"/>
      <c r="AB1423" s="588"/>
      <c r="AC1423" s="528"/>
      <c r="AD1423" s="588"/>
      <c r="AE1423" s="613"/>
      <c r="AF1423" s="613"/>
      <c r="AP1423" s="380"/>
    </row>
    <row r="1424" spans="11:42" x14ac:dyDescent="0.45">
      <c r="K1424" s="588"/>
      <c r="L1424" s="588"/>
      <c r="M1424" s="588"/>
      <c r="N1424" s="588"/>
      <c r="O1424" s="588"/>
      <c r="P1424" s="588"/>
      <c r="Q1424" s="588"/>
      <c r="R1424" s="588"/>
      <c r="S1424" s="588"/>
      <c r="T1424" s="588"/>
      <c r="U1424" s="588"/>
      <c r="V1424" s="588"/>
      <c r="W1424" s="588"/>
      <c r="X1424" s="588"/>
      <c r="Y1424" s="588"/>
      <c r="Z1424" s="588"/>
      <c r="AA1424" s="588"/>
      <c r="AB1424" s="588"/>
      <c r="AC1424" s="528"/>
      <c r="AD1424" s="588"/>
      <c r="AE1424" s="613"/>
      <c r="AF1424" s="613"/>
      <c r="AP1424" s="380"/>
    </row>
    <row r="1425" spans="11:42" x14ac:dyDescent="0.45">
      <c r="K1425" s="588"/>
      <c r="L1425" s="588"/>
      <c r="M1425" s="588"/>
      <c r="N1425" s="588"/>
      <c r="O1425" s="588"/>
      <c r="P1425" s="588"/>
      <c r="Q1425" s="588"/>
      <c r="R1425" s="588"/>
      <c r="S1425" s="588"/>
      <c r="T1425" s="588"/>
      <c r="U1425" s="588"/>
      <c r="V1425" s="588"/>
      <c r="W1425" s="588"/>
      <c r="X1425" s="588"/>
      <c r="Y1425" s="588"/>
      <c r="Z1425" s="588"/>
      <c r="AA1425" s="588"/>
      <c r="AB1425" s="588"/>
      <c r="AC1425" s="528"/>
      <c r="AD1425" s="588"/>
      <c r="AE1425" s="613"/>
      <c r="AF1425" s="613"/>
      <c r="AP1425" s="380"/>
    </row>
    <row r="1426" spans="11:42" x14ac:dyDescent="0.45">
      <c r="K1426" s="588"/>
      <c r="L1426" s="588"/>
      <c r="M1426" s="588"/>
      <c r="N1426" s="588"/>
      <c r="O1426" s="588"/>
      <c r="P1426" s="588"/>
      <c r="Q1426" s="588"/>
      <c r="R1426" s="588"/>
      <c r="S1426" s="588"/>
      <c r="T1426" s="588"/>
      <c r="U1426" s="588"/>
      <c r="V1426" s="588"/>
      <c r="W1426" s="588"/>
      <c r="X1426" s="588"/>
      <c r="Y1426" s="588"/>
      <c r="Z1426" s="588"/>
      <c r="AA1426" s="588"/>
      <c r="AB1426" s="588"/>
      <c r="AC1426" s="528"/>
      <c r="AD1426" s="588"/>
      <c r="AE1426" s="613"/>
      <c r="AF1426" s="613"/>
      <c r="AP1426" s="380"/>
    </row>
    <row r="1427" spans="11:42" x14ac:dyDescent="0.45">
      <c r="K1427" s="588"/>
      <c r="L1427" s="588"/>
      <c r="M1427" s="588"/>
      <c r="N1427" s="588"/>
      <c r="O1427" s="588"/>
      <c r="P1427" s="588"/>
      <c r="Q1427" s="588"/>
      <c r="R1427" s="588"/>
      <c r="S1427" s="588"/>
      <c r="T1427" s="588"/>
      <c r="U1427" s="588"/>
      <c r="V1427" s="588"/>
      <c r="W1427" s="588"/>
      <c r="X1427" s="588"/>
      <c r="Y1427" s="588"/>
      <c r="Z1427" s="588"/>
      <c r="AA1427" s="588"/>
      <c r="AB1427" s="588"/>
      <c r="AC1427" s="528"/>
      <c r="AD1427" s="588"/>
      <c r="AE1427" s="613"/>
      <c r="AF1427" s="613"/>
      <c r="AP1427" s="380"/>
    </row>
    <row r="1428" spans="11:42" x14ac:dyDescent="0.45">
      <c r="K1428" s="588"/>
      <c r="L1428" s="588"/>
      <c r="M1428" s="588"/>
      <c r="N1428" s="588"/>
      <c r="O1428" s="588"/>
      <c r="P1428" s="588"/>
      <c r="Q1428" s="588"/>
      <c r="R1428" s="588"/>
      <c r="S1428" s="588"/>
      <c r="T1428" s="588"/>
      <c r="U1428" s="588"/>
      <c r="V1428" s="588"/>
      <c r="W1428" s="588"/>
      <c r="X1428" s="588"/>
      <c r="Y1428" s="588"/>
      <c r="Z1428" s="588"/>
      <c r="AA1428" s="588"/>
      <c r="AB1428" s="588"/>
      <c r="AC1428" s="528"/>
      <c r="AD1428" s="588"/>
      <c r="AE1428" s="613"/>
      <c r="AF1428" s="613"/>
      <c r="AP1428" s="380"/>
    </row>
    <row r="1429" spans="11:42" x14ac:dyDescent="0.45">
      <c r="K1429" s="588"/>
      <c r="L1429" s="588"/>
      <c r="M1429" s="588"/>
      <c r="N1429" s="588"/>
      <c r="O1429" s="588"/>
      <c r="P1429" s="588"/>
      <c r="Q1429" s="588"/>
      <c r="R1429" s="588"/>
      <c r="S1429" s="588"/>
      <c r="T1429" s="588"/>
      <c r="U1429" s="588"/>
      <c r="V1429" s="588"/>
      <c r="W1429" s="588"/>
      <c r="X1429" s="588"/>
      <c r="Y1429" s="588"/>
      <c r="Z1429" s="588"/>
      <c r="AA1429" s="588"/>
      <c r="AB1429" s="588"/>
      <c r="AC1429" s="528"/>
      <c r="AD1429" s="588"/>
      <c r="AE1429" s="613"/>
      <c r="AF1429" s="613"/>
      <c r="AP1429" s="380"/>
    </row>
    <row r="1430" spans="11:42" x14ac:dyDescent="0.45">
      <c r="K1430" s="588"/>
      <c r="L1430" s="588"/>
      <c r="M1430" s="588"/>
      <c r="N1430" s="588"/>
      <c r="O1430" s="588"/>
      <c r="P1430" s="588"/>
      <c r="Q1430" s="588"/>
      <c r="R1430" s="588"/>
      <c r="S1430" s="588"/>
      <c r="T1430" s="588"/>
      <c r="U1430" s="588"/>
      <c r="V1430" s="588"/>
      <c r="W1430" s="588"/>
      <c r="X1430" s="588"/>
      <c r="Y1430" s="588"/>
      <c r="Z1430" s="588"/>
      <c r="AA1430" s="588"/>
      <c r="AB1430" s="588"/>
      <c r="AC1430" s="528"/>
      <c r="AD1430" s="588"/>
      <c r="AE1430" s="613"/>
      <c r="AF1430" s="613"/>
      <c r="AP1430" s="380"/>
    </row>
    <row r="1431" spans="11:42" x14ac:dyDescent="0.45">
      <c r="K1431" s="588"/>
      <c r="L1431" s="588"/>
      <c r="M1431" s="588"/>
      <c r="N1431" s="588"/>
      <c r="O1431" s="588"/>
      <c r="P1431" s="588"/>
      <c r="Q1431" s="588"/>
      <c r="R1431" s="588"/>
      <c r="S1431" s="588"/>
      <c r="T1431" s="588"/>
      <c r="U1431" s="588"/>
      <c r="V1431" s="588"/>
      <c r="W1431" s="588"/>
      <c r="X1431" s="588"/>
      <c r="Y1431" s="588"/>
      <c r="Z1431" s="588"/>
      <c r="AA1431" s="588"/>
      <c r="AB1431" s="588"/>
      <c r="AC1431" s="528"/>
      <c r="AD1431" s="588"/>
      <c r="AE1431" s="613"/>
      <c r="AF1431" s="613"/>
      <c r="AP1431" s="380"/>
    </row>
    <row r="1432" spans="11:42" x14ac:dyDescent="0.45">
      <c r="K1432" s="588"/>
      <c r="L1432" s="588"/>
      <c r="M1432" s="588"/>
      <c r="N1432" s="588"/>
      <c r="O1432" s="588"/>
      <c r="P1432" s="588"/>
      <c r="Q1432" s="588"/>
      <c r="R1432" s="588"/>
      <c r="S1432" s="588"/>
      <c r="T1432" s="588"/>
      <c r="U1432" s="588"/>
      <c r="V1432" s="588"/>
      <c r="W1432" s="588"/>
      <c r="X1432" s="588"/>
      <c r="Y1432" s="588"/>
      <c r="Z1432" s="588"/>
      <c r="AA1432" s="588"/>
      <c r="AB1432" s="588"/>
      <c r="AC1432" s="528"/>
      <c r="AD1432" s="588"/>
      <c r="AE1432" s="613"/>
      <c r="AF1432" s="613"/>
      <c r="AP1432" s="380"/>
    </row>
    <row r="1433" spans="11:42" x14ac:dyDescent="0.45">
      <c r="K1433" s="588"/>
      <c r="L1433" s="588"/>
      <c r="M1433" s="588"/>
      <c r="N1433" s="588"/>
      <c r="O1433" s="588"/>
      <c r="P1433" s="588"/>
      <c r="Q1433" s="588"/>
      <c r="R1433" s="588"/>
      <c r="S1433" s="588"/>
      <c r="T1433" s="588"/>
      <c r="U1433" s="588"/>
      <c r="V1433" s="588"/>
      <c r="W1433" s="588"/>
      <c r="X1433" s="588"/>
      <c r="Y1433" s="588"/>
      <c r="Z1433" s="588"/>
      <c r="AA1433" s="588"/>
      <c r="AB1433" s="588"/>
      <c r="AC1433" s="528"/>
      <c r="AD1433" s="588"/>
      <c r="AE1433" s="613"/>
      <c r="AF1433" s="613"/>
      <c r="AP1433" s="380"/>
    </row>
    <row r="1434" spans="11:42" x14ac:dyDescent="0.45">
      <c r="K1434" s="588"/>
      <c r="L1434" s="588"/>
      <c r="M1434" s="588"/>
      <c r="N1434" s="588"/>
      <c r="O1434" s="588"/>
      <c r="P1434" s="588"/>
      <c r="Q1434" s="588"/>
      <c r="R1434" s="588"/>
      <c r="S1434" s="588"/>
      <c r="T1434" s="588"/>
      <c r="U1434" s="588"/>
      <c r="V1434" s="588"/>
      <c r="W1434" s="588"/>
      <c r="X1434" s="588"/>
      <c r="Y1434" s="588"/>
      <c r="Z1434" s="588"/>
      <c r="AA1434" s="588"/>
      <c r="AB1434" s="588"/>
      <c r="AC1434" s="528"/>
      <c r="AD1434" s="588"/>
      <c r="AE1434" s="613"/>
      <c r="AF1434" s="613"/>
      <c r="AP1434" s="380"/>
    </row>
    <row r="1435" spans="11:42" x14ac:dyDescent="0.45">
      <c r="K1435" s="588"/>
      <c r="L1435" s="588"/>
      <c r="M1435" s="588"/>
      <c r="N1435" s="588"/>
      <c r="O1435" s="588"/>
      <c r="P1435" s="588"/>
      <c r="Q1435" s="588"/>
      <c r="R1435" s="588"/>
      <c r="S1435" s="588"/>
      <c r="T1435" s="588"/>
      <c r="U1435" s="588"/>
      <c r="V1435" s="588"/>
      <c r="W1435" s="588"/>
      <c r="X1435" s="588"/>
      <c r="Y1435" s="588"/>
      <c r="Z1435" s="588"/>
      <c r="AA1435" s="588"/>
      <c r="AB1435" s="588"/>
      <c r="AC1435" s="528"/>
      <c r="AD1435" s="588"/>
      <c r="AE1435" s="613"/>
      <c r="AF1435" s="613"/>
      <c r="AP1435" s="380"/>
    </row>
    <row r="1436" spans="11:42" x14ac:dyDescent="0.45">
      <c r="K1436" s="588"/>
      <c r="L1436" s="588"/>
      <c r="M1436" s="588"/>
      <c r="N1436" s="588"/>
      <c r="O1436" s="588"/>
      <c r="P1436" s="588"/>
      <c r="Q1436" s="588"/>
      <c r="R1436" s="588"/>
      <c r="S1436" s="588"/>
      <c r="T1436" s="588"/>
      <c r="U1436" s="588"/>
      <c r="V1436" s="588"/>
      <c r="W1436" s="588"/>
      <c r="X1436" s="588"/>
      <c r="Y1436" s="588"/>
      <c r="Z1436" s="588"/>
      <c r="AA1436" s="588"/>
      <c r="AB1436" s="588"/>
      <c r="AC1436" s="528"/>
      <c r="AD1436" s="588"/>
      <c r="AE1436" s="613"/>
      <c r="AF1436" s="613"/>
      <c r="AP1436" s="380"/>
    </row>
    <row r="1437" spans="11:42" x14ac:dyDescent="0.45">
      <c r="K1437" s="588"/>
      <c r="L1437" s="588"/>
      <c r="M1437" s="588"/>
      <c r="N1437" s="588"/>
      <c r="O1437" s="588"/>
      <c r="P1437" s="588"/>
      <c r="Q1437" s="588"/>
      <c r="R1437" s="588"/>
      <c r="S1437" s="588"/>
      <c r="T1437" s="588"/>
      <c r="U1437" s="588"/>
      <c r="V1437" s="588"/>
      <c r="W1437" s="588"/>
      <c r="X1437" s="588"/>
      <c r="Y1437" s="588"/>
      <c r="Z1437" s="588"/>
      <c r="AA1437" s="588"/>
      <c r="AB1437" s="588"/>
      <c r="AC1437" s="528"/>
      <c r="AD1437" s="588"/>
      <c r="AE1437" s="613"/>
      <c r="AF1437" s="613"/>
      <c r="AP1437" s="380"/>
    </row>
    <row r="1438" spans="11:42" x14ac:dyDescent="0.45">
      <c r="K1438" s="588"/>
      <c r="L1438" s="588"/>
      <c r="M1438" s="588"/>
      <c r="N1438" s="588"/>
      <c r="O1438" s="588"/>
      <c r="P1438" s="588"/>
      <c r="Q1438" s="588"/>
      <c r="R1438" s="588"/>
      <c r="S1438" s="588"/>
      <c r="T1438" s="588"/>
      <c r="U1438" s="588"/>
      <c r="V1438" s="588"/>
      <c r="W1438" s="588"/>
      <c r="X1438" s="588"/>
      <c r="Y1438" s="588"/>
      <c r="Z1438" s="588"/>
      <c r="AA1438" s="588"/>
      <c r="AB1438" s="588"/>
      <c r="AC1438" s="528"/>
      <c r="AD1438" s="588"/>
      <c r="AE1438" s="613"/>
      <c r="AF1438" s="613"/>
      <c r="AP1438" s="380"/>
    </row>
    <row r="1439" spans="11:42" x14ac:dyDescent="0.45">
      <c r="K1439" s="588"/>
      <c r="L1439" s="588"/>
      <c r="M1439" s="588"/>
      <c r="N1439" s="588"/>
      <c r="O1439" s="588"/>
      <c r="P1439" s="588"/>
      <c r="Q1439" s="588"/>
      <c r="R1439" s="588"/>
      <c r="S1439" s="588"/>
      <c r="T1439" s="588"/>
      <c r="U1439" s="588"/>
      <c r="V1439" s="588"/>
      <c r="W1439" s="588"/>
      <c r="X1439" s="588"/>
      <c r="Y1439" s="588"/>
      <c r="Z1439" s="588"/>
      <c r="AA1439" s="588"/>
      <c r="AB1439" s="588"/>
      <c r="AC1439" s="528"/>
      <c r="AD1439" s="588"/>
      <c r="AE1439" s="613"/>
      <c r="AF1439" s="613"/>
      <c r="AP1439" s="380"/>
    </row>
    <row r="1440" spans="11:42" x14ac:dyDescent="0.45">
      <c r="K1440" s="588"/>
      <c r="L1440" s="588"/>
      <c r="M1440" s="588"/>
      <c r="N1440" s="588"/>
      <c r="O1440" s="588"/>
      <c r="P1440" s="588"/>
      <c r="Q1440" s="588"/>
      <c r="R1440" s="588"/>
      <c r="S1440" s="588"/>
      <c r="T1440" s="588"/>
      <c r="U1440" s="588"/>
      <c r="V1440" s="588"/>
      <c r="W1440" s="588"/>
      <c r="X1440" s="588"/>
      <c r="Y1440" s="588"/>
      <c r="Z1440" s="588"/>
      <c r="AA1440" s="588"/>
      <c r="AB1440" s="588"/>
      <c r="AC1440" s="528"/>
      <c r="AD1440" s="588"/>
      <c r="AE1440" s="613"/>
      <c r="AF1440" s="613"/>
      <c r="AP1440" s="380"/>
    </row>
    <row r="1441" spans="11:42" x14ac:dyDescent="0.45">
      <c r="K1441" s="588"/>
      <c r="L1441" s="588"/>
      <c r="M1441" s="588"/>
      <c r="N1441" s="588"/>
      <c r="O1441" s="588"/>
      <c r="P1441" s="588"/>
      <c r="Q1441" s="588"/>
      <c r="R1441" s="588"/>
      <c r="S1441" s="588"/>
      <c r="T1441" s="588"/>
      <c r="U1441" s="588"/>
      <c r="V1441" s="588"/>
      <c r="W1441" s="588"/>
      <c r="X1441" s="588"/>
      <c r="Y1441" s="588"/>
      <c r="Z1441" s="588"/>
      <c r="AA1441" s="588"/>
      <c r="AB1441" s="588"/>
      <c r="AC1441" s="528"/>
      <c r="AD1441" s="588"/>
      <c r="AE1441" s="613"/>
      <c r="AF1441" s="613"/>
      <c r="AP1441" s="380"/>
    </row>
    <row r="1442" spans="11:42" x14ac:dyDescent="0.45">
      <c r="K1442" s="588"/>
      <c r="L1442" s="588"/>
      <c r="M1442" s="588"/>
      <c r="N1442" s="588"/>
      <c r="O1442" s="588"/>
      <c r="P1442" s="588"/>
      <c r="Q1442" s="588"/>
      <c r="R1442" s="588"/>
      <c r="S1442" s="588"/>
      <c r="T1442" s="588"/>
      <c r="U1442" s="588"/>
      <c r="V1442" s="588"/>
      <c r="W1442" s="588"/>
      <c r="X1442" s="588"/>
      <c r="Y1442" s="588"/>
      <c r="Z1442" s="588"/>
      <c r="AA1442" s="588"/>
      <c r="AB1442" s="588"/>
      <c r="AC1442" s="528"/>
      <c r="AD1442" s="588"/>
      <c r="AE1442" s="613"/>
      <c r="AF1442" s="613"/>
      <c r="AP1442" s="380"/>
    </row>
    <row r="1443" spans="11:42" x14ac:dyDescent="0.45">
      <c r="K1443" s="588"/>
      <c r="L1443" s="588"/>
      <c r="M1443" s="588"/>
      <c r="N1443" s="588"/>
      <c r="O1443" s="588"/>
      <c r="P1443" s="588"/>
      <c r="Q1443" s="588"/>
      <c r="R1443" s="588"/>
      <c r="S1443" s="588"/>
      <c r="T1443" s="588"/>
      <c r="U1443" s="588"/>
      <c r="V1443" s="588"/>
      <c r="W1443" s="588"/>
      <c r="X1443" s="588"/>
      <c r="Y1443" s="588"/>
      <c r="Z1443" s="588"/>
      <c r="AA1443" s="588"/>
      <c r="AB1443" s="588"/>
      <c r="AC1443" s="528"/>
      <c r="AD1443" s="588"/>
      <c r="AE1443" s="613"/>
      <c r="AF1443" s="613"/>
      <c r="AP1443" s="380"/>
    </row>
    <row r="1444" spans="11:42" x14ac:dyDescent="0.45">
      <c r="K1444" s="588"/>
      <c r="L1444" s="588"/>
      <c r="M1444" s="588"/>
      <c r="N1444" s="588"/>
      <c r="O1444" s="588"/>
      <c r="P1444" s="588"/>
      <c r="Q1444" s="588"/>
      <c r="R1444" s="588"/>
      <c r="S1444" s="588"/>
      <c r="T1444" s="588"/>
      <c r="U1444" s="588"/>
      <c r="V1444" s="588"/>
      <c r="W1444" s="588"/>
      <c r="X1444" s="588"/>
      <c r="Y1444" s="588"/>
      <c r="Z1444" s="588"/>
      <c r="AA1444" s="588"/>
      <c r="AB1444" s="588"/>
      <c r="AC1444" s="528"/>
      <c r="AD1444" s="588"/>
      <c r="AE1444" s="613"/>
      <c r="AF1444" s="613"/>
      <c r="AP1444" s="380"/>
    </row>
    <row r="1445" spans="11:42" x14ac:dyDescent="0.45">
      <c r="K1445" s="588"/>
      <c r="L1445" s="588"/>
      <c r="M1445" s="588"/>
      <c r="N1445" s="588"/>
      <c r="O1445" s="588"/>
      <c r="P1445" s="588"/>
      <c r="Q1445" s="588"/>
      <c r="R1445" s="588"/>
      <c r="S1445" s="588"/>
      <c r="T1445" s="588"/>
      <c r="U1445" s="588"/>
      <c r="V1445" s="588"/>
      <c r="W1445" s="588"/>
      <c r="X1445" s="588"/>
      <c r="Y1445" s="588"/>
      <c r="Z1445" s="588"/>
      <c r="AA1445" s="588"/>
      <c r="AB1445" s="588"/>
      <c r="AC1445" s="528"/>
      <c r="AD1445" s="588"/>
      <c r="AE1445" s="613"/>
      <c r="AF1445" s="613"/>
      <c r="AP1445" s="380"/>
    </row>
    <row r="1446" spans="11:42" x14ac:dyDescent="0.45">
      <c r="K1446" s="588"/>
      <c r="L1446" s="588"/>
      <c r="M1446" s="588"/>
      <c r="N1446" s="588"/>
      <c r="O1446" s="588"/>
      <c r="P1446" s="588"/>
      <c r="Q1446" s="588"/>
      <c r="R1446" s="588"/>
      <c r="S1446" s="588"/>
      <c r="T1446" s="588"/>
      <c r="U1446" s="588"/>
      <c r="V1446" s="588"/>
      <c r="W1446" s="588"/>
      <c r="X1446" s="588"/>
      <c r="Y1446" s="588"/>
      <c r="Z1446" s="588"/>
      <c r="AA1446" s="588"/>
      <c r="AB1446" s="588"/>
      <c r="AC1446" s="528"/>
      <c r="AD1446" s="588"/>
      <c r="AE1446" s="613"/>
      <c r="AF1446" s="613"/>
      <c r="AP1446" s="380"/>
    </row>
    <row r="1447" spans="11:42" x14ac:dyDescent="0.45">
      <c r="K1447" s="588"/>
      <c r="L1447" s="588"/>
      <c r="M1447" s="588"/>
      <c r="N1447" s="588"/>
      <c r="O1447" s="588"/>
      <c r="P1447" s="588"/>
      <c r="Q1447" s="588"/>
      <c r="R1447" s="588"/>
      <c r="S1447" s="588"/>
      <c r="T1447" s="588"/>
      <c r="U1447" s="588"/>
      <c r="V1447" s="588"/>
      <c r="W1447" s="588"/>
      <c r="X1447" s="588"/>
      <c r="Y1447" s="588"/>
      <c r="Z1447" s="588"/>
      <c r="AA1447" s="588"/>
      <c r="AB1447" s="588"/>
      <c r="AC1447" s="528"/>
      <c r="AD1447" s="588"/>
      <c r="AE1447" s="613"/>
      <c r="AF1447" s="613"/>
      <c r="AP1447" s="380"/>
    </row>
    <row r="1448" spans="11:42" x14ac:dyDescent="0.45">
      <c r="K1448" s="588"/>
      <c r="L1448" s="588"/>
      <c r="M1448" s="588"/>
      <c r="N1448" s="588"/>
      <c r="O1448" s="588"/>
      <c r="P1448" s="588"/>
      <c r="Q1448" s="588"/>
      <c r="R1448" s="588"/>
      <c r="S1448" s="588"/>
      <c r="T1448" s="588"/>
      <c r="U1448" s="588"/>
      <c r="V1448" s="588"/>
      <c r="W1448" s="588"/>
      <c r="X1448" s="588"/>
      <c r="Y1448" s="588"/>
      <c r="Z1448" s="588"/>
      <c r="AA1448" s="588"/>
      <c r="AB1448" s="588"/>
      <c r="AC1448" s="528"/>
      <c r="AD1448" s="588"/>
      <c r="AE1448" s="613"/>
      <c r="AF1448" s="613"/>
      <c r="AP1448" s="380"/>
    </row>
    <row r="1449" spans="11:42" x14ac:dyDescent="0.45">
      <c r="K1449" s="588"/>
      <c r="L1449" s="588"/>
      <c r="M1449" s="588"/>
      <c r="N1449" s="588"/>
      <c r="O1449" s="588"/>
      <c r="P1449" s="588"/>
      <c r="Q1449" s="588"/>
      <c r="R1449" s="588"/>
      <c r="S1449" s="588"/>
      <c r="T1449" s="588"/>
      <c r="U1449" s="588"/>
      <c r="V1449" s="588"/>
      <c r="W1449" s="588"/>
      <c r="X1449" s="588"/>
      <c r="Y1449" s="588"/>
      <c r="Z1449" s="588"/>
      <c r="AA1449" s="588"/>
      <c r="AB1449" s="588"/>
      <c r="AC1449" s="528"/>
      <c r="AD1449" s="588"/>
      <c r="AE1449" s="613"/>
      <c r="AF1449" s="613"/>
      <c r="AP1449" s="380"/>
    </row>
    <row r="1450" spans="11:42" x14ac:dyDescent="0.45">
      <c r="K1450" s="588"/>
      <c r="L1450" s="588"/>
      <c r="M1450" s="588"/>
      <c r="N1450" s="588"/>
      <c r="O1450" s="588"/>
      <c r="P1450" s="588"/>
      <c r="Q1450" s="588"/>
      <c r="R1450" s="588"/>
      <c r="S1450" s="588"/>
      <c r="T1450" s="588"/>
      <c r="U1450" s="588"/>
      <c r="V1450" s="588"/>
      <c r="W1450" s="588"/>
      <c r="X1450" s="588"/>
      <c r="Y1450" s="588"/>
      <c r="Z1450" s="588"/>
      <c r="AA1450" s="588"/>
      <c r="AB1450" s="588"/>
      <c r="AC1450" s="528"/>
      <c r="AD1450" s="588"/>
      <c r="AE1450" s="613"/>
      <c r="AF1450" s="613"/>
      <c r="AP1450" s="380"/>
    </row>
    <row r="1451" spans="11:42" x14ac:dyDescent="0.45">
      <c r="K1451" s="588"/>
      <c r="L1451" s="588"/>
      <c r="M1451" s="588"/>
      <c r="N1451" s="588"/>
      <c r="O1451" s="588"/>
      <c r="P1451" s="588"/>
      <c r="Q1451" s="588"/>
      <c r="R1451" s="588"/>
      <c r="S1451" s="588"/>
      <c r="T1451" s="588"/>
      <c r="U1451" s="588"/>
      <c r="V1451" s="588"/>
      <c r="W1451" s="588"/>
      <c r="X1451" s="588"/>
      <c r="Y1451" s="588"/>
      <c r="Z1451" s="588"/>
      <c r="AA1451" s="588"/>
      <c r="AB1451" s="588"/>
      <c r="AC1451" s="528"/>
      <c r="AD1451" s="588"/>
      <c r="AE1451" s="613"/>
      <c r="AF1451" s="613"/>
      <c r="AP1451" s="380"/>
    </row>
    <row r="1452" spans="11:42" x14ac:dyDescent="0.45">
      <c r="K1452" s="588"/>
      <c r="L1452" s="588"/>
      <c r="M1452" s="588"/>
      <c r="N1452" s="588"/>
      <c r="O1452" s="588"/>
      <c r="P1452" s="588"/>
      <c r="Q1452" s="588"/>
      <c r="R1452" s="588"/>
      <c r="S1452" s="588"/>
      <c r="T1452" s="588"/>
      <c r="U1452" s="588"/>
      <c r="V1452" s="588"/>
      <c r="W1452" s="588"/>
      <c r="X1452" s="588"/>
      <c r="Y1452" s="588"/>
      <c r="Z1452" s="588"/>
      <c r="AA1452" s="588"/>
      <c r="AB1452" s="588"/>
      <c r="AC1452" s="528"/>
      <c r="AD1452" s="588"/>
      <c r="AE1452" s="613"/>
      <c r="AF1452" s="613"/>
      <c r="AP1452" s="380"/>
    </row>
    <row r="1453" spans="11:42" x14ac:dyDescent="0.45">
      <c r="K1453" s="588"/>
      <c r="L1453" s="588"/>
      <c r="M1453" s="588"/>
      <c r="N1453" s="588"/>
      <c r="O1453" s="588"/>
      <c r="P1453" s="588"/>
      <c r="Q1453" s="588"/>
      <c r="R1453" s="588"/>
      <c r="S1453" s="588"/>
      <c r="T1453" s="588"/>
      <c r="U1453" s="588"/>
      <c r="V1453" s="588"/>
      <c r="W1453" s="588"/>
      <c r="X1453" s="588"/>
      <c r="Y1453" s="588"/>
      <c r="Z1453" s="588"/>
      <c r="AA1453" s="588"/>
      <c r="AB1453" s="588"/>
      <c r="AC1453" s="528"/>
      <c r="AD1453" s="588"/>
      <c r="AE1453" s="613"/>
      <c r="AF1453" s="613"/>
      <c r="AP1453" s="380"/>
    </row>
    <row r="1454" spans="11:42" x14ac:dyDescent="0.45">
      <c r="K1454" s="588"/>
      <c r="L1454" s="588"/>
      <c r="M1454" s="588"/>
      <c r="N1454" s="588"/>
      <c r="O1454" s="588"/>
      <c r="P1454" s="588"/>
      <c r="Q1454" s="588"/>
      <c r="R1454" s="588"/>
      <c r="S1454" s="588"/>
      <c r="T1454" s="588"/>
      <c r="U1454" s="588"/>
      <c r="V1454" s="588"/>
      <c r="W1454" s="588"/>
      <c r="X1454" s="588"/>
      <c r="Y1454" s="588"/>
      <c r="Z1454" s="588"/>
      <c r="AA1454" s="588"/>
      <c r="AB1454" s="588"/>
      <c r="AC1454" s="528"/>
      <c r="AD1454" s="588"/>
      <c r="AE1454" s="613"/>
      <c r="AF1454" s="613"/>
      <c r="AP1454" s="380"/>
    </row>
    <row r="1455" spans="11:42" x14ac:dyDescent="0.45">
      <c r="K1455" s="588"/>
      <c r="L1455" s="588"/>
      <c r="M1455" s="588"/>
      <c r="N1455" s="588"/>
      <c r="O1455" s="588"/>
      <c r="P1455" s="588"/>
      <c r="Q1455" s="588"/>
      <c r="R1455" s="588"/>
      <c r="S1455" s="588"/>
      <c r="T1455" s="588"/>
      <c r="U1455" s="588"/>
      <c r="V1455" s="588"/>
      <c r="W1455" s="588"/>
      <c r="X1455" s="588"/>
      <c r="Y1455" s="588"/>
      <c r="Z1455" s="588"/>
      <c r="AA1455" s="588"/>
      <c r="AB1455" s="588"/>
      <c r="AC1455" s="528"/>
      <c r="AD1455" s="588"/>
      <c r="AE1455" s="613"/>
      <c r="AF1455" s="613"/>
      <c r="AP1455" s="380"/>
    </row>
    <row r="1456" spans="11:42" x14ac:dyDescent="0.45">
      <c r="K1456" s="588"/>
      <c r="L1456" s="588"/>
      <c r="M1456" s="588"/>
      <c r="N1456" s="588"/>
      <c r="O1456" s="588"/>
      <c r="P1456" s="588"/>
      <c r="Q1456" s="588"/>
      <c r="R1456" s="588"/>
      <c r="S1456" s="588"/>
      <c r="T1456" s="588"/>
      <c r="U1456" s="588"/>
      <c r="V1456" s="588"/>
      <c r="W1456" s="588"/>
      <c r="X1456" s="588"/>
      <c r="Y1456" s="588"/>
      <c r="Z1456" s="588"/>
      <c r="AA1456" s="588"/>
      <c r="AB1456" s="588"/>
      <c r="AC1456" s="528"/>
      <c r="AD1456" s="588"/>
      <c r="AE1456" s="613"/>
      <c r="AF1456" s="613"/>
      <c r="AP1456" s="380"/>
    </row>
    <row r="1457" spans="11:42" x14ac:dyDescent="0.45">
      <c r="K1457" s="588"/>
      <c r="L1457" s="588"/>
      <c r="M1457" s="588"/>
      <c r="N1457" s="588"/>
      <c r="O1457" s="588"/>
      <c r="P1457" s="588"/>
      <c r="Q1457" s="588"/>
      <c r="R1457" s="588"/>
      <c r="S1457" s="588"/>
      <c r="T1457" s="588"/>
      <c r="U1457" s="588"/>
      <c r="V1457" s="588"/>
      <c r="W1457" s="588"/>
      <c r="X1457" s="588"/>
      <c r="Y1457" s="588"/>
      <c r="Z1457" s="588"/>
      <c r="AA1457" s="588"/>
      <c r="AB1457" s="588"/>
      <c r="AC1457" s="528"/>
      <c r="AD1457" s="588"/>
      <c r="AE1457" s="613"/>
      <c r="AF1457" s="613"/>
      <c r="AP1457" s="380"/>
    </row>
    <row r="1458" spans="11:42" x14ac:dyDescent="0.45">
      <c r="K1458" s="588"/>
      <c r="L1458" s="588"/>
      <c r="M1458" s="588"/>
      <c r="N1458" s="588"/>
      <c r="O1458" s="588"/>
      <c r="P1458" s="588"/>
      <c r="Q1458" s="588"/>
      <c r="R1458" s="588"/>
      <c r="S1458" s="588"/>
      <c r="T1458" s="588"/>
      <c r="U1458" s="588"/>
      <c r="V1458" s="588"/>
      <c r="W1458" s="588"/>
      <c r="X1458" s="588"/>
      <c r="Y1458" s="588"/>
      <c r="Z1458" s="588"/>
      <c r="AA1458" s="588"/>
      <c r="AB1458" s="588"/>
      <c r="AC1458" s="528"/>
      <c r="AD1458" s="588"/>
      <c r="AE1458" s="613"/>
      <c r="AF1458" s="613"/>
      <c r="AP1458" s="380"/>
    </row>
    <row r="1459" spans="11:42" x14ac:dyDescent="0.45">
      <c r="K1459" s="588"/>
      <c r="L1459" s="588"/>
      <c r="M1459" s="588"/>
      <c r="N1459" s="588"/>
      <c r="O1459" s="588"/>
      <c r="P1459" s="588"/>
      <c r="Q1459" s="588"/>
      <c r="R1459" s="588"/>
      <c r="S1459" s="588"/>
      <c r="T1459" s="588"/>
      <c r="U1459" s="588"/>
      <c r="V1459" s="588"/>
      <c r="W1459" s="588"/>
      <c r="X1459" s="588"/>
      <c r="Y1459" s="588"/>
      <c r="Z1459" s="588"/>
      <c r="AA1459" s="588"/>
      <c r="AB1459" s="588"/>
      <c r="AC1459" s="528"/>
      <c r="AD1459" s="588"/>
      <c r="AE1459" s="613"/>
      <c r="AF1459" s="613"/>
      <c r="AP1459" s="380"/>
    </row>
    <row r="1460" spans="11:42" x14ac:dyDescent="0.45">
      <c r="K1460" s="588"/>
      <c r="L1460" s="588"/>
      <c r="M1460" s="588"/>
      <c r="N1460" s="588"/>
      <c r="O1460" s="588"/>
      <c r="P1460" s="588"/>
      <c r="Q1460" s="588"/>
      <c r="R1460" s="588"/>
      <c r="S1460" s="588"/>
      <c r="T1460" s="588"/>
      <c r="U1460" s="588"/>
      <c r="V1460" s="588"/>
      <c r="W1460" s="588"/>
      <c r="X1460" s="588"/>
      <c r="Y1460" s="588"/>
      <c r="Z1460" s="588"/>
      <c r="AA1460" s="588"/>
      <c r="AB1460" s="588"/>
      <c r="AC1460" s="528"/>
      <c r="AD1460" s="588"/>
      <c r="AE1460" s="613"/>
      <c r="AF1460" s="613"/>
      <c r="AP1460" s="380"/>
    </row>
    <row r="1461" spans="11:42" x14ac:dyDescent="0.45">
      <c r="K1461" s="588"/>
      <c r="L1461" s="588"/>
      <c r="M1461" s="588"/>
      <c r="N1461" s="588"/>
      <c r="O1461" s="588"/>
      <c r="P1461" s="588"/>
      <c r="Q1461" s="588"/>
      <c r="R1461" s="588"/>
      <c r="S1461" s="588"/>
      <c r="T1461" s="588"/>
      <c r="U1461" s="588"/>
      <c r="V1461" s="588"/>
      <c r="W1461" s="588"/>
      <c r="X1461" s="588"/>
      <c r="Y1461" s="588"/>
      <c r="Z1461" s="588"/>
      <c r="AA1461" s="588"/>
      <c r="AB1461" s="588"/>
      <c r="AC1461" s="528"/>
      <c r="AD1461" s="588"/>
      <c r="AE1461" s="613"/>
      <c r="AF1461" s="613"/>
      <c r="AP1461" s="380"/>
    </row>
    <row r="1462" spans="11:42" x14ac:dyDescent="0.45">
      <c r="K1462" s="588"/>
      <c r="L1462" s="588"/>
      <c r="M1462" s="588"/>
      <c r="N1462" s="588"/>
      <c r="O1462" s="588"/>
      <c r="P1462" s="588"/>
      <c r="Q1462" s="588"/>
      <c r="R1462" s="588"/>
      <c r="S1462" s="588"/>
      <c r="T1462" s="588"/>
      <c r="U1462" s="588"/>
      <c r="V1462" s="588"/>
      <c r="W1462" s="588"/>
      <c r="X1462" s="588"/>
      <c r="Y1462" s="588"/>
      <c r="Z1462" s="588"/>
      <c r="AA1462" s="588"/>
      <c r="AB1462" s="588"/>
      <c r="AC1462" s="528"/>
      <c r="AD1462" s="588"/>
      <c r="AE1462" s="613"/>
      <c r="AF1462" s="613"/>
      <c r="AP1462" s="380"/>
    </row>
    <row r="1463" spans="11:42" x14ac:dyDescent="0.45">
      <c r="K1463" s="588"/>
      <c r="L1463" s="588"/>
      <c r="M1463" s="588"/>
      <c r="N1463" s="588"/>
      <c r="O1463" s="588"/>
      <c r="P1463" s="588"/>
      <c r="Q1463" s="588"/>
      <c r="R1463" s="588"/>
      <c r="S1463" s="588"/>
      <c r="T1463" s="588"/>
      <c r="U1463" s="588"/>
      <c r="V1463" s="588"/>
      <c r="W1463" s="588"/>
      <c r="X1463" s="588"/>
      <c r="Y1463" s="588"/>
      <c r="Z1463" s="588"/>
      <c r="AA1463" s="588"/>
      <c r="AB1463" s="588"/>
      <c r="AC1463" s="528"/>
      <c r="AD1463" s="588"/>
      <c r="AE1463" s="613"/>
      <c r="AF1463" s="613"/>
      <c r="AP1463" s="380"/>
    </row>
    <row r="1464" spans="11:42" x14ac:dyDescent="0.45">
      <c r="K1464" s="588"/>
      <c r="L1464" s="588"/>
      <c r="M1464" s="588"/>
      <c r="N1464" s="588"/>
      <c r="O1464" s="588"/>
      <c r="P1464" s="588"/>
      <c r="Q1464" s="588"/>
      <c r="R1464" s="588"/>
      <c r="S1464" s="588"/>
      <c r="T1464" s="588"/>
      <c r="U1464" s="588"/>
      <c r="V1464" s="588"/>
      <c r="W1464" s="588"/>
      <c r="X1464" s="588"/>
      <c r="Y1464" s="588"/>
      <c r="Z1464" s="588"/>
      <c r="AA1464" s="588"/>
      <c r="AB1464" s="588"/>
      <c r="AC1464" s="528"/>
      <c r="AD1464" s="588"/>
      <c r="AE1464" s="613"/>
      <c r="AF1464" s="613"/>
      <c r="AP1464" s="380"/>
    </row>
    <row r="1465" spans="11:42" x14ac:dyDescent="0.45">
      <c r="K1465" s="588"/>
      <c r="L1465" s="588"/>
      <c r="M1465" s="588"/>
      <c r="N1465" s="588"/>
      <c r="O1465" s="588"/>
      <c r="P1465" s="588"/>
      <c r="Q1465" s="588"/>
      <c r="R1465" s="588"/>
      <c r="S1465" s="588"/>
      <c r="T1465" s="588"/>
      <c r="U1465" s="588"/>
      <c r="V1465" s="588"/>
      <c r="W1465" s="588"/>
      <c r="X1465" s="588"/>
      <c r="Y1465" s="588"/>
      <c r="Z1465" s="588"/>
      <c r="AA1465" s="588"/>
      <c r="AB1465" s="588"/>
      <c r="AC1465" s="528"/>
      <c r="AD1465" s="588"/>
      <c r="AE1465" s="613"/>
      <c r="AF1465" s="613"/>
      <c r="AP1465" s="380"/>
    </row>
    <row r="1466" spans="11:42" x14ac:dyDescent="0.45">
      <c r="K1466" s="588"/>
      <c r="L1466" s="588"/>
      <c r="M1466" s="588"/>
      <c r="N1466" s="588"/>
      <c r="O1466" s="588"/>
      <c r="P1466" s="588"/>
      <c r="Q1466" s="588"/>
      <c r="R1466" s="588"/>
      <c r="S1466" s="588"/>
      <c r="T1466" s="588"/>
      <c r="U1466" s="588"/>
      <c r="V1466" s="588"/>
      <c r="W1466" s="588"/>
      <c r="X1466" s="588"/>
      <c r="Y1466" s="588"/>
      <c r="Z1466" s="588"/>
      <c r="AA1466" s="588"/>
      <c r="AB1466" s="588"/>
      <c r="AC1466" s="528"/>
      <c r="AD1466" s="588"/>
      <c r="AE1466" s="613"/>
      <c r="AF1466" s="613"/>
      <c r="AP1466" s="380"/>
    </row>
    <row r="1467" spans="11:42" x14ac:dyDescent="0.45">
      <c r="K1467" s="588"/>
      <c r="L1467" s="588"/>
      <c r="M1467" s="588"/>
      <c r="N1467" s="588"/>
      <c r="O1467" s="588"/>
      <c r="P1467" s="588"/>
      <c r="Q1467" s="588"/>
      <c r="R1467" s="588"/>
      <c r="S1467" s="588"/>
      <c r="T1467" s="588"/>
      <c r="U1467" s="588"/>
      <c r="V1467" s="588"/>
      <c r="W1467" s="588"/>
      <c r="X1467" s="588"/>
      <c r="Y1467" s="588"/>
      <c r="Z1467" s="588"/>
      <c r="AA1467" s="588"/>
      <c r="AB1467" s="588"/>
      <c r="AC1467" s="528"/>
      <c r="AD1467" s="588"/>
      <c r="AE1467" s="613"/>
      <c r="AF1467" s="613"/>
      <c r="AP1467" s="380"/>
    </row>
    <row r="1468" spans="11:42" x14ac:dyDescent="0.45">
      <c r="K1468" s="588"/>
      <c r="L1468" s="588"/>
      <c r="M1468" s="588"/>
      <c r="N1468" s="588"/>
      <c r="O1468" s="588"/>
      <c r="P1468" s="588"/>
      <c r="Q1468" s="588"/>
      <c r="R1468" s="588"/>
      <c r="S1468" s="588"/>
      <c r="T1468" s="588"/>
      <c r="U1468" s="588"/>
      <c r="V1468" s="588"/>
      <c r="W1468" s="588"/>
      <c r="X1468" s="588"/>
      <c r="Y1468" s="588"/>
      <c r="Z1468" s="588"/>
      <c r="AA1468" s="588"/>
      <c r="AB1468" s="588"/>
      <c r="AC1468" s="528"/>
      <c r="AD1468" s="588"/>
      <c r="AE1468" s="613"/>
      <c r="AF1468" s="613"/>
      <c r="AP1468" s="380"/>
    </row>
    <row r="1469" spans="11:42" x14ac:dyDescent="0.45">
      <c r="K1469" s="588"/>
      <c r="L1469" s="588"/>
      <c r="M1469" s="588"/>
      <c r="N1469" s="588"/>
      <c r="O1469" s="588"/>
      <c r="P1469" s="588"/>
      <c r="Q1469" s="588"/>
      <c r="R1469" s="588"/>
      <c r="S1469" s="588"/>
      <c r="T1469" s="588"/>
      <c r="U1469" s="588"/>
      <c r="V1469" s="588"/>
      <c r="W1469" s="588"/>
      <c r="X1469" s="588"/>
      <c r="Y1469" s="588"/>
      <c r="Z1469" s="588"/>
      <c r="AA1469" s="588"/>
      <c r="AB1469" s="588"/>
      <c r="AC1469" s="528"/>
      <c r="AD1469" s="588"/>
      <c r="AE1469" s="613"/>
      <c r="AF1469" s="613"/>
      <c r="AP1469" s="380"/>
    </row>
    <row r="1470" spans="11:42" x14ac:dyDescent="0.45">
      <c r="K1470" s="588"/>
      <c r="L1470" s="588"/>
      <c r="M1470" s="588"/>
      <c r="N1470" s="588"/>
      <c r="O1470" s="588"/>
      <c r="P1470" s="588"/>
      <c r="Q1470" s="588"/>
      <c r="R1470" s="588"/>
      <c r="S1470" s="588"/>
      <c r="T1470" s="588"/>
      <c r="U1470" s="588"/>
      <c r="V1470" s="588"/>
      <c r="W1470" s="588"/>
      <c r="X1470" s="588"/>
      <c r="Y1470" s="588"/>
      <c r="Z1470" s="588"/>
      <c r="AA1470" s="588"/>
      <c r="AB1470" s="588"/>
      <c r="AC1470" s="528"/>
      <c r="AD1470" s="588"/>
      <c r="AE1470" s="613"/>
      <c r="AF1470" s="613"/>
      <c r="AP1470" s="380"/>
    </row>
    <row r="1471" spans="11:42" x14ac:dyDescent="0.45">
      <c r="K1471" s="588"/>
      <c r="L1471" s="588"/>
      <c r="M1471" s="588"/>
      <c r="N1471" s="588"/>
      <c r="O1471" s="588"/>
      <c r="P1471" s="588"/>
      <c r="Q1471" s="588"/>
      <c r="R1471" s="588"/>
      <c r="S1471" s="588"/>
      <c r="T1471" s="588"/>
      <c r="U1471" s="588"/>
      <c r="V1471" s="588"/>
      <c r="W1471" s="588"/>
      <c r="X1471" s="588"/>
      <c r="Y1471" s="588"/>
      <c r="Z1471" s="588"/>
      <c r="AA1471" s="588"/>
      <c r="AB1471" s="588"/>
      <c r="AC1471" s="528"/>
      <c r="AD1471" s="588"/>
      <c r="AE1471" s="613"/>
      <c r="AF1471" s="613"/>
      <c r="AP1471" s="380"/>
    </row>
    <row r="1472" spans="11:42" x14ac:dyDescent="0.45">
      <c r="K1472" s="588"/>
      <c r="L1472" s="588"/>
      <c r="M1472" s="588"/>
      <c r="N1472" s="588"/>
      <c r="O1472" s="588"/>
      <c r="P1472" s="588"/>
      <c r="Q1472" s="588"/>
      <c r="R1472" s="588"/>
      <c r="S1472" s="588"/>
      <c r="T1472" s="588"/>
      <c r="U1472" s="588"/>
      <c r="V1472" s="588"/>
      <c r="W1472" s="588"/>
      <c r="X1472" s="588"/>
      <c r="Y1472" s="588"/>
      <c r="Z1472" s="588"/>
      <c r="AA1472" s="588"/>
      <c r="AB1472" s="588"/>
      <c r="AC1472" s="528"/>
      <c r="AD1472" s="588"/>
      <c r="AE1472" s="613"/>
      <c r="AF1472" s="613"/>
      <c r="AP1472" s="380"/>
    </row>
    <row r="1473" spans="11:42" x14ac:dyDescent="0.45">
      <c r="K1473" s="588"/>
      <c r="L1473" s="588"/>
      <c r="M1473" s="588"/>
      <c r="N1473" s="588"/>
      <c r="O1473" s="588"/>
      <c r="P1473" s="588"/>
      <c r="Q1473" s="588"/>
      <c r="R1473" s="588"/>
      <c r="S1473" s="588"/>
      <c r="T1473" s="588"/>
      <c r="U1473" s="588"/>
      <c r="V1473" s="588"/>
      <c r="W1473" s="588"/>
      <c r="X1473" s="588"/>
      <c r="Y1473" s="588"/>
      <c r="Z1473" s="588"/>
      <c r="AA1473" s="588"/>
      <c r="AB1473" s="588"/>
      <c r="AC1473" s="528"/>
      <c r="AD1473" s="588"/>
      <c r="AE1473" s="613"/>
      <c r="AF1473" s="613"/>
      <c r="AP1473" s="380"/>
    </row>
    <row r="1474" spans="11:42" x14ac:dyDescent="0.45">
      <c r="K1474" s="588"/>
      <c r="L1474" s="588"/>
      <c r="M1474" s="588"/>
      <c r="N1474" s="588"/>
      <c r="O1474" s="588"/>
      <c r="P1474" s="588"/>
      <c r="Q1474" s="588"/>
      <c r="R1474" s="588"/>
      <c r="S1474" s="588"/>
      <c r="T1474" s="588"/>
      <c r="U1474" s="588"/>
      <c r="V1474" s="588"/>
      <c r="W1474" s="588"/>
      <c r="X1474" s="588"/>
      <c r="Y1474" s="588"/>
      <c r="Z1474" s="588"/>
      <c r="AA1474" s="588"/>
      <c r="AB1474" s="588"/>
      <c r="AC1474" s="528"/>
      <c r="AD1474" s="588"/>
      <c r="AE1474" s="613"/>
      <c r="AF1474" s="613"/>
      <c r="AP1474" s="380"/>
    </row>
    <row r="1475" spans="11:42" x14ac:dyDescent="0.45">
      <c r="K1475" s="588"/>
      <c r="L1475" s="588"/>
      <c r="M1475" s="588"/>
      <c r="N1475" s="588"/>
      <c r="O1475" s="588"/>
      <c r="P1475" s="588"/>
      <c r="Q1475" s="588"/>
      <c r="R1475" s="588"/>
      <c r="S1475" s="588"/>
      <c r="T1475" s="588"/>
      <c r="U1475" s="588"/>
      <c r="V1475" s="588"/>
      <c r="W1475" s="588"/>
      <c r="X1475" s="588"/>
      <c r="Y1475" s="588"/>
      <c r="Z1475" s="588"/>
      <c r="AA1475" s="588"/>
      <c r="AB1475" s="588"/>
      <c r="AC1475" s="528"/>
      <c r="AD1475" s="588"/>
      <c r="AE1475" s="613"/>
      <c r="AF1475" s="613"/>
      <c r="AP1475" s="380"/>
    </row>
    <row r="1476" spans="11:42" x14ac:dyDescent="0.45">
      <c r="K1476" s="588"/>
      <c r="L1476" s="588"/>
      <c r="M1476" s="588"/>
      <c r="N1476" s="588"/>
      <c r="O1476" s="588"/>
      <c r="P1476" s="588"/>
      <c r="Q1476" s="588"/>
      <c r="R1476" s="588"/>
      <c r="S1476" s="588"/>
      <c r="T1476" s="588"/>
      <c r="U1476" s="588"/>
      <c r="V1476" s="588"/>
      <c r="W1476" s="588"/>
      <c r="X1476" s="588"/>
      <c r="Y1476" s="588"/>
      <c r="Z1476" s="588"/>
      <c r="AA1476" s="588"/>
      <c r="AB1476" s="588"/>
      <c r="AC1476" s="528"/>
      <c r="AD1476" s="588"/>
      <c r="AE1476" s="613"/>
      <c r="AF1476" s="613"/>
      <c r="AP1476" s="380"/>
    </row>
    <row r="1477" spans="11:42" x14ac:dyDescent="0.45">
      <c r="K1477" s="588"/>
      <c r="L1477" s="588"/>
      <c r="M1477" s="588"/>
      <c r="N1477" s="588"/>
      <c r="O1477" s="588"/>
      <c r="P1477" s="588"/>
      <c r="Q1477" s="588"/>
      <c r="R1477" s="588"/>
      <c r="S1477" s="588"/>
      <c r="T1477" s="588"/>
      <c r="U1477" s="588"/>
      <c r="V1477" s="588"/>
      <c r="W1477" s="588"/>
      <c r="X1477" s="588"/>
      <c r="Y1477" s="588"/>
      <c r="Z1477" s="588"/>
      <c r="AA1477" s="588"/>
      <c r="AB1477" s="588"/>
      <c r="AC1477" s="528"/>
      <c r="AD1477" s="588"/>
      <c r="AE1477" s="613"/>
      <c r="AF1477" s="613"/>
      <c r="AP1477" s="380"/>
    </row>
    <row r="1478" spans="11:42" x14ac:dyDescent="0.45">
      <c r="K1478" s="588"/>
      <c r="L1478" s="588"/>
      <c r="M1478" s="588"/>
      <c r="N1478" s="588"/>
      <c r="O1478" s="588"/>
      <c r="P1478" s="588"/>
      <c r="Q1478" s="588"/>
      <c r="R1478" s="588"/>
      <c r="S1478" s="588"/>
      <c r="T1478" s="588"/>
      <c r="U1478" s="588"/>
      <c r="V1478" s="588"/>
      <c r="W1478" s="588"/>
      <c r="X1478" s="588"/>
      <c r="Y1478" s="588"/>
      <c r="Z1478" s="588"/>
      <c r="AA1478" s="588"/>
      <c r="AB1478" s="588"/>
      <c r="AC1478" s="528"/>
      <c r="AD1478" s="588"/>
      <c r="AE1478" s="613"/>
      <c r="AF1478" s="613"/>
      <c r="AP1478" s="380"/>
    </row>
    <row r="1479" spans="11:42" x14ac:dyDescent="0.45">
      <c r="K1479" s="588"/>
      <c r="L1479" s="588"/>
      <c r="M1479" s="588"/>
      <c r="N1479" s="588"/>
      <c r="O1479" s="588"/>
      <c r="P1479" s="588"/>
      <c r="Q1479" s="588"/>
      <c r="R1479" s="588"/>
      <c r="S1479" s="588"/>
      <c r="T1479" s="588"/>
      <c r="U1479" s="588"/>
      <c r="V1479" s="588"/>
      <c r="W1479" s="588"/>
      <c r="X1479" s="588"/>
      <c r="Y1479" s="588"/>
      <c r="Z1479" s="588"/>
      <c r="AA1479" s="588"/>
      <c r="AB1479" s="588"/>
      <c r="AC1479" s="528"/>
      <c r="AD1479" s="588"/>
      <c r="AE1479" s="613"/>
      <c r="AF1479" s="613"/>
      <c r="AP1479" s="380"/>
    </row>
    <row r="1480" spans="11:42" x14ac:dyDescent="0.45">
      <c r="K1480" s="588"/>
      <c r="L1480" s="588"/>
      <c r="M1480" s="588"/>
      <c r="N1480" s="588"/>
      <c r="O1480" s="588"/>
      <c r="P1480" s="588"/>
      <c r="Q1480" s="588"/>
      <c r="R1480" s="588"/>
      <c r="S1480" s="588"/>
      <c r="T1480" s="588"/>
      <c r="U1480" s="588"/>
      <c r="V1480" s="588"/>
      <c r="W1480" s="588"/>
      <c r="X1480" s="588"/>
      <c r="Y1480" s="588"/>
      <c r="Z1480" s="588"/>
      <c r="AA1480" s="588"/>
      <c r="AB1480" s="588"/>
      <c r="AC1480" s="528"/>
      <c r="AD1480" s="588"/>
      <c r="AE1480" s="613"/>
      <c r="AF1480" s="613"/>
      <c r="AP1480" s="380"/>
    </row>
    <row r="1481" spans="11:42" x14ac:dyDescent="0.45">
      <c r="K1481" s="588"/>
      <c r="L1481" s="588"/>
      <c r="M1481" s="588"/>
      <c r="N1481" s="588"/>
      <c r="O1481" s="588"/>
      <c r="P1481" s="588"/>
      <c r="Q1481" s="588"/>
      <c r="R1481" s="588"/>
      <c r="S1481" s="588"/>
      <c r="T1481" s="588"/>
      <c r="U1481" s="588"/>
      <c r="V1481" s="588"/>
      <c r="W1481" s="588"/>
      <c r="X1481" s="588"/>
      <c r="Y1481" s="588"/>
      <c r="Z1481" s="588"/>
      <c r="AA1481" s="588"/>
      <c r="AB1481" s="588"/>
      <c r="AC1481" s="528"/>
      <c r="AD1481" s="588"/>
      <c r="AE1481" s="613"/>
      <c r="AF1481" s="613"/>
      <c r="AP1481" s="380"/>
    </row>
    <row r="1482" spans="11:42" x14ac:dyDescent="0.45">
      <c r="K1482" s="588"/>
      <c r="L1482" s="588"/>
      <c r="M1482" s="588"/>
      <c r="N1482" s="588"/>
      <c r="O1482" s="588"/>
      <c r="P1482" s="588"/>
      <c r="Q1482" s="588"/>
      <c r="R1482" s="588"/>
      <c r="S1482" s="588"/>
      <c r="T1482" s="588"/>
      <c r="U1482" s="588"/>
      <c r="V1482" s="588"/>
      <c r="W1482" s="588"/>
      <c r="X1482" s="588"/>
      <c r="Y1482" s="588"/>
      <c r="Z1482" s="588"/>
      <c r="AA1482" s="588"/>
      <c r="AB1482" s="588"/>
      <c r="AC1482" s="528"/>
      <c r="AD1482" s="588"/>
      <c r="AE1482" s="613"/>
      <c r="AF1482" s="613"/>
      <c r="AP1482" s="380"/>
    </row>
    <row r="1483" spans="11:42" x14ac:dyDescent="0.45">
      <c r="K1483" s="588"/>
      <c r="L1483" s="588"/>
      <c r="M1483" s="588"/>
      <c r="N1483" s="588"/>
      <c r="O1483" s="588"/>
      <c r="P1483" s="588"/>
      <c r="Q1483" s="588"/>
      <c r="R1483" s="588"/>
      <c r="S1483" s="588"/>
      <c r="T1483" s="588"/>
      <c r="U1483" s="588"/>
      <c r="V1483" s="588"/>
      <c r="W1483" s="588"/>
      <c r="X1483" s="588"/>
      <c r="Y1483" s="588"/>
      <c r="Z1483" s="588"/>
      <c r="AA1483" s="588"/>
      <c r="AB1483" s="588"/>
      <c r="AC1483" s="528"/>
      <c r="AD1483" s="588"/>
      <c r="AE1483" s="613"/>
      <c r="AF1483" s="613"/>
      <c r="AP1483" s="380"/>
    </row>
    <row r="1484" spans="11:42" x14ac:dyDescent="0.45">
      <c r="K1484" s="588"/>
      <c r="L1484" s="588"/>
      <c r="M1484" s="588"/>
      <c r="N1484" s="588"/>
      <c r="O1484" s="588"/>
      <c r="P1484" s="588"/>
      <c r="Q1484" s="588"/>
      <c r="R1484" s="588"/>
      <c r="S1484" s="588"/>
      <c r="T1484" s="588"/>
      <c r="U1484" s="588"/>
      <c r="V1484" s="588"/>
      <c r="W1484" s="588"/>
      <c r="X1484" s="588"/>
      <c r="Y1484" s="588"/>
      <c r="Z1484" s="588"/>
      <c r="AA1484" s="588"/>
      <c r="AB1484" s="588"/>
      <c r="AC1484" s="528"/>
      <c r="AD1484" s="588"/>
      <c r="AE1484" s="613"/>
      <c r="AF1484" s="613"/>
      <c r="AP1484" s="380"/>
    </row>
    <row r="1485" spans="11:42" x14ac:dyDescent="0.45">
      <c r="K1485" s="588"/>
      <c r="L1485" s="588"/>
      <c r="M1485" s="588"/>
      <c r="N1485" s="588"/>
      <c r="O1485" s="588"/>
      <c r="P1485" s="588"/>
      <c r="Q1485" s="588"/>
      <c r="R1485" s="588"/>
      <c r="S1485" s="588"/>
      <c r="T1485" s="588"/>
      <c r="U1485" s="588"/>
      <c r="V1485" s="588"/>
      <c r="W1485" s="588"/>
      <c r="X1485" s="588"/>
      <c r="Y1485" s="588"/>
      <c r="Z1485" s="588"/>
      <c r="AA1485" s="588"/>
      <c r="AB1485" s="588"/>
      <c r="AC1485" s="528"/>
      <c r="AD1485" s="588"/>
      <c r="AE1485" s="613"/>
      <c r="AF1485" s="613"/>
      <c r="AP1485" s="380"/>
    </row>
    <row r="1486" spans="11:42" x14ac:dyDescent="0.45">
      <c r="K1486" s="588"/>
      <c r="L1486" s="588"/>
      <c r="M1486" s="588"/>
      <c r="N1486" s="588"/>
      <c r="O1486" s="588"/>
      <c r="P1486" s="588"/>
      <c r="Q1486" s="588"/>
      <c r="R1486" s="588"/>
      <c r="S1486" s="588"/>
      <c r="T1486" s="588"/>
      <c r="U1486" s="588"/>
      <c r="V1486" s="588"/>
      <c r="W1486" s="588"/>
      <c r="X1486" s="588"/>
      <c r="Y1486" s="588"/>
      <c r="Z1486" s="588"/>
      <c r="AA1486" s="588"/>
      <c r="AB1486" s="588"/>
      <c r="AC1486" s="528"/>
      <c r="AD1486" s="588"/>
      <c r="AE1486" s="613"/>
      <c r="AF1486" s="613"/>
      <c r="AP1486" s="380"/>
    </row>
    <row r="1487" spans="11:42" x14ac:dyDescent="0.45">
      <c r="K1487" s="588"/>
      <c r="L1487" s="588"/>
      <c r="M1487" s="588"/>
      <c r="N1487" s="588"/>
      <c r="O1487" s="588"/>
      <c r="P1487" s="588"/>
      <c r="Q1487" s="588"/>
      <c r="R1487" s="588"/>
      <c r="S1487" s="588"/>
      <c r="T1487" s="588"/>
      <c r="U1487" s="588"/>
      <c r="V1487" s="588"/>
      <c r="W1487" s="588"/>
      <c r="X1487" s="588"/>
      <c r="Y1487" s="588"/>
      <c r="Z1487" s="588"/>
      <c r="AA1487" s="588"/>
      <c r="AB1487" s="588"/>
      <c r="AC1487" s="528"/>
      <c r="AD1487" s="588"/>
      <c r="AE1487" s="613"/>
      <c r="AF1487" s="613"/>
      <c r="AP1487" s="380"/>
    </row>
    <row r="1488" spans="11:42" x14ac:dyDescent="0.45">
      <c r="K1488" s="588"/>
      <c r="L1488" s="588"/>
      <c r="M1488" s="588"/>
      <c r="N1488" s="588"/>
      <c r="O1488" s="588"/>
      <c r="P1488" s="588"/>
      <c r="Q1488" s="588"/>
      <c r="R1488" s="588"/>
      <c r="S1488" s="588"/>
      <c r="T1488" s="588"/>
      <c r="U1488" s="588"/>
      <c r="V1488" s="588"/>
      <c r="W1488" s="588"/>
      <c r="X1488" s="588"/>
      <c r="Y1488" s="588"/>
      <c r="Z1488" s="588"/>
      <c r="AA1488" s="588"/>
      <c r="AB1488" s="588"/>
      <c r="AC1488" s="528"/>
      <c r="AD1488" s="588"/>
      <c r="AE1488" s="613"/>
      <c r="AF1488" s="613"/>
      <c r="AP1488" s="380"/>
    </row>
    <row r="1489" spans="11:42" x14ac:dyDescent="0.45">
      <c r="K1489" s="588"/>
      <c r="L1489" s="588"/>
      <c r="M1489" s="588"/>
      <c r="N1489" s="588"/>
      <c r="O1489" s="588"/>
      <c r="P1489" s="588"/>
      <c r="Q1489" s="588"/>
      <c r="R1489" s="588"/>
      <c r="S1489" s="588"/>
      <c r="T1489" s="588"/>
      <c r="U1489" s="588"/>
      <c r="V1489" s="588"/>
      <c r="W1489" s="588"/>
      <c r="X1489" s="588"/>
      <c r="Y1489" s="588"/>
      <c r="Z1489" s="588"/>
      <c r="AA1489" s="588"/>
      <c r="AB1489" s="588"/>
      <c r="AC1489" s="528"/>
      <c r="AD1489" s="588"/>
      <c r="AE1489" s="613"/>
      <c r="AF1489" s="613"/>
      <c r="AP1489" s="380"/>
    </row>
    <row r="1490" spans="11:42" x14ac:dyDescent="0.45">
      <c r="K1490" s="588"/>
      <c r="L1490" s="588"/>
      <c r="M1490" s="588"/>
      <c r="N1490" s="588"/>
      <c r="O1490" s="588"/>
      <c r="P1490" s="588"/>
      <c r="Q1490" s="588"/>
      <c r="R1490" s="588"/>
      <c r="S1490" s="588"/>
      <c r="T1490" s="588"/>
      <c r="U1490" s="588"/>
      <c r="V1490" s="588"/>
      <c r="W1490" s="588"/>
      <c r="X1490" s="588"/>
      <c r="Y1490" s="588"/>
      <c r="Z1490" s="588"/>
      <c r="AA1490" s="588"/>
      <c r="AB1490" s="588"/>
      <c r="AC1490" s="528"/>
      <c r="AD1490" s="588"/>
      <c r="AE1490" s="613"/>
      <c r="AF1490" s="613"/>
      <c r="AP1490" s="380"/>
    </row>
    <row r="1491" spans="11:42" x14ac:dyDescent="0.45">
      <c r="K1491" s="588"/>
      <c r="L1491" s="588"/>
      <c r="M1491" s="588"/>
      <c r="N1491" s="588"/>
      <c r="O1491" s="588"/>
      <c r="P1491" s="588"/>
      <c r="Q1491" s="588"/>
      <c r="R1491" s="588"/>
      <c r="S1491" s="588"/>
      <c r="T1491" s="588"/>
      <c r="U1491" s="588"/>
      <c r="V1491" s="588"/>
      <c r="W1491" s="588"/>
      <c r="X1491" s="588"/>
      <c r="Y1491" s="588"/>
      <c r="Z1491" s="588"/>
      <c r="AA1491" s="588"/>
      <c r="AB1491" s="588"/>
      <c r="AC1491" s="528"/>
      <c r="AD1491" s="588"/>
      <c r="AE1491" s="613"/>
      <c r="AF1491" s="613"/>
      <c r="AP1491" s="380"/>
    </row>
    <row r="1492" spans="11:42" x14ac:dyDescent="0.45">
      <c r="K1492" s="588"/>
      <c r="L1492" s="588"/>
      <c r="M1492" s="588"/>
      <c r="N1492" s="588"/>
      <c r="O1492" s="588"/>
      <c r="P1492" s="588"/>
      <c r="Q1492" s="588"/>
      <c r="R1492" s="588"/>
      <c r="S1492" s="588"/>
      <c r="T1492" s="588"/>
      <c r="U1492" s="588"/>
      <c r="V1492" s="588"/>
      <c r="W1492" s="588"/>
      <c r="X1492" s="588"/>
      <c r="Y1492" s="588"/>
      <c r="Z1492" s="588"/>
      <c r="AA1492" s="588"/>
      <c r="AB1492" s="588"/>
      <c r="AC1492" s="528"/>
      <c r="AD1492" s="588"/>
      <c r="AE1492" s="613"/>
      <c r="AF1492" s="613"/>
      <c r="AP1492" s="380"/>
    </row>
    <row r="1493" spans="11:42" x14ac:dyDescent="0.45">
      <c r="K1493" s="588"/>
      <c r="L1493" s="588"/>
      <c r="M1493" s="588"/>
      <c r="N1493" s="588"/>
      <c r="O1493" s="588"/>
      <c r="P1493" s="588"/>
      <c r="Q1493" s="588"/>
      <c r="R1493" s="588"/>
      <c r="S1493" s="588"/>
      <c r="T1493" s="588"/>
      <c r="U1493" s="588"/>
      <c r="V1493" s="588"/>
      <c r="W1493" s="588"/>
      <c r="X1493" s="588"/>
      <c r="Y1493" s="588"/>
      <c r="Z1493" s="588"/>
      <c r="AA1493" s="588"/>
      <c r="AB1493" s="588"/>
      <c r="AC1493" s="528"/>
      <c r="AD1493" s="588"/>
      <c r="AE1493" s="613"/>
      <c r="AF1493" s="613"/>
      <c r="AP1493" s="380"/>
    </row>
    <row r="1494" spans="11:42" x14ac:dyDescent="0.45">
      <c r="K1494" s="588"/>
      <c r="L1494" s="588"/>
      <c r="M1494" s="588"/>
      <c r="N1494" s="588"/>
      <c r="O1494" s="588"/>
      <c r="P1494" s="588"/>
      <c r="Q1494" s="588"/>
      <c r="R1494" s="588"/>
      <c r="S1494" s="588"/>
      <c r="T1494" s="588"/>
      <c r="U1494" s="588"/>
      <c r="V1494" s="588"/>
      <c r="W1494" s="588"/>
      <c r="X1494" s="588"/>
      <c r="Y1494" s="588"/>
      <c r="Z1494" s="588"/>
      <c r="AA1494" s="588"/>
      <c r="AB1494" s="588"/>
      <c r="AC1494" s="528"/>
      <c r="AD1494" s="588"/>
      <c r="AE1494" s="613"/>
      <c r="AF1494" s="613"/>
      <c r="AP1494" s="380"/>
    </row>
    <row r="1495" spans="11:42" x14ac:dyDescent="0.45">
      <c r="K1495" s="588"/>
      <c r="L1495" s="588"/>
      <c r="M1495" s="588"/>
      <c r="N1495" s="588"/>
      <c r="O1495" s="588"/>
      <c r="P1495" s="588"/>
      <c r="Q1495" s="588"/>
      <c r="R1495" s="588"/>
      <c r="S1495" s="588"/>
      <c r="T1495" s="588"/>
      <c r="U1495" s="588"/>
      <c r="V1495" s="588"/>
      <c r="W1495" s="588"/>
      <c r="X1495" s="588"/>
      <c r="Y1495" s="588"/>
      <c r="Z1495" s="588"/>
      <c r="AA1495" s="588"/>
      <c r="AB1495" s="588"/>
      <c r="AC1495" s="528"/>
      <c r="AD1495" s="588"/>
      <c r="AE1495" s="613"/>
      <c r="AF1495" s="613"/>
      <c r="AP1495" s="380"/>
    </row>
    <row r="1496" spans="11:42" x14ac:dyDescent="0.45">
      <c r="K1496" s="588"/>
      <c r="L1496" s="588"/>
      <c r="M1496" s="588"/>
      <c r="N1496" s="588"/>
      <c r="O1496" s="588"/>
      <c r="P1496" s="588"/>
      <c r="Q1496" s="588"/>
      <c r="R1496" s="588"/>
      <c r="S1496" s="588"/>
      <c r="T1496" s="588"/>
      <c r="U1496" s="588"/>
      <c r="V1496" s="588"/>
      <c r="W1496" s="588"/>
      <c r="X1496" s="588"/>
      <c r="Y1496" s="588"/>
      <c r="Z1496" s="588"/>
      <c r="AA1496" s="588"/>
      <c r="AB1496" s="588"/>
      <c r="AC1496" s="528"/>
      <c r="AD1496" s="588"/>
      <c r="AE1496" s="613"/>
      <c r="AF1496" s="613"/>
      <c r="AP1496" s="380"/>
    </row>
    <row r="1497" spans="11:42" x14ac:dyDescent="0.45">
      <c r="K1497" s="588"/>
      <c r="L1497" s="588"/>
      <c r="M1497" s="588"/>
      <c r="N1497" s="588"/>
      <c r="O1497" s="588"/>
      <c r="P1497" s="588"/>
      <c r="Q1497" s="588"/>
      <c r="R1497" s="588"/>
      <c r="S1497" s="588"/>
      <c r="T1497" s="588"/>
      <c r="U1497" s="588"/>
      <c r="V1497" s="588"/>
      <c r="W1497" s="588"/>
      <c r="X1497" s="588"/>
      <c r="Y1497" s="588"/>
      <c r="Z1497" s="588"/>
      <c r="AA1497" s="588"/>
      <c r="AB1497" s="588"/>
      <c r="AC1497" s="528"/>
      <c r="AD1497" s="588"/>
      <c r="AE1497" s="613"/>
      <c r="AF1497" s="613"/>
      <c r="AP1497" s="380"/>
    </row>
    <row r="1498" spans="11:42" x14ac:dyDescent="0.45">
      <c r="K1498" s="588"/>
      <c r="L1498" s="588"/>
      <c r="M1498" s="588"/>
      <c r="N1498" s="588"/>
      <c r="O1498" s="588"/>
      <c r="P1498" s="588"/>
      <c r="Q1498" s="588"/>
      <c r="R1498" s="588"/>
      <c r="S1498" s="588"/>
      <c r="T1498" s="588"/>
      <c r="U1498" s="588"/>
      <c r="V1498" s="588"/>
      <c r="W1498" s="588"/>
      <c r="X1498" s="588"/>
      <c r="Y1498" s="588"/>
      <c r="Z1498" s="588"/>
      <c r="AA1498" s="588"/>
      <c r="AB1498" s="588"/>
      <c r="AC1498" s="528"/>
      <c r="AD1498" s="588"/>
      <c r="AE1498" s="613"/>
      <c r="AF1498" s="613"/>
      <c r="AP1498" s="380"/>
    </row>
    <row r="1499" spans="11:42" x14ac:dyDescent="0.45">
      <c r="K1499" s="588"/>
      <c r="L1499" s="588"/>
      <c r="M1499" s="588"/>
      <c r="N1499" s="588"/>
      <c r="O1499" s="588"/>
      <c r="P1499" s="588"/>
      <c r="Q1499" s="588"/>
      <c r="R1499" s="588"/>
      <c r="S1499" s="588"/>
      <c r="T1499" s="588"/>
      <c r="U1499" s="588"/>
      <c r="V1499" s="588"/>
      <c r="W1499" s="588"/>
      <c r="X1499" s="588"/>
      <c r="Y1499" s="588"/>
      <c r="Z1499" s="588"/>
      <c r="AA1499" s="588"/>
      <c r="AB1499" s="588"/>
      <c r="AC1499" s="528"/>
      <c r="AD1499" s="588"/>
      <c r="AE1499" s="613"/>
      <c r="AF1499" s="613"/>
      <c r="AP1499" s="380"/>
    </row>
    <row r="1500" spans="11:42" x14ac:dyDescent="0.45">
      <c r="K1500" s="588"/>
      <c r="L1500" s="588"/>
      <c r="M1500" s="588"/>
      <c r="N1500" s="588"/>
      <c r="O1500" s="588"/>
      <c r="P1500" s="588"/>
      <c r="Q1500" s="588"/>
      <c r="R1500" s="588"/>
      <c r="S1500" s="588"/>
      <c r="T1500" s="588"/>
      <c r="U1500" s="588"/>
      <c r="V1500" s="588"/>
      <c r="W1500" s="588"/>
      <c r="X1500" s="588"/>
      <c r="Y1500" s="588"/>
      <c r="Z1500" s="588"/>
      <c r="AA1500" s="588"/>
      <c r="AB1500" s="588"/>
      <c r="AC1500" s="528"/>
      <c r="AD1500" s="588"/>
      <c r="AE1500" s="613"/>
      <c r="AF1500" s="613"/>
      <c r="AP1500" s="380"/>
    </row>
    <row r="1501" spans="11:42" x14ac:dyDescent="0.45">
      <c r="K1501" s="588"/>
      <c r="L1501" s="588"/>
      <c r="M1501" s="588"/>
      <c r="N1501" s="588"/>
      <c r="O1501" s="588"/>
      <c r="P1501" s="588"/>
      <c r="Q1501" s="588"/>
      <c r="R1501" s="588"/>
      <c r="S1501" s="588"/>
      <c r="T1501" s="588"/>
      <c r="U1501" s="588"/>
      <c r="V1501" s="588"/>
      <c r="W1501" s="588"/>
      <c r="X1501" s="588"/>
      <c r="Y1501" s="588"/>
      <c r="Z1501" s="588"/>
      <c r="AA1501" s="588"/>
      <c r="AB1501" s="588"/>
      <c r="AC1501" s="528"/>
      <c r="AD1501" s="588"/>
      <c r="AE1501" s="613"/>
      <c r="AF1501" s="613"/>
      <c r="AP1501" s="380"/>
    </row>
    <row r="1502" spans="11:42" x14ac:dyDescent="0.45">
      <c r="K1502" s="588"/>
      <c r="L1502" s="588"/>
      <c r="M1502" s="588"/>
      <c r="N1502" s="588"/>
      <c r="O1502" s="588"/>
      <c r="P1502" s="588"/>
      <c r="Q1502" s="588"/>
      <c r="R1502" s="588"/>
      <c r="S1502" s="588"/>
      <c r="T1502" s="588"/>
      <c r="U1502" s="588"/>
      <c r="V1502" s="588"/>
      <c r="W1502" s="588"/>
      <c r="X1502" s="588"/>
      <c r="Y1502" s="588"/>
      <c r="Z1502" s="588"/>
      <c r="AA1502" s="588"/>
      <c r="AB1502" s="588"/>
      <c r="AC1502" s="528"/>
      <c r="AD1502" s="588"/>
      <c r="AE1502" s="613"/>
      <c r="AF1502" s="613"/>
      <c r="AP1502" s="380"/>
    </row>
    <row r="1503" spans="11:42" x14ac:dyDescent="0.45">
      <c r="K1503" s="588"/>
      <c r="L1503" s="588"/>
      <c r="M1503" s="588"/>
      <c r="N1503" s="588"/>
      <c r="O1503" s="588"/>
      <c r="P1503" s="588"/>
      <c r="Q1503" s="588"/>
      <c r="R1503" s="588"/>
      <c r="S1503" s="588"/>
      <c r="T1503" s="588"/>
      <c r="U1503" s="588"/>
      <c r="V1503" s="588"/>
      <c r="W1503" s="588"/>
      <c r="X1503" s="588"/>
      <c r="Y1503" s="588"/>
      <c r="Z1503" s="588"/>
      <c r="AA1503" s="588"/>
      <c r="AB1503" s="588"/>
      <c r="AC1503" s="528"/>
      <c r="AD1503" s="588"/>
      <c r="AE1503" s="613"/>
      <c r="AF1503" s="613"/>
      <c r="AP1503" s="380"/>
    </row>
    <row r="1504" spans="11:42" x14ac:dyDescent="0.45">
      <c r="K1504" s="588"/>
      <c r="L1504" s="588"/>
      <c r="M1504" s="588"/>
      <c r="N1504" s="588"/>
      <c r="O1504" s="588"/>
      <c r="P1504" s="588"/>
      <c r="Q1504" s="588"/>
      <c r="R1504" s="588"/>
      <c r="S1504" s="588"/>
      <c r="T1504" s="588"/>
      <c r="U1504" s="588"/>
      <c r="V1504" s="588"/>
      <c r="W1504" s="588"/>
      <c r="X1504" s="588"/>
      <c r="Y1504" s="588"/>
      <c r="Z1504" s="588"/>
      <c r="AA1504" s="588"/>
      <c r="AB1504" s="588"/>
      <c r="AC1504" s="528"/>
      <c r="AD1504" s="588"/>
      <c r="AE1504" s="613"/>
      <c r="AF1504" s="613"/>
      <c r="AP1504" s="380"/>
    </row>
    <row r="1505" spans="11:42" x14ac:dyDescent="0.45">
      <c r="K1505" s="588"/>
      <c r="L1505" s="588"/>
      <c r="M1505" s="588"/>
      <c r="N1505" s="588"/>
      <c r="O1505" s="588"/>
      <c r="P1505" s="588"/>
      <c r="Q1505" s="588"/>
      <c r="R1505" s="588"/>
      <c r="S1505" s="588"/>
      <c r="T1505" s="588"/>
      <c r="U1505" s="588"/>
      <c r="V1505" s="588"/>
      <c r="W1505" s="588"/>
      <c r="X1505" s="588"/>
      <c r="Y1505" s="588"/>
      <c r="Z1505" s="588"/>
      <c r="AA1505" s="588"/>
      <c r="AB1505" s="588"/>
      <c r="AC1505" s="528"/>
      <c r="AD1505" s="588"/>
      <c r="AE1505" s="613"/>
      <c r="AF1505" s="613"/>
      <c r="AP1505" s="380"/>
    </row>
    <row r="1506" spans="11:42" x14ac:dyDescent="0.45">
      <c r="K1506" s="588"/>
      <c r="L1506" s="588"/>
      <c r="M1506" s="588"/>
      <c r="N1506" s="588"/>
      <c r="O1506" s="588"/>
      <c r="P1506" s="588"/>
      <c r="Q1506" s="588"/>
      <c r="R1506" s="588"/>
      <c r="S1506" s="588"/>
      <c r="T1506" s="588"/>
      <c r="U1506" s="588"/>
      <c r="V1506" s="588"/>
      <c r="W1506" s="588"/>
      <c r="X1506" s="588"/>
      <c r="Y1506" s="588"/>
      <c r="Z1506" s="588"/>
      <c r="AA1506" s="588"/>
      <c r="AB1506" s="588"/>
      <c r="AC1506" s="528"/>
      <c r="AD1506" s="588"/>
      <c r="AE1506" s="613"/>
      <c r="AF1506" s="613"/>
      <c r="AP1506" s="380"/>
    </row>
    <row r="1507" spans="11:42" x14ac:dyDescent="0.45">
      <c r="K1507" s="588"/>
      <c r="L1507" s="588"/>
      <c r="M1507" s="588"/>
      <c r="N1507" s="588"/>
      <c r="O1507" s="588"/>
      <c r="P1507" s="588"/>
      <c r="Q1507" s="588"/>
      <c r="R1507" s="588"/>
      <c r="S1507" s="588"/>
      <c r="T1507" s="588"/>
      <c r="U1507" s="588"/>
      <c r="V1507" s="588"/>
      <c r="W1507" s="588"/>
      <c r="X1507" s="588"/>
      <c r="Y1507" s="588"/>
      <c r="Z1507" s="588"/>
      <c r="AA1507" s="588"/>
      <c r="AB1507" s="588"/>
      <c r="AC1507" s="528"/>
      <c r="AD1507" s="588"/>
      <c r="AE1507" s="613"/>
      <c r="AF1507" s="613"/>
      <c r="AP1507" s="380"/>
    </row>
    <row r="1508" spans="11:42" x14ac:dyDescent="0.45">
      <c r="K1508" s="588"/>
      <c r="L1508" s="588"/>
      <c r="M1508" s="588"/>
      <c r="N1508" s="588"/>
      <c r="O1508" s="588"/>
      <c r="P1508" s="588"/>
      <c r="Q1508" s="588"/>
      <c r="R1508" s="588"/>
      <c r="S1508" s="588"/>
      <c r="T1508" s="588"/>
      <c r="U1508" s="588"/>
      <c r="V1508" s="588"/>
      <c r="W1508" s="588"/>
      <c r="X1508" s="588"/>
      <c r="Y1508" s="588"/>
      <c r="Z1508" s="588"/>
      <c r="AA1508" s="588"/>
      <c r="AB1508" s="588"/>
      <c r="AC1508" s="528"/>
      <c r="AD1508" s="588"/>
      <c r="AE1508" s="613"/>
      <c r="AF1508" s="613"/>
      <c r="AP1508" s="380"/>
    </row>
    <row r="1509" spans="11:42" x14ac:dyDescent="0.45">
      <c r="K1509" s="588"/>
      <c r="L1509" s="588"/>
      <c r="M1509" s="588"/>
      <c r="N1509" s="588"/>
      <c r="O1509" s="588"/>
      <c r="P1509" s="588"/>
      <c r="Q1509" s="588"/>
      <c r="R1509" s="588"/>
      <c r="S1509" s="588"/>
      <c r="T1509" s="588"/>
      <c r="U1509" s="588"/>
      <c r="V1509" s="588"/>
      <c r="W1509" s="588"/>
      <c r="X1509" s="588"/>
      <c r="Y1509" s="588"/>
      <c r="Z1509" s="588"/>
      <c r="AA1509" s="588"/>
      <c r="AB1509" s="588"/>
      <c r="AC1509" s="528"/>
      <c r="AD1509" s="588"/>
      <c r="AE1509" s="613"/>
      <c r="AF1509" s="613"/>
      <c r="AP1509" s="380"/>
    </row>
    <row r="1510" spans="11:42" x14ac:dyDescent="0.45">
      <c r="K1510" s="588"/>
      <c r="L1510" s="588"/>
      <c r="M1510" s="588"/>
      <c r="N1510" s="588"/>
      <c r="O1510" s="588"/>
      <c r="P1510" s="588"/>
      <c r="Q1510" s="588"/>
      <c r="R1510" s="588"/>
      <c r="S1510" s="588"/>
      <c r="T1510" s="588"/>
      <c r="U1510" s="588"/>
      <c r="V1510" s="588"/>
      <c r="W1510" s="588"/>
      <c r="X1510" s="588"/>
      <c r="Y1510" s="588"/>
      <c r="Z1510" s="588"/>
      <c r="AA1510" s="588"/>
      <c r="AB1510" s="588"/>
      <c r="AC1510" s="528"/>
      <c r="AD1510" s="588"/>
      <c r="AE1510" s="613"/>
      <c r="AF1510" s="613"/>
      <c r="AP1510" s="380"/>
    </row>
    <row r="1511" spans="11:42" x14ac:dyDescent="0.45">
      <c r="K1511" s="588"/>
      <c r="L1511" s="588"/>
      <c r="M1511" s="588"/>
      <c r="N1511" s="588"/>
      <c r="O1511" s="588"/>
      <c r="P1511" s="588"/>
      <c r="Q1511" s="588"/>
      <c r="R1511" s="588"/>
      <c r="S1511" s="588"/>
      <c r="T1511" s="588"/>
      <c r="U1511" s="588"/>
      <c r="V1511" s="588"/>
      <c r="W1511" s="588"/>
      <c r="X1511" s="588"/>
      <c r="Y1511" s="588"/>
      <c r="Z1511" s="588"/>
      <c r="AA1511" s="588"/>
      <c r="AB1511" s="588"/>
      <c r="AC1511" s="528"/>
      <c r="AD1511" s="588"/>
      <c r="AE1511" s="613"/>
      <c r="AF1511" s="613"/>
      <c r="AP1511" s="380"/>
    </row>
    <row r="1512" spans="11:42" x14ac:dyDescent="0.45">
      <c r="K1512" s="588"/>
      <c r="L1512" s="588"/>
      <c r="M1512" s="588"/>
      <c r="N1512" s="588"/>
      <c r="O1512" s="588"/>
      <c r="P1512" s="588"/>
      <c r="Q1512" s="588"/>
      <c r="R1512" s="588"/>
      <c r="S1512" s="588"/>
      <c r="T1512" s="588"/>
      <c r="U1512" s="588"/>
      <c r="V1512" s="588"/>
      <c r="W1512" s="588"/>
      <c r="X1512" s="588"/>
      <c r="Y1512" s="588"/>
      <c r="Z1512" s="588"/>
      <c r="AA1512" s="588"/>
      <c r="AB1512" s="588"/>
      <c r="AC1512" s="528"/>
      <c r="AD1512" s="588"/>
      <c r="AE1512" s="613"/>
      <c r="AF1512" s="613"/>
      <c r="AP1512" s="380"/>
    </row>
    <row r="1513" spans="11:42" x14ac:dyDescent="0.45">
      <c r="K1513" s="588"/>
      <c r="L1513" s="588"/>
      <c r="M1513" s="588"/>
      <c r="N1513" s="588"/>
      <c r="O1513" s="588"/>
      <c r="P1513" s="588"/>
      <c r="Q1513" s="588"/>
      <c r="R1513" s="588"/>
      <c r="S1513" s="588"/>
      <c r="T1513" s="588"/>
      <c r="U1513" s="588"/>
      <c r="V1513" s="588"/>
      <c r="W1513" s="588"/>
      <c r="X1513" s="588"/>
      <c r="Y1513" s="588"/>
      <c r="Z1513" s="588"/>
      <c r="AA1513" s="588"/>
      <c r="AB1513" s="588"/>
      <c r="AC1513" s="528"/>
      <c r="AD1513" s="588"/>
      <c r="AE1513" s="613"/>
      <c r="AF1513" s="613"/>
      <c r="AP1513" s="380"/>
    </row>
    <row r="1514" spans="11:42" x14ac:dyDescent="0.45">
      <c r="K1514" s="588"/>
      <c r="L1514" s="588"/>
      <c r="M1514" s="588"/>
      <c r="N1514" s="588"/>
      <c r="O1514" s="588"/>
      <c r="P1514" s="588"/>
      <c r="Q1514" s="588"/>
      <c r="R1514" s="588"/>
      <c r="S1514" s="588"/>
      <c r="T1514" s="588"/>
      <c r="U1514" s="588"/>
      <c r="V1514" s="588"/>
      <c r="W1514" s="588"/>
      <c r="X1514" s="588"/>
      <c r="Y1514" s="588"/>
      <c r="Z1514" s="588"/>
      <c r="AA1514" s="588"/>
      <c r="AB1514" s="588"/>
      <c r="AC1514" s="528"/>
      <c r="AD1514" s="588"/>
      <c r="AE1514" s="613"/>
      <c r="AF1514" s="613"/>
      <c r="AP1514" s="380"/>
    </row>
    <row r="1515" spans="11:42" x14ac:dyDescent="0.45">
      <c r="K1515" s="588"/>
      <c r="L1515" s="588"/>
      <c r="M1515" s="588"/>
      <c r="N1515" s="588"/>
      <c r="O1515" s="588"/>
      <c r="P1515" s="588"/>
      <c r="Q1515" s="588"/>
      <c r="R1515" s="588"/>
      <c r="S1515" s="588"/>
      <c r="T1515" s="588"/>
      <c r="U1515" s="588"/>
      <c r="V1515" s="588"/>
      <c r="W1515" s="588"/>
      <c r="X1515" s="588"/>
      <c r="Y1515" s="588"/>
      <c r="Z1515" s="588"/>
      <c r="AA1515" s="588"/>
      <c r="AB1515" s="588"/>
      <c r="AC1515" s="528"/>
      <c r="AD1515" s="588"/>
      <c r="AE1515" s="613"/>
      <c r="AF1515" s="613"/>
      <c r="AP1515" s="380"/>
    </row>
    <row r="1516" spans="11:42" x14ac:dyDescent="0.45">
      <c r="K1516" s="588"/>
      <c r="L1516" s="588"/>
      <c r="M1516" s="588"/>
      <c r="N1516" s="588"/>
      <c r="O1516" s="588"/>
      <c r="P1516" s="588"/>
      <c r="Q1516" s="588"/>
      <c r="R1516" s="588"/>
      <c r="S1516" s="588"/>
      <c r="T1516" s="588"/>
      <c r="U1516" s="588"/>
      <c r="V1516" s="588"/>
      <c r="W1516" s="588"/>
      <c r="X1516" s="588"/>
      <c r="Y1516" s="588"/>
      <c r="Z1516" s="588"/>
      <c r="AA1516" s="588"/>
      <c r="AB1516" s="588"/>
      <c r="AC1516" s="528"/>
      <c r="AD1516" s="588"/>
      <c r="AE1516" s="613"/>
      <c r="AF1516" s="613"/>
      <c r="AP1516" s="380"/>
    </row>
    <row r="1517" spans="11:42" x14ac:dyDescent="0.45">
      <c r="K1517" s="588"/>
      <c r="L1517" s="588"/>
      <c r="M1517" s="588"/>
      <c r="N1517" s="588"/>
      <c r="O1517" s="588"/>
      <c r="P1517" s="588"/>
      <c r="Q1517" s="588"/>
      <c r="R1517" s="588"/>
      <c r="S1517" s="588"/>
      <c r="T1517" s="588"/>
      <c r="U1517" s="588"/>
      <c r="V1517" s="588"/>
      <c r="W1517" s="588"/>
      <c r="X1517" s="588"/>
      <c r="Y1517" s="588"/>
      <c r="Z1517" s="588"/>
      <c r="AA1517" s="588"/>
      <c r="AB1517" s="588"/>
      <c r="AC1517" s="528"/>
      <c r="AD1517" s="588"/>
      <c r="AE1517" s="613"/>
      <c r="AF1517" s="613"/>
      <c r="AP1517" s="380"/>
    </row>
    <row r="1518" spans="11:42" x14ac:dyDescent="0.45">
      <c r="K1518" s="588"/>
      <c r="L1518" s="588"/>
      <c r="M1518" s="588"/>
      <c r="N1518" s="588"/>
      <c r="O1518" s="588"/>
      <c r="P1518" s="588"/>
      <c r="Q1518" s="588"/>
      <c r="R1518" s="588"/>
      <c r="S1518" s="588"/>
      <c r="T1518" s="588"/>
      <c r="U1518" s="588"/>
      <c r="V1518" s="588"/>
      <c r="W1518" s="588"/>
      <c r="X1518" s="588"/>
      <c r="Y1518" s="588"/>
      <c r="Z1518" s="588"/>
      <c r="AA1518" s="588"/>
      <c r="AB1518" s="588"/>
      <c r="AC1518" s="528"/>
      <c r="AD1518" s="588"/>
      <c r="AE1518" s="613"/>
      <c r="AF1518" s="613"/>
      <c r="AP1518" s="380"/>
    </row>
    <row r="1519" spans="11:42" x14ac:dyDescent="0.45">
      <c r="K1519" s="588"/>
      <c r="L1519" s="588"/>
      <c r="M1519" s="588"/>
      <c r="N1519" s="588"/>
      <c r="O1519" s="588"/>
      <c r="P1519" s="588"/>
      <c r="Q1519" s="588"/>
      <c r="R1519" s="588"/>
      <c r="S1519" s="588"/>
      <c r="T1519" s="588"/>
      <c r="U1519" s="588"/>
      <c r="V1519" s="588"/>
      <c r="W1519" s="588"/>
      <c r="X1519" s="588"/>
      <c r="Y1519" s="588"/>
      <c r="Z1519" s="588"/>
      <c r="AA1519" s="588"/>
      <c r="AB1519" s="588"/>
      <c r="AC1519" s="528"/>
      <c r="AD1519" s="588"/>
      <c r="AE1519" s="613"/>
      <c r="AF1519" s="613"/>
      <c r="AP1519" s="380"/>
    </row>
    <row r="1520" spans="11:42" x14ac:dyDescent="0.45">
      <c r="K1520" s="588"/>
      <c r="L1520" s="588"/>
      <c r="M1520" s="588"/>
      <c r="N1520" s="588"/>
      <c r="O1520" s="588"/>
      <c r="P1520" s="588"/>
      <c r="Q1520" s="588"/>
      <c r="R1520" s="588"/>
      <c r="S1520" s="588"/>
      <c r="T1520" s="588"/>
      <c r="U1520" s="588"/>
      <c r="V1520" s="588"/>
      <c r="W1520" s="588"/>
      <c r="X1520" s="588"/>
      <c r="Y1520" s="588"/>
      <c r="Z1520" s="588"/>
      <c r="AA1520" s="588"/>
      <c r="AB1520" s="588"/>
      <c r="AC1520" s="528"/>
      <c r="AD1520" s="588"/>
      <c r="AE1520" s="613"/>
      <c r="AF1520" s="613"/>
      <c r="AP1520" s="380"/>
    </row>
    <row r="1521" spans="11:42" x14ac:dyDescent="0.45">
      <c r="K1521" s="588"/>
      <c r="L1521" s="588"/>
      <c r="M1521" s="588"/>
      <c r="N1521" s="588"/>
      <c r="O1521" s="588"/>
      <c r="P1521" s="588"/>
      <c r="Q1521" s="588"/>
      <c r="R1521" s="588"/>
      <c r="S1521" s="588"/>
      <c r="T1521" s="588"/>
      <c r="U1521" s="588"/>
      <c r="V1521" s="588"/>
      <c r="W1521" s="588"/>
      <c r="X1521" s="588"/>
      <c r="Y1521" s="588"/>
      <c r="Z1521" s="588"/>
      <c r="AA1521" s="588"/>
      <c r="AB1521" s="588"/>
      <c r="AC1521" s="528"/>
      <c r="AD1521" s="588"/>
      <c r="AE1521" s="613"/>
      <c r="AF1521" s="613"/>
      <c r="AP1521" s="380"/>
    </row>
    <row r="1522" spans="11:42" x14ac:dyDescent="0.45">
      <c r="K1522" s="588"/>
      <c r="L1522" s="588"/>
      <c r="M1522" s="588"/>
      <c r="N1522" s="588"/>
      <c r="O1522" s="588"/>
      <c r="P1522" s="588"/>
      <c r="Q1522" s="588"/>
      <c r="R1522" s="588"/>
      <c r="S1522" s="588"/>
      <c r="T1522" s="588"/>
      <c r="U1522" s="588"/>
      <c r="V1522" s="588"/>
      <c r="W1522" s="588"/>
      <c r="X1522" s="588"/>
      <c r="Y1522" s="588"/>
      <c r="Z1522" s="588"/>
      <c r="AA1522" s="588"/>
      <c r="AB1522" s="588"/>
      <c r="AC1522" s="528"/>
      <c r="AD1522" s="588"/>
      <c r="AE1522" s="613"/>
      <c r="AF1522" s="613"/>
      <c r="AP1522" s="380"/>
    </row>
    <row r="1523" spans="11:42" x14ac:dyDescent="0.45">
      <c r="K1523" s="588"/>
      <c r="L1523" s="588"/>
      <c r="M1523" s="588"/>
      <c r="N1523" s="588"/>
      <c r="O1523" s="588"/>
      <c r="P1523" s="588"/>
      <c r="Q1523" s="588"/>
      <c r="R1523" s="588"/>
      <c r="S1523" s="588"/>
      <c r="T1523" s="588"/>
      <c r="U1523" s="588"/>
      <c r="V1523" s="588"/>
      <c r="W1523" s="588"/>
      <c r="X1523" s="588"/>
      <c r="Y1523" s="588"/>
      <c r="Z1523" s="588"/>
      <c r="AA1523" s="588"/>
      <c r="AB1523" s="588"/>
      <c r="AC1523" s="528"/>
      <c r="AD1523" s="588"/>
      <c r="AE1523" s="613"/>
      <c r="AF1523" s="613"/>
      <c r="AP1523" s="380"/>
    </row>
    <row r="1524" spans="11:42" x14ac:dyDescent="0.45">
      <c r="K1524" s="588"/>
      <c r="L1524" s="588"/>
      <c r="M1524" s="588"/>
      <c r="N1524" s="588"/>
      <c r="O1524" s="588"/>
      <c r="P1524" s="588"/>
      <c r="Q1524" s="588"/>
      <c r="R1524" s="588"/>
      <c r="S1524" s="588"/>
      <c r="T1524" s="588"/>
      <c r="U1524" s="588"/>
      <c r="V1524" s="588"/>
      <c r="W1524" s="588"/>
      <c r="X1524" s="588"/>
      <c r="Y1524" s="588"/>
      <c r="Z1524" s="588"/>
      <c r="AA1524" s="588"/>
      <c r="AB1524" s="588"/>
      <c r="AC1524" s="528"/>
      <c r="AD1524" s="588"/>
      <c r="AE1524" s="613"/>
      <c r="AF1524" s="613"/>
      <c r="AP1524" s="380"/>
    </row>
    <row r="1525" spans="11:42" x14ac:dyDescent="0.45">
      <c r="K1525" s="588"/>
      <c r="L1525" s="588"/>
      <c r="M1525" s="588"/>
      <c r="N1525" s="588"/>
      <c r="O1525" s="588"/>
      <c r="P1525" s="588"/>
      <c r="Q1525" s="588"/>
      <c r="R1525" s="588"/>
      <c r="S1525" s="588"/>
      <c r="T1525" s="588"/>
      <c r="U1525" s="588"/>
      <c r="V1525" s="588"/>
      <c r="W1525" s="588"/>
      <c r="X1525" s="588"/>
      <c r="Y1525" s="588"/>
      <c r="Z1525" s="588"/>
      <c r="AA1525" s="588"/>
      <c r="AB1525" s="588"/>
      <c r="AC1525" s="528"/>
      <c r="AD1525" s="588"/>
      <c r="AE1525" s="613"/>
      <c r="AF1525" s="613"/>
      <c r="AP1525" s="380"/>
    </row>
    <row r="1526" spans="11:42" x14ac:dyDescent="0.45">
      <c r="K1526" s="588"/>
      <c r="L1526" s="588"/>
      <c r="M1526" s="588"/>
      <c r="N1526" s="588"/>
      <c r="O1526" s="588"/>
      <c r="P1526" s="588"/>
      <c r="Q1526" s="588"/>
      <c r="R1526" s="588"/>
      <c r="S1526" s="588"/>
      <c r="T1526" s="588"/>
      <c r="U1526" s="588"/>
      <c r="V1526" s="588"/>
      <c r="W1526" s="588"/>
      <c r="X1526" s="588"/>
      <c r="Y1526" s="588"/>
      <c r="Z1526" s="588"/>
      <c r="AA1526" s="588"/>
      <c r="AB1526" s="588"/>
      <c r="AC1526" s="528"/>
      <c r="AD1526" s="588"/>
      <c r="AE1526" s="613"/>
      <c r="AF1526" s="613"/>
      <c r="AP1526" s="380"/>
    </row>
    <row r="1527" spans="11:42" x14ac:dyDescent="0.45">
      <c r="K1527" s="588"/>
      <c r="L1527" s="588"/>
      <c r="M1527" s="588"/>
      <c r="N1527" s="588"/>
      <c r="O1527" s="588"/>
      <c r="P1527" s="588"/>
      <c r="Q1527" s="588"/>
      <c r="R1527" s="588"/>
      <c r="S1527" s="588"/>
      <c r="T1527" s="588"/>
      <c r="U1527" s="588"/>
      <c r="V1527" s="588"/>
      <c r="W1527" s="588"/>
      <c r="X1527" s="588"/>
      <c r="Y1527" s="588"/>
      <c r="Z1527" s="588"/>
      <c r="AA1527" s="588"/>
      <c r="AB1527" s="588"/>
      <c r="AC1527" s="528"/>
      <c r="AD1527" s="588"/>
      <c r="AE1527" s="613"/>
      <c r="AF1527" s="613"/>
      <c r="AP1527" s="380"/>
    </row>
    <row r="1528" spans="11:42" x14ac:dyDescent="0.45">
      <c r="K1528" s="588"/>
      <c r="L1528" s="588"/>
      <c r="M1528" s="588"/>
      <c r="N1528" s="588"/>
      <c r="O1528" s="588"/>
      <c r="P1528" s="588"/>
      <c r="Q1528" s="588"/>
      <c r="R1528" s="588"/>
      <c r="S1528" s="588"/>
      <c r="T1528" s="588"/>
      <c r="U1528" s="588"/>
      <c r="V1528" s="588"/>
      <c r="W1528" s="588"/>
      <c r="X1528" s="588"/>
      <c r="Y1528" s="588"/>
      <c r="Z1528" s="588"/>
      <c r="AA1528" s="588"/>
      <c r="AB1528" s="588"/>
      <c r="AC1528" s="528"/>
      <c r="AD1528" s="588"/>
      <c r="AE1528" s="613"/>
      <c r="AF1528" s="613"/>
      <c r="AP1528" s="380"/>
    </row>
    <row r="1529" spans="11:42" x14ac:dyDescent="0.45">
      <c r="K1529" s="588"/>
      <c r="L1529" s="588"/>
      <c r="M1529" s="588"/>
      <c r="N1529" s="588"/>
      <c r="O1529" s="588"/>
      <c r="P1529" s="588"/>
      <c r="Q1529" s="588"/>
      <c r="R1529" s="588"/>
      <c r="S1529" s="588"/>
      <c r="T1529" s="588"/>
      <c r="U1529" s="588"/>
      <c r="V1529" s="588"/>
      <c r="W1529" s="588"/>
      <c r="X1529" s="588"/>
      <c r="Y1529" s="588"/>
      <c r="Z1529" s="588"/>
      <c r="AA1529" s="588"/>
      <c r="AB1529" s="588"/>
      <c r="AC1529" s="528"/>
      <c r="AD1529" s="588"/>
      <c r="AE1529" s="613"/>
      <c r="AF1529" s="613"/>
      <c r="AP1529" s="380"/>
    </row>
    <row r="1530" spans="11:42" x14ac:dyDescent="0.45">
      <c r="K1530" s="588"/>
      <c r="L1530" s="588"/>
      <c r="M1530" s="588"/>
      <c r="N1530" s="588"/>
      <c r="O1530" s="588"/>
      <c r="P1530" s="588"/>
      <c r="Q1530" s="588"/>
      <c r="R1530" s="588"/>
      <c r="S1530" s="588"/>
      <c r="T1530" s="588"/>
      <c r="U1530" s="588"/>
      <c r="V1530" s="588"/>
      <c r="W1530" s="588"/>
      <c r="X1530" s="588"/>
      <c r="Y1530" s="588"/>
      <c r="Z1530" s="588"/>
      <c r="AA1530" s="588"/>
      <c r="AB1530" s="588"/>
      <c r="AC1530" s="528"/>
      <c r="AD1530" s="588"/>
      <c r="AE1530" s="613"/>
      <c r="AF1530" s="613"/>
      <c r="AP1530" s="380"/>
    </row>
    <row r="1531" spans="11:42" x14ac:dyDescent="0.45">
      <c r="K1531" s="588"/>
      <c r="L1531" s="588"/>
      <c r="M1531" s="588"/>
      <c r="N1531" s="588"/>
      <c r="O1531" s="588"/>
      <c r="P1531" s="588"/>
      <c r="Q1531" s="588"/>
      <c r="R1531" s="588"/>
      <c r="S1531" s="588"/>
      <c r="T1531" s="588"/>
      <c r="U1531" s="588"/>
      <c r="V1531" s="588"/>
      <c r="W1531" s="588"/>
      <c r="X1531" s="588"/>
      <c r="Y1531" s="588"/>
      <c r="Z1531" s="588"/>
      <c r="AA1531" s="588"/>
      <c r="AB1531" s="588"/>
      <c r="AC1531" s="528"/>
      <c r="AD1531" s="588"/>
      <c r="AE1531" s="613"/>
      <c r="AF1531" s="613"/>
      <c r="AP1531" s="380"/>
    </row>
    <row r="1532" spans="11:42" x14ac:dyDescent="0.45">
      <c r="K1532" s="588"/>
      <c r="L1532" s="588"/>
      <c r="M1532" s="588"/>
      <c r="N1532" s="588"/>
      <c r="O1532" s="588"/>
      <c r="P1532" s="588"/>
      <c r="Q1532" s="588"/>
      <c r="R1532" s="588"/>
      <c r="S1532" s="588"/>
      <c r="T1532" s="588"/>
      <c r="U1532" s="588"/>
      <c r="V1532" s="588"/>
      <c r="W1532" s="588"/>
      <c r="X1532" s="588"/>
      <c r="Y1532" s="588"/>
      <c r="Z1532" s="588"/>
      <c r="AA1532" s="588"/>
      <c r="AB1532" s="588"/>
      <c r="AC1532" s="528"/>
      <c r="AD1532" s="588"/>
      <c r="AE1532" s="613"/>
      <c r="AF1532" s="613"/>
      <c r="AP1532" s="380"/>
    </row>
    <row r="1533" spans="11:42" x14ac:dyDescent="0.45">
      <c r="K1533" s="588"/>
      <c r="L1533" s="588"/>
      <c r="M1533" s="588"/>
      <c r="N1533" s="588"/>
      <c r="O1533" s="588"/>
      <c r="P1533" s="588"/>
      <c r="Q1533" s="588"/>
      <c r="R1533" s="588"/>
      <c r="S1533" s="588"/>
      <c r="T1533" s="588"/>
      <c r="U1533" s="588"/>
      <c r="V1533" s="588"/>
      <c r="W1533" s="588"/>
      <c r="X1533" s="588"/>
      <c r="Y1533" s="588"/>
      <c r="Z1533" s="588"/>
      <c r="AA1533" s="588"/>
      <c r="AB1533" s="588"/>
      <c r="AC1533" s="528"/>
      <c r="AD1533" s="588"/>
      <c r="AE1533" s="613"/>
      <c r="AF1533" s="613"/>
      <c r="AP1533" s="380"/>
    </row>
    <row r="1534" spans="11:42" x14ac:dyDescent="0.45">
      <c r="K1534" s="588"/>
      <c r="L1534" s="588"/>
      <c r="M1534" s="588"/>
      <c r="N1534" s="588"/>
      <c r="O1534" s="588"/>
      <c r="P1534" s="588"/>
      <c r="Q1534" s="588"/>
      <c r="R1534" s="588"/>
      <c r="S1534" s="588"/>
      <c r="T1534" s="588"/>
      <c r="U1534" s="588"/>
      <c r="V1534" s="588"/>
      <c r="W1534" s="588"/>
      <c r="X1534" s="588"/>
      <c r="Y1534" s="588"/>
      <c r="Z1534" s="588"/>
      <c r="AA1534" s="588"/>
      <c r="AB1534" s="588"/>
      <c r="AC1534" s="528"/>
      <c r="AD1534" s="588"/>
      <c r="AE1534" s="613"/>
      <c r="AF1534" s="613"/>
      <c r="AP1534" s="380"/>
    </row>
    <row r="1535" spans="11:42" x14ac:dyDescent="0.45">
      <c r="K1535" s="588"/>
      <c r="L1535" s="588"/>
      <c r="M1535" s="588"/>
      <c r="N1535" s="588"/>
      <c r="O1535" s="588"/>
      <c r="P1535" s="588"/>
      <c r="Q1535" s="588"/>
      <c r="R1535" s="588"/>
      <c r="S1535" s="588"/>
      <c r="T1535" s="588"/>
      <c r="U1535" s="588"/>
      <c r="V1535" s="588"/>
      <c r="W1535" s="588"/>
      <c r="X1535" s="588"/>
      <c r="Y1535" s="588"/>
      <c r="Z1535" s="588"/>
      <c r="AA1535" s="588"/>
      <c r="AB1535" s="588"/>
      <c r="AC1535" s="528"/>
      <c r="AD1535" s="588"/>
      <c r="AE1535" s="613"/>
      <c r="AF1535" s="613"/>
      <c r="AP1535" s="380"/>
    </row>
    <row r="1536" spans="11:42" x14ac:dyDescent="0.45">
      <c r="K1536" s="588"/>
      <c r="L1536" s="588"/>
      <c r="M1536" s="588"/>
      <c r="N1536" s="588"/>
      <c r="O1536" s="588"/>
      <c r="P1536" s="588"/>
      <c r="Q1536" s="588"/>
      <c r="R1536" s="588"/>
      <c r="S1536" s="588"/>
      <c r="T1536" s="588"/>
      <c r="U1536" s="588"/>
      <c r="V1536" s="588"/>
      <c r="W1536" s="588"/>
      <c r="X1536" s="588"/>
      <c r="Y1536" s="588"/>
      <c r="Z1536" s="588"/>
      <c r="AA1536" s="588"/>
      <c r="AB1536" s="588"/>
      <c r="AC1536" s="528"/>
      <c r="AD1536" s="588"/>
      <c r="AE1536" s="613"/>
      <c r="AF1536" s="613"/>
      <c r="AP1536" s="380"/>
    </row>
    <row r="1537" spans="11:42" x14ac:dyDescent="0.45">
      <c r="K1537" s="588"/>
      <c r="L1537" s="588"/>
      <c r="M1537" s="588"/>
      <c r="N1537" s="588"/>
      <c r="O1537" s="588"/>
      <c r="P1537" s="588"/>
      <c r="Q1537" s="588"/>
      <c r="R1537" s="588"/>
      <c r="S1537" s="588"/>
      <c r="T1537" s="588"/>
      <c r="U1537" s="588"/>
      <c r="V1537" s="588"/>
      <c r="W1537" s="588"/>
      <c r="X1537" s="588"/>
      <c r="Y1537" s="588"/>
      <c r="Z1537" s="588"/>
      <c r="AA1537" s="588"/>
      <c r="AB1537" s="588"/>
      <c r="AC1537" s="528"/>
      <c r="AD1537" s="588"/>
      <c r="AE1537" s="613"/>
      <c r="AF1537" s="613"/>
      <c r="AP1537" s="380"/>
    </row>
    <row r="1538" spans="11:42" x14ac:dyDescent="0.45">
      <c r="K1538" s="588"/>
      <c r="L1538" s="588"/>
      <c r="M1538" s="588"/>
      <c r="N1538" s="588"/>
      <c r="O1538" s="588"/>
      <c r="P1538" s="588"/>
      <c r="Q1538" s="588"/>
      <c r="R1538" s="588"/>
      <c r="S1538" s="588"/>
      <c r="T1538" s="588"/>
      <c r="U1538" s="588"/>
      <c r="V1538" s="588"/>
      <c r="W1538" s="588"/>
      <c r="X1538" s="588"/>
      <c r="Y1538" s="588"/>
      <c r="Z1538" s="588"/>
      <c r="AA1538" s="588"/>
      <c r="AB1538" s="588"/>
      <c r="AC1538" s="528"/>
      <c r="AD1538" s="588"/>
      <c r="AE1538" s="613"/>
      <c r="AF1538" s="613"/>
      <c r="AP1538" s="380"/>
    </row>
    <row r="1539" spans="11:42" x14ac:dyDescent="0.45">
      <c r="K1539" s="588"/>
      <c r="L1539" s="588"/>
      <c r="M1539" s="588"/>
      <c r="N1539" s="588"/>
      <c r="O1539" s="588"/>
      <c r="P1539" s="588"/>
      <c r="Q1539" s="588"/>
      <c r="R1539" s="588"/>
      <c r="S1539" s="588"/>
      <c r="T1539" s="588"/>
      <c r="U1539" s="588"/>
      <c r="V1539" s="588"/>
      <c r="W1539" s="588"/>
      <c r="X1539" s="588"/>
      <c r="Y1539" s="588"/>
      <c r="Z1539" s="588"/>
      <c r="AA1539" s="588"/>
      <c r="AB1539" s="588"/>
      <c r="AC1539" s="528"/>
      <c r="AD1539" s="588"/>
      <c r="AE1539" s="613"/>
      <c r="AF1539" s="613"/>
      <c r="AP1539" s="380"/>
    </row>
    <row r="1540" spans="11:42" x14ac:dyDescent="0.45">
      <c r="K1540" s="588"/>
      <c r="L1540" s="588"/>
      <c r="M1540" s="588"/>
      <c r="N1540" s="588"/>
      <c r="O1540" s="588"/>
      <c r="P1540" s="588"/>
      <c r="Q1540" s="588"/>
      <c r="R1540" s="588"/>
      <c r="S1540" s="588"/>
      <c r="T1540" s="588"/>
      <c r="U1540" s="588"/>
      <c r="V1540" s="588"/>
      <c r="W1540" s="588"/>
      <c r="X1540" s="588"/>
      <c r="Y1540" s="588"/>
      <c r="Z1540" s="588"/>
      <c r="AA1540" s="588"/>
      <c r="AB1540" s="588"/>
      <c r="AC1540" s="528"/>
      <c r="AD1540" s="588"/>
      <c r="AE1540" s="613"/>
      <c r="AF1540" s="613"/>
      <c r="AP1540" s="380"/>
    </row>
    <row r="1541" spans="11:42" x14ac:dyDescent="0.45">
      <c r="K1541" s="588"/>
      <c r="L1541" s="588"/>
      <c r="M1541" s="588"/>
      <c r="N1541" s="588"/>
      <c r="O1541" s="588"/>
      <c r="P1541" s="588"/>
      <c r="Q1541" s="588"/>
      <c r="R1541" s="588"/>
      <c r="S1541" s="588"/>
      <c r="T1541" s="588"/>
      <c r="U1541" s="588"/>
      <c r="V1541" s="588"/>
      <c r="W1541" s="588"/>
      <c r="X1541" s="588"/>
      <c r="Y1541" s="588"/>
      <c r="Z1541" s="588"/>
      <c r="AA1541" s="588"/>
      <c r="AB1541" s="588"/>
      <c r="AC1541" s="528"/>
      <c r="AD1541" s="588"/>
      <c r="AE1541" s="613"/>
      <c r="AF1541" s="613"/>
      <c r="AP1541" s="380"/>
    </row>
    <row r="1542" spans="11:42" x14ac:dyDescent="0.45">
      <c r="K1542" s="588"/>
      <c r="L1542" s="588"/>
      <c r="M1542" s="588"/>
      <c r="N1542" s="588"/>
      <c r="O1542" s="588"/>
      <c r="P1542" s="588"/>
      <c r="Q1542" s="588"/>
      <c r="R1542" s="588"/>
      <c r="S1542" s="588"/>
      <c r="T1542" s="588"/>
      <c r="U1542" s="588"/>
      <c r="V1542" s="588"/>
      <c r="W1542" s="588"/>
      <c r="X1542" s="588"/>
      <c r="Y1542" s="588"/>
      <c r="Z1542" s="588"/>
      <c r="AA1542" s="588"/>
      <c r="AB1542" s="588"/>
      <c r="AC1542" s="528"/>
      <c r="AD1542" s="588"/>
      <c r="AE1542" s="613"/>
      <c r="AF1542" s="613"/>
      <c r="AP1542" s="380"/>
    </row>
    <row r="1543" spans="11:42" x14ac:dyDescent="0.45">
      <c r="K1543" s="588"/>
      <c r="L1543" s="588"/>
      <c r="M1543" s="588"/>
      <c r="N1543" s="588"/>
      <c r="O1543" s="588"/>
      <c r="P1543" s="588"/>
      <c r="Q1543" s="588"/>
      <c r="R1543" s="588"/>
      <c r="S1543" s="588"/>
      <c r="T1543" s="588"/>
      <c r="U1543" s="588"/>
      <c r="V1543" s="588"/>
      <c r="W1543" s="588"/>
      <c r="X1543" s="588"/>
      <c r="Y1543" s="588"/>
      <c r="Z1543" s="588"/>
      <c r="AA1543" s="588"/>
      <c r="AB1543" s="588"/>
      <c r="AC1543" s="528"/>
      <c r="AD1543" s="588"/>
      <c r="AE1543" s="613"/>
      <c r="AF1543" s="613"/>
      <c r="AP1543" s="380"/>
    </row>
    <row r="1544" spans="11:42" x14ac:dyDescent="0.45">
      <c r="K1544" s="588"/>
      <c r="L1544" s="588"/>
      <c r="M1544" s="588"/>
      <c r="N1544" s="588"/>
      <c r="O1544" s="588"/>
      <c r="P1544" s="588"/>
      <c r="Q1544" s="588"/>
      <c r="R1544" s="588"/>
      <c r="S1544" s="588"/>
      <c r="T1544" s="588"/>
      <c r="U1544" s="588"/>
      <c r="V1544" s="588"/>
      <c r="W1544" s="588"/>
      <c r="X1544" s="588"/>
      <c r="Y1544" s="588"/>
      <c r="Z1544" s="588"/>
      <c r="AA1544" s="588"/>
      <c r="AB1544" s="588"/>
      <c r="AC1544" s="528"/>
      <c r="AD1544" s="588"/>
      <c r="AE1544" s="613"/>
      <c r="AF1544" s="613"/>
      <c r="AP1544" s="380"/>
    </row>
    <row r="1545" spans="11:42" x14ac:dyDescent="0.45">
      <c r="K1545" s="588"/>
      <c r="L1545" s="588"/>
      <c r="M1545" s="588"/>
      <c r="N1545" s="588"/>
      <c r="O1545" s="588"/>
      <c r="P1545" s="588"/>
      <c r="Q1545" s="588"/>
      <c r="R1545" s="588"/>
      <c r="S1545" s="588"/>
      <c r="T1545" s="588"/>
      <c r="U1545" s="588"/>
      <c r="V1545" s="588"/>
      <c r="W1545" s="588"/>
      <c r="X1545" s="588"/>
      <c r="Y1545" s="588"/>
      <c r="Z1545" s="588"/>
      <c r="AA1545" s="588"/>
      <c r="AB1545" s="588"/>
      <c r="AC1545" s="528"/>
      <c r="AD1545" s="588"/>
      <c r="AE1545" s="613"/>
      <c r="AF1545" s="613"/>
      <c r="AP1545" s="380"/>
    </row>
    <row r="1546" spans="11:42" x14ac:dyDescent="0.45">
      <c r="K1546" s="588"/>
      <c r="L1546" s="588"/>
      <c r="M1546" s="588"/>
      <c r="N1546" s="588"/>
      <c r="O1546" s="588"/>
      <c r="P1546" s="588"/>
      <c r="Q1546" s="588"/>
      <c r="R1546" s="588"/>
      <c r="S1546" s="588"/>
      <c r="T1546" s="588"/>
      <c r="U1546" s="588"/>
      <c r="V1546" s="588"/>
      <c r="W1546" s="588"/>
      <c r="X1546" s="588"/>
      <c r="Y1546" s="588"/>
      <c r="Z1546" s="588"/>
      <c r="AA1546" s="588"/>
      <c r="AB1546" s="588"/>
      <c r="AC1546" s="528"/>
      <c r="AD1546" s="588"/>
      <c r="AE1546" s="613"/>
      <c r="AF1546" s="613"/>
      <c r="AP1546" s="380"/>
    </row>
    <row r="1547" spans="11:42" x14ac:dyDescent="0.45">
      <c r="K1547" s="588"/>
      <c r="L1547" s="588"/>
      <c r="M1547" s="588"/>
      <c r="N1547" s="588"/>
      <c r="O1547" s="588"/>
      <c r="P1547" s="588"/>
      <c r="Q1547" s="588"/>
      <c r="R1547" s="588"/>
      <c r="S1547" s="588"/>
      <c r="T1547" s="588"/>
      <c r="U1547" s="588"/>
      <c r="V1547" s="588"/>
      <c r="W1547" s="588"/>
      <c r="X1547" s="588"/>
      <c r="Y1547" s="588"/>
      <c r="Z1547" s="588"/>
      <c r="AA1547" s="588"/>
      <c r="AB1547" s="588"/>
      <c r="AC1547" s="528"/>
      <c r="AD1547" s="588"/>
      <c r="AE1547" s="613"/>
      <c r="AF1547" s="613"/>
      <c r="AP1547" s="380"/>
    </row>
    <row r="1548" spans="11:42" x14ac:dyDescent="0.45">
      <c r="K1548" s="588"/>
      <c r="L1548" s="588"/>
      <c r="M1548" s="588"/>
      <c r="N1548" s="588"/>
      <c r="O1548" s="588"/>
      <c r="P1548" s="588"/>
      <c r="Q1548" s="588"/>
      <c r="R1548" s="588"/>
      <c r="S1548" s="588"/>
      <c r="T1548" s="588"/>
      <c r="U1548" s="588"/>
      <c r="V1548" s="588"/>
      <c r="W1548" s="588"/>
      <c r="X1548" s="588"/>
      <c r="Y1548" s="588"/>
      <c r="Z1548" s="588"/>
      <c r="AA1548" s="588"/>
      <c r="AB1548" s="588"/>
      <c r="AC1548" s="528"/>
      <c r="AD1548" s="588"/>
      <c r="AE1548" s="613"/>
      <c r="AF1548" s="613"/>
      <c r="AP1548" s="380"/>
    </row>
    <row r="1549" spans="11:42" x14ac:dyDescent="0.45">
      <c r="K1549" s="588"/>
      <c r="L1549" s="588"/>
      <c r="M1549" s="588"/>
      <c r="N1549" s="588"/>
      <c r="O1549" s="588"/>
      <c r="P1549" s="588"/>
      <c r="Q1549" s="588"/>
      <c r="R1549" s="588"/>
      <c r="S1549" s="588"/>
      <c r="T1549" s="588"/>
      <c r="U1549" s="588"/>
      <c r="V1549" s="588"/>
      <c r="W1549" s="588"/>
      <c r="X1549" s="588"/>
      <c r="Y1549" s="588"/>
      <c r="Z1549" s="588"/>
      <c r="AA1549" s="588"/>
      <c r="AB1549" s="588"/>
      <c r="AC1549" s="528"/>
      <c r="AD1549" s="588"/>
      <c r="AE1549" s="613"/>
      <c r="AF1549" s="613"/>
      <c r="AP1549" s="380"/>
    </row>
    <row r="1550" spans="11:42" x14ac:dyDescent="0.45">
      <c r="K1550" s="588"/>
      <c r="L1550" s="588"/>
      <c r="M1550" s="588"/>
      <c r="N1550" s="588"/>
      <c r="O1550" s="588"/>
      <c r="P1550" s="588"/>
      <c r="Q1550" s="588"/>
      <c r="R1550" s="588"/>
      <c r="S1550" s="588"/>
      <c r="T1550" s="588"/>
      <c r="U1550" s="588"/>
      <c r="V1550" s="588"/>
      <c r="W1550" s="588"/>
      <c r="X1550" s="588"/>
      <c r="Y1550" s="588"/>
      <c r="Z1550" s="588"/>
      <c r="AA1550" s="588"/>
      <c r="AB1550" s="588"/>
      <c r="AC1550" s="528"/>
      <c r="AD1550" s="588"/>
      <c r="AE1550" s="613"/>
      <c r="AF1550" s="613"/>
      <c r="AP1550" s="380"/>
    </row>
    <row r="1551" spans="11:42" x14ac:dyDescent="0.45">
      <c r="K1551" s="588"/>
      <c r="L1551" s="588"/>
      <c r="M1551" s="588"/>
      <c r="N1551" s="588"/>
      <c r="O1551" s="588"/>
      <c r="P1551" s="588"/>
      <c r="Q1551" s="588"/>
      <c r="R1551" s="588"/>
      <c r="S1551" s="588"/>
      <c r="T1551" s="588"/>
      <c r="U1551" s="588"/>
      <c r="V1551" s="588"/>
      <c r="W1551" s="588"/>
      <c r="X1551" s="588"/>
      <c r="Y1551" s="588"/>
      <c r="Z1551" s="588"/>
      <c r="AA1551" s="588"/>
      <c r="AB1551" s="588"/>
      <c r="AC1551" s="528"/>
      <c r="AD1551" s="588"/>
      <c r="AE1551" s="613"/>
      <c r="AF1551" s="613"/>
      <c r="AP1551" s="380"/>
    </row>
    <row r="1552" spans="11:42" x14ac:dyDescent="0.45">
      <c r="K1552" s="588"/>
      <c r="L1552" s="588"/>
      <c r="M1552" s="588"/>
      <c r="N1552" s="588"/>
      <c r="O1552" s="588"/>
      <c r="P1552" s="588"/>
      <c r="Q1552" s="588"/>
      <c r="R1552" s="588"/>
      <c r="S1552" s="588"/>
      <c r="T1552" s="588"/>
      <c r="U1552" s="588"/>
      <c r="V1552" s="588"/>
      <c r="W1552" s="588"/>
      <c r="X1552" s="588"/>
      <c r="Y1552" s="588"/>
      <c r="Z1552" s="588"/>
      <c r="AA1552" s="588"/>
      <c r="AB1552" s="588"/>
      <c r="AC1552" s="528"/>
      <c r="AD1552" s="588"/>
      <c r="AE1552" s="613"/>
      <c r="AF1552" s="613"/>
      <c r="AP1552" s="380"/>
    </row>
    <row r="1553" spans="11:42" x14ac:dyDescent="0.45">
      <c r="K1553" s="588"/>
      <c r="L1553" s="588"/>
      <c r="M1553" s="588"/>
      <c r="N1553" s="588"/>
      <c r="O1553" s="588"/>
      <c r="P1553" s="588"/>
      <c r="Q1553" s="588"/>
      <c r="R1553" s="588"/>
      <c r="S1553" s="588"/>
      <c r="T1553" s="588"/>
      <c r="U1553" s="588"/>
      <c r="V1553" s="588"/>
      <c r="W1553" s="588"/>
      <c r="X1553" s="588"/>
      <c r="Y1553" s="588"/>
      <c r="Z1553" s="588"/>
      <c r="AA1553" s="588"/>
      <c r="AB1553" s="588"/>
      <c r="AC1553" s="528"/>
      <c r="AD1553" s="588"/>
      <c r="AE1553" s="613"/>
      <c r="AF1553" s="613"/>
      <c r="AP1553" s="380"/>
    </row>
    <row r="1554" spans="11:42" x14ac:dyDescent="0.45">
      <c r="K1554" s="588"/>
      <c r="L1554" s="588"/>
      <c r="M1554" s="588"/>
      <c r="N1554" s="588"/>
      <c r="O1554" s="588"/>
      <c r="P1554" s="588"/>
      <c r="Q1554" s="588"/>
      <c r="R1554" s="588"/>
      <c r="S1554" s="588"/>
      <c r="T1554" s="588"/>
      <c r="U1554" s="588"/>
      <c r="V1554" s="588"/>
      <c r="W1554" s="588"/>
      <c r="X1554" s="588"/>
      <c r="Y1554" s="588"/>
      <c r="Z1554" s="588"/>
      <c r="AA1554" s="588"/>
      <c r="AB1554" s="588"/>
      <c r="AC1554" s="528"/>
      <c r="AD1554" s="588"/>
      <c r="AE1554" s="613"/>
      <c r="AF1554" s="613"/>
      <c r="AP1554" s="380"/>
    </row>
    <row r="1555" spans="11:42" x14ac:dyDescent="0.45">
      <c r="K1555" s="588"/>
      <c r="L1555" s="588"/>
      <c r="M1555" s="588"/>
      <c r="N1555" s="588"/>
      <c r="O1555" s="588"/>
      <c r="P1555" s="588"/>
      <c r="Q1555" s="588"/>
      <c r="R1555" s="588"/>
      <c r="S1555" s="588"/>
      <c r="T1555" s="588"/>
      <c r="U1555" s="588"/>
      <c r="V1555" s="588"/>
      <c r="W1555" s="588"/>
      <c r="X1555" s="588"/>
      <c r="Y1555" s="588"/>
      <c r="Z1555" s="588"/>
      <c r="AA1555" s="588"/>
      <c r="AB1555" s="588"/>
      <c r="AC1555" s="528"/>
      <c r="AD1555" s="588"/>
      <c r="AE1555" s="613"/>
      <c r="AF1555" s="613"/>
      <c r="AP1555" s="380"/>
    </row>
    <row r="1556" spans="11:42" x14ac:dyDescent="0.45">
      <c r="K1556" s="588"/>
      <c r="L1556" s="588"/>
      <c r="M1556" s="588"/>
      <c r="N1556" s="588"/>
      <c r="O1556" s="588"/>
      <c r="P1556" s="588"/>
      <c r="Q1556" s="588"/>
      <c r="R1556" s="588"/>
      <c r="S1556" s="588"/>
      <c r="T1556" s="588"/>
      <c r="U1556" s="588"/>
      <c r="V1556" s="588"/>
      <c r="W1556" s="588"/>
      <c r="X1556" s="588"/>
      <c r="Y1556" s="588"/>
      <c r="Z1556" s="588"/>
      <c r="AA1556" s="588"/>
      <c r="AB1556" s="588"/>
      <c r="AC1556" s="528"/>
      <c r="AD1556" s="588"/>
      <c r="AE1556" s="613"/>
      <c r="AF1556" s="613"/>
      <c r="AP1556" s="380"/>
    </row>
    <row r="1557" spans="11:42" x14ac:dyDescent="0.45">
      <c r="K1557" s="588"/>
      <c r="L1557" s="588"/>
      <c r="M1557" s="588"/>
      <c r="N1557" s="588"/>
      <c r="O1557" s="588"/>
      <c r="P1557" s="588"/>
      <c r="Q1557" s="588"/>
      <c r="R1557" s="588"/>
      <c r="S1557" s="588"/>
      <c r="T1557" s="588"/>
      <c r="U1557" s="588"/>
      <c r="V1557" s="588"/>
      <c r="W1557" s="588"/>
      <c r="X1557" s="588"/>
      <c r="Y1557" s="588"/>
      <c r="Z1557" s="588"/>
      <c r="AA1557" s="588"/>
      <c r="AB1557" s="588"/>
      <c r="AC1557" s="528"/>
      <c r="AD1557" s="588"/>
      <c r="AE1557" s="613"/>
      <c r="AF1557" s="613"/>
      <c r="AP1557" s="380"/>
    </row>
    <row r="1558" spans="11:42" x14ac:dyDescent="0.45">
      <c r="K1558" s="588"/>
      <c r="L1558" s="588"/>
      <c r="M1558" s="588"/>
      <c r="N1558" s="588"/>
      <c r="O1558" s="588"/>
      <c r="P1558" s="588"/>
      <c r="Q1558" s="588"/>
      <c r="R1558" s="588"/>
      <c r="S1558" s="588"/>
      <c r="T1558" s="588"/>
      <c r="U1558" s="588"/>
      <c r="V1558" s="588"/>
      <c r="W1558" s="588"/>
      <c r="X1558" s="588"/>
      <c r="Y1558" s="588"/>
      <c r="Z1558" s="588"/>
      <c r="AA1558" s="588"/>
      <c r="AB1558" s="588"/>
      <c r="AC1558" s="528"/>
      <c r="AD1558" s="588"/>
      <c r="AE1558" s="613"/>
      <c r="AF1558" s="613"/>
      <c r="AP1558" s="380"/>
    </row>
    <row r="1559" spans="11:42" x14ac:dyDescent="0.45">
      <c r="K1559" s="588"/>
      <c r="L1559" s="588"/>
      <c r="M1559" s="588"/>
      <c r="N1559" s="588"/>
      <c r="O1559" s="588"/>
      <c r="P1559" s="588"/>
      <c r="Q1559" s="588"/>
      <c r="R1559" s="588"/>
      <c r="S1559" s="588"/>
      <c r="T1559" s="588"/>
      <c r="U1559" s="588"/>
      <c r="V1559" s="588"/>
      <c r="W1559" s="588"/>
      <c r="X1559" s="588"/>
      <c r="Y1559" s="588"/>
      <c r="Z1559" s="588"/>
      <c r="AA1559" s="588"/>
      <c r="AB1559" s="588"/>
      <c r="AC1559" s="528"/>
      <c r="AD1559" s="588"/>
      <c r="AE1559" s="613"/>
      <c r="AF1559" s="613"/>
      <c r="AP1559" s="380"/>
    </row>
    <row r="1560" spans="11:42" x14ac:dyDescent="0.45">
      <c r="K1560" s="588"/>
      <c r="L1560" s="588"/>
      <c r="M1560" s="588"/>
      <c r="N1560" s="588"/>
      <c r="O1560" s="588"/>
      <c r="P1560" s="588"/>
      <c r="Q1560" s="588"/>
      <c r="R1560" s="588"/>
      <c r="S1560" s="588"/>
      <c r="T1560" s="588"/>
      <c r="U1560" s="588"/>
      <c r="V1560" s="588"/>
      <c r="W1560" s="588"/>
      <c r="X1560" s="588"/>
      <c r="Y1560" s="588"/>
      <c r="Z1560" s="588"/>
      <c r="AA1560" s="588"/>
      <c r="AB1560" s="588"/>
      <c r="AC1560" s="528"/>
      <c r="AD1560" s="588"/>
      <c r="AE1560" s="613"/>
      <c r="AF1560" s="613"/>
      <c r="AP1560" s="380"/>
    </row>
    <row r="1561" spans="11:42" x14ac:dyDescent="0.45">
      <c r="K1561" s="588"/>
      <c r="L1561" s="588"/>
      <c r="M1561" s="588"/>
      <c r="N1561" s="588"/>
      <c r="O1561" s="588"/>
      <c r="P1561" s="588"/>
      <c r="Q1561" s="588"/>
      <c r="R1561" s="588"/>
      <c r="S1561" s="588"/>
      <c r="T1561" s="588"/>
      <c r="U1561" s="588"/>
      <c r="V1561" s="588"/>
      <c r="W1561" s="588"/>
      <c r="X1561" s="588"/>
      <c r="Y1561" s="588"/>
      <c r="Z1561" s="588"/>
      <c r="AA1561" s="588"/>
      <c r="AB1561" s="588"/>
      <c r="AC1561" s="528"/>
      <c r="AD1561" s="588"/>
      <c r="AE1561" s="613"/>
      <c r="AF1561" s="613"/>
      <c r="AP1561" s="380"/>
    </row>
    <row r="1562" spans="11:42" x14ac:dyDescent="0.45">
      <c r="K1562" s="588"/>
      <c r="L1562" s="588"/>
      <c r="M1562" s="588"/>
      <c r="N1562" s="588"/>
      <c r="O1562" s="588"/>
      <c r="P1562" s="588"/>
      <c r="Q1562" s="588"/>
      <c r="R1562" s="588"/>
      <c r="S1562" s="588"/>
      <c r="T1562" s="588"/>
      <c r="U1562" s="588"/>
      <c r="V1562" s="588"/>
      <c r="W1562" s="588"/>
      <c r="X1562" s="588"/>
      <c r="Y1562" s="588"/>
      <c r="Z1562" s="588"/>
      <c r="AA1562" s="588"/>
      <c r="AB1562" s="588"/>
      <c r="AC1562" s="528"/>
      <c r="AD1562" s="588"/>
      <c r="AE1562" s="613"/>
      <c r="AF1562" s="613"/>
      <c r="AP1562" s="380"/>
    </row>
    <row r="1563" spans="11:42" x14ac:dyDescent="0.45">
      <c r="K1563" s="588"/>
      <c r="L1563" s="588"/>
      <c r="M1563" s="588"/>
      <c r="N1563" s="588"/>
      <c r="O1563" s="588"/>
      <c r="P1563" s="588"/>
      <c r="Q1563" s="588"/>
      <c r="R1563" s="588"/>
      <c r="S1563" s="588"/>
      <c r="T1563" s="588"/>
      <c r="U1563" s="588"/>
      <c r="V1563" s="588"/>
      <c r="W1563" s="588"/>
      <c r="X1563" s="588"/>
      <c r="Y1563" s="588"/>
      <c r="Z1563" s="588"/>
      <c r="AA1563" s="588"/>
      <c r="AB1563" s="588"/>
      <c r="AC1563" s="528"/>
      <c r="AD1563" s="588"/>
      <c r="AE1563" s="613"/>
      <c r="AF1563" s="613"/>
      <c r="AP1563" s="380"/>
    </row>
    <row r="1564" spans="11:42" x14ac:dyDescent="0.45">
      <c r="K1564" s="588"/>
      <c r="L1564" s="588"/>
      <c r="M1564" s="588"/>
      <c r="N1564" s="588"/>
      <c r="O1564" s="588"/>
      <c r="P1564" s="588"/>
      <c r="Q1564" s="588"/>
      <c r="R1564" s="588"/>
      <c r="S1564" s="588"/>
      <c r="T1564" s="588"/>
      <c r="U1564" s="588"/>
      <c r="V1564" s="588"/>
      <c r="W1564" s="588"/>
      <c r="X1564" s="588"/>
      <c r="Y1564" s="588"/>
      <c r="Z1564" s="588"/>
      <c r="AA1564" s="588"/>
      <c r="AB1564" s="588"/>
      <c r="AC1564" s="528"/>
      <c r="AD1564" s="588"/>
      <c r="AE1564" s="613"/>
      <c r="AF1564" s="613"/>
      <c r="AP1564" s="380"/>
    </row>
    <row r="1565" spans="11:42" x14ac:dyDescent="0.45">
      <c r="K1565" s="588"/>
      <c r="L1565" s="588"/>
      <c r="M1565" s="588"/>
      <c r="N1565" s="588"/>
      <c r="O1565" s="588"/>
      <c r="P1565" s="588"/>
      <c r="Q1565" s="588"/>
      <c r="R1565" s="588"/>
      <c r="S1565" s="588"/>
      <c r="T1565" s="588"/>
      <c r="U1565" s="588"/>
      <c r="V1565" s="588"/>
      <c r="W1565" s="588"/>
      <c r="X1565" s="588"/>
      <c r="Y1565" s="588"/>
      <c r="Z1565" s="588"/>
      <c r="AA1565" s="588"/>
      <c r="AB1565" s="588"/>
      <c r="AC1565" s="528"/>
      <c r="AD1565" s="588"/>
      <c r="AE1565" s="613"/>
      <c r="AF1565" s="613"/>
      <c r="AP1565" s="380"/>
    </row>
    <row r="1566" spans="11:42" x14ac:dyDescent="0.45">
      <c r="K1566" s="588"/>
      <c r="L1566" s="588"/>
      <c r="M1566" s="588"/>
      <c r="N1566" s="588"/>
      <c r="O1566" s="588"/>
      <c r="P1566" s="588"/>
      <c r="Q1566" s="588"/>
      <c r="R1566" s="588"/>
      <c r="S1566" s="588"/>
      <c r="T1566" s="588"/>
      <c r="U1566" s="588"/>
      <c r="V1566" s="588"/>
      <c r="W1566" s="588"/>
      <c r="X1566" s="588"/>
      <c r="Y1566" s="588"/>
      <c r="Z1566" s="588"/>
      <c r="AA1566" s="588"/>
      <c r="AB1566" s="588"/>
      <c r="AC1566" s="528"/>
      <c r="AD1566" s="588"/>
      <c r="AE1566" s="613"/>
      <c r="AF1566" s="613"/>
      <c r="AP1566" s="380"/>
    </row>
    <row r="1567" spans="11:42" x14ac:dyDescent="0.45">
      <c r="K1567" s="588"/>
      <c r="L1567" s="588"/>
      <c r="M1567" s="588"/>
      <c r="N1567" s="588"/>
      <c r="O1567" s="588"/>
      <c r="P1567" s="588"/>
      <c r="Q1567" s="588"/>
      <c r="R1567" s="588"/>
      <c r="S1567" s="588"/>
      <c r="T1567" s="588"/>
      <c r="U1567" s="588"/>
      <c r="V1567" s="588"/>
      <c r="W1567" s="588"/>
      <c r="X1567" s="588"/>
      <c r="Y1567" s="588"/>
      <c r="Z1567" s="588"/>
      <c r="AA1567" s="588"/>
      <c r="AB1567" s="588"/>
      <c r="AC1567" s="528"/>
      <c r="AD1567" s="588"/>
      <c r="AE1567" s="613"/>
      <c r="AF1567" s="613"/>
      <c r="AP1567" s="380"/>
    </row>
    <row r="1568" spans="11:42" x14ac:dyDescent="0.45">
      <c r="K1568" s="588"/>
      <c r="L1568" s="588"/>
      <c r="M1568" s="588"/>
      <c r="N1568" s="588"/>
      <c r="O1568" s="588"/>
      <c r="P1568" s="588"/>
      <c r="Q1568" s="588"/>
      <c r="R1568" s="588"/>
      <c r="S1568" s="588"/>
      <c r="T1568" s="588"/>
      <c r="U1568" s="588"/>
      <c r="V1568" s="588"/>
      <c r="W1568" s="588"/>
      <c r="X1568" s="588"/>
      <c r="Y1568" s="588"/>
      <c r="Z1568" s="588"/>
      <c r="AA1568" s="588"/>
      <c r="AB1568" s="588"/>
      <c r="AC1568" s="528"/>
      <c r="AD1568" s="588"/>
      <c r="AE1568" s="613"/>
      <c r="AF1568" s="613"/>
      <c r="AP1568" s="380"/>
    </row>
    <row r="1569" spans="11:42" x14ac:dyDescent="0.45">
      <c r="K1569" s="588"/>
      <c r="L1569" s="588"/>
      <c r="M1569" s="588"/>
      <c r="N1569" s="588"/>
      <c r="O1569" s="588"/>
      <c r="P1569" s="588"/>
      <c r="Q1569" s="588"/>
      <c r="R1569" s="588"/>
      <c r="S1569" s="588"/>
      <c r="T1569" s="588"/>
      <c r="U1569" s="588"/>
      <c r="V1569" s="588"/>
      <c r="W1569" s="588"/>
      <c r="X1569" s="588"/>
      <c r="Y1569" s="588"/>
      <c r="Z1569" s="588"/>
      <c r="AA1569" s="588"/>
      <c r="AB1569" s="588"/>
      <c r="AC1569" s="528"/>
      <c r="AD1569" s="588"/>
      <c r="AE1569" s="613"/>
      <c r="AF1569" s="613"/>
      <c r="AP1569" s="380"/>
    </row>
    <row r="1570" spans="11:42" x14ac:dyDescent="0.45">
      <c r="K1570" s="588"/>
      <c r="L1570" s="588"/>
      <c r="M1570" s="588"/>
      <c r="N1570" s="588"/>
      <c r="O1570" s="588"/>
      <c r="P1570" s="588"/>
      <c r="Q1570" s="588"/>
      <c r="R1570" s="588"/>
      <c r="S1570" s="588"/>
      <c r="T1570" s="588"/>
      <c r="U1570" s="588"/>
      <c r="V1570" s="588"/>
      <c r="W1570" s="588"/>
      <c r="X1570" s="588"/>
      <c r="Y1570" s="588"/>
      <c r="Z1570" s="588"/>
      <c r="AA1570" s="588"/>
      <c r="AB1570" s="588"/>
      <c r="AC1570" s="528"/>
      <c r="AD1570" s="588"/>
      <c r="AE1570" s="613"/>
      <c r="AF1570" s="613"/>
      <c r="AP1570" s="380"/>
    </row>
    <row r="1571" spans="11:42" x14ac:dyDescent="0.45">
      <c r="K1571" s="588"/>
      <c r="L1571" s="588"/>
      <c r="M1571" s="588"/>
      <c r="N1571" s="588"/>
      <c r="O1571" s="588"/>
      <c r="P1571" s="588"/>
      <c r="Q1571" s="588"/>
      <c r="R1571" s="588"/>
      <c r="S1571" s="588"/>
      <c r="T1571" s="588"/>
      <c r="U1571" s="588"/>
      <c r="V1571" s="588"/>
      <c r="W1571" s="588"/>
      <c r="X1571" s="588"/>
      <c r="Y1571" s="588"/>
      <c r="Z1571" s="588"/>
      <c r="AA1571" s="588"/>
      <c r="AB1571" s="588"/>
      <c r="AC1571" s="528"/>
      <c r="AD1571" s="588"/>
      <c r="AE1571" s="613"/>
      <c r="AF1571" s="613"/>
      <c r="AP1571" s="380"/>
    </row>
    <row r="1572" spans="11:42" x14ac:dyDescent="0.45">
      <c r="K1572" s="588"/>
      <c r="L1572" s="588"/>
      <c r="M1572" s="588"/>
      <c r="N1572" s="588"/>
      <c r="O1572" s="588"/>
      <c r="P1572" s="588"/>
      <c r="Q1572" s="588"/>
      <c r="R1572" s="588"/>
      <c r="S1572" s="588"/>
      <c r="T1572" s="588"/>
      <c r="U1572" s="588"/>
      <c r="V1572" s="588"/>
      <c r="W1572" s="588"/>
      <c r="X1572" s="588"/>
      <c r="Y1572" s="588"/>
      <c r="Z1572" s="588"/>
      <c r="AA1572" s="588"/>
      <c r="AB1572" s="588"/>
      <c r="AC1572" s="528"/>
      <c r="AD1572" s="588"/>
      <c r="AE1572" s="613"/>
      <c r="AF1572" s="613"/>
      <c r="AP1572" s="380"/>
    </row>
    <row r="1573" spans="11:42" x14ac:dyDescent="0.45">
      <c r="K1573" s="588"/>
      <c r="L1573" s="588"/>
      <c r="M1573" s="588"/>
      <c r="N1573" s="588"/>
      <c r="O1573" s="588"/>
      <c r="P1573" s="588"/>
      <c r="Q1573" s="588"/>
      <c r="R1573" s="588"/>
      <c r="S1573" s="588"/>
      <c r="T1573" s="588"/>
      <c r="U1573" s="588"/>
      <c r="V1573" s="588"/>
      <c r="W1573" s="588"/>
      <c r="X1573" s="588"/>
      <c r="Y1573" s="588"/>
      <c r="Z1573" s="588"/>
      <c r="AA1573" s="588"/>
      <c r="AB1573" s="588"/>
      <c r="AC1573" s="528"/>
      <c r="AD1573" s="588"/>
      <c r="AE1573" s="613"/>
      <c r="AF1573" s="613"/>
      <c r="AP1573" s="380"/>
    </row>
    <row r="1574" spans="11:42" x14ac:dyDescent="0.45">
      <c r="K1574" s="588"/>
      <c r="L1574" s="588"/>
      <c r="M1574" s="588"/>
      <c r="N1574" s="588"/>
      <c r="O1574" s="588"/>
      <c r="P1574" s="588"/>
      <c r="Q1574" s="588"/>
      <c r="R1574" s="588"/>
      <c r="S1574" s="588"/>
      <c r="T1574" s="588"/>
      <c r="U1574" s="588"/>
      <c r="V1574" s="588"/>
      <c r="W1574" s="588"/>
      <c r="X1574" s="588"/>
      <c r="Y1574" s="588"/>
      <c r="Z1574" s="588"/>
      <c r="AA1574" s="588"/>
      <c r="AB1574" s="588"/>
      <c r="AC1574" s="528"/>
      <c r="AD1574" s="588"/>
      <c r="AE1574" s="613"/>
      <c r="AF1574" s="613"/>
      <c r="AP1574" s="380"/>
    </row>
    <row r="1575" spans="11:42" x14ac:dyDescent="0.45">
      <c r="K1575" s="588"/>
      <c r="L1575" s="588"/>
      <c r="M1575" s="588"/>
      <c r="N1575" s="588"/>
      <c r="O1575" s="588"/>
      <c r="P1575" s="588"/>
      <c r="Q1575" s="588"/>
      <c r="R1575" s="588"/>
      <c r="S1575" s="588"/>
      <c r="T1575" s="588"/>
      <c r="U1575" s="588"/>
      <c r="V1575" s="588"/>
      <c r="W1575" s="588"/>
      <c r="X1575" s="588"/>
      <c r="Y1575" s="588"/>
      <c r="Z1575" s="588"/>
      <c r="AA1575" s="588"/>
      <c r="AB1575" s="588"/>
      <c r="AC1575" s="528"/>
      <c r="AD1575" s="588"/>
      <c r="AE1575" s="613"/>
      <c r="AF1575" s="613"/>
      <c r="AP1575" s="380"/>
    </row>
    <row r="1576" spans="11:42" x14ac:dyDescent="0.45">
      <c r="K1576" s="588"/>
      <c r="L1576" s="588"/>
      <c r="M1576" s="588"/>
      <c r="N1576" s="588"/>
      <c r="O1576" s="588"/>
      <c r="P1576" s="588"/>
      <c r="Q1576" s="588"/>
      <c r="R1576" s="588"/>
      <c r="S1576" s="588"/>
      <c r="T1576" s="588"/>
      <c r="U1576" s="588"/>
      <c r="V1576" s="588"/>
      <c r="W1576" s="588"/>
      <c r="X1576" s="588"/>
      <c r="Y1576" s="588"/>
      <c r="Z1576" s="588"/>
      <c r="AA1576" s="588"/>
      <c r="AB1576" s="588"/>
      <c r="AC1576" s="528"/>
      <c r="AD1576" s="588"/>
      <c r="AE1576" s="613"/>
      <c r="AF1576" s="613"/>
      <c r="AP1576" s="380"/>
    </row>
    <row r="1577" spans="11:42" x14ac:dyDescent="0.45">
      <c r="K1577" s="588"/>
      <c r="L1577" s="588"/>
      <c r="M1577" s="588"/>
      <c r="N1577" s="588"/>
      <c r="O1577" s="588"/>
      <c r="P1577" s="588"/>
      <c r="Q1577" s="588"/>
      <c r="R1577" s="588"/>
      <c r="S1577" s="588"/>
      <c r="T1577" s="588"/>
      <c r="U1577" s="588"/>
      <c r="V1577" s="588"/>
      <c r="W1577" s="588"/>
      <c r="X1577" s="588"/>
      <c r="Y1577" s="588"/>
      <c r="Z1577" s="588"/>
      <c r="AA1577" s="588"/>
      <c r="AB1577" s="588"/>
      <c r="AC1577" s="528"/>
      <c r="AD1577" s="588"/>
      <c r="AE1577" s="613"/>
      <c r="AF1577" s="613"/>
      <c r="AP1577" s="380"/>
    </row>
    <row r="1578" spans="11:42" x14ac:dyDescent="0.45">
      <c r="K1578" s="588"/>
      <c r="L1578" s="588"/>
      <c r="M1578" s="588"/>
      <c r="N1578" s="588"/>
      <c r="O1578" s="588"/>
      <c r="P1578" s="588"/>
      <c r="Q1578" s="588"/>
      <c r="R1578" s="588"/>
      <c r="S1578" s="588"/>
      <c r="T1578" s="588"/>
      <c r="U1578" s="588"/>
      <c r="V1578" s="588"/>
      <c r="W1578" s="588"/>
      <c r="X1578" s="588"/>
      <c r="Y1578" s="588"/>
      <c r="Z1578" s="588"/>
      <c r="AA1578" s="588"/>
      <c r="AB1578" s="588"/>
      <c r="AC1578" s="528"/>
      <c r="AD1578" s="588"/>
      <c r="AE1578" s="613"/>
      <c r="AF1578" s="613"/>
      <c r="AP1578" s="380"/>
    </row>
    <row r="1579" spans="11:42" x14ac:dyDescent="0.45">
      <c r="K1579" s="588"/>
      <c r="L1579" s="588"/>
      <c r="M1579" s="588"/>
      <c r="N1579" s="588"/>
      <c r="O1579" s="588"/>
      <c r="P1579" s="588"/>
      <c r="Q1579" s="588"/>
      <c r="R1579" s="588"/>
      <c r="S1579" s="588"/>
      <c r="T1579" s="588"/>
      <c r="U1579" s="588"/>
      <c r="V1579" s="588"/>
      <c r="W1579" s="588"/>
      <c r="X1579" s="588"/>
      <c r="Y1579" s="588"/>
      <c r="Z1579" s="588"/>
      <c r="AA1579" s="588"/>
      <c r="AB1579" s="588"/>
      <c r="AC1579" s="528"/>
      <c r="AD1579" s="588"/>
      <c r="AE1579" s="613"/>
      <c r="AF1579" s="613"/>
      <c r="AP1579" s="380"/>
    </row>
    <row r="1580" spans="11:42" x14ac:dyDescent="0.45">
      <c r="K1580" s="588"/>
      <c r="L1580" s="588"/>
      <c r="M1580" s="588"/>
      <c r="N1580" s="588"/>
      <c r="O1580" s="588"/>
      <c r="P1580" s="588"/>
      <c r="Q1580" s="588"/>
      <c r="R1580" s="588"/>
      <c r="S1580" s="588"/>
      <c r="T1580" s="588"/>
      <c r="U1580" s="588"/>
      <c r="V1580" s="588"/>
      <c r="W1580" s="588"/>
      <c r="X1580" s="588"/>
      <c r="Y1580" s="588"/>
      <c r="Z1580" s="588"/>
      <c r="AA1580" s="588"/>
      <c r="AB1580" s="588"/>
      <c r="AC1580" s="528"/>
      <c r="AD1580" s="588"/>
      <c r="AE1580" s="613"/>
      <c r="AF1580" s="613"/>
      <c r="AP1580" s="380"/>
    </row>
    <row r="1581" spans="11:42" x14ac:dyDescent="0.45">
      <c r="K1581" s="588"/>
      <c r="L1581" s="588"/>
      <c r="M1581" s="588"/>
      <c r="N1581" s="588"/>
      <c r="O1581" s="588"/>
      <c r="P1581" s="588"/>
      <c r="Q1581" s="588"/>
      <c r="R1581" s="588"/>
      <c r="S1581" s="588"/>
      <c r="T1581" s="588"/>
      <c r="U1581" s="588"/>
      <c r="V1581" s="588"/>
      <c r="W1581" s="588"/>
      <c r="X1581" s="588"/>
      <c r="Y1581" s="588"/>
      <c r="Z1581" s="588"/>
      <c r="AA1581" s="588"/>
      <c r="AB1581" s="588"/>
      <c r="AC1581" s="528"/>
      <c r="AD1581" s="588"/>
      <c r="AE1581" s="613"/>
      <c r="AF1581" s="613"/>
      <c r="AP1581" s="380"/>
    </row>
    <row r="1582" spans="11:42" x14ac:dyDescent="0.45">
      <c r="K1582" s="588"/>
      <c r="L1582" s="588"/>
      <c r="M1582" s="588"/>
      <c r="N1582" s="588"/>
      <c r="O1582" s="588"/>
      <c r="P1582" s="588"/>
      <c r="Q1582" s="588"/>
      <c r="R1582" s="588"/>
      <c r="S1582" s="588"/>
      <c r="T1582" s="588"/>
      <c r="U1582" s="588"/>
      <c r="V1582" s="588"/>
      <c r="W1582" s="588"/>
      <c r="X1582" s="588"/>
      <c r="Y1582" s="588"/>
      <c r="Z1582" s="588"/>
      <c r="AA1582" s="588"/>
      <c r="AB1582" s="588"/>
      <c r="AC1582" s="528"/>
      <c r="AD1582" s="588"/>
      <c r="AE1582" s="613"/>
      <c r="AF1582" s="613"/>
      <c r="AP1582" s="380"/>
    </row>
    <row r="1583" spans="11:42" x14ac:dyDescent="0.45">
      <c r="K1583" s="588"/>
      <c r="L1583" s="588"/>
      <c r="M1583" s="588"/>
      <c r="N1583" s="588"/>
      <c r="O1583" s="588"/>
      <c r="P1583" s="588"/>
      <c r="Q1583" s="588"/>
      <c r="R1583" s="588"/>
      <c r="S1583" s="588"/>
      <c r="T1583" s="588"/>
      <c r="U1583" s="588"/>
      <c r="V1583" s="588"/>
      <c r="W1583" s="588"/>
      <c r="X1583" s="588"/>
      <c r="Y1583" s="588"/>
      <c r="Z1583" s="588"/>
      <c r="AA1583" s="588"/>
      <c r="AB1583" s="588"/>
      <c r="AC1583" s="528"/>
      <c r="AD1583" s="588"/>
      <c r="AE1583" s="613"/>
      <c r="AF1583" s="613"/>
      <c r="AP1583" s="380"/>
    </row>
    <row r="1584" spans="11:42" x14ac:dyDescent="0.45">
      <c r="K1584" s="588"/>
      <c r="L1584" s="588"/>
      <c r="M1584" s="588"/>
      <c r="N1584" s="588"/>
      <c r="O1584" s="588"/>
      <c r="P1584" s="588"/>
      <c r="Q1584" s="588"/>
      <c r="R1584" s="588"/>
      <c r="S1584" s="588"/>
      <c r="T1584" s="588"/>
      <c r="U1584" s="588"/>
      <c r="V1584" s="588"/>
      <c r="W1584" s="588"/>
      <c r="X1584" s="588"/>
      <c r="Y1584" s="588"/>
      <c r="Z1584" s="588"/>
      <c r="AA1584" s="588"/>
      <c r="AB1584" s="588"/>
      <c r="AC1584" s="528"/>
      <c r="AD1584" s="588"/>
      <c r="AE1584" s="613"/>
      <c r="AF1584" s="613"/>
      <c r="AP1584" s="380"/>
    </row>
    <row r="1585" spans="11:42" x14ac:dyDescent="0.45">
      <c r="K1585" s="588"/>
      <c r="L1585" s="588"/>
      <c r="M1585" s="588"/>
      <c r="N1585" s="588"/>
      <c r="O1585" s="588"/>
      <c r="P1585" s="588"/>
      <c r="Q1585" s="588"/>
      <c r="R1585" s="588"/>
      <c r="S1585" s="588"/>
      <c r="T1585" s="588"/>
      <c r="U1585" s="588"/>
      <c r="V1585" s="588"/>
      <c r="W1585" s="588"/>
      <c r="X1585" s="588"/>
      <c r="Y1585" s="588"/>
      <c r="Z1585" s="588"/>
      <c r="AA1585" s="588"/>
      <c r="AB1585" s="588"/>
      <c r="AC1585" s="528"/>
      <c r="AD1585" s="588"/>
      <c r="AE1585" s="613"/>
      <c r="AF1585" s="613"/>
      <c r="AP1585" s="380"/>
    </row>
    <row r="1586" spans="11:42" x14ac:dyDescent="0.45">
      <c r="K1586" s="588"/>
      <c r="L1586" s="588"/>
      <c r="M1586" s="588"/>
      <c r="N1586" s="588"/>
      <c r="O1586" s="588"/>
      <c r="P1586" s="588"/>
      <c r="Q1586" s="588"/>
      <c r="R1586" s="588"/>
      <c r="S1586" s="588"/>
      <c r="T1586" s="588"/>
      <c r="U1586" s="588"/>
      <c r="V1586" s="588"/>
      <c r="W1586" s="588"/>
      <c r="X1586" s="588"/>
      <c r="Y1586" s="588"/>
      <c r="Z1586" s="588"/>
      <c r="AA1586" s="588"/>
      <c r="AB1586" s="588"/>
      <c r="AC1586" s="528"/>
      <c r="AD1586" s="588"/>
      <c r="AE1586" s="613"/>
      <c r="AF1586" s="613"/>
      <c r="AP1586" s="380"/>
    </row>
    <row r="1587" spans="11:42" x14ac:dyDescent="0.45">
      <c r="K1587" s="588"/>
      <c r="L1587" s="588"/>
      <c r="M1587" s="588"/>
      <c r="N1587" s="588"/>
      <c r="O1587" s="588"/>
      <c r="P1587" s="588"/>
      <c r="Q1587" s="588"/>
      <c r="R1587" s="588"/>
      <c r="S1587" s="588"/>
      <c r="T1587" s="588"/>
      <c r="U1587" s="588"/>
      <c r="V1587" s="588"/>
      <c r="W1587" s="588"/>
      <c r="X1587" s="588"/>
      <c r="Y1587" s="588"/>
      <c r="Z1587" s="588"/>
      <c r="AA1587" s="588"/>
      <c r="AB1587" s="588"/>
      <c r="AC1587" s="528"/>
      <c r="AD1587" s="588"/>
      <c r="AE1587" s="613"/>
      <c r="AF1587" s="613"/>
      <c r="AP1587" s="380"/>
    </row>
    <row r="1588" spans="11:42" x14ac:dyDescent="0.45">
      <c r="K1588" s="588"/>
      <c r="L1588" s="588"/>
      <c r="M1588" s="588"/>
      <c r="N1588" s="588"/>
      <c r="O1588" s="588"/>
      <c r="P1588" s="588"/>
      <c r="Q1588" s="588"/>
      <c r="R1588" s="588"/>
      <c r="S1588" s="588"/>
      <c r="T1588" s="588"/>
      <c r="U1588" s="588"/>
      <c r="V1588" s="588"/>
      <c r="W1588" s="588"/>
      <c r="X1588" s="588"/>
      <c r="Y1588" s="588"/>
      <c r="Z1588" s="588"/>
      <c r="AA1588" s="588"/>
      <c r="AB1588" s="588"/>
      <c r="AC1588" s="528"/>
      <c r="AD1588" s="588"/>
      <c r="AE1588" s="613"/>
      <c r="AF1588" s="613"/>
      <c r="AP1588" s="380"/>
    </row>
    <row r="1589" spans="11:42" x14ac:dyDescent="0.45">
      <c r="K1589" s="588"/>
      <c r="L1589" s="588"/>
      <c r="M1589" s="588"/>
      <c r="N1589" s="588"/>
      <c r="O1589" s="588"/>
      <c r="P1589" s="588"/>
      <c r="Q1589" s="588"/>
      <c r="R1589" s="588"/>
      <c r="S1589" s="588"/>
      <c r="T1589" s="588"/>
      <c r="U1589" s="588"/>
      <c r="V1589" s="588"/>
      <c r="W1589" s="588"/>
      <c r="X1589" s="588"/>
      <c r="Y1589" s="588"/>
      <c r="Z1589" s="588"/>
      <c r="AA1589" s="588"/>
      <c r="AB1589" s="588"/>
      <c r="AC1589" s="528"/>
      <c r="AD1589" s="588"/>
      <c r="AE1589" s="613"/>
      <c r="AF1589" s="613"/>
      <c r="AP1589" s="380"/>
    </row>
    <row r="1590" spans="11:42" x14ac:dyDescent="0.45">
      <c r="K1590" s="588"/>
      <c r="L1590" s="588"/>
      <c r="M1590" s="588"/>
      <c r="N1590" s="588"/>
      <c r="O1590" s="588"/>
      <c r="P1590" s="588"/>
      <c r="Q1590" s="588"/>
      <c r="R1590" s="588"/>
      <c r="S1590" s="588"/>
      <c r="T1590" s="588"/>
      <c r="U1590" s="588"/>
      <c r="V1590" s="588"/>
      <c r="W1590" s="588"/>
      <c r="X1590" s="588"/>
      <c r="Y1590" s="588"/>
      <c r="Z1590" s="588"/>
      <c r="AA1590" s="588"/>
      <c r="AB1590" s="588"/>
      <c r="AC1590" s="528"/>
      <c r="AD1590" s="588"/>
      <c r="AE1590" s="613"/>
      <c r="AF1590" s="613"/>
      <c r="AP1590" s="380"/>
    </row>
    <row r="1591" spans="11:42" x14ac:dyDescent="0.45">
      <c r="K1591" s="588"/>
      <c r="L1591" s="588"/>
      <c r="M1591" s="588"/>
      <c r="N1591" s="588"/>
      <c r="O1591" s="588"/>
      <c r="P1591" s="588"/>
      <c r="Q1591" s="588"/>
      <c r="R1591" s="588"/>
      <c r="S1591" s="588"/>
      <c r="T1591" s="588"/>
      <c r="U1591" s="588"/>
      <c r="V1591" s="588"/>
      <c r="W1591" s="588"/>
      <c r="X1591" s="588"/>
      <c r="Y1591" s="588"/>
      <c r="Z1591" s="588"/>
      <c r="AA1591" s="588"/>
      <c r="AB1591" s="588"/>
      <c r="AC1591" s="528"/>
      <c r="AD1591" s="588"/>
      <c r="AE1591" s="613"/>
      <c r="AF1591" s="613"/>
      <c r="AP1591" s="380"/>
    </row>
    <row r="1592" spans="11:42" x14ac:dyDescent="0.45">
      <c r="K1592" s="588"/>
      <c r="L1592" s="588"/>
      <c r="M1592" s="588"/>
      <c r="N1592" s="588"/>
      <c r="O1592" s="588"/>
      <c r="P1592" s="588"/>
      <c r="Q1592" s="588"/>
      <c r="R1592" s="588"/>
      <c r="S1592" s="588"/>
      <c r="T1592" s="588"/>
      <c r="U1592" s="588"/>
      <c r="V1592" s="588"/>
      <c r="W1592" s="588"/>
      <c r="X1592" s="588"/>
      <c r="Y1592" s="588"/>
      <c r="Z1592" s="588"/>
      <c r="AA1592" s="588"/>
      <c r="AB1592" s="588"/>
      <c r="AC1592" s="528"/>
      <c r="AD1592" s="588"/>
      <c r="AE1592" s="613"/>
      <c r="AF1592" s="613"/>
      <c r="AP1592" s="380"/>
    </row>
    <row r="1593" spans="11:42" x14ac:dyDescent="0.45">
      <c r="K1593" s="588"/>
      <c r="L1593" s="588"/>
      <c r="M1593" s="588"/>
      <c r="N1593" s="588"/>
      <c r="O1593" s="588"/>
      <c r="P1593" s="588"/>
      <c r="Q1593" s="588"/>
      <c r="R1593" s="588"/>
      <c r="S1593" s="588"/>
      <c r="T1593" s="588"/>
      <c r="U1593" s="588"/>
      <c r="V1593" s="588"/>
      <c r="W1593" s="588"/>
      <c r="X1593" s="588"/>
      <c r="Y1593" s="588"/>
      <c r="Z1593" s="588"/>
      <c r="AA1593" s="588"/>
      <c r="AB1593" s="588"/>
      <c r="AC1593" s="528"/>
      <c r="AD1593" s="588"/>
      <c r="AE1593" s="613"/>
      <c r="AF1593" s="613"/>
      <c r="AP1593" s="380"/>
    </row>
    <row r="1594" spans="11:42" x14ac:dyDescent="0.45">
      <c r="K1594" s="588"/>
      <c r="L1594" s="588"/>
      <c r="M1594" s="588"/>
      <c r="N1594" s="588"/>
      <c r="O1594" s="588"/>
      <c r="P1594" s="588"/>
      <c r="Q1594" s="588"/>
      <c r="R1594" s="588"/>
      <c r="S1594" s="588"/>
      <c r="T1594" s="588"/>
      <c r="U1594" s="588"/>
      <c r="V1594" s="588"/>
      <c r="W1594" s="588"/>
      <c r="X1594" s="588"/>
      <c r="Y1594" s="588"/>
      <c r="Z1594" s="588"/>
      <c r="AA1594" s="588"/>
      <c r="AB1594" s="588"/>
      <c r="AC1594" s="528"/>
      <c r="AD1594" s="588"/>
      <c r="AE1594" s="613"/>
      <c r="AF1594" s="613"/>
      <c r="AP1594" s="380"/>
    </row>
    <row r="1595" spans="11:42" x14ac:dyDescent="0.45">
      <c r="K1595" s="588"/>
      <c r="L1595" s="588"/>
      <c r="M1595" s="588"/>
      <c r="N1595" s="588"/>
      <c r="O1595" s="588"/>
      <c r="P1595" s="588"/>
      <c r="Q1595" s="588"/>
      <c r="R1595" s="588"/>
      <c r="S1595" s="588"/>
      <c r="T1595" s="588"/>
      <c r="U1595" s="588"/>
      <c r="V1595" s="588"/>
      <c r="W1595" s="588"/>
      <c r="X1595" s="588"/>
      <c r="Y1595" s="588"/>
      <c r="Z1595" s="588"/>
      <c r="AA1595" s="588"/>
      <c r="AB1595" s="588"/>
      <c r="AC1595" s="528"/>
      <c r="AD1595" s="588"/>
      <c r="AE1595" s="613"/>
      <c r="AF1595" s="613"/>
      <c r="AP1595" s="380"/>
    </row>
    <row r="1596" spans="11:42" x14ac:dyDescent="0.45">
      <c r="K1596" s="588"/>
      <c r="L1596" s="588"/>
      <c r="M1596" s="588"/>
      <c r="N1596" s="588"/>
      <c r="O1596" s="588"/>
      <c r="P1596" s="588"/>
      <c r="Q1596" s="588"/>
      <c r="R1596" s="588"/>
      <c r="S1596" s="588"/>
      <c r="T1596" s="588"/>
      <c r="U1596" s="588"/>
      <c r="V1596" s="588"/>
      <c r="W1596" s="588"/>
      <c r="X1596" s="588"/>
      <c r="Y1596" s="588"/>
      <c r="Z1596" s="588"/>
      <c r="AA1596" s="588"/>
      <c r="AB1596" s="588"/>
      <c r="AC1596" s="528"/>
      <c r="AD1596" s="588"/>
      <c r="AE1596" s="613"/>
      <c r="AF1596" s="613"/>
      <c r="AP1596" s="380"/>
    </row>
    <row r="1597" spans="11:42" x14ac:dyDescent="0.45">
      <c r="K1597" s="588"/>
      <c r="L1597" s="588"/>
      <c r="M1597" s="588"/>
      <c r="N1597" s="588"/>
      <c r="O1597" s="588"/>
      <c r="P1597" s="588"/>
      <c r="Q1597" s="588"/>
      <c r="R1597" s="588"/>
      <c r="S1597" s="588"/>
      <c r="T1597" s="588"/>
      <c r="U1597" s="588"/>
      <c r="V1597" s="588"/>
      <c r="W1597" s="588"/>
      <c r="X1597" s="588"/>
      <c r="Y1597" s="588"/>
      <c r="Z1597" s="588"/>
      <c r="AA1597" s="588"/>
      <c r="AB1597" s="588"/>
      <c r="AC1597" s="528"/>
      <c r="AD1597" s="588"/>
      <c r="AE1597" s="613"/>
      <c r="AF1597" s="613"/>
      <c r="AP1597" s="380"/>
    </row>
    <row r="1598" spans="11:42" x14ac:dyDescent="0.45">
      <c r="K1598" s="588"/>
      <c r="L1598" s="588"/>
      <c r="M1598" s="588"/>
      <c r="N1598" s="588"/>
      <c r="O1598" s="588"/>
      <c r="P1598" s="588"/>
      <c r="Q1598" s="588"/>
      <c r="R1598" s="588"/>
      <c r="S1598" s="588"/>
      <c r="T1598" s="588"/>
      <c r="U1598" s="588"/>
      <c r="V1598" s="588"/>
      <c r="W1598" s="588"/>
      <c r="X1598" s="588"/>
      <c r="Y1598" s="588"/>
      <c r="Z1598" s="588"/>
      <c r="AA1598" s="588"/>
      <c r="AB1598" s="588"/>
      <c r="AC1598" s="528"/>
      <c r="AD1598" s="588"/>
      <c r="AE1598" s="613"/>
      <c r="AF1598" s="613"/>
      <c r="AP1598" s="380"/>
    </row>
    <row r="1599" spans="11:42" x14ac:dyDescent="0.45">
      <c r="K1599" s="588"/>
      <c r="L1599" s="588"/>
      <c r="M1599" s="588"/>
      <c r="N1599" s="588"/>
      <c r="O1599" s="588"/>
      <c r="P1599" s="588"/>
      <c r="Q1599" s="588"/>
      <c r="R1599" s="588"/>
      <c r="S1599" s="588"/>
      <c r="T1599" s="588"/>
      <c r="U1599" s="588"/>
      <c r="V1599" s="588"/>
      <c r="W1599" s="588"/>
      <c r="X1599" s="588"/>
      <c r="Y1599" s="588"/>
      <c r="Z1599" s="588"/>
      <c r="AA1599" s="588"/>
      <c r="AB1599" s="588"/>
      <c r="AC1599" s="528"/>
      <c r="AD1599" s="588"/>
      <c r="AE1599" s="613"/>
      <c r="AF1599" s="613"/>
      <c r="AP1599" s="380"/>
    </row>
    <row r="1600" spans="11:42" x14ac:dyDescent="0.45">
      <c r="K1600" s="588"/>
      <c r="L1600" s="588"/>
      <c r="M1600" s="588"/>
      <c r="N1600" s="588"/>
      <c r="O1600" s="588"/>
      <c r="P1600" s="588"/>
      <c r="Q1600" s="588"/>
      <c r="R1600" s="588"/>
      <c r="S1600" s="588"/>
      <c r="T1600" s="588"/>
      <c r="U1600" s="588"/>
      <c r="V1600" s="588"/>
      <c r="W1600" s="588"/>
      <c r="X1600" s="588"/>
      <c r="Y1600" s="588"/>
      <c r="Z1600" s="588"/>
      <c r="AA1600" s="588"/>
      <c r="AB1600" s="588"/>
      <c r="AC1600" s="528"/>
      <c r="AD1600" s="588"/>
      <c r="AE1600" s="613"/>
      <c r="AF1600" s="613"/>
      <c r="AP1600" s="380"/>
    </row>
    <row r="1601" spans="11:42" x14ac:dyDescent="0.45">
      <c r="K1601" s="588"/>
      <c r="L1601" s="588"/>
      <c r="M1601" s="588"/>
      <c r="N1601" s="588"/>
      <c r="O1601" s="588"/>
      <c r="P1601" s="588"/>
      <c r="Q1601" s="588"/>
      <c r="R1601" s="588"/>
      <c r="S1601" s="588"/>
      <c r="T1601" s="588"/>
      <c r="U1601" s="588"/>
      <c r="V1601" s="588"/>
      <c r="W1601" s="588"/>
      <c r="X1601" s="588"/>
      <c r="Y1601" s="588"/>
      <c r="Z1601" s="588"/>
      <c r="AA1601" s="588"/>
      <c r="AB1601" s="588"/>
      <c r="AC1601" s="528"/>
      <c r="AD1601" s="588"/>
      <c r="AE1601" s="613"/>
      <c r="AF1601" s="613"/>
      <c r="AP1601" s="380"/>
    </row>
    <row r="1602" spans="11:42" x14ac:dyDescent="0.45">
      <c r="K1602" s="588"/>
      <c r="L1602" s="588"/>
      <c r="M1602" s="588"/>
      <c r="N1602" s="588"/>
      <c r="O1602" s="588"/>
      <c r="P1602" s="588"/>
      <c r="Q1602" s="588"/>
      <c r="R1602" s="588"/>
      <c r="S1602" s="588"/>
      <c r="T1602" s="588"/>
      <c r="U1602" s="588"/>
      <c r="V1602" s="588"/>
      <c r="W1602" s="588"/>
      <c r="X1602" s="588"/>
      <c r="Y1602" s="588"/>
      <c r="Z1602" s="588"/>
      <c r="AA1602" s="588"/>
      <c r="AB1602" s="588"/>
      <c r="AC1602" s="528"/>
      <c r="AD1602" s="588"/>
      <c r="AE1602" s="613"/>
      <c r="AF1602" s="613"/>
      <c r="AP1602" s="380"/>
    </row>
    <row r="1603" spans="11:42" x14ac:dyDescent="0.45">
      <c r="K1603" s="588"/>
      <c r="L1603" s="588"/>
      <c r="M1603" s="588"/>
      <c r="N1603" s="588"/>
      <c r="O1603" s="588"/>
      <c r="P1603" s="588"/>
      <c r="Q1603" s="588"/>
      <c r="R1603" s="588"/>
      <c r="S1603" s="588"/>
      <c r="T1603" s="588"/>
      <c r="U1603" s="588"/>
      <c r="V1603" s="588"/>
      <c r="W1603" s="588"/>
      <c r="X1603" s="588"/>
      <c r="Y1603" s="588"/>
      <c r="Z1603" s="588"/>
      <c r="AA1603" s="588"/>
      <c r="AB1603" s="588"/>
      <c r="AC1603" s="528"/>
      <c r="AD1603" s="588"/>
      <c r="AE1603" s="613"/>
      <c r="AF1603" s="613"/>
      <c r="AP1603" s="380"/>
    </row>
    <row r="1604" spans="11:42" x14ac:dyDescent="0.45">
      <c r="K1604" s="588"/>
      <c r="L1604" s="588"/>
      <c r="M1604" s="588"/>
      <c r="N1604" s="588"/>
      <c r="O1604" s="588"/>
      <c r="P1604" s="588"/>
      <c r="Q1604" s="588"/>
      <c r="R1604" s="588"/>
      <c r="S1604" s="588"/>
      <c r="T1604" s="588"/>
      <c r="U1604" s="588"/>
      <c r="V1604" s="588"/>
      <c r="W1604" s="588"/>
      <c r="X1604" s="588"/>
      <c r="Y1604" s="588"/>
      <c r="Z1604" s="588"/>
      <c r="AA1604" s="588"/>
      <c r="AB1604" s="588"/>
      <c r="AC1604" s="528"/>
      <c r="AD1604" s="588"/>
      <c r="AE1604" s="613"/>
      <c r="AF1604" s="613"/>
      <c r="AP1604" s="380"/>
    </row>
    <row r="1605" spans="11:42" x14ac:dyDescent="0.45">
      <c r="K1605" s="588"/>
      <c r="L1605" s="588"/>
      <c r="M1605" s="588"/>
      <c r="N1605" s="588"/>
      <c r="O1605" s="588"/>
      <c r="P1605" s="588"/>
      <c r="Q1605" s="588"/>
      <c r="R1605" s="588"/>
      <c r="S1605" s="588"/>
      <c r="T1605" s="588"/>
      <c r="U1605" s="588"/>
      <c r="V1605" s="588"/>
      <c r="W1605" s="588"/>
      <c r="X1605" s="588"/>
      <c r="Y1605" s="588"/>
      <c r="Z1605" s="588"/>
      <c r="AA1605" s="588"/>
      <c r="AB1605" s="588"/>
      <c r="AC1605" s="528"/>
      <c r="AD1605" s="588"/>
      <c r="AE1605" s="613"/>
      <c r="AF1605" s="613"/>
      <c r="AP1605" s="380"/>
    </row>
    <row r="1606" spans="11:42" x14ac:dyDescent="0.45">
      <c r="K1606" s="588"/>
      <c r="L1606" s="588"/>
      <c r="M1606" s="588"/>
      <c r="N1606" s="588"/>
      <c r="O1606" s="588"/>
      <c r="P1606" s="588"/>
      <c r="Q1606" s="588"/>
      <c r="R1606" s="588"/>
      <c r="S1606" s="588"/>
      <c r="T1606" s="588"/>
      <c r="U1606" s="588"/>
      <c r="V1606" s="588"/>
      <c r="W1606" s="588"/>
      <c r="X1606" s="588"/>
      <c r="Y1606" s="588"/>
      <c r="Z1606" s="588"/>
      <c r="AA1606" s="588"/>
      <c r="AB1606" s="588"/>
      <c r="AC1606" s="528"/>
      <c r="AD1606" s="588"/>
      <c r="AE1606" s="613"/>
      <c r="AF1606" s="613"/>
      <c r="AP1606" s="380"/>
    </row>
    <row r="1607" spans="11:42" x14ac:dyDescent="0.45">
      <c r="K1607" s="588"/>
      <c r="L1607" s="588"/>
      <c r="M1607" s="588"/>
      <c r="N1607" s="588"/>
      <c r="O1607" s="588"/>
      <c r="P1607" s="588"/>
      <c r="Q1607" s="588"/>
      <c r="R1607" s="588"/>
      <c r="S1607" s="588"/>
      <c r="T1607" s="588"/>
      <c r="U1607" s="588"/>
      <c r="V1607" s="588"/>
      <c r="W1607" s="588"/>
      <c r="X1607" s="588"/>
      <c r="Y1607" s="588"/>
      <c r="Z1607" s="588"/>
      <c r="AA1607" s="588"/>
      <c r="AB1607" s="588"/>
      <c r="AC1607" s="528"/>
      <c r="AD1607" s="588"/>
      <c r="AE1607" s="613"/>
      <c r="AF1607" s="613"/>
      <c r="AP1607" s="380"/>
    </row>
    <row r="1608" spans="11:42" x14ac:dyDescent="0.45">
      <c r="K1608" s="588"/>
      <c r="L1608" s="588"/>
      <c r="M1608" s="588"/>
      <c r="N1608" s="588"/>
      <c r="O1608" s="588"/>
      <c r="P1608" s="588"/>
      <c r="Q1608" s="588"/>
      <c r="R1608" s="588"/>
      <c r="S1608" s="588"/>
      <c r="T1608" s="588"/>
      <c r="U1608" s="588"/>
      <c r="V1608" s="588"/>
      <c r="W1608" s="588"/>
      <c r="X1608" s="588"/>
      <c r="Y1608" s="588"/>
      <c r="Z1608" s="588"/>
      <c r="AA1608" s="588"/>
      <c r="AB1608" s="588"/>
      <c r="AC1608" s="528"/>
      <c r="AD1608" s="588"/>
      <c r="AE1608" s="613"/>
      <c r="AF1608" s="613"/>
      <c r="AP1608" s="380"/>
    </row>
    <row r="1609" spans="11:42" x14ac:dyDescent="0.45">
      <c r="K1609" s="588"/>
      <c r="L1609" s="588"/>
      <c r="M1609" s="588"/>
      <c r="N1609" s="588"/>
      <c r="O1609" s="588"/>
      <c r="P1609" s="588"/>
      <c r="Q1609" s="588"/>
      <c r="R1609" s="588"/>
      <c r="S1609" s="588"/>
      <c r="T1609" s="588"/>
      <c r="U1609" s="588"/>
      <c r="V1609" s="588"/>
      <c r="W1609" s="588"/>
      <c r="X1609" s="588"/>
      <c r="Y1609" s="588"/>
      <c r="Z1609" s="588"/>
      <c r="AA1609" s="588"/>
      <c r="AB1609" s="588"/>
      <c r="AC1609" s="528"/>
      <c r="AD1609" s="588"/>
      <c r="AE1609" s="613"/>
      <c r="AF1609" s="613"/>
      <c r="AP1609" s="380"/>
    </row>
    <row r="1610" spans="11:42" x14ac:dyDescent="0.45">
      <c r="K1610" s="588"/>
      <c r="L1610" s="588"/>
      <c r="M1610" s="588"/>
      <c r="N1610" s="588"/>
      <c r="O1610" s="588"/>
      <c r="P1610" s="588"/>
      <c r="Q1610" s="588"/>
      <c r="R1610" s="588"/>
      <c r="S1610" s="588"/>
      <c r="T1610" s="588"/>
      <c r="U1610" s="588"/>
      <c r="V1610" s="588"/>
      <c r="W1610" s="588"/>
      <c r="X1610" s="588"/>
      <c r="Y1610" s="588"/>
      <c r="Z1610" s="588"/>
      <c r="AA1610" s="588"/>
      <c r="AB1610" s="588"/>
      <c r="AC1610" s="528"/>
      <c r="AD1610" s="588"/>
      <c r="AE1610" s="613"/>
      <c r="AF1610" s="613"/>
      <c r="AP1610" s="380"/>
    </row>
    <row r="1611" spans="11:42" x14ac:dyDescent="0.45">
      <c r="K1611" s="588"/>
      <c r="L1611" s="588"/>
      <c r="M1611" s="588"/>
      <c r="N1611" s="588"/>
      <c r="O1611" s="588"/>
      <c r="P1611" s="588"/>
      <c r="Q1611" s="588"/>
      <c r="R1611" s="588"/>
      <c r="S1611" s="588"/>
      <c r="T1611" s="588"/>
      <c r="U1611" s="588"/>
      <c r="V1611" s="588"/>
      <c r="W1611" s="588"/>
      <c r="X1611" s="588"/>
      <c r="Y1611" s="588"/>
      <c r="Z1611" s="588"/>
      <c r="AA1611" s="588"/>
      <c r="AB1611" s="588"/>
      <c r="AC1611" s="528"/>
      <c r="AD1611" s="588"/>
      <c r="AE1611" s="613"/>
      <c r="AF1611" s="613"/>
      <c r="AP1611" s="380"/>
    </row>
    <row r="1612" spans="11:42" x14ac:dyDescent="0.45">
      <c r="K1612" s="588"/>
      <c r="L1612" s="588"/>
      <c r="M1612" s="588"/>
      <c r="N1612" s="588"/>
      <c r="O1612" s="588"/>
      <c r="P1612" s="588"/>
      <c r="Q1612" s="588"/>
      <c r="R1612" s="588"/>
      <c r="S1612" s="588"/>
      <c r="T1612" s="588"/>
      <c r="U1612" s="588"/>
      <c r="V1612" s="588"/>
      <c r="W1612" s="588"/>
      <c r="X1612" s="588"/>
      <c r="Y1612" s="588"/>
      <c r="Z1612" s="588"/>
      <c r="AA1612" s="588"/>
      <c r="AB1612" s="588"/>
      <c r="AC1612" s="528"/>
      <c r="AD1612" s="588"/>
      <c r="AE1612" s="613"/>
      <c r="AF1612" s="613"/>
      <c r="AP1612" s="380"/>
    </row>
    <row r="1613" spans="11:42" x14ac:dyDescent="0.45">
      <c r="K1613" s="588"/>
      <c r="L1613" s="588"/>
      <c r="M1613" s="588"/>
      <c r="N1613" s="588"/>
      <c r="O1613" s="588"/>
      <c r="P1613" s="588"/>
      <c r="Q1613" s="588"/>
      <c r="R1613" s="588"/>
      <c r="S1613" s="588"/>
      <c r="T1613" s="588"/>
      <c r="U1613" s="588"/>
      <c r="V1613" s="588"/>
      <c r="W1613" s="588"/>
      <c r="X1613" s="588"/>
      <c r="Y1613" s="588"/>
      <c r="Z1613" s="588"/>
      <c r="AA1613" s="588"/>
      <c r="AB1613" s="588"/>
      <c r="AC1613" s="528"/>
      <c r="AD1613" s="588"/>
      <c r="AE1613" s="613"/>
      <c r="AF1613" s="613"/>
      <c r="AP1613" s="380"/>
    </row>
    <row r="1614" spans="11:42" x14ac:dyDescent="0.45">
      <c r="K1614" s="588"/>
      <c r="L1614" s="588"/>
      <c r="M1614" s="588"/>
      <c r="N1614" s="588"/>
      <c r="O1614" s="588"/>
      <c r="P1614" s="588"/>
      <c r="Q1614" s="588"/>
      <c r="R1614" s="588"/>
      <c r="S1614" s="588"/>
      <c r="T1614" s="588"/>
      <c r="U1614" s="588"/>
      <c r="V1614" s="588"/>
      <c r="W1614" s="588"/>
      <c r="X1614" s="588"/>
      <c r="Y1614" s="588"/>
      <c r="Z1614" s="588"/>
      <c r="AA1614" s="588"/>
      <c r="AB1614" s="588"/>
      <c r="AC1614" s="528"/>
      <c r="AD1614" s="588"/>
      <c r="AE1614" s="613"/>
      <c r="AF1614" s="613"/>
      <c r="AP1614" s="380"/>
    </row>
    <row r="1615" spans="11:42" x14ac:dyDescent="0.45">
      <c r="K1615" s="588"/>
      <c r="L1615" s="588"/>
      <c r="M1615" s="588"/>
      <c r="N1615" s="588"/>
      <c r="O1615" s="588"/>
      <c r="P1615" s="588"/>
      <c r="Q1615" s="588"/>
      <c r="R1615" s="588"/>
      <c r="S1615" s="588"/>
      <c r="T1615" s="588"/>
      <c r="U1615" s="588"/>
      <c r="V1615" s="588"/>
      <c r="W1615" s="588"/>
      <c r="X1615" s="588"/>
      <c r="Y1615" s="588"/>
      <c r="Z1615" s="588"/>
      <c r="AA1615" s="588"/>
      <c r="AB1615" s="588"/>
      <c r="AC1615" s="528"/>
      <c r="AD1615" s="588"/>
      <c r="AE1615" s="613"/>
      <c r="AF1615" s="613"/>
      <c r="AP1615" s="380"/>
    </row>
    <row r="1616" spans="11:42" x14ac:dyDescent="0.45">
      <c r="K1616" s="588"/>
      <c r="L1616" s="588"/>
      <c r="M1616" s="588"/>
      <c r="N1616" s="588"/>
      <c r="O1616" s="588"/>
      <c r="P1616" s="588"/>
      <c r="Q1616" s="588"/>
      <c r="R1616" s="588"/>
      <c r="S1616" s="588"/>
      <c r="T1616" s="588"/>
      <c r="U1616" s="588"/>
      <c r="V1616" s="588"/>
      <c r="W1616" s="588"/>
      <c r="X1616" s="588"/>
      <c r="Y1616" s="588"/>
      <c r="Z1616" s="588"/>
      <c r="AA1616" s="588"/>
      <c r="AB1616" s="588"/>
      <c r="AC1616" s="528"/>
      <c r="AD1616" s="588"/>
      <c r="AE1616" s="613"/>
      <c r="AF1616" s="613"/>
      <c r="AP1616" s="380"/>
    </row>
    <row r="1617" spans="11:42" x14ac:dyDescent="0.45">
      <c r="K1617" s="588"/>
      <c r="L1617" s="588"/>
      <c r="M1617" s="588"/>
      <c r="N1617" s="588"/>
      <c r="O1617" s="588"/>
      <c r="P1617" s="588"/>
      <c r="Q1617" s="588"/>
      <c r="R1617" s="588"/>
      <c r="S1617" s="588"/>
      <c r="T1617" s="588"/>
      <c r="U1617" s="588"/>
      <c r="V1617" s="588"/>
      <c r="W1617" s="588"/>
      <c r="X1617" s="588"/>
      <c r="Y1617" s="588"/>
      <c r="Z1617" s="588"/>
      <c r="AA1617" s="588"/>
      <c r="AB1617" s="588"/>
      <c r="AC1617" s="528"/>
      <c r="AD1617" s="588"/>
      <c r="AE1617" s="613"/>
      <c r="AF1617" s="613"/>
      <c r="AP1617" s="380"/>
    </row>
    <row r="1618" spans="11:42" x14ac:dyDescent="0.45">
      <c r="K1618" s="588"/>
      <c r="L1618" s="588"/>
      <c r="M1618" s="588"/>
      <c r="N1618" s="588"/>
      <c r="O1618" s="588"/>
      <c r="P1618" s="588"/>
      <c r="Q1618" s="588"/>
      <c r="R1618" s="588"/>
      <c r="S1618" s="588"/>
      <c r="T1618" s="588"/>
      <c r="U1618" s="588"/>
      <c r="V1618" s="588"/>
      <c r="W1618" s="588"/>
      <c r="X1618" s="588"/>
      <c r="Y1618" s="588"/>
      <c r="Z1618" s="588"/>
      <c r="AA1618" s="588"/>
      <c r="AB1618" s="588"/>
      <c r="AC1618" s="528"/>
      <c r="AD1618" s="588"/>
      <c r="AE1618" s="613"/>
      <c r="AF1618" s="613"/>
      <c r="AP1618" s="380"/>
    </row>
    <row r="1619" spans="11:42" x14ac:dyDescent="0.45">
      <c r="K1619" s="588"/>
      <c r="L1619" s="588"/>
      <c r="M1619" s="588"/>
      <c r="N1619" s="588"/>
      <c r="O1619" s="588"/>
      <c r="P1619" s="588"/>
      <c r="Q1619" s="588"/>
      <c r="R1619" s="588"/>
      <c r="S1619" s="588"/>
      <c r="T1619" s="588"/>
      <c r="U1619" s="588"/>
      <c r="V1619" s="588"/>
      <c r="W1619" s="588"/>
      <c r="X1619" s="588"/>
      <c r="Y1619" s="588"/>
      <c r="Z1619" s="588"/>
      <c r="AA1619" s="588"/>
      <c r="AB1619" s="588"/>
      <c r="AC1619" s="528"/>
      <c r="AD1619" s="588"/>
      <c r="AE1619" s="613"/>
      <c r="AF1619" s="613"/>
      <c r="AP1619" s="380"/>
    </row>
    <row r="1620" spans="11:42" x14ac:dyDescent="0.45">
      <c r="K1620" s="588"/>
      <c r="L1620" s="588"/>
      <c r="M1620" s="588"/>
      <c r="N1620" s="588"/>
      <c r="O1620" s="588"/>
      <c r="P1620" s="588"/>
      <c r="Q1620" s="588"/>
      <c r="R1620" s="588"/>
      <c r="S1620" s="588"/>
      <c r="T1620" s="588"/>
      <c r="U1620" s="588"/>
      <c r="V1620" s="588"/>
      <c r="W1620" s="588"/>
      <c r="X1620" s="588"/>
      <c r="Y1620" s="588"/>
      <c r="Z1620" s="588"/>
      <c r="AA1620" s="588"/>
      <c r="AB1620" s="588"/>
      <c r="AC1620" s="528"/>
      <c r="AD1620" s="588"/>
      <c r="AE1620" s="613"/>
      <c r="AF1620" s="613"/>
      <c r="AP1620" s="380"/>
    </row>
    <row r="1621" spans="11:42" x14ac:dyDescent="0.45">
      <c r="K1621" s="588"/>
      <c r="L1621" s="588"/>
      <c r="M1621" s="588"/>
      <c r="N1621" s="588"/>
      <c r="O1621" s="588"/>
      <c r="P1621" s="588"/>
      <c r="Q1621" s="588"/>
      <c r="R1621" s="588"/>
      <c r="S1621" s="588"/>
      <c r="T1621" s="588"/>
      <c r="U1621" s="588"/>
      <c r="V1621" s="588"/>
      <c r="W1621" s="588"/>
      <c r="X1621" s="588"/>
      <c r="Y1621" s="588"/>
      <c r="Z1621" s="588"/>
      <c r="AA1621" s="588"/>
      <c r="AB1621" s="588"/>
      <c r="AC1621" s="528"/>
      <c r="AD1621" s="588"/>
      <c r="AE1621" s="613"/>
      <c r="AF1621" s="613"/>
      <c r="AP1621" s="380"/>
    </row>
    <row r="1622" spans="11:42" x14ac:dyDescent="0.45">
      <c r="K1622" s="588"/>
      <c r="L1622" s="588"/>
      <c r="M1622" s="588"/>
      <c r="N1622" s="588"/>
      <c r="O1622" s="588"/>
      <c r="P1622" s="588"/>
      <c r="Q1622" s="588"/>
      <c r="R1622" s="588"/>
      <c r="S1622" s="588"/>
      <c r="T1622" s="588"/>
      <c r="U1622" s="588"/>
      <c r="V1622" s="588"/>
      <c r="W1622" s="588"/>
      <c r="X1622" s="588"/>
      <c r="Y1622" s="588"/>
      <c r="Z1622" s="588"/>
      <c r="AA1622" s="588"/>
      <c r="AB1622" s="588"/>
      <c r="AC1622" s="528"/>
      <c r="AD1622" s="588"/>
      <c r="AE1622" s="613"/>
      <c r="AF1622" s="613"/>
      <c r="AP1622" s="380"/>
    </row>
    <row r="1623" spans="11:42" x14ac:dyDescent="0.45">
      <c r="K1623" s="588"/>
      <c r="L1623" s="588"/>
      <c r="M1623" s="588"/>
      <c r="N1623" s="588"/>
      <c r="O1623" s="588"/>
      <c r="P1623" s="588"/>
      <c r="Q1623" s="588"/>
      <c r="R1623" s="588"/>
      <c r="S1623" s="588"/>
      <c r="T1623" s="588"/>
      <c r="U1623" s="588"/>
      <c r="V1623" s="588"/>
      <c r="W1623" s="588"/>
      <c r="X1623" s="588"/>
      <c r="Y1623" s="588"/>
      <c r="Z1623" s="588"/>
      <c r="AA1623" s="588"/>
      <c r="AB1623" s="588"/>
      <c r="AC1623" s="528"/>
      <c r="AD1623" s="588"/>
      <c r="AE1623" s="613"/>
      <c r="AF1623" s="613"/>
      <c r="AP1623" s="380"/>
    </row>
    <row r="1624" spans="11:42" x14ac:dyDescent="0.45">
      <c r="K1624" s="588"/>
      <c r="L1624" s="588"/>
      <c r="M1624" s="588"/>
      <c r="N1624" s="588"/>
      <c r="O1624" s="588"/>
      <c r="P1624" s="588"/>
      <c r="Q1624" s="588"/>
      <c r="R1624" s="588"/>
      <c r="S1624" s="588"/>
      <c r="T1624" s="588"/>
      <c r="U1624" s="588"/>
      <c r="V1624" s="588"/>
      <c r="W1624" s="588"/>
      <c r="X1624" s="588"/>
      <c r="Y1624" s="588"/>
      <c r="Z1624" s="588"/>
      <c r="AA1624" s="588"/>
      <c r="AB1624" s="588"/>
      <c r="AC1624" s="528"/>
      <c r="AD1624" s="588"/>
      <c r="AE1624" s="613"/>
      <c r="AF1624" s="613"/>
      <c r="AP1624" s="380"/>
    </row>
    <row r="1625" spans="11:42" x14ac:dyDescent="0.45">
      <c r="K1625" s="588"/>
      <c r="L1625" s="588"/>
      <c r="M1625" s="588"/>
      <c r="N1625" s="588"/>
      <c r="O1625" s="588"/>
      <c r="P1625" s="588"/>
      <c r="Q1625" s="588"/>
      <c r="R1625" s="588"/>
      <c r="S1625" s="588"/>
      <c r="T1625" s="588"/>
      <c r="U1625" s="588"/>
      <c r="V1625" s="588"/>
      <c r="W1625" s="588"/>
      <c r="X1625" s="588"/>
      <c r="Y1625" s="588"/>
      <c r="Z1625" s="588"/>
      <c r="AA1625" s="588"/>
      <c r="AB1625" s="588"/>
      <c r="AC1625" s="528"/>
      <c r="AD1625" s="588"/>
      <c r="AE1625" s="613"/>
      <c r="AF1625" s="613"/>
      <c r="AP1625" s="380"/>
    </row>
    <row r="1626" spans="11:42" x14ac:dyDescent="0.45">
      <c r="K1626" s="588"/>
      <c r="L1626" s="588"/>
      <c r="M1626" s="588"/>
      <c r="N1626" s="588"/>
      <c r="O1626" s="588"/>
      <c r="P1626" s="588"/>
      <c r="Q1626" s="588"/>
      <c r="R1626" s="588"/>
      <c r="S1626" s="588"/>
      <c r="T1626" s="588"/>
      <c r="U1626" s="588"/>
      <c r="V1626" s="588"/>
      <c r="W1626" s="588"/>
      <c r="X1626" s="588"/>
      <c r="Y1626" s="588"/>
      <c r="Z1626" s="588"/>
      <c r="AA1626" s="588"/>
      <c r="AB1626" s="588"/>
      <c r="AC1626" s="528"/>
      <c r="AD1626" s="588"/>
      <c r="AE1626" s="613"/>
      <c r="AF1626" s="613"/>
      <c r="AP1626" s="380"/>
    </row>
    <row r="1627" spans="11:42" x14ac:dyDescent="0.45">
      <c r="K1627" s="588"/>
      <c r="L1627" s="588"/>
      <c r="M1627" s="588"/>
      <c r="N1627" s="588"/>
      <c r="O1627" s="588"/>
      <c r="P1627" s="588"/>
      <c r="Q1627" s="588"/>
      <c r="R1627" s="588"/>
      <c r="S1627" s="588"/>
      <c r="T1627" s="588"/>
      <c r="U1627" s="588"/>
      <c r="V1627" s="588"/>
      <c r="W1627" s="588"/>
      <c r="X1627" s="588"/>
      <c r="Y1627" s="588"/>
      <c r="Z1627" s="588"/>
      <c r="AA1627" s="588"/>
      <c r="AB1627" s="588"/>
      <c r="AC1627" s="528"/>
      <c r="AD1627" s="588"/>
      <c r="AE1627" s="613"/>
      <c r="AF1627" s="613"/>
      <c r="AP1627" s="380"/>
    </row>
    <row r="1628" spans="11:42" x14ac:dyDescent="0.45">
      <c r="K1628" s="588"/>
      <c r="L1628" s="588"/>
      <c r="M1628" s="588"/>
      <c r="N1628" s="588"/>
      <c r="O1628" s="588"/>
      <c r="P1628" s="588"/>
      <c r="Q1628" s="588"/>
      <c r="R1628" s="588"/>
      <c r="S1628" s="588"/>
      <c r="T1628" s="588"/>
      <c r="U1628" s="588"/>
      <c r="V1628" s="588"/>
      <c r="W1628" s="588"/>
      <c r="X1628" s="588"/>
      <c r="Y1628" s="588"/>
      <c r="Z1628" s="588"/>
      <c r="AA1628" s="588"/>
      <c r="AB1628" s="588"/>
      <c r="AC1628" s="528"/>
      <c r="AD1628" s="588"/>
      <c r="AE1628" s="613"/>
      <c r="AF1628" s="613"/>
      <c r="AP1628" s="380"/>
    </row>
    <row r="1629" spans="11:42" x14ac:dyDescent="0.45">
      <c r="K1629" s="588"/>
      <c r="L1629" s="588"/>
      <c r="M1629" s="588"/>
      <c r="N1629" s="588"/>
      <c r="O1629" s="588"/>
      <c r="P1629" s="588"/>
      <c r="Q1629" s="588"/>
      <c r="R1629" s="588"/>
      <c r="S1629" s="588"/>
      <c r="T1629" s="588"/>
      <c r="U1629" s="588"/>
      <c r="V1629" s="588"/>
      <c r="W1629" s="588"/>
      <c r="X1629" s="588"/>
      <c r="Y1629" s="588"/>
      <c r="Z1629" s="588"/>
      <c r="AA1629" s="588"/>
      <c r="AB1629" s="588"/>
      <c r="AC1629" s="528"/>
      <c r="AD1629" s="588"/>
      <c r="AE1629" s="613"/>
      <c r="AF1629" s="613"/>
      <c r="AP1629" s="380"/>
    </row>
    <row r="1630" spans="11:42" x14ac:dyDescent="0.45">
      <c r="K1630" s="588"/>
      <c r="L1630" s="588"/>
      <c r="M1630" s="588"/>
      <c r="N1630" s="588"/>
      <c r="O1630" s="588"/>
      <c r="P1630" s="588"/>
      <c r="Q1630" s="588"/>
      <c r="R1630" s="588"/>
      <c r="S1630" s="588"/>
      <c r="T1630" s="588"/>
      <c r="U1630" s="588"/>
      <c r="V1630" s="588"/>
      <c r="W1630" s="588"/>
      <c r="X1630" s="588"/>
      <c r="Y1630" s="588"/>
      <c r="Z1630" s="588"/>
      <c r="AA1630" s="588"/>
      <c r="AB1630" s="588"/>
      <c r="AC1630" s="528"/>
      <c r="AD1630" s="588"/>
      <c r="AE1630" s="613"/>
      <c r="AF1630" s="613"/>
      <c r="AP1630" s="380"/>
    </row>
    <row r="1631" spans="11:42" x14ac:dyDescent="0.45">
      <c r="K1631" s="588"/>
      <c r="L1631" s="588"/>
      <c r="M1631" s="588"/>
      <c r="N1631" s="588"/>
      <c r="O1631" s="588"/>
      <c r="P1631" s="588"/>
      <c r="Q1631" s="588"/>
      <c r="R1631" s="588"/>
      <c r="S1631" s="588"/>
      <c r="T1631" s="588"/>
      <c r="U1631" s="588"/>
      <c r="V1631" s="588"/>
      <c r="W1631" s="588"/>
      <c r="X1631" s="588"/>
      <c r="Y1631" s="588"/>
      <c r="Z1631" s="588"/>
      <c r="AA1631" s="588"/>
      <c r="AB1631" s="588"/>
      <c r="AC1631" s="528"/>
      <c r="AD1631" s="588"/>
      <c r="AE1631" s="613"/>
      <c r="AF1631" s="613"/>
      <c r="AP1631" s="380"/>
    </row>
    <row r="1632" spans="11:42" x14ac:dyDescent="0.45">
      <c r="K1632" s="588"/>
      <c r="L1632" s="588"/>
      <c r="M1632" s="588"/>
      <c r="N1632" s="588"/>
      <c r="O1632" s="588"/>
      <c r="P1632" s="588"/>
      <c r="Q1632" s="588"/>
      <c r="R1632" s="588"/>
      <c r="S1632" s="588"/>
      <c r="T1632" s="588"/>
      <c r="U1632" s="588"/>
      <c r="V1632" s="588"/>
      <c r="W1632" s="588"/>
      <c r="X1632" s="588"/>
      <c r="Y1632" s="588"/>
      <c r="Z1632" s="588"/>
      <c r="AA1632" s="588"/>
      <c r="AB1632" s="588"/>
      <c r="AC1632" s="528"/>
      <c r="AD1632" s="588"/>
      <c r="AE1632" s="613"/>
      <c r="AF1632" s="613"/>
      <c r="AP1632" s="380"/>
    </row>
    <row r="1633" spans="11:42" x14ac:dyDescent="0.45">
      <c r="K1633" s="588"/>
      <c r="L1633" s="588"/>
      <c r="M1633" s="588"/>
      <c r="N1633" s="588"/>
      <c r="O1633" s="588"/>
      <c r="P1633" s="588"/>
      <c r="Q1633" s="588"/>
      <c r="R1633" s="588"/>
      <c r="S1633" s="588"/>
      <c r="T1633" s="588"/>
      <c r="U1633" s="588"/>
      <c r="V1633" s="588"/>
      <c r="W1633" s="588"/>
      <c r="X1633" s="588"/>
      <c r="Y1633" s="588"/>
      <c r="Z1633" s="588"/>
      <c r="AA1633" s="588"/>
      <c r="AB1633" s="588"/>
      <c r="AC1633" s="528"/>
      <c r="AD1633" s="588"/>
      <c r="AE1633" s="613"/>
      <c r="AF1633" s="613"/>
      <c r="AP1633" s="380"/>
    </row>
    <row r="1634" spans="11:42" x14ac:dyDescent="0.45">
      <c r="K1634" s="588"/>
      <c r="L1634" s="588"/>
      <c r="M1634" s="588"/>
      <c r="N1634" s="588"/>
      <c r="O1634" s="588"/>
      <c r="P1634" s="588"/>
      <c r="Q1634" s="588"/>
      <c r="R1634" s="588"/>
      <c r="S1634" s="588"/>
      <c r="T1634" s="588"/>
      <c r="U1634" s="588"/>
      <c r="V1634" s="588"/>
      <c r="W1634" s="588"/>
      <c r="X1634" s="588"/>
      <c r="Y1634" s="588"/>
      <c r="Z1634" s="588"/>
      <c r="AA1634" s="588"/>
      <c r="AB1634" s="588"/>
      <c r="AC1634" s="528"/>
      <c r="AD1634" s="588"/>
      <c r="AE1634" s="613"/>
      <c r="AF1634" s="613"/>
      <c r="AP1634" s="380"/>
    </row>
    <row r="1635" spans="11:42" x14ac:dyDescent="0.45">
      <c r="K1635" s="588"/>
      <c r="L1635" s="588"/>
      <c r="M1635" s="588"/>
      <c r="N1635" s="588"/>
      <c r="O1635" s="588"/>
      <c r="P1635" s="588"/>
      <c r="Q1635" s="588"/>
      <c r="R1635" s="588"/>
      <c r="S1635" s="588"/>
      <c r="T1635" s="588"/>
      <c r="U1635" s="588"/>
      <c r="V1635" s="588"/>
      <c r="W1635" s="588"/>
      <c r="X1635" s="588"/>
      <c r="Y1635" s="588"/>
      <c r="Z1635" s="588"/>
      <c r="AA1635" s="588"/>
      <c r="AB1635" s="588"/>
      <c r="AC1635" s="528"/>
      <c r="AD1635" s="588"/>
      <c r="AE1635" s="613"/>
      <c r="AF1635" s="613"/>
      <c r="AP1635" s="380"/>
    </row>
    <row r="1636" spans="11:42" x14ac:dyDescent="0.45">
      <c r="K1636" s="588"/>
      <c r="L1636" s="588"/>
      <c r="M1636" s="588"/>
      <c r="N1636" s="588"/>
      <c r="O1636" s="588"/>
      <c r="P1636" s="588"/>
      <c r="Q1636" s="588"/>
      <c r="R1636" s="588"/>
      <c r="S1636" s="588"/>
      <c r="T1636" s="588"/>
      <c r="U1636" s="588"/>
      <c r="V1636" s="588"/>
      <c r="W1636" s="588"/>
      <c r="X1636" s="588"/>
      <c r="Y1636" s="588"/>
      <c r="Z1636" s="588"/>
      <c r="AA1636" s="588"/>
      <c r="AB1636" s="588"/>
      <c r="AC1636" s="528"/>
      <c r="AD1636" s="588"/>
      <c r="AE1636" s="613"/>
      <c r="AF1636" s="613"/>
      <c r="AP1636" s="380"/>
    </row>
    <row r="1637" spans="11:42" x14ac:dyDescent="0.45">
      <c r="K1637" s="588"/>
      <c r="L1637" s="588"/>
      <c r="M1637" s="588"/>
      <c r="N1637" s="588"/>
      <c r="O1637" s="588"/>
      <c r="P1637" s="588"/>
      <c r="Q1637" s="588"/>
      <c r="R1637" s="588"/>
      <c r="S1637" s="588"/>
      <c r="T1637" s="588"/>
      <c r="U1637" s="588"/>
      <c r="V1637" s="588"/>
      <c r="W1637" s="588"/>
      <c r="X1637" s="588"/>
      <c r="Y1637" s="588"/>
      <c r="Z1637" s="588"/>
      <c r="AA1637" s="588"/>
      <c r="AB1637" s="588"/>
      <c r="AC1637" s="528"/>
      <c r="AD1637" s="588"/>
      <c r="AE1637" s="613"/>
      <c r="AF1637" s="613"/>
      <c r="AP1637" s="380"/>
    </row>
    <row r="1638" spans="11:42" x14ac:dyDescent="0.45">
      <c r="K1638" s="588"/>
      <c r="L1638" s="588"/>
      <c r="M1638" s="588"/>
      <c r="N1638" s="588"/>
      <c r="O1638" s="588"/>
      <c r="P1638" s="588"/>
      <c r="Q1638" s="588"/>
      <c r="R1638" s="588"/>
      <c r="S1638" s="588"/>
      <c r="T1638" s="588"/>
      <c r="U1638" s="588"/>
      <c r="V1638" s="588"/>
      <c r="W1638" s="588"/>
      <c r="X1638" s="588"/>
      <c r="Y1638" s="588"/>
      <c r="Z1638" s="588"/>
      <c r="AA1638" s="588"/>
      <c r="AB1638" s="588"/>
      <c r="AC1638" s="528"/>
      <c r="AD1638" s="588"/>
      <c r="AE1638" s="613"/>
      <c r="AF1638" s="613"/>
      <c r="AP1638" s="380"/>
    </row>
    <row r="1639" spans="11:42" x14ac:dyDescent="0.45">
      <c r="K1639" s="588"/>
      <c r="L1639" s="588"/>
      <c r="M1639" s="588"/>
      <c r="N1639" s="588"/>
      <c r="O1639" s="588"/>
      <c r="P1639" s="588"/>
      <c r="Q1639" s="588"/>
      <c r="R1639" s="588"/>
      <c r="S1639" s="588"/>
      <c r="T1639" s="588"/>
      <c r="U1639" s="588"/>
      <c r="V1639" s="588"/>
      <c r="W1639" s="588"/>
      <c r="X1639" s="588"/>
      <c r="Y1639" s="588"/>
      <c r="Z1639" s="588"/>
      <c r="AA1639" s="588"/>
      <c r="AB1639" s="588"/>
      <c r="AC1639" s="528"/>
      <c r="AD1639" s="588"/>
      <c r="AE1639" s="613"/>
      <c r="AF1639" s="613"/>
      <c r="AP1639" s="380"/>
    </row>
    <row r="1640" spans="11:42" x14ac:dyDescent="0.45">
      <c r="K1640" s="588"/>
      <c r="L1640" s="588"/>
      <c r="M1640" s="588"/>
      <c r="N1640" s="588"/>
      <c r="O1640" s="588"/>
      <c r="P1640" s="588"/>
      <c r="Q1640" s="588"/>
      <c r="R1640" s="588"/>
      <c r="S1640" s="588"/>
      <c r="T1640" s="588"/>
      <c r="U1640" s="588"/>
      <c r="V1640" s="588"/>
      <c r="W1640" s="588"/>
      <c r="X1640" s="588"/>
      <c r="Y1640" s="588"/>
      <c r="Z1640" s="588"/>
      <c r="AA1640" s="588"/>
      <c r="AB1640" s="588"/>
      <c r="AC1640" s="528"/>
      <c r="AD1640" s="588"/>
      <c r="AE1640" s="613"/>
      <c r="AF1640" s="613"/>
      <c r="AP1640" s="380"/>
    </row>
    <row r="1641" spans="11:42" x14ac:dyDescent="0.45">
      <c r="K1641" s="588"/>
      <c r="L1641" s="588"/>
      <c r="M1641" s="588"/>
      <c r="N1641" s="588"/>
      <c r="O1641" s="588"/>
      <c r="P1641" s="588"/>
      <c r="Q1641" s="588"/>
      <c r="R1641" s="588"/>
      <c r="S1641" s="588"/>
      <c r="T1641" s="588"/>
      <c r="U1641" s="588"/>
      <c r="V1641" s="588"/>
      <c r="W1641" s="588"/>
      <c r="X1641" s="588"/>
      <c r="Y1641" s="588"/>
      <c r="Z1641" s="588"/>
      <c r="AA1641" s="588"/>
      <c r="AB1641" s="588"/>
      <c r="AC1641" s="528"/>
      <c r="AD1641" s="588"/>
      <c r="AE1641" s="613"/>
      <c r="AF1641" s="613"/>
      <c r="AP1641" s="380"/>
    </row>
    <row r="1642" spans="11:42" x14ac:dyDescent="0.45">
      <c r="K1642" s="588"/>
      <c r="L1642" s="588"/>
      <c r="M1642" s="588"/>
      <c r="N1642" s="588"/>
      <c r="O1642" s="588"/>
      <c r="P1642" s="588"/>
      <c r="Q1642" s="588"/>
      <c r="R1642" s="588"/>
      <c r="S1642" s="588"/>
      <c r="T1642" s="588"/>
      <c r="U1642" s="588"/>
      <c r="V1642" s="588"/>
      <c r="W1642" s="588"/>
      <c r="X1642" s="588"/>
      <c r="Y1642" s="588"/>
      <c r="Z1642" s="588"/>
      <c r="AA1642" s="588"/>
      <c r="AB1642" s="588"/>
      <c r="AC1642" s="528"/>
      <c r="AD1642" s="588"/>
      <c r="AE1642" s="613"/>
      <c r="AF1642" s="613"/>
      <c r="AP1642" s="380"/>
    </row>
    <row r="1643" spans="11:42" x14ac:dyDescent="0.45">
      <c r="K1643" s="588"/>
      <c r="L1643" s="588"/>
      <c r="M1643" s="588"/>
      <c r="N1643" s="588"/>
      <c r="O1643" s="588"/>
      <c r="P1643" s="588"/>
      <c r="Q1643" s="588"/>
      <c r="R1643" s="588"/>
      <c r="S1643" s="588"/>
      <c r="T1643" s="588"/>
      <c r="U1643" s="588"/>
      <c r="V1643" s="588"/>
      <c r="W1643" s="588"/>
      <c r="X1643" s="588"/>
      <c r="Y1643" s="588"/>
      <c r="Z1643" s="588"/>
      <c r="AA1643" s="588"/>
      <c r="AB1643" s="588"/>
      <c r="AC1643" s="528"/>
      <c r="AD1643" s="588"/>
      <c r="AE1643" s="613"/>
      <c r="AF1643" s="613"/>
      <c r="AP1643" s="380"/>
    </row>
    <row r="1644" spans="11:42" x14ac:dyDescent="0.45">
      <c r="K1644" s="588"/>
      <c r="L1644" s="588"/>
      <c r="M1644" s="588"/>
      <c r="N1644" s="588"/>
      <c r="O1644" s="588"/>
      <c r="P1644" s="588"/>
      <c r="Q1644" s="588"/>
      <c r="R1644" s="588"/>
      <c r="S1644" s="588"/>
      <c r="T1644" s="588"/>
      <c r="U1644" s="588"/>
      <c r="V1644" s="588"/>
      <c r="W1644" s="588"/>
      <c r="X1644" s="588"/>
      <c r="Y1644" s="588"/>
      <c r="Z1644" s="588"/>
      <c r="AA1644" s="588"/>
      <c r="AB1644" s="588"/>
      <c r="AC1644" s="528"/>
      <c r="AD1644" s="588"/>
      <c r="AE1644" s="613"/>
      <c r="AF1644" s="613"/>
      <c r="AP1644" s="380"/>
    </row>
    <row r="1645" spans="11:42" x14ac:dyDescent="0.45">
      <c r="K1645" s="588"/>
      <c r="L1645" s="588"/>
      <c r="M1645" s="588"/>
      <c r="N1645" s="588"/>
      <c r="O1645" s="588"/>
      <c r="P1645" s="588"/>
      <c r="Q1645" s="588"/>
      <c r="R1645" s="588"/>
      <c r="S1645" s="588"/>
      <c r="T1645" s="588"/>
      <c r="U1645" s="588"/>
      <c r="V1645" s="588"/>
      <c r="W1645" s="588"/>
      <c r="X1645" s="588"/>
      <c r="Y1645" s="588"/>
      <c r="Z1645" s="588"/>
      <c r="AA1645" s="588"/>
      <c r="AB1645" s="588"/>
      <c r="AC1645" s="528"/>
      <c r="AD1645" s="588"/>
      <c r="AE1645" s="613"/>
      <c r="AF1645" s="613"/>
      <c r="AP1645" s="380"/>
    </row>
    <row r="1646" spans="11:42" x14ac:dyDescent="0.45">
      <c r="K1646" s="588"/>
      <c r="L1646" s="588"/>
      <c r="M1646" s="588"/>
      <c r="N1646" s="588"/>
      <c r="O1646" s="588"/>
      <c r="P1646" s="588"/>
      <c r="Q1646" s="588"/>
      <c r="R1646" s="588"/>
      <c r="S1646" s="588"/>
      <c r="T1646" s="588"/>
      <c r="U1646" s="588"/>
      <c r="V1646" s="588"/>
      <c r="W1646" s="588"/>
      <c r="X1646" s="588"/>
      <c r="Y1646" s="588"/>
      <c r="Z1646" s="588"/>
      <c r="AA1646" s="588"/>
      <c r="AB1646" s="588"/>
      <c r="AC1646" s="528"/>
      <c r="AD1646" s="588"/>
      <c r="AE1646" s="613"/>
      <c r="AF1646" s="613"/>
      <c r="AP1646" s="380"/>
    </row>
    <row r="1647" spans="11:42" x14ac:dyDescent="0.45">
      <c r="K1647" s="588"/>
      <c r="L1647" s="588"/>
      <c r="M1647" s="588"/>
      <c r="N1647" s="588"/>
      <c r="O1647" s="588"/>
      <c r="P1647" s="588"/>
      <c r="Q1647" s="588"/>
      <c r="R1647" s="588"/>
      <c r="S1647" s="588"/>
      <c r="T1647" s="588"/>
      <c r="U1647" s="588"/>
      <c r="V1647" s="588"/>
      <c r="W1647" s="588"/>
      <c r="X1647" s="588"/>
      <c r="Y1647" s="588"/>
      <c r="Z1647" s="588"/>
      <c r="AA1647" s="588"/>
      <c r="AB1647" s="588"/>
      <c r="AC1647" s="528"/>
      <c r="AD1647" s="588"/>
      <c r="AE1647" s="613"/>
      <c r="AF1647" s="613"/>
      <c r="AP1647" s="380"/>
    </row>
    <row r="1648" spans="11:42" x14ac:dyDescent="0.45">
      <c r="K1648" s="588"/>
      <c r="L1648" s="588"/>
      <c r="M1648" s="588"/>
      <c r="N1648" s="588"/>
      <c r="O1648" s="588"/>
      <c r="P1648" s="588"/>
      <c r="Q1648" s="588"/>
      <c r="R1648" s="588"/>
      <c r="S1648" s="588"/>
      <c r="T1648" s="588"/>
      <c r="U1648" s="588"/>
      <c r="V1648" s="588"/>
      <c r="W1648" s="588"/>
      <c r="X1648" s="588"/>
      <c r="Y1648" s="588"/>
      <c r="Z1648" s="588"/>
      <c r="AA1648" s="588"/>
      <c r="AB1648" s="588"/>
      <c r="AC1648" s="528"/>
      <c r="AD1648" s="588"/>
      <c r="AE1648" s="613"/>
      <c r="AF1648" s="613"/>
      <c r="AP1648" s="380"/>
    </row>
    <row r="1649" spans="11:42" x14ac:dyDescent="0.45">
      <c r="K1649" s="588"/>
      <c r="L1649" s="588"/>
      <c r="M1649" s="588"/>
      <c r="N1649" s="588"/>
      <c r="O1649" s="588"/>
      <c r="P1649" s="588"/>
      <c r="Q1649" s="588"/>
      <c r="R1649" s="588"/>
      <c r="S1649" s="588"/>
      <c r="T1649" s="588"/>
      <c r="U1649" s="588"/>
      <c r="V1649" s="588"/>
      <c r="W1649" s="588"/>
      <c r="X1649" s="588"/>
      <c r="Y1649" s="588"/>
      <c r="Z1649" s="588"/>
      <c r="AA1649" s="588"/>
      <c r="AB1649" s="588"/>
      <c r="AC1649" s="528"/>
      <c r="AD1649" s="588"/>
      <c r="AE1649" s="613"/>
      <c r="AF1649" s="613"/>
      <c r="AP1649" s="380"/>
    </row>
    <row r="1650" spans="11:42" x14ac:dyDescent="0.45">
      <c r="K1650" s="588"/>
      <c r="L1650" s="588"/>
      <c r="M1650" s="588"/>
      <c r="N1650" s="588"/>
      <c r="O1650" s="588"/>
      <c r="P1650" s="588"/>
      <c r="Q1650" s="588"/>
      <c r="R1650" s="588"/>
      <c r="S1650" s="588"/>
      <c r="T1650" s="588"/>
      <c r="U1650" s="588"/>
      <c r="V1650" s="588"/>
      <c r="W1650" s="588"/>
      <c r="X1650" s="588"/>
      <c r="Y1650" s="588"/>
      <c r="Z1650" s="588"/>
      <c r="AA1650" s="588"/>
      <c r="AB1650" s="588"/>
      <c r="AC1650" s="528"/>
      <c r="AD1650" s="588"/>
      <c r="AE1650" s="613"/>
      <c r="AF1650" s="613"/>
      <c r="AP1650" s="380"/>
    </row>
    <row r="1651" spans="11:42" x14ac:dyDescent="0.45">
      <c r="K1651" s="588"/>
      <c r="L1651" s="588"/>
      <c r="M1651" s="588"/>
      <c r="N1651" s="588"/>
      <c r="O1651" s="588"/>
      <c r="P1651" s="588"/>
      <c r="Q1651" s="588"/>
      <c r="R1651" s="588"/>
      <c r="S1651" s="588"/>
      <c r="T1651" s="588"/>
      <c r="U1651" s="588"/>
      <c r="V1651" s="588"/>
      <c r="W1651" s="588"/>
      <c r="X1651" s="588"/>
      <c r="Y1651" s="588"/>
      <c r="Z1651" s="588"/>
      <c r="AA1651" s="588"/>
      <c r="AB1651" s="588"/>
      <c r="AC1651" s="528"/>
      <c r="AD1651" s="588"/>
      <c r="AE1651" s="613"/>
      <c r="AF1651" s="613"/>
      <c r="AP1651" s="380"/>
    </row>
    <row r="1652" spans="11:42" x14ac:dyDescent="0.45">
      <c r="K1652" s="588"/>
      <c r="L1652" s="588"/>
      <c r="M1652" s="588"/>
      <c r="N1652" s="588"/>
      <c r="O1652" s="588"/>
      <c r="P1652" s="588"/>
      <c r="Q1652" s="588"/>
      <c r="R1652" s="588"/>
      <c r="S1652" s="588"/>
      <c r="T1652" s="588"/>
      <c r="U1652" s="588"/>
      <c r="V1652" s="588"/>
      <c r="W1652" s="588"/>
      <c r="X1652" s="588"/>
      <c r="Y1652" s="588"/>
      <c r="Z1652" s="588"/>
      <c r="AA1652" s="588"/>
      <c r="AB1652" s="588"/>
      <c r="AC1652" s="528"/>
      <c r="AD1652" s="588"/>
      <c r="AE1652" s="613"/>
      <c r="AF1652" s="613"/>
      <c r="AP1652" s="380"/>
    </row>
    <row r="1653" spans="11:42" x14ac:dyDescent="0.45">
      <c r="K1653" s="588"/>
      <c r="L1653" s="588"/>
      <c r="M1653" s="588"/>
      <c r="N1653" s="588"/>
      <c r="O1653" s="588"/>
      <c r="P1653" s="588"/>
      <c r="Q1653" s="588"/>
      <c r="R1653" s="588"/>
      <c r="S1653" s="588"/>
      <c r="T1653" s="588"/>
      <c r="U1653" s="588"/>
      <c r="V1653" s="588"/>
      <c r="W1653" s="588"/>
      <c r="X1653" s="588"/>
      <c r="Y1653" s="588"/>
      <c r="Z1653" s="588"/>
      <c r="AA1653" s="588"/>
      <c r="AB1653" s="588"/>
      <c r="AC1653" s="528"/>
      <c r="AD1653" s="588"/>
      <c r="AE1653" s="613"/>
      <c r="AF1653" s="613"/>
      <c r="AP1653" s="380"/>
    </row>
    <row r="1654" spans="11:42" x14ac:dyDescent="0.45">
      <c r="K1654" s="588"/>
      <c r="L1654" s="588"/>
      <c r="M1654" s="588"/>
      <c r="N1654" s="588"/>
      <c r="O1654" s="588"/>
      <c r="P1654" s="588"/>
      <c r="Q1654" s="588"/>
      <c r="R1654" s="588"/>
      <c r="S1654" s="588"/>
      <c r="T1654" s="588"/>
      <c r="U1654" s="588"/>
      <c r="V1654" s="588"/>
      <c r="W1654" s="588"/>
      <c r="X1654" s="588"/>
      <c r="Y1654" s="588"/>
      <c r="Z1654" s="588"/>
      <c r="AA1654" s="588"/>
      <c r="AB1654" s="588"/>
      <c r="AC1654" s="528"/>
      <c r="AD1654" s="588"/>
      <c r="AE1654" s="613"/>
      <c r="AF1654" s="613"/>
      <c r="AP1654" s="380"/>
    </row>
    <row r="1655" spans="11:42" x14ac:dyDescent="0.45">
      <c r="K1655" s="588"/>
      <c r="L1655" s="588"/>
      <c r="M1655" s="588"/>
      <c r="N1655" s="588"/>
      <c r="O1655" s="588"/>
      <c r="P1655" s="588"/>
      <c r="Q1655" s="588"/>
      <c r="R1655" s="588"/>
      <c r="S1655" s="588"/>
      <c r="T1655" s="588"/>
      <c r="U1655" s="588"/>
      <c r="V1655" s="588"/>
      <c r="W1655" s="588"/>
      <c r="X1655" s="588"/>
      <c r="Y1655" s="588"/>
      <c r="Z1655" s="588"/>
      <c r="AA1655" s="588"/>
      <c r="AB1655" s="588"/>
      <c r="AC1655" s="528"/>
      <c r="AD1655" s="588"/>
      <c r="AE1655" s="613"/>
      <c r="AF1655" s="613"/>
      <c r="AP1655" s="380"/>
    </row>
    <row r="1656" spans="11:42" x14ac:dyDescent="0.45">
      <c r="K1656" s="588"/>
      <c r="L1656" s="588"/>
      <c r="M1656" s="588"/>
      <c r="N1656" s="588"/>
      <c r="O1656" s="588"/>
      <c r="P1656" s="588"/>
      <c r="Q1656" s="588"/>
      <c r="R1656" s="588"/>
      <c r="S1656" s="588"/>
      <c r="T1656" s="588"/>
      <c r="U1656" s="588"/>
      <c r="V1656" s="588"/>
      <c r="W1656" s="588"/>
      <c r="X1656" s="588"/>
      <c r="Y1656" s="588"/>
      <c r="Z1656" s="588"/>
      <c r="AA1656" s="588"/>
      <c r="AB1656" s="588"/>
      <c r="AC1656" s="528"/>
      <c r="AD1656" s="588"/>
      <c r="AE1656" s="613"/>
      <c r="AF1656" s="613"/>
      <c r="AP1656" s="380"/>
    </row>
    <row r="1657" spans="11:42" x14ac:dyDescent="0.45">
      <c r="K1657" s="588"/>
      <c r="L1657" s="588"/>
      <c r="M1657" s="588"/>
      <c r="N1657" s="588"/>
      <c r="O1657" s="588"/>
      <c r="P1657" s="588"/>
      <c r="Q1657" s="588"/>
      <c r="R1657" s="588"/>
      <c r="S1657" s="588"/>
      <c r="T1657" s="588"/>
      <c r="U1657" s="588"/>
      <c r="V1657" s="588"/>
      <c r="W1657" s="588"/>
      <c r="X1657" s="588"/>
      <c r="Y1657" s="588"/>
      <c r="Z1657" s="588"/>
      <c r="AA1657" s="588"/>
      <c r="AB1657" s="588"/>
      <c r="AC1657" s="528"/>
      <c r="AD1657" s="588"/>
      <c r="AE1657" s="613"/>
      <c r="AF1657" s="613"/>
      <c r="AP1657" s="380"/>
    </row>
    <row r="1658" spans="11:42" x14ac:dyDescent="0.45">
      <c r="K1658" s="588"/>
      <c r="L1658" s="588"/>
      <c r="M1658" s="588"/>
      <c r="N1658" s="588"/>
      <c r="O1658" s="588"/>
      <c r="P1658" s="588"/>
      <c r="Q1658" s="588"/>
      <c r="R1658" s="588"/>
      <c r="S1658" s="588"/>
      <c r="T1658" s="588"/>
      <c r="U1658" s="588"/>
      <c r="V1658" s="588"/>
      <c r="W1658" s="588"/>
      <c r="X1658" s="588"/>
      <c r="Y1658" s="588"/>
      <c r="Z1658" s="588"/>
      <c r="AA1658" s="588"/>
      <c r="AB1658" s="588"/>
      <c r="AC1658" s="528"/>
      <c r="AD1658" s="588"/>
      <c r="AE1658" s="613"/>
      <c r="AF1658" s="613"/>
      <c r="AP1658" s="380"/>
    </row>
    <row r="1659" spans="11:42" x14ac:dyDescent="0.45">
      <c r="K1659" s="588"/>
      <c r="L1659" s="588"/>
      <c r="M1659" s="588"/>
      <c r="N1659" s="588"/>
      <c r="O1659" s="588"/>
      <c r="P1659" s="588"/>
      <c r="Q1659" s="588"/>
      <c r="R1659" s="588"/>
      <c r="S1659" s="588"/>
      <c r="T1659" s="588"/>
      <c r="U1659" s="588"/>
      <c r="V1659" s="588"/>
      <c r="W1659" s="588"/>
      <c r="X1659" s="588"/>
      <c r="Y1659" s="588"/>
      <c r="Z1659" s="588"/>
      <c r="AA1659" s="588"/>
      <c r="AB1659" s="588"/>
      <c r="AC1659" s="528"/>
      <c r="AD1659" s="588"/>
      <c r="AE1659" s="613"/>
      <c r="AF1659" s="613"/>
      <c r="AP1659" s="380"/>
    </row>
    <row r="1660" spans="11:42" x14ac:dyDescent="0.45">
      <c r="K1660" s="588"/>
      <c r="L1660" s="588"/>
      <c r="M1660" s="588"/>
      <c r="N1660" s="588"/>
      <c r="O1660" s="588"/>
      <c r="P1660" s="588"/>
      <c r="Q1660" s="588"/>
      <c r="R1660" s="588"/>
      <c r="S1660" s="588"/>
      <c r="T1660" s="588"/>
      <c r="U1660" s="588"/>
      <c r="V1660" s="588"/>
      <c r="W1660" s="588"/>
      <c r="X1660" s="588"/>
      <c r="Y1660" s="588"/>
      <c r="Z1660" s="588"/>
      <c r="AA1660" s="588"/>
      <c r="AB1660" s="588"/>
      <c r="AC1660" s="528"/>
      <c r="AD1660" s="588"/>
      <c r="AE1660" s="613"/>
      <c r="AF1660" s="613"/>
      <c r="AP1660" s="380"/>
    </row>
    <row r="1661" spans="11:42" x14ac:dyDescent="0.45">
      <c r="K1661" s="588"/>
      <c r="L1661" s="588"/>
      <c r="M1661" s="588"/>
      <c r="N1661" s="588"/>
      <c r="O1661" s="588"/>
      <c r="P1661" s="588"/>
      <c r="Q1661" s="588"/>
      <c r="R1661" s="588"/>
      <c r="S1661" s="588"/>
      <c r="T1661" s="588"/>
      <c r="U1661" s="588"/>
      <c r="V1661" s="588"/>
      <c r="W1661" s="588"/>
      <c r="X1661" s="588"/>
      <c r="Y1661" s="588"/>
      <c r="Z1661" s="588"/>
      <c r="AA1661" s="588"/>
      <c r="AB1661" s="588"/>
      <c r="AC1661" s="528"/>
      <c r="AD1661" s="588"/>
      <c r="AE1661" s="613"/>
      <c r="AF1661" s="613"/>
      <c r="AP1661" s="380"/>
    </row>
    <row r="1662" spans="11:42" x14ac:dyDescent="0.45">
      <c r="K1662" s="588"/>
      <c r="L1662" s="588"/>
      <c r="M1662" s="588"/>
      <c r="N1662" s="588"/>
      <c r="O1662" s="588"/>
      <c r="P1662" s="588"/>
      <c r="Q1662" s="588"/>
      <c r="R1662" s="588"/>
      <c r="S1662" s="588"/>
      <c r="T1662" s="588"/>
      <c r="U1662" s="588"/>
      <c r="V1662" s="588"/>
      <c r="W1662" s="588"/>
      <c r="X1662" s="588"/>
      <c r="Y1662" s="588"/>
      <c r="Z1662" s="588"/>
      <c r="AA1662" s="588"/>
      <c r="AB1662" s="588"/>
      <c r="AC1662" s="528"/>
      <c r="AD1662" s="588"/>
      <c r="AE1662" s="613"/>
      <c r="AF1662" s="613"/>
      <c r="AP1662" s="380"/>
    </row>
    <row r="1663" spans="11:42" x14ac:dyDescent="0.45">
      <c r="K1663" s="588"/>
      <c r="L1663" s="588"/>
      <c r="M1663" s="588"/>
      <c r="N1663" s="588"/>
      <c r="O1663" s="588"/>
      <c r="P1663" s="588"/>
      <c r="Q1663" s="588"/>
      <c r="R1663" s="588"/>
      <c r="S1663" s="588"/>
      <c r="T1663" s="588"/>
      <c r="U1663" s="588"/>
      <c r="V1663" s="588"/>
      <c r="W1663" s="588"/>
      <c r="X1663" s="588"/>
      <c r="Y1663" s="588"/>
      <c r="Z1663" s="588"/>
      <c r="AA1663" s="588"/>
      <c r="AB1663" s="588"/>
      <c r="AC1663" s="528"/>
      <c r="AD1663" s="588"/>
      <c r="AE1663" s="613"/>
      <c r="AF1663" s="613"/>
      <c r="AP1663" s="380"/>
    </row>
    <row r="1664" spans="11:42" x14ac:dyDescent="0.45">
      <c r="K1664" s="588"/>
      <c r="L1664" s="588"/>
      <c r="M1664" s="588"/>
      <c r="N1664" s="588"/>
      <c r="O1664" s="588"/>
      <c r="P1664" s="588"/>
      <c r="Q1664" s="588"/>
      <c r="R1664" s="588"/>
      <c r="S1664" s="588"/>
      <c r="T1664" s="588"/>
      <c r="U1664" s="588"/>
      <c r="V1664" s="588"/>
      <c r="W1664" s="588"/>
      <c r="X1664" s="588"/>
      <c r="Y1664" s="588"/>
      <c r="Z1664" s="588"/>
      <c r="AA1664" s="588"/>
      <c r="AB1664" s="588"/>
      <c r="AC1664" s="528"/>
      <c r="AD1664" s="588"/>
      <c r="AE1664" s="613"/>
      <c r="AF1664" s="613"/>
      <c r="AP1664" s="380"/>
    </row>
    <row r="1665" spans="11:42" x14ac:dyDescent="0.45">
      <c r="K1665" s="588"/>
      <c r="L1665" s="588"/>
      <c r="M1665" s="588"/>
      <c r="N1665" s="588"/>
      <c r="O1665" s="588"/>
      <c r="P1665" s="588"/>
      <c r="Q1665" s="588"/>
      <c r="R1665" s="588"/>
      <c r="S1665" s="588"/>
      <c r="T1665" s="588"/>
      <c r="U1665" s="588"/>
      <c r="V1665" s="588"/>
      <c r="W1665" s="588"/>
      <c r="X1665" s="588"/>
      <c r="Y1665" s="588"/>
      <c r="Z1665" s="588"/>
      <c r="AA1665" s="588"/>
      <c r="AB1665" s="588"/>
      <c r="AC1665" s="528"/>
      <c r="AD1665" s="588"/>
      <c r="AE1665" s="613"/>
      <c r="AF1665" s="613"/>
      <c r="AP1665" s="380"/>
    </row>
    <row r="1666" spans="11:42" x14ac:dyDescent="0.45">
      <c r="K1666" s="588"/>
      <c r="L1666" s="588"/>
      <c r="M1666" s="588"/>
      <c r="N1666" s="588"/>
      <c r="O1666" s="588"/>
      <c r="P1666" s="588"/>
      <c r="Q1666" s="588"/>
      <c r="R1666" s="588"/>
      <c r="S1666" s="588"/>
      <c r="T1666" s="588"/>
      <c r="U1666" s="588"/>
      <c r="V1666" s="588"/>
      <c r="W1666" s="588"/>
      <c r="X1666" s="588"/>
      <c r="Y1666" s="588"/>
      <c r="Z1666" s="588"/>
      <c r="AA1666" s="588"/>
      <c r="AB1666" s="588"/>
      <c r="AC1666" s="528"/>
      <c r="AD1666" s="588"/>
      <c r="AE1666" s="613"/>
      <c r="AF1666" s="613"/>
      <c r="AP1666" s="380"/>
    </row>
    <row r="1667" spans="11:42" x14ac:dyDescent="0.45">
      <c r="K1667" s="588"/>
      <c r="L1667" s="588"/>
      <c r="M1667" s="588"/>
      <c r="N1667" s="588"/>
      <c r="O1667" s="588"/>
      <c r="P1667" s="588"/>
      <c r="Q1667" s="588"/>
      <c r="R1667" s="588"/>
      <c r="S1667" s="588"/>
      <c r="T1667" s="588"/>
      <c r="U1667" s="588"/>
      <c r="V1667" s="588"/>
      <c r="W1667" s="588"/>
      <c r="X1667" s="588"/>
      <c r="Y1667" s="588"/>
      <c r="Z1667" s="588"/>
      <c r="AA1667" s="588"/>
      <c r="AB1667" s="588"/>
      <c r="AC1667" s="528"/>
      <c r="AD1667" s="588"/>
      <c r="AE1667" s="613"/>
      <c r="AF1667" s="613"/>
      <c r="AP1667" s="380"/>
    </row>
    <row r="1668" spans="11:42" x14ac:dyDescent="0.45">
      <c r="K1668" s="588"/>
      <c r="L1668" s="588"/>
      <c r="M1668" s="588"/>
      <c r="N1668" s="588"/>
      <c r="O1668" s="588"/>
      <c r="P1668" s="588"/>
      <c r="Q1668" s="588"/>
      <c r="R1668" s="588"/>
      <c r="S1668" s="588"/>
      <c r="T1668" s="588"/>
      <c r="U1668" s="588"/>
      <c r="V1668" s="588"/>
      <c r="W1668" s="588"/>
      <c r="X1668" s="588"/>
      <c r="Y1668" s="588"/>
      <c r="Z1668" s="588"/>
      <c r="AA1668" s="588"/>
      <c r="AB1668" s="588"/>
      <c r="AC1668" s="528"/>
      <c r="AD1668" s="588"/>
      <c r="AE1668" s="613"/>
      <c r="AF1668" s="613"/>
      <c r="AP1668" s="380"/>
    </row>
    <row r="1669" spans="11:42" x14ac:dyDescent="0.45">
      <c r="K1669" s="588"/>
      <c r="L1669" s="588"/>
      <c r="M1669" s="588"/>
      <c r="N1669" s="588"/>
      <c r="O1669" s="588"/>
      <c r="P1669" s="588"/>
      <c r="Q1669" s="588"/>
      <c r="R1669" s="588"/>
      <c r="S1669" s="588"/>
      <c r="T1669" s="588"/>
      <c r="U1669" s="588"/>
      <c r="V1669" s="588"/>
      <c r="W1669" s="588"/>
      <c r="X1669" s="588"/>
      <c r="Y1669" s="588"/>
      <c r="Z1669" s="588"/>
      <c r="AA1669" s="588"/>
      <c r="AB1669" s="588"/>
      <c r="AC1669" s="528"/>
      <c r="AD1669" s="588"/>
      <c r="AE1669" s="613"/>
      <c r="AF1669" s="613"/>
      <c r="AP1669" s="380"/>
    </row>
    <row r="1670" spans="11:42" x14ac:dyDescent="0.45">
      <c r="K1670" s="588"/>
      <c r="L1670" s="588"/>
      <c r="M1670" s="588"/>
      <c r="N1670" s="588"/>
      <c r="O1670" s="588"/>
      <c r="P1670" s="588"/>
      <c r="Q1670" s="588"/>
      <c r="R1670" s="588"/>
      <c r="S1670" s="588"/>
      <c r="T1670" s="588"/>
      <c r="U1670" s="588"/>
      <c r="V1670" s="588"/>
      <c r="W1670" s="588"/>
      <c r="X1670" s="588"/>
      <c r="Y1670" s="588"/>
      <c r="Z1670" s="588"/>
      <c r="AA1670" s="588"/>
      <c r="AB1670" s="588"/>
      <c r="AC1670" s="528"/>
      <c r="AD1670" s="588"/>
      <c r="AE1670" s="613"/>
      <c r="AF1670" s="613"/>
      <c r="AP1670" s="380"/>
    </row>
    <row r="1671" spans="11:42" x14ac:dyDescent="0.45">
      <c r="K1671" s="588"/>
      <c r="L1671" s="588"/>
      <c r="M1671" s="588"/>
      <c r="N1671" s="588"/>
      <c r="O1671" s="588"/>
      <c r="P1671" s="588"/>
      <c r="Q1671" s="588"/>
      <c r="R1671" s="588"/>
      <c r="S1671" s="588"/>
      <c r="T1671" s="588"/>
      <c r="U1671" s="588"/>
      <c r="V1671" s="588"/>
      <c r="W1671" s="588"/>
      <c r="X1671" s="588"/>
      <c r="Y1671" s="588"/>
      <c r="Z1671" s="588"/>
      <c r="AA1671" s="588"/>
      <c r="AB1671" s="588"/>
      <c r="AC1671" s="528"/>
      <c r="AD1671" s="588"/>
      <c r="AE1671" s="613"/>
      <c r="AF1671" s="613"/>
      <c r="AP1671" s="380"/>
    </row>
    <row r="1672" spans="11:42" x14ac:dyDescent="0.45">
      <c r="K1672" s="588"/>
      <c r="L1672" s="588"/>
      <c r="M1672" s="588"/>
      <c r="N1672" s="588"/>
      <c r="O1672" s="588"/>
      <c r="P1672" s="588"/>
      <c r="Q1672" s="588"/>
      <c r="R1672" s="588"/>
      <c r="S1672" s="588"/>
      <c r="T1672" s="588"/>
      <c r="U1672" s="588"/>
      <c r="V1672" s="588"/>
      <c r="W1672" s="588"/>
      <c r="X1672" s="588"/>
      <c r="Y1672" s="588"/>
      <c r="Z1672" s="588"/>
      <c r="AA1672" s="588"/>
      <c r="AB1672" s="588"/>
      <c r="AC1672" s="528"/>
      <c r="AD1672" s="588"/>
      <c r="AE1672" s="613"/>
      <c r="AF1672" s="613"/>
      <c r="AP1672" s="380"/>
    </row>
    <row r="1673" spans="11:42" x14ac:dyDescent="0.45">
      <c r="K1673" s="588"/>
      <c r="L1673" s="588"/>
      <c r="M1673" s="588"/>
      <c r="N1673" s="588"/>
      <c r="O1673" s="588"/>
      <c r="P1673" s="588"/>
      <c r="Q1673" s="588"/>
      <c r="R1673" s="588"/>
      <c r="S1673" s="588"/>
      <c r="T1673" s="588"/>
      <c r="U1673" s="588"/>
      <c r="V1673" s="588"/>
      <c r="W1673" s="588"/>
      <c r="X1673" s="588"/>
      <c r="Y1673" s="588"/>
      <c r="Z1673" s="588"/>
      <c r="AA1673" s="588"/>
      <c r="AB1673" s="588"/>
      <c r="AC1673" s="528"/>
      <c r="AD1673" s="588"/>
      <c r="AE1673" s="613"/>
      <c r="AF1673" s="613"/>
      <c r="AP1673" s="380"/>
    </row>
    <row r="1674" spans="11:42" x14ac:dyDescent="0.45">
      <c r="K1674" s="588"/>
      <c r="L1674" s="588"/>
      <c r="M1674" s="588"/>
      <c r="N1674" s="588"/>
      <c r="O1674" s="588"/>
      <c r="P1674" s="588"/>
      <c r="Q1674" s="588"/>
      <c r="R1674" s="588"/>
      <c r="S1674" s="588"/>
      <c r="T1674" s="588"/>
      <c r="U1674" s="588"/>
      <c r="V1674" s="588"/>
      <c r="W1674" s="588"/>
      <c r="X1674" s="588"/>
      <c r="Y1674" s="588"/>
      <c r="Z1674" s="588"/>
      <c r="AA1674" s="588"/>
      <c r="AB1674" s="588"/>
      <c r="AC1674" s="528"/>
      <c r="AD1674" s="588"/>
      <c r="AE1674" s="613"/>
      <c r="AF1674" s="613"/>
      <c r="AP1674" s="380"/>
    </row>
    <row r="1675" spans="11:42" x14ac:dyDescent="0.45">
      <c r="K1675" s="588"/>
      <c r="L1675" s="588"/>
      <c r="M1675" s="588"/>
      <c r="N1675" s="588"/>
      <c r="O1675" s="588"/>
      <c r="P1675" s="588"/>
      <c r="Q1675" s="588"/>
      <c r="R1675" s="588"/>
      <c r="S1675" s="588"/>
      <c r="T1675" s="588"/>
      <c r="U1675" s="588"/>
      <c r="V1675" s="588"/>
      <c r="W1675" s="588"/>
      <c r="X1675" s="588"/>
      <c r="Y1675" s="588"/>
      <c r="Z1675" s="588"/>
      <c r="AA1675" s="588"/>
      <c r="AB1675" s="588"/>
      <c r="AC1675" s="528"/>
      <c r="AD1675" s="588"/>
      <c r="AE1675" s="613"/>
      <c r="AF1675" s="613"/>
      <c r="AP1675" s="380"/>
    </row>
    <row r="1676" spans="11:42" x14ac:dyDescent="0.45">
      <c r="K1676" s="588"/>
      <c r="L1676" s="588"/>
      <c r="M1676" s="588"/>
      <c r="N1676" s="588"/>
      <c r="O1676" s="588"/>
      <c r="P1676" s="588"/>
      <c r="Q1676" s="588"/>
      <c r="R1676" s="588"/>
      <c r="S1676" s="588"/>
      <c r="T1676" s="588"/>
      <c r="U1676" s="588"/>
      <c r="V1676" s="588"/>
      <c r="W1676" s="588"/>
      <c r="X1676" s="588"/>
      <c r="Y1676" s="588"/>
      <c r="Z1676" s="588"/>
      <c r="AA1676" s="588"/>
      <c r="AB1676" s="588"/>
      <c r="AC1676" s="528"/>
      <c r="AD1676" s="588"/>
      <c r="AE1676" s="613"/>
      <c r="AF1676" s="613"/>
      <c r="AP1676" s="380"/>
    </row>
    <row r="1677" spans="11:42" x14ac:dyDescent="0.45">
      <c r="K1677" s="588"/>
      <c r="L1677" s="588"/>
      <c r="M1677" s="588"/>
      <c r="N1677" s="588"/>
      <c r="O1677" s="588"/>
      <c r="P1677" s="588"/>
      <c r="Q1677" s="588"/>
      <c r="R1677" s="588"/>
      <c r="S1677" s="588"/>
      <c r="T1677" s="588"/>
      <c r="U1677" s="588"/>
      <c r="V1677" s="588"/>
      <c r="W1677" s="588"/>
      <c r="X1677" s="588"/>
      <c r="Y1677" s="588"/>
      <c r="Z1677" s="588"/>
      <c r="AA1677" s="588"/>
      <c r="AB1677" s="588"/>
      <c r="AC1677" s="528"/>
      <c r="AD1677" s="588"/>
      <c r="AE1677" s="613"/>
      <c r="AF1677" s="613"/>
      <c r="AP1677" s="380"/>
    </row>
    <row r="1678" spans="11:42" x14ac:dyDescent="0.45">
      <c r="K1678" s="588"/>
      <c r="L1678" s="588"/>
      <c r="M1678" s="588"/>
      <c r="N1678" s="588"/>
      <c r="O1678" s="588"/>
      <c r="P1678" s="588"/>
      <c r="Q1678" s="588"/>
      <c r="R1678" s="588"/>
      <c r="S1678" s="588"/>
      <c r="T1678" s="588"/>
      <c r="U1678" s="588"/>
      <c r="V1678" s="588"/>
      <c r="W1678" s="588"/>
      <c r="X1678" s="588"/>
      <c r="Y1678" s="588"/>
      <c r="Z1678" s="588"/>
      <c r="AA1678" s="588"/>
      <c r="AB1678" s="588"/>
      <c r="AC1678" s="528"/>
      <c r="AD1678" s="588"/>
      <c r="AE1678" s="613"/>
      <c r="AF1678" s="613"/>
      <c r="AP1678" s="380"/>
    </row>
    <row r="1679" spans="11:42" x14ac:dyDescent="0.45">
      <c r="K1679" s="588"/>
      <c r="L1679" s="588"/>
      <c r="M1679" s="588"/>
      <c r="N1679" s="588"/>
      <c r="O1679" s="588"/>
      <c r="P1679" s="588"/>
      <c r="Q1679" s="588"/>
      <c r="R1679" s="588"/>
      <c r="S1679" s="588"/>
      <c r="T1679" s="588"/>
      <c r="U1679" s="588"/>
      <c r="V1679" s="588"/>
      <c r="W1679" s="588"/>
      <c r="X1679" s="588"/>
      <c r="Y1679" s="588"/>
      <c r="Z1679" s="588"/>
      <c r="AA1679" s="588"/>
      <c r="AB1679" s="588"/>
      <c r="AC1679" s="528"/>
      <c r="AD1679" s="588"/>
      <c r="AE1679" s="613"/>
      <c r="AF1679" s="613"/>
      <c r="AP1679" s="380"/>
    </row>
    <row r="1680" spans="11:42" x14ac:dyDescent="0.45">
      <c r="K1680" s="588"/>
      <c r="L1680" s="588"/>
      <c r="M1680" s="588"/>
      <c r="N1680" s="588"/>
      <c r="O1680" s="588"/>
      <c r="P1680" s="588"/>
      <c r="Q1680" s="588"/>
      <c r="R1680" s="588"/>
      <c r="S1680" s="588"/>
      <c r="T1680" s="588"/>
      <c r="U1680" s="588"/>
      <c r="V1680" s="588"/>
      <c r="W1680" s="588"/>
      <c r="X1680" s="588"/>
      <c r="Y1680" s="588"/>
      <c r="Z1680" s="588"/>
      <c r="AA1680" s="588"/>
      <c r="AB1680" s="588"/>
      <c r="AC1680" s="528"/>
      <c r="AD1680" s="588"/>
      <c r="AE1680" s="613"/>
      <c r="AF1680" s="613"/>
      <c r="AP1680" s="380"/>
    </row>
    <row r="1681" spans="11:42" x14ac:dyDescent="0.45">
      <c r="K1681" s="588"/>
      <c r="L1681" s="588"/>
      <c r="M1681" s="588"/>
      <c r="N1681" s="588"/>
      <c r="O1681" s="588"/>
      <c r="P1681" s="588"/>
      <c r="Q1681" s="588"/>
      <c r="R1681" s="588"/>
      <c r="S1681" s="588"/>
      <c r="T1681" s="588"/>
      <c r="U1681" s="588"/>
      <c r="V1681" s="588"/>
      <c r="W1681" s="588"/>
      <c r="X1681" s="588"/>
      <c r="Y1681" s="588"/>
      <c r="Z1681" s="588"/>
      <c r="AA1681" s="588"/>
      <c r="AB1681" s="588"/>
      <c r="AC1681" s="528"/>
      <c r="AD1681" s="588"/>
      <c r="AE1681" s="613"/>
      <c r="AF1681" s="613"/>
      <c r="AP1681" s="380"/>
    </row>
    <row r="1682" spans="11:42" x14ac:dyDescent="0.45">
      <c r="K1682" s="588"/>
      <c r="L1682" s="588"/>
      <c r="M1682" s="588"/>
      <c r="N1682" s="588"/>
      <c r="O1682" s="588"/>
      <c r="P1682" s="588"/>
      <c r="Q1682" s="588"/>
      <c r="R1682" s="588"/>
      <c r="S1682" s="588"/>
      <c r="T1682" s="588"/>
      <c r="U1682" s="588"/>
      <c r="V1682" s="588"/>
      <c r="W1682" s="588"/>
      <c r="X1682" s="588"/>
      <c r="Y1682" s="588"/>
      <c r="Z1682" s="588"/>
      <c r="AA1682" s="588"/>
      <c r="AB1682" s="588"/>
      <c r="AC1682" s="528"/>
      <c r="AD1682" s="588"/>
      <c r="AE1682" s="613"/>
      <c r="AF1682" s="613"/>
      <c r="AP1682" s="380"/>
    </row>
    <row r="1683" spans="11:42" x14ac:dyDescent="0.45">
      <c r="K1683" s="588"/>
      <c r="L1683" s="588"/>
      <c r="M1683" s="588"/>
      <c r="N1683" s="588"/>
      <c r="O1683" s="588"/>
      <c r="P1683" s="588"/>
      <c r="Q1683" s="588"/>
      <c r="R1683" s="588"/>
      <c r="S1683" s="588"/>
      <c r="T1683" s="588"/>
      <c r="U1683" s="588"/>
      <c r="V1683" s="588"/>
      <c r="W1683" s="588"/>
      <c r="X1683" s="588"/>
      <c r="Y1683" s="588"/>
      <c r="Z1683" s="588"/>
      <c r="AA1683" s="588"/>
      <c r="AB1683" s="588"/>
      <c r="AC1683" s="528"/>
      <c r="AD1683" s="588"/>
      <c r="AE1683" s="613"/>
      <c r="AF1683" s="613"/>
      <c r="AP1683" s="380"/>
    </row>
    <row r="1684" spans="11:42" x14ac:dyDescent="0.45">
      <c r="K1684" s="588"/>
      <c r="L1684" s="588"/>
      <c r="M1684" s="588"/>
      <c r="N1684" s="588"/>
      <c r="O1684" s="588"/>
      <c r="P1684" s="588"/>
      <c r="Q1684" s="588"/>
      <c r="R1684" s="588"/>
      <c r="S1684" s="588"/>
      <c r="T1684" s="588"/>
      <c r="U1684" s="588"/>
      <c r="V1684" s="588"/>
      <c r="W1684" s="588"/>
      <c r="X1684" s="588"/>
      <c r="Y1684" s="588"/>
      <c r="Z1684" s="588"/>
      <c r="AA1684" s="588"/>
      <c r="AB1684" s="588"/>
      <c r="AC1684" s="528"/>
      <c r="AD1684" s="588"/>
      <c r="AE1684" s="613"/>
      <c r="AF1684" s="613"/>
      <c r="AP1684" s="380"/>
    </row>
    <row r="1685" spans="11:42" x14ac:dyDescent="0.45">
      <c r="K1685" s="588"/>
      <c r="L1685" s="588"/>
      <c r="M1685" s="588"/>
      <c r="N1685" s="588"/>
      <c r="O1685" s="588"/>
      <c r="P1685" s="588"/>
      <c r="Q1685" s="588"/>
      <c r="R1685" s="588"/>
      <c r="S1685" s="588"/>
      <c r="T1685" s="588"/>
      <c r="U1685" s="588"/>
      <c r="V1685" s="588"/>
      <c r="W1685" s="588"/>
      <c r="X1685" s="588"/>
      <c r="Y1685" s="588"/>
      <c r="Z1685" s="588"/>
      <c r="AA1685" s="588"/>
      <c r="AB1685" s="588"/>
      <c r="AC1685" s="528"/>
      <c r="AD1685" s="588"/>
      <c r="AE1685" s="613"/>
      <c r="AF1685" s="613"/>
      <c r="AP1685" s="380"/>
    </row>
    <row r="1686" spans="11:42" x14ac:dyDescent="0.45">
      <c r="K1686" s="588"/>
      <c r="L1686" s="588"/>
      <c r="M1686" s="588"/>
      <c r="N1686" s="588"/>
      <c r="O1686" s="588"/>
      <c r="P1686" s="588"/>
      <c r="Q1686" s="588"/>
      <c r="R1686" s="588"/>
      <c r="S1686" s="588"/>
      <c r="T1686" s="588"/>
      <c r="U1686" s="588"/>
      <c r="V1686" s="588"/>
      <c r="W1686" s="588"/>
      <c r="X1686" s="588"/>
      <c r="Y1686" s="588"/>
      <c r="Z1686" s="588"/>
      <c r="AA1686" s="588"/>
      <c r="AB1686" s="588"/>
      <c r="AC1686" s="528"/>
      <c r="AD1686" s="588"/>
      <c r="AE1686" s="613"/>
      <c r="AF1686" s="613"/>
      <c r="AP1686" s="380"/>
    </row>
    <row r="1687" spans="11:42" x14ac:dyDescent="0.45">
      <c r="K1687" s="588"/>
      <c r="L1687" s="588"/>
      <c r="M1687" s="588"/>
      <c r="N1687" s="588"/>
      <c r="O1687" s="588"/>
      <c r="P1687" s="588"/>
      <c r="Q1687" s="588"/>
      <c r="R1687" s="588"/>
      <c r="S1687" s="588"/>
      <c r="T1687" s="588"/>
      <c r="U1687" s="588"/>
      <c r="V1687" s="588"/>
      <c r="W1687" s="588"/>
      <c r="X1687" s="588"/>
      <c r="Y1687" s="588"/>
      <c r="Z1687" s="588"/>
      <c r="AA1687" s="588"/>
      <c r="AB1687" s="588"/>
      <c r="AC1687" s="528"/>
      <c r="AD1687" s="588"/>
      <c r="AE1687" s="613"/>
      <c r="AF1687" s="613"/>
      <c r="AP1687" s="380"/>
    </row>
    <row r="1688" spans="11:42" x14ac:dyDescent="0.45">
      <c r="K1688" s="588"/>
      <c r="L1688" s="588"/>
      <c r="M1688" s="588"/>
      <c r="N1688" s="588"/>
      <c r="O1688" s="588"/>
      <c r="P1688" s="588"/>
      <c r="Q1688" s="588"/>
      <c r="R1688" s="588"/>
      <c r="S1688" s="588"/>
      <c r="T1688" s="588"/>
      <c r="U1688" s="588"/>
      <c r="V1688" s="588"/>
      <c r="W1688" s="588"/>
      <c r="X1688" s="588"/>
      <c r="Y1688" s="588"/>
      <c r="Z1688" s="588"/>
      <c r="AA1688" s="588"/>
      <c r="AB1688" s="588"/>
      <c r="AC1688" s="528"/>
      <c r="AD1688" s="588"/>
      <c r="AE1688" s="613"/>
      <c r="AF1688" s="613"/>
      <c r="AP1688" s="380"/>
    </row>
    <row r="1689" spans="11:42" x14ac:dyDescent="0.45">
      <c r="K1689" s="588"/>
      <c r="L1689" s="588"/>
      <c r="M1689" s="588"/>
      <c r="N1689" s="588"/>
      <c r="O1689" s="588"/>
      <c r="P1689" s="588"/>
      <c r="Q1689" s="588"/>
      <c r="R1689" s="588"/>
      <c r="S1689" s="588"/>
      <c r="T1689" s="588"/>
      <c r="U1689" s="588"/>
      <c r="V1689" s="588"/>
      <c r="W1689" s="588"/>
      <c r="X1689" s="588"/>
      <c r="Y1689" s="588"/>
      <c r="Z1689" s="588"/>
      <c r="AA1689" s="588"/>
      <c r="AB1689" s="588"/>
      <c r="AC1689" s="528"/>
      <c r="AD1689" s="588"/>
      <c r="AE1689" s="613"/>
      <c r="AF1689" s="613"/>
      <c r="AP1689" s="380"/>
    </row>
    <row r="1690" spans="11:42" x14ac:dyDescent="0.45">
      <c r="K1690" s="588"/>
      <c r="L1690" s="588"/>
      <c r="M1690" s="588"/>
      <c r="N1690" s="588"/>
      <c r="O1690" s="588"/>
      <c r="P1690" s="588"/>
      <c r="Q1690" s="588"/>
      <c r="R1690" s="588"/>
      <c r="S1690" s="588"/>
      <c r="T1690" s="588"/>
      <c r="U1690" s="588"/>
      <c r="V1690" s="588"/>
      <c r="W1690" s="588"/>
      <c r="X1690" s="588"/>
      <c r="Y1690" s="588"/>
      <c r="Z1690" s="588"/>
      <c r="AA1690" s="588"/>
      <c r="AB1690" s="588"/>
      <c r="AC1690" s="528"/>
      <c r="AD1690" s="588"/>
      <c r="AE1690" s="613"/>
      <c r="AF1690" s="613"/>
      <c r="AP1690" s="380"/>
    </row>
    <row r="1691" spans="11:42" x14ac:dyDescent="0.45">
      <c r="K1691" s="588"/>
      <c r="L1691" s="588"/>
      <c r="M1691" s="588"/>
      <c r="N1691" s="588"/>
      <c r="O1691" s="588"/>
      <c r="P1691" s="588"/>
      <c r="Q1691" s="588"/>
      <c r="R1691" s="588"/>
      <c r="S1691" s="588"/>
      <c r="T1691" s="588"/>
      <c r="U1691" s="588"/>
      <c r="V1691" s="588"/>
      <c r="W1691" s="588"/>
      <c r="X1691" s="588"/>
      <c r="Y1691" s="588"/>
      <c r="Z1691" s="588"/>
      <c r="AA1691" s="588"/>
      <c r="AB1691" s="588"/>
      <c r="AC1691" s="528"/>
      <c r="AD1691" s="588"/>
      <c r="AE1691" s="613"/>
      <c r="AF1691" s="613"/>
      <c r="AP1691" s="380"/>
    </row>
    <row r="1692" spans="11:42" x14ac:dyDescent="0.45">
      <c r="K1692" s="588"/>
      <c r="L1692" s="588"/>
      <c r="M1692" s="588"/>
      <c r="N1692" s="588"/>
      <c r="O1692" s="588"/>
      <c r="P1692" s="588"/>
      <c r="Q1692" s="588"/>
      <c r="R1692" s="588"/>
      <c r="S1692" s="588"/>
      <c r="T1692" s="588"/>
      <c r="U1692" s="588"/>
      <c r="V1692" s="588"/>
      <c r="W1692" s="588"/>
      <c r="X1692" s="588"/>
      <c r="Y1692" s="588"/>
      <c r="Z1692" s="588"/>
      <c r="AA1692" s="588"/>
      <c r="AB1692" s="588"/>
      <c r="AC1692" s="528"/>
      <c r="AD1692" s="588"/>
      <c r="AE1692" s="613"/>
      <c r="AF1692" s="613"/>
      <c r="AP1692" s="380"/>
    </row>
    <row r="1693" spans="11:42" x14ac:dyDescent="0.45">
      <c r="K1693" s="588"/>
      <c r="L1693" s="588"/>
      <c r="M1693" s="588"/>
      <c r="N1693" s="588"/>
      <c r="O1693" s="588"/>
      <c r="P1693" s="588"/>
      <c r="Q1693" s="588"/>
      <c r="R1693" s="588"/>
      <c r="S1693" s="588"/>
      <c r="T1693" s="588"/>
      <c r="U1693" s="588"/>
      <c r="V1693" s="588"/>
      <c r="W1693" s="588"/>
      <c r="X1693" s="588"/>
      <c r="Y1693" s="588"/>
      <c r="Z1693" s="588"/>
      <c r="AA1693" s="588"/>
      <c r="AB1693" s="588"/>
      <c r="AC1693" s="528"/>
      <c r="AD1693" s="588"/>
      <c r="AE1693" s="613"/>
      <c r="AF1693" s="613"/>
      <c r="AP1693" s="380"/>
    </row>
    <row r="1694" spans="11:42" x14ac:dyDescent="0.45">
      <c r="K1694" s="588"/>
      <c r="L1694" s="588"/>
      <c r="M1694" s="588"/>
      <c r="N1694" s="588"/>
      <c r="O1694" s="588"/>
      <c r="P1694" s="588"/>
      <c r="Q1694" s="588"/>
      <c r="R1694" s="588"/>
      <c r="S1694" s="588"/>
      <c r="T1694" s="588"/>
      <c r="U1694" s="588"/>
      <c r="V1694" s="588"/>
      <c r="W1694" s="588"/>
      <c r="X1694" s="588"/>
      <c r="Y1694" s="588"/>
      <c r="Z1694" s="588"/>
      <c r="AA1694" s="588"/>
      <c r="AB1694" s="588"/>
      <c r="AC1694" s="528"/>
      <c r="AD1694" s="588"/>
      <c r="AE1694" s="613"/>
      <c r="AF1694" s="613"/>
      <c r="AP1694" s="380"/>
    </row>
    <row r="1695" spans="11:42" x14ac:dyDescent="0.45">
      <c r="K1695" s="588"/>
      <c r="L1695" s="588"/>
      <c r="M1695" s="588"/>
      <c r="N1695" s="588"/>
      <c r="O1695" s="588"/>
      <c r="P1695" s="588"/>
      <c r="Q1695" s="588"/>
      <c r="R1695" s="588"/>
      <c r="S1695" s="588"/>
      <c r="T1695" s="588"/>
      <c r="U1695" s="588"/>
      <c r="V1695" s="588"/>
      <c r="W1695" s="588"/>
      <c r="X1695" s="588"/>
      <c r="Y1695" s="588"/>
      <c r="Z1695" s="588"/>
      <c r="AA1695" s="588"/>
      <c r="AB1695" s="588"/>
      <c r="AC1695" s="528"/>
      <c r="AD1695" s="588"/>
      <c r="AE1695" s="613"/>
      <c r="AF1695" s="613"/>
      <c r="AP1695" s="380"/>
    </row>
    <row r="1696" spans="11:42" x14ac:dyDescent="0.45">
      <c r="K1696" s="588"/>
      <c r="L1696" s="588"/>
      <c r="M1696" s="588"/>
      <c r="N1696" s="588"/>
      <c r="O1696" s="588"/>
      <c r="P1696" s="588"/>
      <c r="Q1696" s="588"/>
      <c r="R1696" s="588"/>
      <c r="S1696" s="588"/>
      <c r="T1696" s="588"/>
      <c r="U1696" s="588"/>
      <c r="V1696" s="588"/>
      <c r="W1696" s="588"/>
      <c r="X1696" s="588"/>
      <c r="Y1696" s="588"/>
      <c r="Z1696" s="588"/>
      <c r="AA1696" s="588"/>
      <c r="AB1696" s="588"/>
      <c r="AC1696" s="528"/>
      <c r="AD1696" s="588"/>
      <c r="AE1696" s="613"/>
      <c r="AF1696" s="613"/>
      <c r="AP1696" s="380"/>
    </row>
    <row r="1697" spans="11:42" x14ac:dyDescent="0.45">
      <c r="K1697" s="588"/>
      <c r="L1697" s="588"/>
      <c r="M1697" s="588"/>
      <c r="N1697" s="588"/>
      <c r="O1697" s="588"/>
      <c r="P1697" s="588"/>
      <c r="Q1697" s="588"/>
      <c r="R1697" s="588"/>
      <c r="S1697" s="588"/>
      <c r="T1697" s="588"/>
      <c r="U1697" s="588"/>
      <c r="V1697" s="588"/>
      <c r="W1697" s="588"/>
      <c r="X1697" s="588"/>
      <c r="Y1697" s="588"/>
      <c r="Z1697" s="588"/>
      <c r="AA1697" s="588"/>
      <c r="AB1697" s="588"/>
      <c r="AC1697" s="528"/>
      <c r="AD1697" s="588"/>
      <c r="AE1697" s="613"/>
      <c r="AF1697" s="613"/>
      <c r="AP1697" s="380"/>
    </row>
    <row r="1698" spans="11:42" x14ac:dyDescent="0.45">
      <c r="K1698" s="588"/>
      <c r="L1698" s="588"/>
      <c r="M1698" s="588"/>
      <c r="N1698" s="588"/>
      <c r="O1698" s="588"/>
      <c r="P1698" s="588"/>
      <c r="Q1698" s="588"/>
      <c r="R1698" s="588"/>
      <c r="S1698" s="588"/>
      <c r="T1698" s="588"/>
      <c r="U1698" s="588"/>
      <c r="V1698" s="588"/>
      <c r="W1698" s="588"/>
      <c r="X1698" s="588"/>
      <c r="Y1698" s="588"/>
      <c r="Z1698" s="588"/>
      <c r="AA1698" s="588"/>
      <c r="AB1698" s="588"/>
      <c r="AC1698" s="528"/>
      <c r="AD1698" s="588"/>
      <c r="AE1698" s="613"/>
      <c r="AF1698" s="613"/>
      <c r="AP1698" s="380"/>
    </row>
    <row r="1699" spans="11:42" x14ac:dyDescent="0.45">
      <c r="K1699" s="588"/>
      <c r="L1699" s="588"/>
      <c r="M1699" s="588"/>
      <c r="N1699" s="588"/>
      <c r="O1699" s="588"/>
      <c r="P1699" s="588"/>
      <c r="Q1699" s="588"/>
      <c r="R1699" s="588"/>
      <c r="S1699" s="588"/>
      <c r="T1699" s="588"/>
      <c r="U1699" s="588"/>
      <c r="V1699" s="588"/>
      <c r="W1699" s="588"/>
      <c r="X1699" s="588"/>
      <c r="Y1699" s="588"/>
      <c r="Z1699" s="588"/>
      <c r="AA1699" s="588"/>
      <c r="AB1699" s="588"/>
      <c r="AC1699" s="528"/>
      <c r="AD1699" s="588"/>
      <c r="AE1699" s="613"/>
      <c r="AF1699" s="613"/>
      <c r="AP1699" s="380"/>
    </row>
    <row r="1700" spans="11:42" x14ac:dyDescent="0.45">
      <c r="K1700" s="588"/>
      <c r="L1700" s="588"/>
      <c r="M1700" s="588"/>
      <c r="N1700" s="588"/>
      <c r="O1700" s="588"/>
      <c r="P1700" s="588"/>
      <c r="Q1700" s="588"/>
      <c r="R1700" s="588"/>
      <c r="S1700" s="588"/>
      <c r="T1700" s="588"/>
      <c r="U1700" s="588"/>
      <c r="V1700" s="588"/>
      <c r="W1700" s="588"/>
      <c r="X1700" s="588"/>
      <c r="Y1700" s="588"/>
      <c r="Z1700" s="588"/>
      <c r="AA1700" s="588"/>
      <c r="AB1700" s="588"/>
      <c r="AC1700" s="528"/>
      <c r="AD1700" s="588"/>
      <c r="AE1700" s="613"/>
      <c r="AF1700" s="613"/>
      <c r="AP1700" s="380"/>
    </row>
    <row r="1701" spans="11:42" x14ac:dyDescent="0.45">
      <c r="K1701" s="588"/>
      <c r="L1701" s="588"/>
      <c r="M1701" s="588"/>
      <c r="N1701" s="588"/>
      <c r="O1701" s="588"/>
      <c r="P1701" s="588"/>
      <c r="Q1701" s="588"/>
      <c r="R1701" s="588"/>
      <c r="S1701" s="588"/>
      <c r="T1701" s="588"/>
      <c r="U1701" s="588"/>
      <c r="V1701" s="588"/>
      <c r="W1701" s="588"/>
      <c r="X1701" s="588"/>
      <c r="Y1701" s="588"/>
      <c r="Z1701" s="588"/>
      <c r="AA1701" s="588"/>
      <c r="AB1701" s="588"/>
      <c r="AC1701" s="528"/>
      <c r="AD1701" s="588"/>
      <c r="AE1701" s="613"/>
      <c r="AF1701" s="613"/>
      <c r="AP1701" s="380"/>
    </row>
    <row r="1702" spans="11:42" x14ac:dyDescent="0.45">
      <c r="K1702" s="588"/>
      <c r="L1702" s="588"/>
      <c r="M1702" s="588"/>
      <c r="N1702" s="588"/>
      <c r="O1702" s="588"/>
      <c r="P1702" s="588"/>
      <c r="Q1702" s="588"/>
      <c r="R1702" s="588"/>
      <c r="S1702" s="588"/>
      <c r="T1702" s="588"/>
      <c r="U1702" s="588"/>
      <c r="V1702" s="588"/>
      <c r="W1702" s="588"/>
      <c r="X1702" s="588"/>
      <c r="Y1702" s="588"/>
      <c r="Z1702" s="588"/>
      <c r="AA1702" s="588"/>
      <c r="AB1702" s="588"/>
      <c r="AC1702" s="528"/>
      <c r="AD1702" s="588"/>
      <c r="AE1702" s="613"/>
      <c r="AF1702" s="613"/>
      <c r="AP1702" s="380"/>
    </row>
    <row r="1703" spans="11:42" x14ac:dyDescent="0.45">
      <c r="K1703" s="588"/>
      <c r="L1703" s="588"/>
      <c r="M1703" s="588"/>
      <c r="N1703" s="588"/>
      <c r="O1703" s="588"/>
      <c r="P1703" s="588"/>
      <c r="Q1703" s="588"/>
      <c r="R1703" s="588"/>
      <c r="S1703" s="588"/>
      <c r="T1703" s="588"/>
      <c r="U1703" s="588"/>
      <c r="V1703" s="588"/>
      <c r="W1703" s="588"/>
      <c r="X1703" s="588"/>
      <c r="Y1703" s="588"/>
      <c r="Z1703" s="588"/>
      <c r="AA1703" s="588"/>
      <c r="AB1703" s="588"/>
      <c r="AC1703" s="528"/>
      <c r="AD1703" s="588"/>
      <c r="AE1703" s="613"/>
      <c r="AF1703" s="613"/>
      <c r="AP1703" s="380"/>
    </row>
    <row r="1704" spans="11:42" x14ac:dyDescent="0.45">
      <c r="K1704" s="588"/>
      <c r="L1704" s="588"/>
      <c r="M1704" s="588"/>
      <c r="N1704" s="588"/>
      <c r="O1704" s="588"/>
      <c r="P1704" s="588"/>
      <c r="Q1704" s="588"/>
      <c r="R1704" s="588"/>
      <c r="S1704" s="588"/>
      <c r="T1704" s="588"/>
      <c r="U1704" s="588"/>
      <c r="V1704" s="588"/>
      <c r="W1704" s="588"/>
      <c r="X1704" s="588"/>
      <c r="Y1704" s="588"/>
      <c r="Z1704" s="588"/>
      <c r="AA1704" s="588"/>
      <c r="AB1704" s="588"/>
      <c r="AC1704" s="528"/>
      <c r="AD1704" s="588"/>
      <c r="AE1704" s="613"/>
      <c r="AF1704" s="613"/>
      <c r="AP1704" s="380"/>
    </row>
    <row r="1705" spans="11:42" x14ac:dyDescent="0.45">
      <c r="K1705" s="588"/>
      <c r="L1705" s="588"/>
      <c r="M1705" s="588"/>
      <c r="N1705" s="588"/>
      <c r="O1705" s="588"/>
      <c r="P1705" s="588"/>
      <c r="Q1705" s="588"/>
      <c r="R1705" s="588"/>
      <c r="S1705" s="588"/>
      <c r="T1705" s="588"/>
      <c r="U1705" s="588"/>
      <c r="V1705" s="588"/>
      <c r="W1705" s="588"/>
      <c r="X1705" s="588"/>
      <c r="Y1705" s="588"/>
      <c r="Z1705" s="588"/>
      <c r="AA1705" s="588"/>
      <c r="AB1705" s="588"/>
      <c r="AC1705" s="528"/>
      <c r="AD1705" s="588"/>
      <c r="AE1705" s="613"/>
      <c r="AF1705" s="613"/>
      <c r="AP1705" s="380"/>
    </row>
    <row r="1706" spans="11:42" x14ac:dyDescent="0.45">
      <c r="K1706" s="588"/>
      <c r="L1706" s="588"/>
      <c r="M1706" s="588"/>
      <c r="N1706" s="588"/>
      <c r="O1706" s="588"/>
      <c r="P1706" s="588"/>
      <c r="Q1706" s="588"/>
      <c r="R1706" s="588"/>
      <c r="S1706" s="588"/>
      <c r="T1706" s="588"/>
      <c r="U1706" s="588"/>
      <c r="V1706" s="588"/>
      <c r="W1706" s="588"/>
      <c r="X1706" s="588"/>
      <c r="Y1706" s="588"/>
      <c r="Z1706" s="588"/>
      <c r="AA1706" s="588"/>
      <c r="AB1706" s="588"/>
      <c r="AC1706" s="528"/>
      <c r="AD1706" s="588"/>
      <c r="AE1706" s="613"/>
      <c r="AF1706" s="613"/>
      <c r="AP1706" s="380"/>
    </row>
    <row r="1707" spans="11:42" x14ac:dyDescent="0.45">
      <c r="K1707" s="588"/>
      <c r="L1707" s="588"/>
      <c r="M1707" s="588"/>
      <c r="N1707" s="588"/>
      <c r="O1707" s="588"/>
      <c r="P1707" s="588"/>
      <c r="Q1707" s="588"/>
      <c r="R1707" s="588"/>
      <c r="S1707" s="588"/>
      <c r="T1707" s="588"/>
      <c r="U1707" s="588"/>
      <c r="V1707" s="588"/>
      <c r="W1707" s="588"/>
      <c r="X1707" s="588"/>
      <c r="Y1707" s="588"/>
      <c r="Z1707" s="588"/>
      <c r="AA1707" s="588"/>
      <c r="AB1707" s="588"/>
      <c r="AC1707" s="528"/>
      <c r="AD1707" s="588"/>
      <c r="AE1707" s="613"/>
      <c r="AF1707" s="613"/>
      <c r="AP1707" s="380"/>
    </row>
    <row r="1708" spans="11:42" x14ac:dyDescent="0.45">
      <c r="K1708" s="588"/>
      <c r="L1708" s="588"/>
      <c r="M1708" s="588"/>
      <c r="N1708" s="588"/>
      <c r="O1708" s="588"/>
      <c r="P1708" s="588"/>
      <c r="Q1708" s="588"/>
      <c r="R1708" s="588"/>
      <c r="S1708" s="588"/>
      <c r="T1708" s="588"/>
      <c r="U1708" s="588"/>
      <c r="V1708" s="588"/>
      <c r="W1708" s="588"/>
      <c r="X1708" s="588"/>
      <c r="Y1708" s="588"/>
      <c r="Z1708" s="588"/>
      <c r="AA1708" s="588"/>
      <c r="AB1708" s="588"/>
      <c r="AC1708" s="528"/>
      <c r="AD1708" s="588"/>
      <c r="AE1708" s="613"/>
      <c r="AF1708" s="613"/>
      <c r="AP1708" s="380"/>
    </row>
    <row r="1709" spans="11:42" x14ac:dyDescent="0.45">
      <c r="K1709" s="588"/>
      <c r="L1709" s="588"/>
      <c r="M1709" s="588"/>
      <c r="N1709" s="588"/>
      <c r="O1709" s="588"/>
      <c r="P1709" s="588"/>
      <c r="Q1709" s="588"/>
      <c r="R1709" s="588"/>
      <c r="S1709" s="588"/>
      <c r="T1709" s="588"/>
      <c r="U1709" s="588"/>
      <c r="V1709" s="588"/>
      <c r="W1709" s="588"/>
      <c r="X1709" s="588"/>
      <c r="Y1709" s="588"/>
      <c r="Z1709" s="588"/>
      <c r="AA1709" s="588"/>
      <c r="AB1709" s="588"/>
      <c r="AC1709" s="528"/>
      <c r="AD1709" s="588"/>
      <c r="AE1709" s="613"/>
      <c r="AF1709" s="613"/>
      <c r="AP1709" s="380"/>
    </row>
    <row r="1710" spans="11:42" x14ac:dyDescent="0.45">
      <c r="K1710" s="588"/>
      <c r="L1710" s="588"/>
      <c r="M1710" s="588"/>
      <c r="N1710" s="588"/>
      <c r="O1710" s="588"/>
      <c r="P1710" s="588"/>
      <c r="Q1710" s="588"/>
      <c r="R1710" s="588"/>
      <c r="S1710" s="588"/>
      <c r="T1710" s="588"/>
      <c r="U1710" s="588"/>
      <c r="V1710" s="588"/>
      <c r="W1710" s="588"/>
      <c r="X1710" s="588"/>
      <c r="Y1710" s="588"/>
      <c r="Z1710" s="588"/>
      <c r="AA1710" s="588"/>
      <c r="AB1710" s="588"/>
      <c r="AC1710" s="528"/>
      <c r="AD1710" s="588"/>
      <c r="AE1710" s="613"/>
      <c r="AF1710" s="613"/>
      <c r="AP1710" s="380"/>
    </row>
    <row r="1711" spans="11:42" x14ac:dyDescent="0.45">
      <c r="K1711" s="588"/>
      <c r="L1711" s="588"/>
      <c r="M1711" s="588"/>
      <c r="N1711" s="588"/>
      <c r="O1711" s="588"/>
      <c r="P1711" s="588"/>
      <c r="Q1711" s="588"/>
      <c r="R1711" s="588"/>
      <c r="S1711" s="588"/>
      <c r="T1711" s="588"/>
      <c r="U1711" s="588"/>
      <c r="V1711" s="588"/>
      <c r="W1711" s="588"/>
      <c r="X1711" s="588"/>
      <c r="Y1711" s="588"/>
      <c r="Z1711" s="588"/>
      <c r="AA1711" s="588"/>
      <c r="AB1711" s="588"/>
      <c r="AC1711" s="528"/>
      <c r="AD1711" s="588"/>
      <c r="AE1711" s="613"/>
      <c r="AF1711" s="613"/>
      <c r="AP1711" s="380"/>
    </row>
    <row r="1712" spans="11:42" x14ac:dyDescent="0.45">
      <c r="K1712" s="588"/>
      <c r="L1712" s="588"/>
      <c r="M1712" s="588"/>
      <c r="N1712" s="588"/>
      <c r="O1712" s="588"/>
      <c r="P1712" s="588"/>
      <c r="Q1712" s="588"/>
      <c r="R1712" s="588"/>
      <c r="S1712" s="588"/>
      <c r="T1712" s="588"/>
      <c r="U1712" s="588"/>
      <c r="V1712" s="588"/>
      <c r="W1712" s="588"/>
      <c r="X1712" s="588"/>
      <c r="Y1712" s="588"/>
      <c r="Z1712" s="588"/>
      <c r="AA1712" s="588"/>
      <c r="AB1712" s="588"/>
      <c r="AC1712" s="528"/>
      <c r="AD1712" s="588"/>
      <c r="AE1712" s="613"/>
      <c r="AF1712" s="613"/>
      <c r="AP1712" s="380"/>
    </row>
    <row r="1713" spans="11:42" x14ac:dyDescent="0.45">
      <c r="K1713" s="588"/>
      <c r="L1713" s="588"/>
      <c r="M1713" s="588"/>
      <c r="N1713" s="588"/>
      <c r="O1713" s="588"/>
      <c r="P1713" s="588"/>
      <c r="Q1713" s="588"/>
      <c r="R1713" s="588"/>
      <c r="S1713" s="588"/>
      <c r="T1713" s="588"/>
      <c r="U1713" s="588"/>
      <c r="V1713" s="588"/>
      <c r="W1713" s="588"/>
      <c r="X1713" s="588"/>
      <c r="Y1713" s="588"/>
      <c r="Z1713" s="588"/>
      <c r="AA1713" s="588"/>
      <c r="AB1713" s="588"/>
      <c r="AC1713" s="528"/>
      <c r="AD1713" s="588"/>
      <c r="AE1713" s="613"/>
      <c r="AF1713" s="613"/>
      <c r="AP1713" s="380"/>
    </row>
    <row r="1714" spans="11:42" x14ac:dyDescent="0.45">
      <c r="K1714" s="588"/>
      <c r="L1714" s="588"/>
      <c r="M1714" s="588"/>
      <c r="N1714" s="588"/>
      <c r="O1714" s="588"/>
      <c r="P1714" s="588"/>
      <c r="Q1714" s="588"/>
      <c r="R1714" s="588"/>
      <c r="S1714" s="588"/>
      <c r="T1714" s="588"/>
      <c r="U1714" s="588"/>
      <c r="V1714" s="588"/>
      <c r="W1714" s="588"/>
      <c r="X1714" s="588"/>
      <c r="Y1714" s="588"/>
      <c r="Z1714" s="588"/>
      <c r="AA1714" s="588"/>
      <c r="AB1714" s="588"/>
      <c r="AC1714" s="528"/>
      <c r="AD1714" s="588"/>
      <c r="AE1714" s="613"/>
      <c r="AF1714" s="613"/>
      <c r="AP1714" s="380"/>
    </row>
    <row r="1715" spans="11:42" x14ac:dyDescent="0.45">
      <c r="K1715" s="588"/>
      <c r="L1715" s="588"/>
      <c r="M1715" s="588"/>
      <c r="N1715" s="588"/>
      <c r="O1715" s="588"/>
      <c r="P1715" s="588"/>
      <c r="Q1715" s="588"/>
      <c r="R1715" s="588"/>
      <c r="S1715" s="588"/>
      <c r="T1715" s="588"/>
      <c r="U1715" s="588"/>
      <c r="V1715" s="588"/>
      <c r="W1715" s="588"/>
      <c r="X1715" s="588"/>
      <c r="Y1715" s="588"/>
      <c r="Z1715" s="588"/>
      <c r="AA1715" s="588"/>
      <c r="AB1715" s="588"/>
      <c r="AC1715" s="528"/>
      <c r="AD1715" s="588"/>
      <c r="AE1715" s="613"/>
      <c r="AF1715" s="613"/>
      <c r="AP1715" s="380"/>
    </row>
    <row r="1716" spans="11:42" x14ac:dyDescent="0.45">
      <c r="K1716" s="588"/>
      <c r="L1716" s="588"/>
      <c r="M1716" s="588"/>
      <c r="N1716" s="588"/>
      <c r="O1716" s="588"/>
      <c r="P1716" s="588"/>
      <c r="Q1716" s="588"/>
      <c r="R1716" s="588"/>
      <c r="S1716" s="588"/>
      <c r="T1716" s="588"/>
      <c r="U1716" s="588"/>
      <c r="V1716" s="588"/>
      <c r="W1716" s="588"/>
      <c r="X1716" s="588"/>
      <c r="Y1716" s="588"/>
      <c r="Z1716" s="588"/>
      <c r="AA1716" s="588"/>
      <c r="AB1716" s="588"/>
      <c r="AC1716" s="528"/>
      <c r="AD1716" s="588"/>
      <c r="AE1716" s="613"/>
      <c r="AF1716" s="613"/>
      <c r="AP1716" s="380"/>
    </row>
    <row r="1717" spans="11:42" x14ac:dyDescent="0.45">
      <c r="K1717" s="588"/>
      <c r="L1717" s="588"/>
      <c r="M1717" s="588"/>
      <c r="N1717" s="588"/>
      <c r="O1717" s="588"/>
      <c r="P1717" s="588"/>
      <c r="Q1717" s="588"/>
      <c r="R1717" s="588"/>
      <c r="S1717" s="588"/>
      <c r="T1717" s="588"/>
      <c r="U1717" s="588"/>
      <c r="V1717" s="588"/>
      <c r="W1717" s="588"/>
      <c r="X1717" s="588"/>
      <c r="Y1717" s="588"/>
      <c r="Z1717" s="588"/>
      <c r="AA1717" s="588"/>
      <c r="AB1717" s="588"/>
      <c r="AC1717" s="528"/>
      <c r="AD1717" s="588"/>
      <c r="AE1717" s="613"/>
      <c r="AF1717" s="613"/>
      <c r="AP1717" s="380"/>
    </row>
    <row r="1718" spans="11:42" x14ac:dyDescent="0.45">
      <c r="K1718" s="588"/>
      <c r="L1718" s="588"/>
      <c r="M1718" s="588"/>
      <c r="N1718" s="588"/>
      <c r="O1718" s="588"/>
      <c r="P1718" s="588"/>
      <c r="Q1718" s="588"/>
      <c r="R1718" s="588"/>
      <c r="S1718" s="588"/>
      <c r="T1718" s="588"/>
      <c r="U1718" s="588"/>
      <c r="V1718" s="588"/>
      <c r="W1718" s="588"/>
      <c r="X1718" s="588"/>
      <c r="Y1718" s="588"/>
      <c r="Z1718" s="588"/>
      <c r="AA1718" s="588"/>
      <c r="AB1718" s="588"/>
      <c r="AC1718" s="528"/>
      <c r="AD1718" s="588"/>
      <c r="AE1718" s="613"/>
      <c r="AF1718" s="613"/>
      <c r="AP1718" s="380"/>
    </row>
    <row r="1719" spans="11:42" x14ac:dyDescent="0.45">
      <c r="K1719" s="588"/>
      <c r="L1719" s="588"/>
      <c r="M1719" s="588"/>
      <c r="N1719" s="588"/>
      <c r="O1719" s="588"/>
      <c r="P1719" s="588"/>
      <c r="Q1719" s="588"/>
      <c r="R1719" s="588"/>
      <c r="S1719" s="588"/>
      <c r="T1719" s="588"/>
      <c r="U1719" s="588"/>
      <c r="V1719" s="588"/>
      <c r="W1719" s="588"/>
      <c r="X1719" s="588"/>
      <c r="Y1719" s="588"/>
      <c r="Z1719" s="588"/>
      <c r="AA1719" s="588"/>
      <c r="AB1719" s="588"/>
      <c r="AC1719" s="528"/>
      <c r="AD1719" s="588"/>
      <c r="AE1719" s="613"/>
      <c r="AF1719" s="613"/>
      <c r="AP1719" s="380"/>
    </row>
    <row r="1720" spans="11:42" x14ac:dyDescent="0.45">
      <c r="K1720" s="588"/>
      <c r="L1720" s="588"/>
      <c r="M1720" s="588"/>
      <c r="N1720" s="588"/>
      <c r="O1720" s="588"/>
      <c r="P1720" s="588"/>
      <c r="Q1720" s="588"/>
      <c r="R1720" s="588"/>
      <c r="S1720" s="588"/>
      <c r="T1720" s="588"/>
      <c r="U1720" s="588"/>
      <c r="V1720" s="588"/>
      <c r="W1720" s="588"/>
      <c r="X1720" s="588"/>
      <c r="Y1720" s="588"/>
      <c r="Z1720" s="588"/>
      <c r="AA1720" s="588"/>
      <c r="AB1720" s="588"/>
      <c r="AC1720" s="528"/>
      <c r="AD1720" s="588"/>
      <c r="AE1720" s="613"/>
      <c r="AF1720" s="613"/>
      <c r="AP1720" s="380"/>
    </row>
    <row r="1721" spans="11:42" x14ac:dyDescent="0.45">
      <c r="K1721" s="588"/>
      <c r="L1721" s="588"/>
      <c r="M1721" s="588"/>
      <c r="N1721" s="588"/>
      <c r="O1721" s="588"/>
      <c r="P1721" s="588"/>
      <c r="Q1721" s="588"/>
      <c r="R1721" s="588"/>
      <c r="S1721" s="588"/>
      <c r="T1721" s="588"/>
      <c r="U1721" s="588"/>
      <c r="V1721" s="588"/>
      <c r="W1721" s="588"/>
      <c r="X1721" s="588"/>
      <c r="Y1721" s="588"/>
      <c r="Z1721" s="588"/>
      <c r="AA1721" s="588"/>
      <c r="AB1721" s="588"/>
      <c r="AC1721" s="528"/>
      <c r="AD1721" s="588"/>
      <c r="AE1721" s="613"/>
      <c r="AF1721" s="613"/>
      <c r="AP1721" s="380"/>
    </row>
    <row r="1722" spans="11:42" x14ac:dyDescent="0.45">
      <c r="K1722" s="588"/>
      <c r="L1722" s="588"/>
      <c r="M1722" s="588"/>
      <c r="N1722" s="588"/>
      <c r="O1722" s="588"/>
      <c r="P1722" s="588"/>
      <c r="Q1722" s="588"/>
      <c r="R1722" s="588"/>
      <c r="S1722" s="588"/>
      <c r="T1722" s="588"/>
      <c r="U1722" s="588"/>
      <c r="V1722" s="588"/>
      <c r="W1722" s="588"/>
      <c r="X1722" s="588"/>
      <c r="Y1722" s="588"/>
      <c r="Z1722" s="588"/>
      <c r="AA1722" s="588"/>
      <c r="AB1722" s="588"/>
      <c r="AC1722" s="528"/>
      <c r="AD1722" s="588"/>
      <c r="AE1722" s="613"/>
      <c r="AF1722" s="613"/>
      <c r="AP1722" s="380"/>
    </row>
    <row r="1723" spans="11:42" x14ac:dyDescent="0.45">
      <c r="K1723" s="588"/>
      <c r="L1723" s="588"/>
      <c r="M1723" s="588"/>
      <c r="N1723" s="588"/>
      <c r="O1723" s="588"/>
      <c r="P1723" s="588"/>
      <c r="Q1723" s="588"/>
      <c r="R1723" s="588"/>
      <c r="S1723" s="588"/>
      <c r="T1723" s="588"/>
      <c r="U1723" s="588"/>
      <c r="V1723" s="588"/>
      <c r="W1723" s="588"/>
      <c r="X1723" s="588"/>
      <c r="Y1723" s="588"/>
      <c r="Z1723" s="588"/>
      <c r="AA1723" s="588"/>
      <c r="AB1723" s="588"/>
      <c r="AC1723" s="528"/>
      <c r="AD1723" s="588"/>
      <c r="AE1723" s="613"/>
      <c r="AF1723" s="613"/>
      <c r="AP1723" s="380"/>
    </row>
    <row r="1724" spans="11:42" x14ac:dyDescent="0.45">
      <c r="K1724" s="588"/>
      <c r="L1724" s="588"/>
      <c r="M1724" s="588"/>
      <c r="N1724" s="588"/>
      <c r="O1724" s="588"/>
      <c r="P1724" s="588"/>
      <c r="Q1724" s="588"/>
      <c r="R1724" s="588"/>
      <c r="S1724" s="588"/>
      <c r="T1724" s="588"/>
      <c r="U1724" s="588"/>
      <c r="V1724" s="588"/>
      <c r="W1724" s="588"/>
      <c r="X1724" s="588"/>
      <c r="Y1724" s="588"/>
      <c r="Z1724" s="588"/>
      <c r="AA1724" s="588"/>
      <c r="AB1724" s="588"/>
      <c r="AC1724" s="528"/>
      <c r="AD1724" s="588"/>
      <c r="AE1724" s="613"/>
      <c r="AF1724" s="613"/>
      <c r="AP1724" s="380"/>
    </row>
    <row r="1725" spans="11:42" x14ac:dyDescent="0.45">
      <c r="K1725" s="588"/>
      <c r="L1725" s="588"/>
      <c r="M1725" s="588"/>
      <c r="N1725" s="588"/>
      <c r="O1725" s="588"/>
      <c r="P1725" s="588"/>
      <c r="Q1725" s="588"/>
      <c r="R1725" s="588"/>
      <c r="S1725" s="588"/>
      <c r="T1725" s="588"/>
      <c r="U1725" s="588"/>
      <c r="V1725" s="588"/>
      <c r="W1725" s="588"/>
      <c r="X1725" s="588"/>
      <c r="Y1725" s="588"/>
      <c r="Z1725" s="588"/>
      <c r="AA1725" s="588"/>
      <c r="AB1725" s="588"/>
      <c r="AC1725" s="528"/>
      <c r="AD1725" s="588"/>
      <c r="AE1725" s="613"/>
      <c r="AF1725" s="613"/>
      <c r="AP1725" s="380"/>
    </row>
    <row r="1726" spans="11:42" x14ac:dyDescent="0.45">
      <c r="K1726" s="588"/>
      <c r="L1726" s="588"/>
      <c r="M1726" s="588"/>
      <c r="N1726" s="588"/>
      <c r="O1726" s="588"/>
      <c r="P1726" s="588"/>
      <c r="Q1726" s="588"/>
      <c r="R1726" s="588"/>
      <c r="S1726" s="588"/>
      <c r="T1726" s="588"/>
      <c r="U1726" s="588"/>
      <c r="V1726" s="588"/>
      <c r="W1726" s="588"/>
      <c r="X1726" s="588"/>
      <c r="Y1726" s="588"/>
      <c r="Z1726" s="588"/>
      <c r="AA1726" s="588"/>
      <c r="AB1726" s="588"/>
      <c r="AC1726" s="528"/>
      <c r="AD1726" s="588"/>
      <c r="AE1726" s="613"/>
      <c r="AF1726" s="613"/>
      <c r="AP1726" s="380"/>
    </row>
    <row r="1727" spans="11:42" x14ac:dyDescent="0.45">
      <c r="K1727" s="588"/>
      <c r="L1727" s="588"/>
      <c r="M1727" s="588"/>
      <c r="N1727" s="588"/>
      <c r="O1727" s="588"/>
      <c r="P1727" s="588"/>
      <c r="Q1727" s="588"/>
      <c r="R1727" s="588"/>
      <c r="S1727" s="588"/>
      <c r="T1727" s="588"/>
      <c r="U1727" s="588"/>
      <c r="V1727" s="588"/>
      <c r="W1727" s="588"/>
      <c r="X1727" s="588"/>
      <c r="Y1727" s="588"/>
      <c r="Z1727" s="588"/>
      <c r="AA1727" s="588"/>
      <c r="AB1727" s="588"/>
      <c r="AC1727" s="528"/>
      <c r="AD1727" s="588"/>
      <c r="AE1727" s="613"/>
      <c r="AF1727" s="613"/>
      <c r="AP1727" s="380"/>
    </row>
    <row r="1728" spans="11:42" x14ac:dyDescent="0.45">
      <c r="K1728" s="588"/>
      <c r="L1728" s="588"/>
      <c r="M1728" s="588"/>
      <c r="N1728" s="588"/>
      <c r="O1728" s="588"/>
      <c r="P1728" s="588"/>
      <c r="Q1728" s="588"/>
      <c r="R1728" s="588"/>
      <c r="S1728" s="588"/>
      <c r="T1728" s="588"/>
      <c r="U1728" s="588"/>
      <c r="V1728" s="588"/>
      <c r="W1728" s="588"/>
      <c r="X1728" s="588"/>
      <c r="Y1728" s="588"/>
      <c r="Z1728" s="588"/>
      <c r="AA1728" s="588"/>
      <c r="AB1728" s="588"/>
      <c r="AC1728" s="528"/>
      <c r="AD1728" s="588"/>
      <c r="AE1728" s="613"/>
      <c r="AF1728" s="613"/>
      <c r="AP1728" s="380"/>
    </row>
    <row r="1729" spans="11:42" x14ac:dyDescent="0.45">
      <c r="K1729" s="588"/>
      <c r="L1729" s="588"/>
      <c r="M1729" s="588"/>
      <c r="N1729" s="588"/>
      <c r="O1729" s="588"/>
      <c r="P1729" s="588"/>
      <c r="Q1729" s="588"/>
      <c r="R1729" s="588"/>
      <c r="S1729" s="588"/>
      <c r="T1729" s="588"/>
      <c r="U1729" s="588"/>
      <c r="V1729" s="588"/>
      <c r="W1729" s="588"/>
      <c r="X1729" s="588"/>
      <c r="Y1729" s="588"/>
      <c r="Z1729" s="588"/>
      <c r="AA1729" s="588"/>
      <c r="AB1729" s="588"/>
      <c r="AC1729" s="528"/>
      <c r="AD1729" s="588"/>
      <c r="AE1729" s="613"/>
      <c r="AF1729" s="613"/>
      <c r="AP1729" s="380"/>
    </row>
    <row r="1730" spans="11:42" x14ac:dyDescent="0.45">
      <c r="K1730" s="588"/>
      <c r="L1730" s="588"/>
      <c r="M1730" s="588"/>
      <c r="N1730" s="588"/>
      <c r="O1730" s="588"/>
      <c r="P1730" s="588"/>
      <c r="Q1730" s="588"/>
      <c r="R1730" s="588"/>
      <c r="S1730" s="588"/>
      <c r="T1730" s="588"/>
      <c r="U1730" s="588"/>
      <c r="V1730" s="588"/>
      <c r="W1730" s="588"/>
      <c r="X1730" s="588"/>
      <c r="Y1730" s="588"/>
      <c r="Z1730" s="588"/>
      <c r="AA1730" s="588"/>
      <c r="AB1730" s="588"/>
      <c r="AC1730" s="528"/>
      <c r="AD1730" s="588"/>
      <c r="AE1730" s="613"/>
      <c r="AF1730" s="613"/>
      <c r="AP1730" s="380"/>
    </row>
    <row r="1731" spans="11:42" x14ac:dyDescent="0.45">
      <c r="K1731" s="588"/>
      <c r="L1731" s="588"/>
      <c r="M1731" s="588"/>
      <c r="N1731" s="588"/>
      <c r="O1731" s="588"/>
      <c r="P1731" s="588"/>
      <c r="Q1731" s="588"/>
      <c r="R1731" s="588"/>
      <c r="S1731" s="588"/>
      <c r="T1731" s="588"/>
      <c r="U1731" s="588"/>
      <c r="V1731" s="588"/>
      <c r="W1731" s="588"/>
      <c r="X1731" s="588"/>
      <c r="Y1731" s="588"/>
      <c r="Z1731" s="588"/>
      <c r="AA1731" s="588"/>
      <c r="AB1731" s="588"/>
      <c r="AC1731" s="528"/>
      <c r="AD1731" s="588"/>
      <c r="AE1731" s="613"/>
      <c r="AF1731" s="613"/>
      <c r="AP1731" s="380"/>
    </row>
    <row r="1732" spans="11:42" x14ac:dyDescent="0.45">
      <c r="K1732" s="588"/>
      <c r="L1732" s="588"/>
      <c r="M1732" s="588"/>
      <c r="N1732" s="588"/>
      <c r="O1732" s="588"/>
      <c r="P1732" s="588"/>
      <c r="Q1732" s="588"/>
      <c r="R1732" s="588"/>
      <c r="S1732" s="588"/>
      <c r="T1732" s="588"/>
      <c r="U1732" s="588"/>
      <c r="V1732" s="588"/>
      <c r="W1732" s="588"/>
      <c r="X1732" s="588"/>
      <c r="Y1732" s="588"/>
      <c r="Z1732" s="588"/>
      <c r="AA1732" s="588"/>
      <c r="AB1732" s="588"/>
      <c r="AC1732" s="528"/>
      <c r="AD1732" s="588"/>
      <c r="AE1732" s="613"/>
      <c r="AF1732" s="613"/>
      <c r="AP1732" s="380"/>
    </row>
    <row r="1733" spans="11:42" x14ac:dyDescent="0.45">
      <c r="K1733" s="588"/>
      <c r="L1733" s="588"/>
      <c r="M1733" s="588"/>
      <c r="N1733" s="588"/>
      <c r="O1733" s="588"/>
      <c r="P1733" s="588"/>
      <c r="Q1733" s="588"/>
      <c r="R1733" s="588"/>
      <c r="S1733" s="588"/>
      <c r="T1733" s="588"/>
      <c r="U1733" s="588"/>
      <c r="V1733" s="588"/>
      <c r="W1733" s="588"/>
      <c r="X1733" s="588"/>
      <c r="Y1733" s="588"/>
      <c r="Z1733" s="588"/>
      <c r="AA1733" s="588"/>
      <c r="AB1733" s="588"/>
      <c r="AC1733" s="528"/>
      <c r="AD1733" s="588"/>
      <c r="AE1733" s="613"/>
      <c r="AF1733" s="613"/>
      <c r="AP1733" s="380"/>
    </row>
    <row r="1734" spans="11:42" x14ac:dyDescent="0.45">
      <c r="K1734" s="588"/>
      <c r="L1734" s="588"/>
      <c r="M1734" s="588"/>
      <c r="N1734" s="588"/>
      <c r="O1734" s="588"/>
      <c r="P1734" s="588"/>
      <c r="Q1734" s="588"/>
      <c r="R1734" s="588"/>
      <c r="S1734" s="588"/>
      <c r="T1734" s="588"/>
      <c r="U1734" s="588"/>
      <c r="V1734" s="588"/>
      <c r="W1734" s="588"/>
      <c r="X1734" s="588"/>
      <c r="Y1734" s="588"/>
      <c r="Z1734" s="588"/>
      <c r="AA1734" s="588"/>
      <c r="AB1734" s="588"/>
      <c r="AC1734" s="528"/>
      <c r="AD1734" s="588"/>
      <c r="AE1734" s="613"/>
      <c r="AF1734" s="613"/>
      <c r="AP1734" s="380"/>
    </row>
    <row r="1735" spans="11:42" x14ac:dyDescent="0.45">
      <c r="K1735" s="588"/>
      <c r="L1735" s="588"/>
      <c r="M1735" s="588"/>
      <c r="N1735" s="588"/>
      <c r="O1735" s="588"/>
      <c r="P1735" s="588"/>
      <c r="Q1735" s="588"/>
      <c r="R1735" s="588"/>
      <c r="S1735" s="588"/>
      <c r="T1735" s="588"/>
      <c r="U1735" s="588"/>
      <c r="V1735" s="588"/>
      <c r="W1735" s="588"/>
      <c r="X1735" s="588"/>
      <c r="Y1735" s="588"/>
      <c r="Z1735" s="588"/>
      <c r="AA1735" s="588"/>
      <c r="AB1735" s="588"/>
      <c r="AC1735" s="528"/>
      <c r="AD1735" s="588"/>
      <c r="AE1735" s="613"/>
      <c r="AF1735" s="613"/>
      <c r="AP1735" s="380"/>
    </row>
    <row r="1736" spans="11:42" x14ac:dyDescent="0.45">
      <c r="K1736" s="588"/>
      <c r="L1736" s="588"/>
      <c r="M1736" s="588"/>
      <c r="N1736" s="588"/>
      <c r="O1736" s="588"/>
      <c r="P1736" s="588"/>
      <c r="Q1736" s="588"/>
      <c r="R1736" s="588"/>
      <c r="S1736" s="588"/>
      <c r="T1736" s="588"/>
      <c r="U1736" s="588"/>
      <c r="V1736" s="588"/>
      <c r="W1736" s="588"/>
      <c r="X1736" s="588"/>
      <c r="Y1736" s="588"/>
      <c r="Z1736" s="588"/>
      <c r="AA1736" s="588"/>
      <c r="AB1736" s="588"/>
      <c r="AC1736" s="528"/>
      <c r="AD1736" s="588"/>
      <c r="AE1736" s="613"/>
      <c r="AF1736" s="613"/>
      <c r="AP1736" s="380"/>
    </row>
    <row r="1737" spans="11:42" x14ac:dyDescent="0.45">
      <c r="K1737" s="588"/>
      <c r="L1737" s="588"/>
      <c r="M1737" s="588"/>
      <c r="N1737" s="588"/>
      <c r="O1737" s="588"/>
      <c r="P1737" s="588"/>
      <c r="Q1737" s="588"/>
      <c r="R1737" s="588"/>
      <c r="S1737" s="588"/>
      <c r="T1737" s="588"/>
      <c r="U1737" s="588"/>
      <c r="V1737" s="588"/>
      <c r="W1737" s="588"/>
      <c r="X1737" s="588"/>
      <c r="Y1737" s="588"/>
      <c r="Z1737" s="588"/>
      <c r="AA1737" s="588"/>
      <c r="AB1737" s="588"/>
      <c r="AC1737" s="528"/>
      <c r="AD1737" s="588"/>
      <c r="AE1737" s="613"/>
      <c r="AF1737" s="613"/>
      <c r="AP1737" s="380"/>
    </row>
    <row r="1738" spans="11:42" x14ac:dyDescent="0.45">
      <c r="K1738" s="588"/>
      <c r="L1738" s="588"/>
      <c r="M1738" s="588"/>
      <c r="N1738" s="588"/>
      <c r="O1738" s="588"/>
      <c r="P1738" s="588"/>
      <c r="Q1738" s="588"/>
      <c r="R1738" s="588"/>
      <c r="S1738" s="588"/>
      <c r="T1738" s="588"/>
      <c r="U1738" s="588"/>
      <c r="V1738" s="588"/>
      <c r="W1738" s="588"/>
      <c r="X1738" s="588"/>
      <c r="Y1738" s="588"/>
      <c r="Z1738" s="588"/>
      <c r="AA1738" s="588"/>
      <c r="AB1738" s="588"/>
      <c r="AC1738" s="528"/>
      <c r="AD1738" s="588"/>
      <c r="AE1738" s="613"/>
      <c r="AF1738" s="613"/>
      <c r="AP1738" s="380"/>
    </row>
    <row r="1739" spans="11:42" x14ac:dyDescent="0.45">
      <c r="K1739" s="588"/>
      <c r="L1739" s="588"/>
      <c r="M1739" s="588"/>
      <c r="N1739" s="588"/>
      <c r="O1739" s="588"/>
      <c r="P1739" s="588"/>
      <c r="Q1739" s="588"/>
      <c r="R1739" s="588"/>
      <c r="S1739" s="588"/>
      <c r="T1739" s="588"/>
      <c r="U1739" s="588"/>
      <c r="V1739" s="588"/>
      <c r="W1739" s="588"/>
      <c r="X1739" s="588"/>
      <c r="Y1739" s="588"/>
      <c r="Z1739" s="588"/>
      <c r="AA1739" s="588"/>
      <c r="AB1739" s="588"/>
      <c r="AC1739" s="528"/>
      <c r="AD1739" s="588"/>
      <c r="AE1739" s="613"/>
      <c r="AF1739" s="613"/>
      <c r="AP1739" s="380"/>
    </row>
    <row r="1740" spans="11:42" x14ac:dyDescent="0.45">
      <c r="K1740" s="588"/>
      <c r="L1740" s="588"/>
      <c r="M1740" s="588"/>
      <c r="N1740" s="588"/>
      <c r="O1740" s="588"/>
      <c r="P1740" s="588"/>
      <c r="Q1740" s="588"/>
      <c r="R1740" s="588"/>
      <c r="S1740" s="588"/>
      <c r="T1740" s="588"/>
      <c r="U1740" s="588"/>
      <c r="V1740" s="588"/>
      <c r="W1740" s="588"/>
      <c r="X1740" s="588"/>
      <c r="Y1740" s="588"/>
      <c r="Z1740" s="588"/>
      <c r="AA1740" s="588"/>
      <c r="AB1740" s="588"/>
      <c r="AC1740" s="528"/>
      <c r="AD1740" s="588"/>
      <c r="AE1740" s="613"/>
      <c r="AF1740" s="613"/>
      <c r="AP1740" s="380"/>
    </row>
    <row r="1741" spans="11:42" x14ac:dyDescent="0.45">
      <c r="K1741" s="588"/>
      <c r="L1741" s="588"/>
      <c r="M1741" s="588"/>
      <c r="N1741" s="588"/>
      <c r="O1741" s="588"/>
      <c r="P1741" s="588"/>
      <c r="Q1741" s="588"/>
      <c r="R1741" s="588"/>
      <c r="S1741" s="588"/>
      <c r="T1741" s="588"/>
      <c r="U1741" s="588"/>
      <c r="V1741" s="588"/>
      <c r="W1741" s="588"/>
      <c r="X1741" s="588"/>
      <c r="Y1741" s="588"/>
      <c r="Z1741" s="588"/>
      <c r="AA1741" s="588"/>
      <c r="AB1741" s="588"/>
      <c r="AC1741" s="528"/>
      <c r="AD1741" s="588"/>
      <c r="AE1741" s="613"/>
      <c r="AF1741" s="613"/>
      <c r="AP1741" s="380"/>
    </row>
    <row r="1742" spans="11:42" x14ac:dyDescent="0.45">
      <c r="K1742" s="588"/>
      <c r="L1742" s="588"/>
      <c r="M1742" s="588"/>
      <c r="N1742" s="588"/>
      <c r="O1742" s="588"/>
      <c r="P1742" s="588"/>
      <c r="Q1742" s="588"/>
      <c r="R1742" s="588"/>
      <c r="S1742" s="588"/>
      <c r="T1742" s="588"/>
      <c r="U1742" s="588"/>
      <c r="V1742" s="588"/>
      <c r="W1742" s="588"/>
      <c r="X1742" s="588"/>
      <c r="Y1742" s="588"/>
      <c r="Z1742" s="588"/>
      <c r="AA1742" s="588"/>
      <c r="AB1742" s="588"/>
      <c r="AC1742" s="528"/>
      <c r="AD1742" s="588"/>
      <c r="AE1742" s="613"/>
      <c r="AF1742" s="613"/>
      <c r="AP1742" s="380"/>
    </row>
    <row r="1743" spans="11:42" x14ac:dyDescent="0.45">
      <c r="K1743" s="588"/>
      <c r="L1743" s="588"/>
      <c r="M1743" s="588"/>
      <c r="N1743" s="588"/>
      <c r="O1743" s="588"/>
      <c r="P1743" s="588"/>
      <c r="Q1743" s="588"/>
      <c r="R1743" s="588"/>
      <c r="S1743" s="588"/>
      <c r="T1743" s="588"/>
      <c r="U1743" s="588"/>
      <c r="V1743" s="588"/>
      <c r="W1743" s="588"/>
      <c r="X1743" s="588"/>
      <c r="Y1743" s="588"/>
      <c r="Z1743" s="588"/>
      <c r="AA1743" s="588"/>
      <c r="AB1743" s="588"/>
      <c r="AC1743" s="528"/>
      <c r="AD1743" s="588"/>
      <c r="AE1743" s="613"/>
      <c r="AF1743" s="613"/>
      <c r="AP1743" s="380"/>
    </row>
    <row r="1744" spans="11:42" x14ac:dyDescent="0.45">
      <c r="K1744" s="588"/>
      <c r="L1744" s="588"/>
      <c r="M1744" s="588"/>
      <c r="N1744" s="588"/>
      <c r="O1744" s="588"/>
      <c r="P1744" s="588"/>
      <c r="Q1744" s="588"/>
      <c r="R1744" s="588"/>
      <c r="S1744" s="588"/>
      <c r="T1744" s="588"/>
      <c r="U1744" s="588"/>
      <c r="V1744" s="588"/>
      <c r="W1744" s="588"/>
      <c r="X1744" s="588"/>
      <c r="Y1744" s="588"/>
      <c r="Z1744" s="588"/>
      <c r="AA1744" s="588"/>
      <c r="AB1744" s="588"/>
      <c r="AC1744" s="528"/>
      <c r="AD1744" s="588"/>
      <c r="AE1744" s="613"/>
      <c r="AF1744" s="613"/>
      <c r="AP1744" s="380"/>
    </row>
    <row r="1745" spans="11:42" x14ac:dyDescent="0.45">
      <c r="K1745" s="588"/>
      <c r="L1745" s="588"/>
      <c r="M1745" s="588"/>
      <c r="N1745" s="588"/>
      <c r="O1745" s="588"/>
      <c r="P1745" s="588"/>
      <c r="Q1745" s="588"/>
      <c r="R1745" s="588"/>
      <c r="S1745" s="588"/>
      <c r="T1745" s="588"/>
      <c r="U1745" s="588"/>
      <c r="V1745" s="588"/>
      <c r="W1745" s="588"/>
      <c r="X1745" s="588"/>
      <c r="Y1745" s="588"/>
      <c r="Z1745" s="588"/>
      <c r="AA1745" s="588"/>
      <c r="AB1745" s="588"/>
      <c r="AC1745" s="528"/>
      <c r="AD1745" s="588"/>
      <c r="AE1745" s="613"/>
      <c r="AF1745" s="613"/>
      <c r="AP1745" s="380"/>
    </row>
    <row r="1746" spans="11:42" x14ac:dyDescent="0.45">
      <c r="K1746" s="588"/>
      <c r="L1746" s="588"/>
      <c r="M1746" s="588"/>
      <c r="N1746" s="588"/>
      <c r="O1746" s="588"/>
      <c r="P1746" s="588"/>
      <c r="Q1746" s="588"/>
      <c r="R1746" s="588"/>
      <c r="S1746" s="588"/>
      <c r="T1746" s="588"/>
      <c r="U1746" s="588"/>
      <c r="V1746" s="588"/>
      <c r="W1746" s="588"/>
      <c r="X1746" s="588"/>
      <c r="Y1746" s="588"/>
      <c r="Z1746" s="588"/>
      <c r="AA1746" s="588"/>
      <c r="AB1746" s="588"/>
      <c r="AC1746" s="528"/>
      <c r="AD1746" s="588"/>
      <c r="AE1746" s="613"/>
      <c r="AF1746" s="613"/>
      <c r="AP1746" s="380"/>
    </row>
    <row r="1747" spans="11:42" x14ac:dyDescent="0.45">
      <c r="K1747" s="588"/>
      <c r="L1747" s="588"/>
      <c r="M1747" s="588"/>
      <c r="N1747" s="588"/>
      <c r="O1747" s="588"/>
      <c r="P1747" s="588"/>
      <c r="Q1747" s="588"/>
      <c r="R1747" s="588"/>
      <c r="S1747" s="588"/>
      <c r="T1747" s="588"/>
      <c r="U1747" s="588"/>
      <c r="V1747" s="588"/>
      <c r="W1747" s="588"/>
      <c r="X1747" s="588"/>
      <c r="Y1747" s="588"/>
      <c r="Z1747" s="588"/>
      <c r="AA1747" s="588"/>
      <c r="AB1747" s="588"/>
      <c r="AC1747" s="528"/>
      <c r="AD1747" s="588"/>
      <c r="AE1747" s="613"/>
      <c r="AF1747" s="613"/>
      <c r="AP1747" s="380"/>
    </row>
    <row r="1748" spans="11:42" x14ac:dyDescent="0.45">
      <c r="K1748" s="588"/>
      <c r="L1748" s="588"/>
      <c r="M1748" s="588"/>
      <c r="N1748" s="588"/>
      <c r="O1748" s="588"/>
      <c r="P1748" s="588"/>
      <c r="Q1748" s="588"/>
      <c r="R1748" s="588"/>
      <c r="S1748" s="588"/>
      <c r="T1748" s="588"/>
      <c r="U1748" s="588"/>
      <c r="V1748" s="588"/>
      <c r="W1748" s="588"/>
      <c r="X1748" s="588"/>
      <c r="Y1748" s="588"/>
      <c r="Z1748" s="588"/>
      <c r="AA1748" s="588"/>
      <c r="AB1748" s="588"/>
      <c r="AC1748" s="528"/>
      <c r="AD1748" s="588"/>
      <c r="AE1748" s="613"/>
      <c r="AF1748" s="613"/>
      <c r="AP1748" s="380"/>
    </row>
    <row r="1749" spans="11:42" x14ac:dyDescent="0.45">
      <c r="K1749" s="588"/>
      <c r="L1749" s="588"/>
      <c r="M1749" s="588"/>
      <c r="N1749" s="588"/>
      <c r="O1749" s="588"/>
      <c r="P1749" s="588"/>
      <c r="Q1749" s="588"/>
      <c r="R1749" s="588"/>
      <c r="S1749" s="588"/>
      <c r="T1749" s="588"/>
      <c r="U1749" s="588"/>
      <c r="V1749" s="588"/>
      <c r="W1749" s="588"/>
      <c r="X1749" s="588"/>
      <c r="Y1749" s="588"/>
      <c r="Z1749" s="588"/>
      <c r="AA1749" s="588"/>
      <c r="AB1749" s="588"/>
      <c r="AC1749" s="528"/>
      <c r="AD1749" s="588"/>
      <c r="AE1749" s="613"/>
      <c r="AF1749" s="613"/>
      <c r="AP1749" s="380"/>
    </row>
    <row r="1750" spans="11:42" x14ac:dyDescent="0.45">
      <c r="K1750" s="588"/>
      <c r="L1750" s="588"/>
      <c r="M1750" s="588"/>
      <c r="N1750" s="588"/>
      <c r="O1750" s="588"/>
      <c r="P1750" s="588"/>
      <c r="Q1750" s="588"/>
      <c r="R1750" s="588"/>
      <c r="S1750" s="588"/>
      <c r="T1750" s="588"/>
      <c r="U1750" s="588"/>
      <c r="V1750" s="588"/>
      <c r="W1750" s="588"/>
      <c r="X1750" s="588"/>
      <c r="Y1750" s="588"/>
      <c r="Z1750" s="588"/>
      <c r="AA1750" s="588"/>
      <c r="AB1750" s="588"/>
      <c r="AC1750" s="528"/>
      <c r="AD1750" s="588"/>
      <c r="AE1750" s="613"/>
      <c r="AF1750" s="613"/>
      <c r="AP1750" s="380"/>
    </row>
    <row r="1751" spans="11:42" x14ac:dyDescent="0.45">
      <c r="K1751" s="588"/>
      <c r="L1751" s="588"/>
      <c r="M1751" s="588"/>
      <c r="N1751" s="588"/>
      <c r="O1751" s="588"/>
      <c r="P1751" s="588"/>
      <c r="Q1751" s="588"/>
      <c r="R1751" s="588"/>
      <c r="S1751" s="588"/>
      <c r="T1751" s="588"/>
      <c r="U1751" s="588"/>
      <c r="V1751" s="588"/>
      <c r="W1751" s="588"/>
      <c r="X1751" s="588"/>
      <c r="Y1751" s="588"/>
      <c r="Z1751" s="588"/>
      <c r="AA1751" s="588"/>
      <c r="AB1751" s="588"/>
      <c r="AC1751" s="528"/>
      <c r="AD1751" s="588"/>
      <c r="AE1751" s="613"/>
      <c r="AF1751" s="613"/>
      <c r="AP1751" s="380"/>
    </row>
    <row r="1752" spans="11:42" x14ac:dyDescent="0.45">
      <c r="K1752" s="588"/>
      <c r="L1752" s="588"/>
      <c r="M1752" s="588"/>
      <c r="N1752" s="588"/>
      <c r="O1752" s="588"/>
      <c r="P1752" s="588"/>
      <c r="Q1752" s="588"/>
      <c r="R1752" s="588"/>
      <c r="S1752" s="588"/>
      <c r="T1752" s="588"/>
      <c r="U1752" s="588"/>
      <c r="V1752" s="588"/>
      <c r="W1752" s="588"/>
      <c r="X1752" s="588"/>
      <c r="Y1752" s="588"/>
      <c r="Z1752" s="588"/>
      <c r="AA1752" s="588"/>
      <c r="AB1752" s="588"/>
      <c r="AC1752" s="528"/>
      <c r="AD1752" s="588"/>
      <c r="AE1752" s="613"/>
      <c r="AF1752" s="613"/>
      <c r="AP1752" s="380"/>
    </row>
    <row r="1753" spans="11:42" x14ac:dyDescent="0.45">
      <c r="K1753" s="588"/>
      <c r="L1753" s="588"/>
      <c r="M1753" s="588"/>
      <c r="N1753" s="588"/>
      <c r="O1753" s="588"/>
      <c r="P1753" s="588"/>
      <c r="Q1753" s="588"/>
      <c r="R1753" s="588"/>
      <c r="S1753" s="588"/>
      <c r="T1753" s="588"/>
      <c r="U1753" s="588"/>
      <c r="V1753" s="588"/>
      <c r="W1753" s="588"/>
      <c r="X1753" s="588"/>
      <c r="Y1753" s="588"/>
      <c r="Z1753" s="588"/>
      <c r="AA1753" s="588"/>
      <c r="AB1753" s="588"/>
      <c r="AC1753" s="528"/>
      <c r="AD1753" s="588"/>
      <c r="AE1753" s="613"/>
      <c r="AF1753" s="613"/>
      <c r="AP1753" s="380"/>
    </row>
    <row r="1754" spans="11:42" x14ac:dyDescent="0.45">
      <c r="K1754" s="588"/>
      <c r="L1754" s="588"/>
      <c r="M1754" s="588"/>
      <c r="N1754" s="588"/>
      <c r="O1754" s="588"/>
      <c r="P1754" s="588"/>
      <c r="Q1754" s="588"/>
      <c r="R1754" s="588"/>
      <c r="S1754" s="588"/>
      <c r="T1754" s="588"/>
      <c r="U1754" s="588"/>
      <c r="V1754" s="588"/>
      <c r="W1754" s="588"/>
      <c r="X1754" s="588"/>
      <c r="Y1754" s="588"/>
      <c r="Z1754" s="588"/>
      <c r="AA1754" s="588"/>
      <c r="AB1754" s="588"/>
      <c r="AC1754" s="528"/>
      <c r="AD1754" s="588"/>
      <c r="AE1754" s="613"/>
      <c r="AF1754" s="613"/>
      <c r="AP1754" s="380"/>
    </row>
    <row r="1755" spans="11:42" x14ac:dyDescent="0.45">
      <c r="K1755" s="588"/>
      <c r="L1755" s="588"/>
      <c r="M1755" s="588"/>
      <c r="N1755" s="588"/>
      <c r="O1755" s="588"/>
      <c r="P1755" s="588"/>
      <c r="Q1755" s="588"/>
      <c r="R1755" s="588"/>
      <c r="S1755" s="588"/>
      <c r="T1755" s="588"/>
      <c r="U1755" s="588"/>
      <c r="V1755" s="588"/>
      <c r="W1755" s="588"/>
      <c r="X1755" s="588"/>
      <c r="Y1755" s="588"/>
      <c r="Z1755" s="588"/>
      <c r="AA1755" s="588"/>
      <c r="AB1755" s="588"/>
      <c r="AC1755" s="528"/>
      <c r="AD1755" s="588"/>
      <c r="AE1755" s="613"/>
      <c r="AF1755" s="613"/>
      <c r="AP1755" s="380"/>
    </row>
    <row r="1756" spans="11:42" x14ac:dyDescent="0.45">
      <c r="K1756" s="588"/>
      <c r="L1756" s="588"/>
      <c r="M1756" s="588"/>
      <c r="N1756" s="588"/>
      <c r="O1756" s="588"/>
      <c r="P1756" s="588"/>
      <c r="Q1756" s="588"/>
      <c r="R1756" s="588"/>
      <c r="S1756" s="588"/>
      <c r="T1756" s="588"/>
      <c r="U1756" s="588"/>
      <c r="V1756" s="588"/>
      <c r="W1756" s="588"/>
      <c r="X1756" s="588"/>
      <c r="Y1756" s="588"/>
      <c r="Z1756" s="588"/>
      <c r="AA1756" s="588"/>
      <c r="AB1756" s="588"/>
      <c r="AC1756" s="528"/>
      <c r="AD1756" s="588"/>
      <c r="AE1756" s="613"/>
      <c r="AF1756" s="613"/>
      <c r="AP1756" s="380"/>
    </row>
    <row r="1757" spans="11:42" x14ac:dyDescent="0.45">
      <c r="K1757" s="588"/>
      <c r="L1757" s="588"/>
      <c r="M1757" s="588"/>
      <c r="N1757" s="588"/>
      <c r="O1757" s="588"/>
      <c r="P1757" s="588"/>
      <c r="Q1757" s="588"/>
      <c r="R1757" s="588"/>
      <c r="S1757" s="588"/>
      <c r="T1757" s="588"/>
      <c r="U1757" s="588"/>
      <c r="V1757" s="588"/>
      <c r="W1757" s="588"/>
      <c r="X1757" s="588"/>
      <c r="Y1757" s="588"/>
      <c r="Z1757" s="588"/>
      <c r="AA1757" s="588"/>
      <c r="AB1757" s="588"/>
      <c r="AC1757" s="528"/>
      <c r="AD1757" s="588"/>
      <c r="AE1757" s="613"/>
      <c r="AF1757" s="613"/>
      <c r="AP1757" s="380"/>
    </row>
    <row r="1758" spans="11:42" x14ac:dyDescent="0.45">
      <c r="K1758" s="588"/>
      <c r="L1758" s="588"/>
      <c r="M1758" s="588"/>
      <c r="N1758" s="588"/>
      <c r="O1758" s="588"/>
      <c r="P1758" s="588"/>
      <c r="Q1758" s="588"/>
      <c r="R1758" s="588"/>
      <c r="S1758" s="588"/>
      <c r="T1758" s="588"/>
      <c r="U1758" s="588"/>
      <c r="V1758" s="588"/>
      <c r="W1758" s="588"/>
      <c r="X1758" s="588"/>
      <c r="Y1758" s="588"/>
      <c r="Z1758" s="588"/>
      <c r="AA1758" s="588"/>
      <c r="AB1758" s="588"/>
      <c r="AC1758" s="528"/>
      <c r="AD1758" s="588"/>
      <c r="AE1758" s="613"/>
      <c r="AF1758" s="613"/>
      <c r="AP1758" s="380"/>
    </row>
    <row r="1759" spans="11:42" x14ac:dyDescent="0.45">
      <c r="K1759" s="588"/>
      <c r="L1759" s="588"/>
      <c r="M1759" s="588"/>
      <c r="N1759" s="588"/>
      <c r="O1759" s="588"/>
      <c r="P1759" s="588"/>
      <c r="Q1759" s="588"/>
      <c r="R1759" s="588"/>
      <c r="S1759" s="588"/>
      <c r="T1759" s="588"/>
      <c r="U1759" s="588"/>
      <c r="V1759" s="588"/>
      <c r="W1759" s="588"/>
      <c r="X1759" s="588"/>
      <c r="Y1759" s="588"/>
      <c r="Z1759" s="588"/>
      <c r="AA1759" s="588"/>
      <c r="AB1759" s="588"/>
      <c r="AC1759" s="528"/>
      <c r="AD1759" s="588"/>
      <c r="AE1759" s="613"/>
      <c r="AF1759" s="613"/>
      <c r="AP1759" s="380"/>
    </row>
    <row r="1760" spans="11:42" x14ac:dyDescent="0.45">
      <c r="K1760" s="588"/>
      <c r="L1760" s="588"/>
      <c r="M1760" s="588"/>
      <c r="N1760" s="588"/>
      <c r="O1760" s="588"/>
      <c r="P1760" s="588"/>
      <c r="Q1760" s="588"/>
      <c r="R1760" s="588"/>
      <c r="S1760" s="588"/>
      <c r="T1760" s="588"/>
      <c r="U1760" s="588"/>
      <c r="V1760" s="588"/>
      <c r="W1760" s="588"/>
      <c r="X1760" s="588"/>
      <c r="Y1760" s="588"/>
      <c r="Z1760" s="588"/>
      <c r="AA1760" s="588"/>
      <c r="AB1760" s="588"/>
      <c r="AC1760" s="528"/>
      <c r="AD1760" s="588"/>
      <c r="AE1760" s="613"/>
      <c r="AF1760" s="613"/>
      <c r="AP1760" s="380"/>
    </row>
    <row r="1761" spans="11:42" x14ac:dyDescent="0.45">
      <c r="K1761" s="588"/>
      <c r="L1761" s="588"/>
      <c r="M1761" s="588"/>
      <c r="N1761" s="588"/>
      <c r="O1761" s="588"/>
      <c r="P1761" s="588"/>
      <c r="Q1761" s="588"/>
      <c r="R1761" s="588"/>
      <c r="S1761" s="588"/>
      <c r="T1761" s="588"/>
      <c r="U1761" s="588"/>
      <c r="V1761" s="588"/>
      <c r="W1761" s="588"/>
      <c r="X1761" s="588"/>
      <c r="Y1761" s="588"/>
      <c r="Z1761" s="588"/>
      <c r="AA1761" s="588"/>
      <c r="AB1761" s="588"/>
      <c r="AC1761" s="528"/>
      <c r="AD1761" s="588"/>
      <c r="AE1761" s="613"/>
      <c r="AF1761" s="613"/>
      <c r="AP1761" s="380"/>
    </row>
    <row r="1762" spans="11:42" x14ac:dyDescent="0.45">
      <c r="K1762" s="588"/>
      <c r="L1762" s="588"/>
      <c r="M1762" s="588"/>
      <c r="N1762" s="588"/>
      <c r="O1762" s="588"/>
      <c r="P1762" s="588"/>
      <c r="Q1762" s="588"/>
      <c r="R1762" s="588"/>
      <c r="S1762" s="588"/>
      <c r="T1762" s="588"/>
      <c r="U1762" s="588"/>
      <c r="V1762" s="588"/>
      <c r="W1762" s="588"/>
      <c r="X1762" s="588"/>
      <c r="Y1762" s="588"/>
      <c r="Z1762" s="588"/>
      <c r="AA1762" s="588"/>
      <c r="AB1762" s="588"/>
      <c r="AC1762" s="528"/>
      <c r="AD1762" s="588"/>
      <c r="AE1762" s="613"/>
      <c r="AF1762" s="613"/>
      <c r="AP1762" s="380"/>
    </row>
    <row r="1763" spans="11:42" x14ac:dyDescent="0.45">
      <c r="K1763" s="588"/>
      <c r="L1763" s="588"/>
      <c r="M1763" s="588"/>
      <c r="N1763" s="588"/>
      <c r="O1763" s="588"/>
      <c r="P1763" s="588"/>
      <c r="Q1763" s="588"/>
      <c r="R1763" s="588"/>
      <c r="S1763" s="588"/>
      <c r="T1763" s="588"/>
      <c r="U1763" s="588"/>
      <c r="V1763" s="588"/>
      <c r="W1763" s="588"/>
      <c r="X1763" s="588"/>
      <c r="Y1763" s="588"/>
      <c r="Z1763" s="588"/>
      <c r="AA1763" s="588"/>
      <c r="AB1763" s="588"/>
      <c r="AC1763" s="528"/>
      <c r="AD1763" s="588"/>
      <c r="AE1763" s="613"/>
      <c r="AF1763" s="613"/>
      <c r="AP1763" s="380"/>
    </row>
    <row r="1764" spans="11:42" x14ac:dyDescent="0.45">
      <c r="K1764" s="588"/>
      <c r="L1764" s="588"/>
      <c r="M1764" s="588"/>
      <c r="N1764" s="588"/>
      <c r="O1764" s="588"/>
      <c r="P1764" s="588"/>
      <c r="Q1764" s="588"/>
      <c r="R1764" s="588"/>
      <c r="S1764" s="588"/>
      <c r="T1764" s="588"/>
      <c r="U1764" s="588"/>
      <c r="V1764" s="588"/>
      <c r="W1764" s="588"/>
      <c r="X1764" s="588"/>
      <c r="Y1764" s="588"/>
      <c r="Z1764" s="588"/>
      <c r="AA1764" s="588"/>
      <c r="AB1764" s="588"/>
      <c r="AC1764" s="528"/>
      <c r="AD1764" s="588"/>
      <c r="AE1764" s="613"/>
      <c r="AF1764" s="613"/>
      <c r="AP1764" s="380"/>
    </row>
    <row r="1765" spans="11:42" x14ac:dyDescent="0.45">
      <c r="K1765" s="588"/>
      <c r="L1765" s="588"/>
      <c r="M1765" s="588"/>
      <c r="N1765" s="588"/>
      <c r="O1765" s="588"/>
      <c r="P1765" s="588"/>
      <c r="Q1765" s="588"/>
      <c r="R1765" s="588"/>
      <c r="S1765" s="588"/>
      <c r="T1765" s="588"/>
      <c r="U1765" s="588"/>
      <c r="V1765" s="588"/>
      <c r="W1765" s="588"/>
      <c r="X1765" s="588"/>
      <c r="Y1765" s="588"/>
      <c r="Z1765" s="588"/>
      <c r="AA1765" s="588"/>
      <c r="AB1765" s="588"/>
      <c r="AC1765" s="528"/>
      <c r="AD1765" s="588"/>
      <c r="AE1765" s="613"/>
      <c r="AF1765" s="613"/>
      <c r="AP1765" s="380"/>
    </row>
    <row r="1766" spans="11:42" x14ac:dyDescent="0.45">
      <c r="K1766" s="588"/>
      <c r="L1766" s="588"/>
      <c r="M1766" s="588"/>
      <c r="N1766" s="588"/>
      <c r="O1766" s="588"/>
      <c r="P1766" s="588"/>
      <c r="Q1766" s="588"/>
      <c r="R1766" s="588"/>
      <c r="S1766" s="588"/>
      <c r="T1766" s="588"/>
      <c r="U1766" s="588"/>
      <c r="V1766" s="588"/>
      <c r="W1766" s="588"/>
      <c r="X1766" s="588"/>
      <c r="Y1766" s="588"/>
      <c r="Z1766" s="588"/>
      <c r="AA1766" s="588"/>
      <c r="AB1766" s="588"/>
      <c r="AC1766" s="528"/>
      <c r="AD1766" s="588"/>
      <c r="AE1766" s="613"/>
      <c r="AF1766" s="613"/>
      <c r="AP1766" s="380"/>
    </row>
    <row r="1767" spans="11:42" x14ac:dyDescent="0.45">
      <c r="K1767" s="588"/>
      <c r="L1767" s="588"/>
      <c r="M1767" s="588"/>
      <c r="N1767" s="588"/>
      <c r="O1767" s="588"/>
      <c r="P1767" s="588"/>
      <c r="Q1767" s="588"/>
      <c r="R1767" s="588"/>
      <c r="S1767" s="588"/>
      <c r="T1767" s="588"/>
      <c r="U1767" s="588"/>
      <c r="V1767" s="588"/>
      <c r="W1767" s="588"/>
      <c r="X1767" s="588"/>
      <c r="Y1767" s="588"/>
      <c r="Z1767" s="588"/>
      <c r="AA1767" s="588"/>
      <c r="AB1767" s="588"/>
      <c r="AC1767" s="528"/>
      <c r="AD1767" s="588"/>
      <c r="AE1767" s="613"/>
      <c r="AF1767" s="613"/>
      <c r="AP1767" s="380"/>
    </row>
    <row r="1768" spans="11:42" x14ac:dyDescent="0.45">
      <c r="K1768" s="588"/>
      <c r="L1768" s="588"/>
      <c r="M1768" s="588"/>
      <c r="N1768" s="588"/>
      <c r="O1768" s="588"/>
      <c r="P1768" s="588"/>
      <c r="Q1768" s="588"/>
      <c r="R1768" s="588"/>
      <c r="S1768" s="588"/>
      <c r="T1768" s="588"/>
      <c r="U1768" s="588"/>
      <c r="V1768" s="588"/>
      <c r="W1768" s="588"/>
      <c r="X1768" s="588"/>
      <c r="Y1768" s="588"/>
      <c r="Z1768" s="588"/>
      <c r="AA1768" s="588"/>
      <c r="AB1768" s="588"/>
      <c r="AC1768" s="528"/>
      <c r="AD1768" s="588"/>
      <c r="AE1768" s="613"/>
      <c r="AF1768" s="613"/>
      <c r="AP1768" s="380"/>
    </row>
    <row r="1769" spans="11:42" x14ac:dyDescent="0.45">
      <c r="K1769" s="588"/>
      <c r="L1769" s="588"/>
      <c r="M1769" s="588"/>
      <c r="N1769" s="588"/>
      <c r="O1769" s="588"/>
      <c r="P1769" s="588"/>
      <c r="Q1769" s="588"/>
      <c r="R1769" s="588"/>
      <c r="S1769" s="588"/>
      <c r="T1769" s="588"/>
      <c r="U1769" s="588"/>
      <c r="V1769" s="588"/>
      <c r="W1769" s="588"/>
      <c r="X1769" s="588"/>
      <c r="Y1769" s="588"/>
      <c r="Z1769" s="588"/>
      <c r="AA1769" s="588"/>
      <c r="AB1769" s="588"/>
      <c r="AC1769" s="528"/>
      <c r="AD1769" s="588"/>
      <c r="AE1769" s="613"/>
      <c r="AF1769" s="613"/>
      <c r="AP1769" s="380"/>
    </row>
    <row r="1770" spans="11:42" x14ac:dyDescent="0.45">
      <c r="K1770" s="588"/>
      <c r="L1770" s="588"/>
      <c r="M1770" s="588"/>
      <c r="N1770" s="588"/>
      <c r="O1770" s="588"/>
      <c r="P1770" s="588"/>
      <c r="Q1770" s="588"/>
      <c r="R1770" s="588"/>
      <c r="S1770" s="588"/>
      <c r="T1770" s="588"/>
      <c r="U1770" s="588"/>
      <c r="V1770" s="588"/>
      <c r="W1770" s="588"/>
      <c r="X1770" s="588"/>
      <c r="Y1770" s="588"/>
      <c r="Z1770" s="588"/>
      <c r="AA1770" s="588"/>
      <c r="AB1770" s="588"/>
      <c r="AC1770" s="528"/>
      <c r="AD1770" s="588"/>
      <c r="AE1770" s="613"/>
      <c r="AF1770" s="613"/>
      <c r="AP1770" s="380"/>
    </row>
    <row r="1771" spans="11:42" x14ac:dyDescent="0.45">
      <c r="K1771" s="588"/>
      <c r="L1771" s="588"/>
      <c r="M1771" s="588"/>
      <c r="N1771" s="588"/>
      <c r="O1771" s="588"/>
      <c r="P1771" s="588"/>
      <c r="Q1771" s="588"/>
      <c r="R1771" s="588"/>
      <c r="S1771" s="588"/>
      <c r="T1771" s="588"/>
      <c r="U1771" s="588"/>
      <c r="V1771" s="588"/>
      <c r="W1771" s="588"/>
      <c r="X1771" s="588"/>
      <c r="Y1771" s="588"/>
      <c r="Z1771" s="588"/>
      <c r="AA1771" s="588"/>
      <c r="AB1771" s="588"/>
      <c r="AC1771" s="528"/>
      <c r="AD1771" s="588"/>
      <c r="AE1771" s="613"/>
      <c r="AF1771" s="613"/>
      <c r="AP1771" s="380"/>
    </row>
    <row r="1772" spans="11:42" x14ac:dyDescent="0.45">
      <c r="K1772" s="588"/>
      <c r="L1772" s="588"/>
      <c r="M1772" s="588"/>
      <c r="N1772" s="588"/>
      <c r="O1772" s="588"/>
      <c r="P1772" s="588"/>
      <c r="Q1772" s="588"/>
      <c r="R1772" s="588"/>
      <c r="S1772" s="588"/>
      <c r="T1772" s="588"/>
      <c r="U1772" s="588"/>
      <c r="V1772" s="588"/>
      <c r="W1772" s="588"/>
      <c r="X1772" s="588"/>
      <c r="Y1772" s="588"/>
      <c r="Z1772" s="588"/>
      <c r="AA1772" s="588"/>
      <c r="AB1772" s="588"/>
      <c r="AC1772" s="528"/>
      <c r="AD1772" s="588"/>
      <c r="AE1772" s="613"/>
      <c r="AF1772" s="613"/>
      <c r="AP1772" s="380"/>
    </row>
    <row r="1773" spans="11:42" x14ac:dyDescent="0.45">
      <c r="K1773" s="588"/>
      <c r="L1773" s="588"/>
      <c r="M1773" s="588"/>
      <c r="N1773" s="588"/>
      <c r="O1773" s="588"/>
      <c r="P1773" s="588"/>
      <c r="Q1773" s="588"/>
      <c r="R1773" s="588"/>
      <c r="S1773" s="588"/>
      <c r="T1773" s="588"/>
      <c r="U1773" s="588"/>
      <c r="V1773" s="588"/>
      <c r="W1773" s="588"/>
      <c r="X1773" s="588"/>
      <c r="Y1773" s="588"/>
      <c r="Z1773" s="588"/>
      <c r="AA1773" s="588"/>
      <c r="AB1773" s="588"/>
      <c r="AC1773" s="528"/>
      <c r="AD1773" s="588"/>
      <c r="AE1773" s="613"/>
      <c r="AF1773" s="613"/>
      <c r="AP1773" s="380"/>
    </row>
    <row r="1774" spans="11:42" x14ac:dyDescent="0.45">
      <c r="K1774" s="588"/>
      <c r="L1774" s="588"/>
      <c r="M1774" s="588"/>
      <c r="N1774" s="588"/>
      <c r="O1774" s="588"/>
      <c r="P1774" s="588"/>
      <c r="Q1774" s="588"/>
      <c r="R1774" s="588"/>
      <c r="S1774" s="588"/>
      <c r="T1774" s="588"/>
      <c r="U1774" s="588"/>
      <c r="V1774" s="588"/>
      <c r="W1774" s="588"/>
      <c r="X1774" s="588"/>
      <c r="Y1774" s="588"/>
      <c r="Z1774" s="588"/>
      <c r="AA1774" s="588"/>
      <c r="AB1774" s="588"/>
      <c r="AC1774" s="528"/>
      <c r="AD1774" s="588"/>
      <c r="AE1774" s="613"/>
      <c r="AF1774" s="613"/>
      <c r="AP1774" s="380"/>
    </row>
    <row r="1775" spans="11:42" x14ac:dyDescent="0.45">
      <c r="K1775" s="588"/>
      <c r="L1775" s="588"/>
      <c r="M1775" s="588"/>
      <c r="N1775" s="588"/>
      <c r="O1775" s="588"/>
      <c r="P1775" s="588"/>
      <c r="Q1775" s="588"/>
      <c r="R1775" s="588"/>
      <c r="S1775" s="588"/>
      <c r="T1775" s="588"/>
      <c r="U1775" s="588"/>
      <c r="V1775" s="588"/>
      <c r="W1775" s="588"/>
      <c r="X1775" s="588"/>
      <c r="Y1775" s="588"/>
      <c r="Z1775" s="588"/>
      <c r="AA1775" s="588"/>
      <c r="AB1775" s="588"/>
      <c r="AC1775" s="528"/>
      <c r="AD1775" s="588"/>
      <c r="AE1775" s="613"/>
      <c r="AF1775" s="613"/>
      <c r="AP1775" s="380"/>
    </row>
    <row r="1776" spans="11:42" x14ac:dyDescent="0.45">
      <c r="K1776" s="588"/>
      <c r="L1776" s="588"/>
      <c r="M1776" s="588"/>
      <c r="N1776" s="588"/>
      <c r="O1776" s="588"/>
      <c r="P1776" s="588"/>
      <c r="Q1776" s="588"/>
      <c r="R1776" s="588"/>
      <c r="S1776" s="588"/>
      <c r="T1776" s="588"/>
      <c r="U1776" s="588"/>
      <c r="V1776" s="588"/>
      <c r="W1776" s="588"/>
      <c r="X1776" s="588"/>
      <c r="Y1776" s="588"/>
      <c r="Z1776" s="588"/>
      <c r="AA1776" s="588"/>
      <c r="AB1776" s="588"/>
      <c r="AC1776" s="528"/>
      <c r="AD1776" s="588"/>
      <c r="AE1776" s="613"/>
      <c r="AF1776" s="613"/>
      <c r="AP1776" s="380"/>
    </row>
    <row r="1777" spans="11:42" x14ac:dyDescent="0.45">
      <c r="K1777" s="588"/>
      <c r="L1777" s="588"/>
      <c r="M1777" s="588"/>
      <c r="N1777" s="588"/>
      <c r="O1777" s="588"/>
      <c r="P1777" s="588"/>
      <c r="Q1777" s="588"/>
      <c r="R1777" s="588"/>
      <c r="S1777" s="588"/>
      <c r="T1777" s="588"/>
      <c r="U1777" s="588"/>
      <c r="V1777" s="588"/>
      <c r="W1777" s="588"/>
      <c r="X1777" s="588"/>
      <c r="Y1777" s="588"/>
      <c r="Z1777" s="588"/>
      <c r="AA1777" s="588"/>
      <c r="AB1777" s="588"/>
      <c r="AC1777" s="528"/>
      <c r="AD1777" s="588"/>
      <c r="AE1777" s="613"/>
      <c r="AF1777" s="613"/>
      <c r="AP1777" s="380"/>
    </row>
    <row r="1778" spans="11:42" x14ac:dyDescent="0.45">
      <c r="K1778" s="588"/>
      <c r="L1778" s="588"/>
      <c r="M1778" s="588"/>
      <c r="N1778" s="588"/>
      <c r="O1778" s="588"/>
      <c r="P1778" s="588"/>
      <c r="Q1778" s="588"/>
      <c r="R1778" s="588"/>
      <c r="S1778" s="588"/>
      <c r="T1778" s="588"/>
      <c r="U1778" s="588"/>
      <c r="V1778" s="588"/>
      <c r="W1778" s="588"/>
      <c r="X1778" s="588"/>
      <c r="Y1778" s="588"/>
      <c r="Z1778" s="588"/>
      <c r="AA1778" s="588"/>
      <c r="AB1778" s="588"/>
      <c r="AC1778" s="528"/>
      <c r="AD1778" s="588"/>
      <c r="AE1778" s="613"/>
      <c r="AF1778" s="613"/>
      <c r="AP1778" s="380"/>
    </row>
    <row r="1779" spans="11:42" x14ac:dyDescent="0.45">
      <c r="K1779" s="588"/>
      <c r="L1779" s="588"/>
      <c r="M1779" s="588"/>
      <c r="N1779" s="588"/>
      <c r="O1779" s="588"/>
      <c r="P1779" s="588"/>
      <c r="Q1779" s="588"/>
      <c r="R1779" s="588"/>
      <c r="S1779" s="588"/>
      <c r="T1779" s="588"/>
      <c r="U1779" s="588"/>
      <c r="V1779" s="588"/>
      <c r="W1779" s="588"/>
      <c r="X1779" s="588"/>
      <c r="Y1779" s="588"/>
      <c r="Z1779" s="588"/>
      <c r="AA1779" s="588"/>
      <c r="AB1779" s="588"/>
      <c r="AC1779" s="528"/>
      <c r="AD1779" s="588"/>
      <c r="AE1779" s="613"/>
      <c r="AF1779" s="613"/>
      <c r="AP1779" s="380"/>
    </row>
    <row r="1780" spans="11:42" x14ac:dyDescent="0.45">
      <c r="K1780" s="588"/>
      <c r="L1780" s="588"/>
      <c r="M1780" s="588"/>
      <c r="N1780" s="588"/>
      <c r="O1780" s="588"/>
      <c r="P1780" s="588"/>
      <c r="Q1780" s="588"/>
      <c r="R1780" s="588"/>
      <c r="S1780" s="588"/>
      <c r="T1780" s="588"/>
      <c r="U1780" s="588"/>
      <c r="V1780" s="588"/>
      <c r="W1780" s="588"/>
      <c r="X1780" s="588"/>
      <c r="Y1780" s="588"/>
      <c r="Z1780" s="588"/>
      <c r="AA1780" s="588"/>
      <c r="AB1780" s="588"/>
      <c r="AC1780" s="528"/>
      <c r="AD1780" s="588"/>
      <c r="AE1780" s="613"/>
      <c r="AF1780" s="613"/>
      <c r="AP1780" s="380"/>
    </row>
    <row r="1781" spans="11:42" x14ac:dyDescent="0.45">
      <c r="K1781" s="588"/>
      <c r="L1781" s="588"/>
      <c r="M1781" s="588"/>
      <c r="N1781" s="588"/>
      <c r="O1781" s="588"/>
      <c r="P1781" s="588"/>
      <c r="Q1781" s="588"/>
      <c r="R1781" s="588"/>
      <c r="S1781" s="588"/>
      <c r="T1781" s="588"/>
      <c r="U1781" s="588"/>
      <c r="V1781" s="588"/>
      <c r="W1781" s="588"/>
      <c r="X1781" s="588"/>
      <c r="Y1781" s="588"/>
      <c r="Z1781" s="588"/>
      <c r="AA1781" s="588"/>
      <c r="AB1781" s="588"/>
      <c r="AC1781" s="528"/>
      <c r="AD1781" s="588"/>
      <c r="AE1781" s="613"/>
      <c r="AF1781" s="613"/>
      <c r="AP1781" s="380"/>
    </row>
    <row r="1782" spans="11:42" x14ac:dyDescent="0.45">
      <c r="K1782" s="588"/>
      <c r="L1782" s="588"/>
      <c r="M1782" s="588"/>
      <c r="N1782" s="588"/>
      <c r="O1782" s="588"/>
      <c r="P1782" s="588"/>
      <c r="Q1782" s="588"/>
      <c r="R1782" s="588"/>
      <c r="S1782" s="588"/>
      <c r="T1782" s="588"/>
      <c r="U1782" s="588"/>
      <c r="V1782" s="588"/>
      <c r="W1782" s="588"/>
      <c r="X1782" s="588"/>
      <c r="Y1782" s="588"/>
      <c r="Z1782" s="588"/>
      <c r="AA1782" s="588"/>
      <c r="AB1782" s="588"/>
      <c r="AC1782" s="528"/>
      <c r="AD1782" s="588"/>
      <c r="AE1782" s="613"/>
      <c r="AF1782" s="613"/>
      <c r="AP1782" s="380"/>
    </row>
    <row r="1783" spans="11:42" x14ac:dyDescent="0.45">
      <c r="K1783" s="588"/>
      <c r="L1783" s="588"/>
      <c r="M1783" s="588"/>
      <c r="N1783" s="588"/>
      <c r="O1783" s="588"/>
      <c r="P1783" s="588"/>
      <c r="Q1783" s="588"/>
      <c r="R1783" s="588"/>
      <c r="S1783" s="588"/>
      <c r="T1783" s="588"/>
      <c r="U1783" s="588"/>
      <c r="V1783" s="588"/>
      <c r="W1783" s="588"/>
      <c r="X1783" s="588"/>
      <c r="Y1783" s="588"/>
      <c r="Z1783" s="588"/>
      <c r="AA1783" s="588"/>
      <c r="AB1783" s="588"/>
      <c r="AC1783" s="528"/>
      <c r="AD1783" s="588"/>
      <c r="AE1783" s="613"/>
      <c r="AF1783" s="613"/>
      <c r="AP1783" s="380"/>
    </row>
    <row r="1784" spans="11:42" x14ac:dyDescent="0.45">
      <c r="K1784" s="588"/>
      <c r="L1784" s="588"/>
      <c r="M1784" s="588"/>
      <c r="N1784" s="588"/>
      <c r="O1784" s="588"/>
      <c r="P1784" s="588"/>
      <c r="Q1784" s="588"/>
      <c r="R1784" s="588"/>
      <c r="S1784" s="588"/>
      <c r="T1784" s="588"/>
      <c r="U1784" s="588"/>
      <c r="V1784" s="588"/>
      <c r="W1784" s="588"/>
      <c r="X1784" s="588"/>
      <c r="Y1784" s="588"/>
      <c r="Z1784" s="588"/>
      <c r="AA1784" s="588"/>
      <c r="AB1784" s="588"/>
      <c r="AC1784" s="528"/>
      <c r="AD1784" s="588"/>
      <c r="AE1784" s="613"/>
      <c r="AF1784" s="613"/>
      <c r="AP1784" s="380"/>
    </row>
    <row r="1785" spans="11:42" x14ac:dyDescent="0.45">
      <c r="K1785" s="588"/>
      <c r="L1785" s="588"/>
      <c r="M1785" s="588"/>
      <c r="N1785" s="588"/>
      <c r="O1785" s="588"/>
      <c r="P1785" s="588"/>
      <c r="Q1785" s="588"/>
      <c r="R1785" s="588"/>
      <c r="S1785" s="588"/>
      <c r="T1785" s="588"/>
      <c r="U1785" s="588"/>
      <c r="V1785" s="588"/>
      <c r="W1785" s="588"/>
      <c r="X1785" s="588"/>
      <c r="Y1785" s="588"/>
      <c r="Z1785" s="588"/>
      <c r="AA1785" s="588"/>
      <c r="AB1785" s="588"/>
      <c r="AC1785" s="528"/>
      <c r="AD1785" s="588"/>
      <c r="AE1785" s="613"/>
      <c r="AF1785" s="613"/>
      <c r="AP1785" s="380"/>
    </row>
    <row r="1786" spans="11:42" x14ac:dyDescent="0.45">
      <c r="K1786" s="588"/>
      <c r="L1786" s="588"/>
      <c r="M1786" s="588"/>
      <c r="N1786" s="588"/>
      <c r="O1786" s="588"/>
      <c r="P1786" s="588"/>
      <c r="Q1786" s="588"/>
      <c r="R1786" s="588"/>
      <c r="S1786" s="588"/>
      <c r="T1786" s="588"/>
      <c r="U1786" s="588"/>
      <c r="V1786" s="588"/>
      <c r="W1786" s="588"/>
      <c r="X1786" s="588"/>
      <c r="Y1786" s="588"/>
      <c r="Z1786" s="588"/>
      <c r="AA1786" s="588"/>
      <c r="AB1786" s="588"/>
      <c r="AC1786" s="528"/>
      <c r="AD1786" s="588"/>
      <c r="AE1786" s="613"/>
      <c r="AF1786" s="613"/>
      <c r="AP1786" s="380"/>
    </row>
    <row r="1787" spans="11:42" x14ac:dyDescent="0.45">
      <c r="K1787" s="588"/>
      <c r="L1787" s="588"/>
      <c r="M1787" s="588"/>
      <c r="N1787" s="588"/>
      <c r="O1787" s="588"/>
      <c r="P1787" s="588"/>
      <c r="Q1787" s="588"/>
      <c r="R1787" s="588"/>
      <c r="S1787" s="588"/>
      <c r="T1787" s="588"/>
      <c r="U1787" s="588"/>
      <c r="V1787" s="588"/>
      <c r="W1787" s="588"/>
      <c r="X1787" s="588"/>
      <c r="Y1787" s="588"/>
      <c r="Z1787" s="588"/>
      <c r="AA1787" s="588"/>
      <c r="AB1787" s="588"/>
      <c r="AC1787" s="528"/>
      <c r="AD1787" s="588"/>
      <c r="AE1787" s="613"/>
      <c r="AF1787" s="613"/>
      <c r="AP1787" s="380"/>
    </row>
    <row r="1788" spans="11:42" x14ac:dyDescent="0.45">
      <c r="K1788" s="588"/>
      <c r="L1788" s="588"/>
      <c r="M1788" s="588"/>
      <c r="N1788" s="588"/>
      <c r="O1788" s="588"/>
      <c r="P1788" s="588"/>
      <c r="Q1788" s="588"/>
      <c r="R1788" s="588"/>
      <c r="S1788" s="588"/>
      <c r="T1788" s="588"/>
      <c r="U1788" s="588"/>
      <c r="V1788" s="588"/>
      <c r="W1788" s="588"/>
      <c r="X1788" s="588"/>
      <c r="Y1788" s="588"/>
      <c r="Z1788" s="588"/>
      <c r="AA1788" s="588"/>
      <c r="AB1788" s="588"/>
      <c r="AC1788" s="528"/>
      <c r="AD1788" s="588"/>
      <c r="AE1788" s="613"/>
      <c r="AF1788" s="613"/>
      <c r="AP1788" s="380"/>
    </row>
    <row r="1789" spans="11:42" x14ac:dyDescent="0.45">
      <c r="K1789" s="588"/>
      <c r="L1789" s="588"/>
      <c r="M1789" s="588"/>
      <c r="N1789" s="588"/>
      <c r="O1789" s="588"/>
      <c r="P1789" s="588"/>
      <c r="Q1789" s="588"/>
      <c r="R1789" s="588"/>
      <c r="S1789" s="588"/>
      <c r="T1789" s="588"/>
      <c r="U1789" s="588"/>
      <c r="V1789" s="588"/>
      <c r="W1789" s="588"/>
      <c r="X1789" s="588"/>
      <c r="Y1789" s="588"/>
      <c r="Z1789" s="588"/>
      <c r="AA1789" s="588"/>
      <c r="AB1789" s="588"/>
      <c r="AC1789" s="528"/>
      <c r="AD1789" s="588"/>
      <c r="AE1789" s="613"/>
      <c r="AF1789" s="613"/>
      <c r="AP1789" s="380"/>
    </row>
    <row r="1790" spans="11:42" x14ac:dyDescent="0.45">
      <c r="K1790" s="588"/>
      <c r="L1790" s="588"/>
      <c r="M1790" s="588"/>
      <c r="N1790" s="588"/>
      <c r="O1790" s="588"/>
      <c r="P1790" s="588"/>
      <c r="Q1790" s="588"/>
      <c r="R1790" s="588"/>
      <c r="S1790" s="588"/>
      <c r="T1790" s="588"/>
      <c r="U1790" s="588"/>
      <c r="V1790" s="588"/>
      <c r="W1790" s="588"/>
      <c r="X1790" s="588"/>
      <c r="Y1790" s="588"/>
      <c r="Z1790" s="588"/>
      <c r="AA1790" s="588"/>
      <c r="AB1790" s="588"/>
      <c r="AC1790" s="528"/>
      <c r="AD1790" s="588"/>
      <c r="AE1790" s="613"/>
      <c r="AF1790" s="613"/>
      <c r="AP1790" s="380"/>
    </row>
    <row r="1791" spans="11:42" x14ac:dyDescent="0.45">
      <c r="K1791" s="588"/>
      <c r="L1791" s="588"/>
      <c r="M1791" s="588"/>
      <c r="N1791" s="588"/>
      <c r="O1791" s="588"/>
      <c r="P1791" s="588"/>
      <c r="Q1791" s="588"/>
      <c r="R1791" s="588"/>
      <c r="S1791" s="588"/>
      <c r="T1791" s="588"/>
      <c r="U1791" s="588"/>
      <c r="V1791" s="588"/>
      <c r="W1791" s="588"/>
      <c r="X1791" s="588"/>
      <c r="Y1791" s="588"/>
      <c r="Z1791" s="588"/>
      <c r="AA1791" s="588"/>
      <c r="AB1791" s="588"/>
      <c r="AC1791" s="528"/>
      <c r="AD1791" s="588"/>
      <c r="AE1791" s="613"/>
      <c r="AF1791" s="613"/>
      <c r="AP1791" s="380"/>
    </row>
    <row r="1792" spans="11:42" x14ac:dyDescent="0.45">
      <c r="K1792" s="588"/>
      <c r="L1792" s="588"/>
      <c r="M1792" s="588"/>
      <c r="N1792" s="588"/>
      <c r="O1792" s="588"/>
      <c r="P1792" s="588"/>
      <c r="Q1792" s="588"/>
      <c r="R1792" s="588"/>
      <c r="S1792" s="588"/>
      <c r="T1792" s="588"/>
      <c r="U1792" s="588"/>
      <c r="V1792" s="588"/>
      <c r="W1792" s="588"/>
      <c r="X1792" s="588"/>
      <c r="Y1792" s="588"/>
      <c r="Z1792" s="588"/>
      <c r="AA1792" s="588"/>
      <c r="AB1792" s="588"/>
      <c r="AC1792" s="528"/>
      <c r="AD1792" s="588"/>
      <c r="AE1792" s="613"/>
      <c r="AF1792" s="613"/>
      <c r="AP1792" s="380"/>
    </row>
    <row r="1793" spans="11:42" x14ac:dyDescent="0.45">
      <c r="K1793" s="588"/>
      <c r="L1793" s="588"/>
      <c r="M1793" s="588"/>
      <c r="N1793" s="588"/>
      <c r="O1793" s="588"/>
      <c r="P1793" s="588"/>
      <c r="Q1793" s="588"/>
      <c r="R1793" s="588"/>
      <c r="S1793" s="588"/>
      <c r="T1793" s="588"/>
      <c r="U1793" s="588"/>
      <c r="V1793" s="588"/>
      <c r="W1793" s="588"/>
      <c r="X1793" s="588"/>
      <c r="Y1793" s="588"/>
      <c r="Z1793" s="588"/>
      <c r="AA1793" s="588"/>
      <c r="AB1793" s="588"/>
      <c r="AC1793" s="528"/>
      <c r="AD1793" s="588"/>
      <c r="AE1793" s="613"/>
      <c r="AF1793" s="613"/>
      <c r="AP1793" s="380"/>
    </row>
    <row r="1794" spans="11:42" x14ac:dyDescent="0.45">
      <c r="K1794" s="588"/>
      <c r="L1794" s="588"/>
      <c r="M1794" s="588"/>
      <c r="N1794" s="588"/>
      <c r="O1794" s="588"/>
      <c r="P1794" s="588"/>
      <c r="Q1794" s="588"/>
      <c r="R1794" s="588"/>
      <c r="S1794" s="588"/>
      <c r="T1794" s="588"/>
      <c r="U1794" s="588"/>
      <c r="V1794" s="588"/>
      <c r="W1794" s="588"/>
      <c r="X1794" s="588"/>
      <c r="Y1794" s="588"/>
      <c r="Z1794" s="588"/>
      <c r="AA1794" s="588"/>
      <c r="AB1794" s="588"/>
      <c r="AC1794" s="528"/>
      <c r="AD1794" s="588"/>
      <c r="AE1794" s="613"/>
      <c r="AF1794" s="613"/>
      <c r="AP1794" s="380"/>
    </row>
    <row r="1795" spans="11:42" x14ac:dyDescent="0.45">
      <c r="K1795" s="588"/>
      <c r="L1795" s="588"/>
      <c r="M1795" s="588"/>
      <c r="N1795" s="588"/>
      <c r="O1795" s="588"/>
      <c r="P1795" s="588"/>
      <c r="Q1795" s="588"/>
      <c r="R1795" s="588"/>
      <c r="S1795" s="588"/>
      <c r="T1795" s="588"/>
      <c r="U1795" s="588"/>
      <c r="V1795" s="588"/>
      <c r="W1795" s="588"/>
      <c r="X1795" s="588"/>
      <c r="Y1795" s="588"/>
      <c r="Z1795" s="588"/>
      <c r="AA1795" s="588"/>
      <c r="AB1795" s="588"/>
      <c r="AC1795" s="528"/>
      <c r="AD1795" s="588"/>
      <c r="AE1795" s="613"/>
      <c r="AF1795" s="613"/>
      <c r="AP1795" s="380"/>
    </row>
    <row r="1796" spans="11:42" x14ac:dyDescent="0.45">
      <c r="K1796" s="588"/>
      <c r="L1796" s="588"/>
      <c r="M1796" s="588"/>
      <c r="N1796" s="588"/>
      <c r="O1796" s="588"/>
      <c r="P1796" s="588"/>
      <c r="Q1796" s="588"/>
      <c r="R1796" s="588"/>
      <c r="S1796" s="588"/>
      <c r="T1796" s="588"/>
      <c r="U1796" s="588"/>
      <c r="V1796" s="588"/>
      <c r="W1796" s="588"/>
      <c r="X1796" s="588"/>
      <c r="Y1796" s="588"/>
      <c r="Z1796" s="588"/>
      <c r="AA1796" s="588"/>
      <c r="AB1796" s="588"/>
      <c r="AC1796" s="528"/>
      <c r="AD1796" s="588"/>
      <c r="AE1796" s="613"/>
      <c r="AF1796" s="613"/>
      <c r="AP1796" s="380"/>
    </row>
    <row r="1797" spans="11:42" x14ac:dyDescent="0.45">
      <c r="K1797" s="588"/>
      <c r="L1797" s="588"/>
      <c r="M1797" s="588"/>
      <c r="N1797" s="588"/>
      <c r="O1797" s="588"/>
      <c r="P1797" s="588"/>
      <c r="Q1797" s="588"/>
      <c r="R1797" s="588"/>
      <c r="S1797" s="588"/>
      <c r="T1797" s="588"/>
      <c r="U1797" s="588"/>
      <c r="V1797" s="588"/>
      <c r="W1797" s="588"/>
      <c r="X1797" s="588"/>
      <c r="Y1797" s="588"/>
      <c r="Z1797" s="588"/>
      <c r="AA1797" s="588"/>
      <c r="AB1797" s="588"/>
      <c r="AC1797" s="528"/>
      <c r="AD1797" s="588"/>
      <c r="AE1797" s="613"/>
      <c r="AF1797" s="613"/>
      <c r="AP1797" s="380"/>
    </row>
    <row r="1798" spans="11:42" x14ac:dyDescent="0.45">
      <c r="K1798" s="588"/>
      <c r="L1798" s="588"/>
      <c r="M1798" s="588"/>
      <c r="N1798" s="588"/>
      <c r="O1798" s="588"/>
      <c r="P1798" s="588"/>
      <c r="Q1798" s="588"/>
      <c r="R1798" s="588"/>
      <c r="S1798" s="588"/>
      <c r="T1798" s="588"/>
      <c r="U1798" s="588"/>
      <c r="V1798" s="588"/>
      <c r="W1798" s="588"/>
      <c r="X1798" s="588"/>
      <c r="Y1798" s="588"/>
      <c r="Z1798" s="588"/>
      <c r="AA1798" s="588"/>
      <c r="AB1798" s="588"/>
      <c r="AC1798" s="528"/>
      <c r="AD1798" s="588"/>
      <c r="AE1798" s="613"/>
      <c r="AF1798" s="613"/>
      <c r="AP1798" s="380"/>
    </row>
    <row r="1799" spans="11:42" x14ac:dyDescent="0.45">
      <c r="K1799" s="588"/>
      <c r="L1799" s="588"/>
      <c r="M1799" s="588"/>
      <c r="N1799" s="588"/>
      <c r="O1799" s="588"/>
      <c r="P1799" s="588"/>
      <c r="Q1799" s="588"/>
      <c r="R1799" s="588"/>
      <c r="S1799" s="588"/>
      <c r="T1799" s="588"/>
      <c r="U1799" s="588"/>
      <c r="V1799" s="588"/>
      <c r="W1799" s="588"/>
      <c r="X1799" s="588"/>
      <c r="Y1799" s="588"/>
      <c r="Z1799" s="588"/>
      <c r="AA1799" s="588"/>
      <c r="AB1799" s="588"/>
      <c r="AC1799" s="528"/>
      <c r="AD1799" s="588"/>
      <c r="AE1799" s="613"/>
      <c r="AF1799" s="613"/>
      <c r="AP1799" s="380"/>
    </row>
    <row r="1800" spans="11:42" x14ac:dyDescent="0.45">
      <c r="K1800" s="588"/>
      <c r="L1800" s="588"/>
      <c r="M1800" s="588"/>
      <c r="N1800" s="588"/>
      <c r="O1800" s="588"/>
      <c r="P1800" s="588"/>
      <c r="Q1800" s="588"/>
      <c r="R1800" s="588"/>
      <c r="S1800" s="588"/>
      <c r="T1800" s="588"/>
      <c r="U1800" s="588"/>
      <c r="V1800" s="588"/>
      <c r="W1800" s="588"/>
      <c r="X1800" s="588"/>
      <c r="Y1800" s="588"/>
      <c r="Z1800" s="588"/>
      <c r="AA1800" s="588"/>
      <c r="AB1800" s="588"/>
      <c r="AC1800" s="528"/>
      <c r="AD1800" s="588"/>
      <c r="AE1800" s="613"/>
      <c r="AF1800" s="613"/>
      <c r="AP1800" s="380"/>
    </row>
    <row r="1801" spans="11:42" x14ac:dyDescent="0.45">
      <c r="K1801" s="588"/>
      <c r="L1801" s="588"/>
      <c r="M1801" s="588"/>
      <c r="N1801" s="588"/>
      <c r="O1801" s="588"/>
      <c r="P1801" s="588"/>
      <c r="Q1801" s="588"/>
      <c r="R1801" s="588"/>
      <c r="S1801" s="588"/>
      <c r="T1801" s="588"/>
      <c r="U1801" s="588"/>
      <c r="V1801" s="588"/>
      <c r="W1801" s="588"/>
      <c r="X1801" s="588"/>
      <c r="Y1801" s="588"/>
      <c r="Z1801" s="588"/>
      <c r="AA1801" s="588"/>
      <c r="AB1801" s="588"/>
      <c r="AC1801" s="528"/>
      <c r="AD1801" s="588"/>
      <c r="AE1801" s="613"/>
      <c r="AF1801" s="613"/>
      <c r="AP1801" s="380"/>
    </row>
    <row r="1802" spans="11:42" x14ac:dyDescent="0.45">
      <c r="K1802" s="588"/>
      <c r="L1802" s="588"/>
      <c r="M1802" s="588"/>
      <c r="N1802" s="588"/>
      <c r="O1802" s="588"/>
      <c r="P1802" s="588"/>
      <c r="Q1802" s="588"/>
      <c r="R1802" s="588"/>
      <c r="S1802" s="588"/>
      <c r="T1802" s="588"/>
      <c r="U1802" s="588"/>
      <c r="V1802" s="588"/>
      <c r="W1802" s="588"/>
      <c r="X1802" s="588"/>
      <c r="Y1802" s="588"/>
      <c r="Z1802" s="588"/>
      <c r="AA1802" s="588"/>
      <c r="AB1802" s="588"/>
      <c r="AC1802" s="528"/>
      <c r="AD1802" s="588"/>
      <c r="AE1802" s="613"/>
      <c r="AF1802" s="613"/>
      <c r="AP1802" s="380"/>
    </row>
    <row r="1803" spans="11:42" x14ac:dyDescent="0.45">
      <c r="K1803" s="588"/>
      <c r="L1803" s="588"/>
      <c r="M1803" s="588"/>
      <c r="N1803" s="588"/>
      <c r="O1803" s="588"/>
      <c r="P1803" s="588"/>
      <c r="Q1803" s="588"/>
      <c r="R1803" s="588"/>
      <c r="S1803" s="588"/>
      <c r="T1803" s="588"/>
      <c r="U1803" s="588"/>
      <c r="V1803" s="588"/>
      <c r="W1803" s="588"/>
      <c r="X1803" s="588"/>
      <c r="Y1803" s="588"/>
      <c r="Z1803" s="588"/>
      <c r="AA1803" s="588"/>
      <c r="AB1803" s="588"/>
      <c r="AC1803" s="528"/>
      <c r="AD1803" s="588"/>
      <c r="AE1803" s="613"/>
      <c r="AF1803" s="613"/>
      <c r="AP1803" s="380"/>
    </row>
    <row r="1804" spans="11:42" x14ac:dyDescent="0.45">
      <c r="K1804" s="588"/>
      <c r="L1804" s="588"/>
      <c r="M1804" s="588"/>
      <c r="N1804" s="588"/>
      <c r="O1804" s="588"/>
      <c r="P1804" s="588"/>
      <c r="Q1804" s="588"/>
      <c r="R1804" s="588"/>
      <c r="S1804" s="588"/>
      <c r="T1804" s="588"/>
      <c r="U1804" s="588"/>
      <c r="V1804" s="588"/>
      <c r="W1804" s="588"/>
      <c r="X1804" s="588"/>
      <c r="Y1804" s="588"/>
      <c r="Z1804" s="588"/>
      <c r="AA1804" s="588"/>
      <c r="AB1804" s="588"/>
      <c r="AC1804" s="528"/>
      <c r="AD1804" s="588"/>
      <c r="AE1804" s="613"/>
      <c r="AF1804" s="613"/>
      <c r="AP1804" s="380"/>
    </row>
    <row r="1805" spans="11:42" x14ac:dyDescent="0.45">
      <c r="K1805" s="588"/>
      <c r="L1805" s="588"/>
      <c r="M1805" s="588"/>
      <c r="N1805" s="588"/>
      <c r="O1805" s="588"/>
      <c r="P1805" s="588"/>
      <c r="Q1805" s="588"/>
      <c r="R1805" s="588"/>
      <c r="S1805" s="588"/>
      <c r="T1805" s="588"/>
      <c r="U1805" s="588"/>
      <c r="V1805" s="588"/>
      <c r="W1805" s="588"/>
      <c r="X1805" s="588"/>
      <c r="Y1805" s="588"/>
      <c r="Z1805" s="588"/>
      <c r="AA1805" s="588"/>
      <c r="AB1805" s="588"/>
      <c r="AC1805" s="528"/>
      <c r="AD1805" s="588"/>
      <c r="AE1805" s="613"/>
      <c r="AF1805" s="613"/>
      <c r="AP1805" s="380"/>
    </row>
    <row r="1806" spans="11:42" x14ac:dyDescent="0.45">
      <c r="K1806" s="588"/>
      <c r="L1806" s="588"/>
      <c r="M1806" s="588"/>
      <c r="N1806" s="588"/>
      <c r="O1806" s="588"/>
      <c r="P1806" s="588"/>
      <c r="Q1806" s="588"/>
      <c r="R1806" s="588"/>
      <c r="S1806" s="588"/>
      <c r="T1806" s="588"/>
      <c r="U1806" s="588"/>
      <c r="V1806" s="588"/>
      <c r="W1806" s="588"/>
      <c r="X1806" s="588"/>
      <c r="Y1806" s="588"/>
      <c r="Z1806" s="588"/>
      <c r="AA1806" s="588"/>
      <c r="AB1806" s="588"/>
      <c r="AC1806" s="528"/>
      <c r="AD1806" s="588"/>
      <c r="AE1806" s="613"/>
      <c r="AF1806" s="613"/>
      <c r="AP1806" s="380"/>
    </row>
    <row r="1807" spans="11:42" x14ac:dyDescent="0.45">
      <c r="K1807" s="588"/>
      <c r="L1807" s="588"/>
      <c r="M1807" s="588"/>
      <c r="N1807" s="588"/>
      <c r="O1807" s="588"/>
      <c r="P1807" s="588"/>
      <c r="Q1807" s="588"/>
      <c r="R1807" s="588"/>
      <c r="S1807" s="588"/>
      <c r="T1807" s="588"/>
      <c r="U1807" s="588"/>
      <c r="V1807" s="588"/>
      <c r="W1807" s="588"/>
      <c r="X1807" s="588"/>
      <c r="Y1807" s="588"/>
      <c r="Z1807" s="588"/>
      <c r="AA1807" s="588"/>
      <c r="AB1807" s="588"/>
      <c r="AC1807" s="528"/>
      <c r="AD1807" s="588"/>
      <c r="AE1807" s="613"/>
      <c r="AF1807" s="613"/>
      <c r="AP1807" s="380"/>
    </row>
    <row r="1808" spans="11:42" x14ac:dyDescent="0.45">
      <c r="K1808" s="588"/>
      <c r="L1808" s="588"/>
      <c r="M1808" s="588"/>
      <c r="N1808" s="588"/>
      <c r="O1808" s="588"/>
      <c r="P1808" s="588"/>
      <c r="Q1808" s="588"/>
      <c r="R1808" s="588"/>
      <c r="S1808" s="588"/>
      <c r="T1808" s="588"/>
      <c r="U1808" s="588"/>
      <c r="V1808" s="588"/>
      <c r="W1808" s="588"/>
      <c r="X1808" s="588"/>
      <c r="Y1808" s="588"/>
      <c r="Z1808" s="588"/>
      <c r="AA1808" s="588"/>
      <c r="AB1808" s="588"/>
      <c r="AC1808" s="528"/>
      <c r="AD1808" s="588"/>
      <c r="AE1808" s="613"/>
      <c r="AF1808" s="613"/>
      <c r="AP1808" s="380"/>
    </row>
    <row r="1809" spans="11:42" x14ac:dyDescent="0.45">
      <c r="K1809" s="588"/>
      <c r="L1809" s="588"/>
      <c r="M1809" s="588"/>
      <c r="N1809" s="588"/>
      <c r="O1809" s="588"/>
      <c r="P1809" s="588"/>
      <c r="Q1809" s="588"/>
      <c r="R1809" s="588"/>
      <c r="S1809" s="588"/>
      <c r="T1809" s="588"/>
      <c r="U1809" s="588"/>
      <c r="V1809" s="588"/>
      <c r="W1809" s="588"/>
      <c r="X1809" s="588"/>
      <c r="Y1809" s="588"/>
      <c r="Z1809" s="588"/>
      <c r="AA1809" s="588"/>
      <c r="AB1809" s="588"/>
      <c r="AC1809" s="528"/>
      <c r="AD1809" s="588"/>
      <c r="AE1809" s="613"/>
      <c r="AF1809" s="613"/>
      <c r="AP1809" s="380"/>
    </row>
    <row r="1810" spans="11:42" x14ac:dyDescent="0.45">
      <c r="K1810" s="588"/>
      <c r="L1810" s="588"/>
      <c r="M1810" s="588"/>
      <c r="N1810" s="588"/>
      <c r="O1810" s="588"/>
      <c r="P1810" s="588"/>
      <c r="Q1810" s="588"/>
      <c r="R1810" s="588"/>
      <c r="S1810" s="588"/>
      <c r="T1810" s="588"/>
      <c r="U1810" s="588"/>
      <c r="V1810" s="588"/>
      <c r="W1810" s="588"/>
      <c r="X1810" s="588"/>
      <c r="Y1810" s="588"/>
      <c r="Z1810" s="588"/>
      <c r="AA1810" s="588"/>
      <c r="AB1810" s="588"/>
      <c r="AC1810" s="528"/>
      <c r="AD1810" s="588"/>
      <c r="AE1810" s="613"/>
      <c r="AF1810" s="613"/>
      <c r="AP1810" s="380"/>
    </row>
    <row r="1811" spans="11:42" x14ac:dyDescent="0.45">
      <c r="K1811" s="588"/>
      <c r="L1811" s="588"/>
      <c r="M1811" s="588"/>
      <c r="N1811" s="588"/>
      <c r="O1811" s="588"/>
      <c r="P1811" s="588"/>
      <c r="Q1811" s="588"/>
      <c r="R1811" s="588"/>
      <c r="S1811" s="588"/>
      <c r="T1811" s="588"/>
      <c r="U1811" s="588"/>
      <c r="V1811" s="588"/>
      <c r="W1811" s="588"/>
      <c r="X1811" s="588"/>
      <c r="Y1811" s="588"/>
      <c r="Z1811" s="588"/>
      <c r="AA1811" s="588"/>
      <c r="AB1811" s="588"/>
      <c r="AC1811" s="528"/>
      <c r="AD1811" s="588"/>
      <c r="AE1811" s="613"/>
      <c r="AF1811" s="613"/>
      <c r="AP1811" s="380"/>
    </row>
    <row r="1812" spans="11:42" x14ac:dyDescent="0.45">
      <c r="K1812" s="588"/>
      <c r="L1812" s="588"/>
      <c r="M1812" s="588"/>
      <c r="N1812" s="588"/>
      <c r="O1812" s="588"/>
      <c r="P1812" s="588"/>
      <c r="Q1812" s="588"/>
      <c r="R1812" s="588"/>
      <c r="S1812" s="588"/>
      <c r="T1812" s="588"/>
      <c r="U1812" s="588"/>
      <c r="V1812" s="588"/>
      <c r="W1812" s="588"/>
      <c r="X1812" s="588"/>
      <c r="Y1812" s="588"/>
      <c r="Z1812" s="588"/>
      <c r="AA1812" s="588"/>
      <c r="AB1812" s="588"/>
      <c r="AC1812" s="528"/>
      <c r="AD1812" s="588"/>
      <c r="AE1812" s="613"/>
      <c r="AF1812" s="613"/>
      <c r="AP1812" s="380"/>
    </row>
    <row r="1813" spans="11:42" x14ac:dyDescent="0.45">
      <c r="K1813" s="588"/>
      <c r="L1813" s="588"/>
      <c r="M1813" s="588"/>
      <c r="N1813" s="588"/>
      <c r="O1813" s="588"/>
      <c r="P1813" s="588"/>
      <c r="Q1813" s="588"/>
      <c r="R1813" s="588"/>
      <c r="S1813" s="588"/>
      <c r="T1813" s="588"/>
      <c r="U1813" s="588"/>
      <c r="V1813" s="588"/>
      <c r="W1813" s="588"/>
      <c r="X1813" s="588"/>
      <c r="Y1813" s="588"/>
      <c r="Z1813" s="588"/>
      <c r="AA1813" s="588"/>
      <c r="AB1813" s="588"/>
      <c r="AC1813" s="528"/>
      <c r="AD1813" s="588"/>
      <c r="AE1813" s="613"/>
      <c r="AF1813" s="613"/>
      <c r="AP1813" s="380"/>
    </row>
    <row r="1814" spans="11:42" x14ac:dyDescent="0.45">
      <c r="K1814" s="588"/>
      <c r="L1814" s="588"/>
      <c r="M1814" s="588"/>
      <c r="N1814" s="588"/>
      <c r="O1814" s="588"/>
      <c r="P1814" s="588"/>
      <c r="Q1814" s="588"/>
      <c r="R1814" s="588"/>
      <c r="S1814" s="588"/>
      <c r="T1814" s="588"/>
      <c r="U1814" s="588"/>
      <c r="V1814" s="588"/>
      <c r="W1814" s="588"/>
      <c r="X1814" s="588"/>
      <c r="Y1814" s="588"/>
      <c r="Z1814" s="588"/>
      <c r="AA1814" s="588"/>
      <c r="AB1814" s="588"/>
      <c r="AC1814" s="528"/>
      <c r="AD1814" s="588"/>
      <c r="AE1814" s="613"/>
      <c r="AF1814" s="613"/>
      <c r="AP1814" s="380"/>
    </row>
    <row r="1815" spans="11:42" x14ac:dyDescent="0.45">
      <c r="K1815" s="588"/>
      <c r="L1815" s="588"/>
      <c r="M1815" s="588"/>
      <c r="N1815" s="588"/>
      <c r="O1815" s="588"/>
      <c r="P1815" s="588"/>
      <c r="Q1815" s="588"/>
      <c r="R1815" s="588"/>
      <c r="S1815" s="588"/>
      <c r="T1815" s="588"/>
      <c r="U1815" s="588"/>
      <c r="V1815" s="588"/>
      <c r="W1815" s="588"/>
      <c r="X1815" s="588"/>
      <c r="Y1815" s="588"/>
      <c r="Z1815" s="588"/>
      <c r="AA1815" s="588"/>
      <c r="AB1815" s="588"/>
      <c r="AC1815" s="528"/>
      <c r="AD1815" s="588"/>
      <c r="AE1815" s="613"/>
      <c r="AF1815" s="613"/>
      <c r="AP1815" s="380"/>
    </row>
    <row r="1816" spans="11:42" x14ac:dyDescent="0.45">
      <c r="K1816" s="588"/>
      <c r="L1816" s="588"/>
      <c r="M1816" s="588"/>
      <c r="N1816" s="588"/>
      <c r="O1816" s="588"/>
      <c r="P1816" s="588"/>
      <c r="Q1816" s="588"/>
      <c r="R1816" s="588"/>
      <c r="S1816" s="588"/>
      <c r="T1816" s="588"/>
      <c r="U1816" s="588"/>
      <c r="V1816" s="588"/>
      <c r="W1816" s="588"/>
      <c r="X1816" s="588"/>
      <c r="Y1816" s="588"/>
      <c r="Z1816" s="588"/>
      <c r="AA1816" s="588"/>
      <c r="AB1816" s="588"/>
      <c r="AC1816" s="528"/>
      <c r="AD1816" s="588"/>
      <c r="AE1816" s="613"/>
      <c r="AF1816" s="613"/>
      <c r="AP1816" s="380"/>
    </row>
    <row r="1817" spans="11:42" x14ac:dyDescent="0.45">
      <c r="K1817" s="588"/>
      <c r="L1817" s="588"/>
      <c r="M1817" s="588"/>
      <c r="N1817" s="588"/>
      <c r="O1817" s="588"/>
      <c r="P1817" s="588"/>
      <c r="Q1817" s="588"/>
      <c r="R1817" s="588"/>
      <c r="S1817" s="588"/>
      <c r="T1817" s="588"/>
      <c r="U1817" s="588"/>
      <c r="V1817" s="588"/>
      <c r="W1817" s="588"/>
      <c r="X1817" s="588"/>
      <c r="Y1817" s="588"/>
      <c r="Z1817" s="588"/>
      <c r="AA1817" s="588"/>
      <c r="AB1817" s="588"/>
      <c r="AC1817" s="528"/>
      <c r="AD1817" s="588"/>
      <c r="AE1817" s="613"/>
      <c r="AF1817" s="613"/>
      <c r="AP1817" s="380"/>
    </row>
    <row r="1818" spans="11:42" x14ac:dyDescent="0.45">
      <c r="K1818" s="588"/>
      <c r="L1818" s="588"/>
      <c r="M1818" s="588"/>
      <c r="N1818" s="588"/>
      <c r="O1818" s="588"/>
      <c r="P1818" s="588"/>
      <c r="Q1818" s="588"/>
      <c r="R1818" s="588"/>
      <c r="S1818" s="588"/>
      <c r="T1818" s="588"/>
      <c r="U1818" s="588"/>
      <c r="V1818" s="588"/>
      <c r="W1818" s="588"/>
      <c r="X1818" s="588"/>
      <c r="Y1818" s="588"/>
      <c r="Z1818" s="588"/>
      <c r="AA1818" s="588"/>
      <c r="AB1818" s="588"/>
      <c r="AC1818" s="528"/>
      <c r="AD1818" s="588"/>
      <c r="AE1818" s="613"/>
      <c r="AF1818" s="613"/>
      <c r="AP1818" s="380"/>
    </row>
    <row r="1819" spans="11:42" x14ac:dyDescent="0.45">
      <c r="K1819" s="588"/>
      <c r="L1819" s="588"/>
      <c r="M1819" s="588"/>
      <c r="N1819" s="588"/>
      <c r="O1819" s="588"/>
      <c r="P1819" s="588"/>
      <c r="Q1819" s="588"/>
      <c r="R1819" s="588"/>
      <c r="S1819" s="588"/>
      <c r="T1819" s="588"/>
      <c r="U1819" s="588"/>
      <c r="V1819" s="588"/>
      <c r="W1819" s="588"/>
      <c r="X1819" s="588"/>
      <c r="Y1819" s="588"/>
      <c r="Z1819" s="588"/>
      <c r="AA1819" s="588"/>
      <c r="AB1819" s="588"/>
      <c r="AC1819" s="528"/>
      <c r="AD1819" s="588"/>
      <c r="AE1819" s="613"/>
      <c r="AF1819" s="613"/>
      <c r="AP1819" s="380"/>
    </row>
    <row r="1820" spans="11:42" x14ac:dyDescent="0.45">
      <c r="K1820" s="588"/>
      <c r="L1820" s="588"/>
      <c r="M1820" s="588"/>
      <c r="N1820" s="588"/>
      <c r="O1820" s="588"/>
      <c r="P1820" s="588"/>
      <c r="Q1820" s="588"/>
      <c r="R1820" s="588"/>
      <c r="S1820" s="588"/>
      <c r="T1820" s="588"/>
      <c r="U1820" s="588"/>
      <c r="V1820" s="588"/>
      <c r="W1820" s="588"/>
      <c r="X1820" s="588"/>
      <c r="Y1820" s="588"/>
      <c r="Z1820" s="588"/>
      <c r="AA1820" s="588"/>
      <c r="AB1820" s="588"/>
      <c r="AC1820" s="528"/>
      <c r="AD1820" s="588"/>
      <c r="AE1820" s="613"/>
      <c r="AF1820" s="613"/>
      <c r="AP1820" s="380"/>
    </row>
    <row r="1821" spans="11:42" x14ac:dyDescent="0.45">
      <c r="K1821" s="588"/>
      <c r="L1821" s="588"/>
      <c r="M1821" s="588"/>
      <c r="N1821" s="588"/>
      <c r="O1821" s="588"/>
      <c r="P1821" s="588"/>
      <c r="Q1821" s="588"/>
      <c r="R1821" s="588"/>
      <c r="S1821" s="588"/>
      <c r="T1821" s="588"/>
      <c r="U1821" s="588"/>
      <c r="V1821" s="588"/>
      <c r="W1821" s="588"/>
      <c r="X1821" s="588"/>
      <c r="Y1821" s="588"/>
      <c r="Z1821" s="588"/>
      <c r="AA1821" s="588"/>
      <c r="AB1821" s="588"/>
      <c r="AC1821" s="528"/>
      <c r="AD1821" s="588"/>
      <c r="AE1821" s="613"/>
      <c r="AF1821" s="613"/>
      <c r="AP1821" s="380"/>
    </row>
    <row r="1822" spans="11:42" x14ac:dyDescent="0.45">
      <c r="K1822" s="588"/>
      <c r="L1822" s="588"/>
      <c r="M1822" s="588"/>
      <c r="N1822" s="588"/>
      <c r="O1822" s="588"/>
      <c r="P1822" s="588"/>
      <c r="Q1822" s="588"/>
      <c r="R1822" s="588"/>
      <c r="S1822" s="588"/>
      <c r="T1822" s="588"/>
      <c r="U1822" s="588"/>
      <c r="V1822" s="588"/>
      <c r="W1822" s="588"/>
      <c r="X1822" s="588"/>
      <c r="Y1822" s="588"/>
      <c r="Z1822" s="588"/>
      <c r="AA1822" s="588"/>
      <c r="AB1822" s="588"/>
      <c r="AC1822" s="528"/>
      <c r="AD1822" s="588"/>
      <c r="AE1822" s="613"/>
      <c r="AF1822" s="613"/>
      <c r="AP1822" s="380"/>
    </row>
    <row r="1823" spans="11:42" x14ac:dyDescent="0.45">
      <c r="K1823" s="588"/>
      <c r="L1823" s="588"/>
      <c r="M1823" s="588"/>
      <c r="N1823" s="588"/>
      <c r="O1823" s="588"/>
      <c r="P1823" s="588"/>
      <c r="Q1823" s="588"/>
      <c r="R1823" s="588"/>
      <c r="S1823" s="588"/>
      <c r="T1823" s="588"/>
      <c r="U1823" s="588"/>
      <c r="V1823" s="588"/>
      <c r="W1823" s="588"/>
      <c r="X1823" s="588"/>
      <c r="Y1823" s="588"/>
      <c r="Z1823" s="588"/>
      <c r="AA1823" s="588"/>
      <c r="AB1823" s="588"/>
      <c r="AC1823" s="528"/>
      <c r="AD1823" s="588"/>
      <c r="AE1823" s="613"/>
      <c r="AF1823" s="613"/>
      <c r="AP1823" s="380"/>
    </row>
    <row r="1824" spans="11:42" x14ac:dyDescent="0.45">
      <c r="K1824" s="588"/>
      <c r="L1824" s="588"/>
      <c r="M1824" s="588"/>
      <c r="N1824" s="588"/>
      <c r="O1824" s="588"/>
      <c r="P1824" s="588"/>
      <c r="Q1824" s="588"/>
      <c r="R1824" s="588"/>
      <c r="S1824" s="588"/>
      <c r="T1824" s="588"/>
      <c r="U1824" s="588"/>
      <c r="V1824" s="588"/>
      <c r="W1824" s="588"/>
      <c r="X1824" s="588"/>
      <c r="Y1824" s="588"/>
      <c r="Z1824" s="588"/>
      <c r="AA1824" s="588"/>
      <c r="AB1824" s="588"/>
      <c r="AC1824" s="528"/>
      <c r="AD1824" s="588"/>
      <c r="AE1824" s="613"/>
      <c r="AF1824" s="613"/>
      <c r="AP1824" s="380"/>
    </row>
    <row r="1825" spans="11:42" x14ac:dyDescent="0.45">
      <c r="K1825" s="588"/>
      <c r="L1825" s="588"/>
      <c r="M1825" s="588"/>
      <c r="N1825" s="588"/>
      <c r="O1825" s="588"/>
      <c r="P1825" s="588"/>
      <c r="Q1825" s="588"/>
      <c r="R1825" s="588"/>
      <c r="S1825" s="588"/>
      <c r="T1825" s="588"/>
      <c r="U1825" s="588"/>
      <c r="V1825" s="588"/>
      <c r="W1825" s="588"/>
      <c r="X1825" s="588"/>
      <c r="Y1825" s="588"/>
      <c r="Z1825" s="588"/>
      <c r="AA1825" s="588"/>
      <c r="AB1825" s="588"/>
      <c r="AC1825" s="528"/>
      <c r="AD1825" s="588"/>
      <c r="AE1825" s="613"/>
      <c r="AF1825" s="613"/>
      <c r="AP1825" s="380"/>
    </row>
    <row r="1826" spans="11:42" x14ac:dyDescent="0.45">
      <c r="K1826" s="588"/>
      <c r="L1826" s="588"/>
      <c r="M1826" s="588"/>
      <c r="N1826" s="588"/>
      <c r="O1826" s="588"/>
      <c r="P1826" s="588"/>
      <c r="Q1826" s="588"/>
      <c r="R1826" s="588"/>
      <c r="S1826" s="588"/>
      <c r="T1826" s="588"/>
      <c r="U1826" s="588"/>
      <c r="V1826" s="588"/>
      <c r="W1826" s="588"/>
      <c r="X1826" s="588"/>
      <c r="Y1826" s="588"/>
      <c r="Z1826" s="588"/>
      <c r="AA1826" s="588"/>
      <c r="AB1826" s="588"/>
      <c r="AC1826" s="528"/>
      <c r="AD1826" s="588"/>
      <c r="AE1826" s="613"/>
      <c r="AF1826" s="613"/>
      <c r="AP1826" s="380"/>
    </row>
    <row r="1827" spans="11:42" x14ac:dyDescent="0.45">
      <c r="K1827" s="588"/>
      <c r="L1827" s="588"/>
      <c r="M1827" s="588"/>
      <c r="N1827" s="588"/>
      <c r="O1827" s="588"/>
      <c r="P1827" s="588"/>
      <c r="Q1827" s="588"/>
      <c r="R1827" s="588"/>
      <c r="S1827" s="588"/>
      <c r="T1827" s="588"/>
      <c r="U1827" s="588"/>
      <c r="V1827" s="588"/>
      <c r="W1827" s="588"/>
      <c r="X1827" s="588"/>
      <c r="Y1827" s="588"/>
      <c r="Z1827" s="588"/>
      <c r="AA1827" s="588"/>
      <c r="AB1827" s="588"/>
      <c r="AC1827" s="528"/>
      <c r="AD1827" s="588"/>
      <c r="AE1827" s="613"/>
      <c r="AF1827" s="613"/>
      <c r="AP1827" s="380"/>
    </row>
    <row r="1828" spans="11:42" x14ac:dyDescent="0.45">
      <c r="K1828" s="588"/>
      <c r="L1828" s="588"/>
      <c r="M1828" s="588"/>
      <c r="N1828" s="588"/>
      <c r="O1828" s="588"/>
      <c r="P1828" s="588"/>
      <c r="Q1828" s="588"/>
      <c r="R1828" s="588"/>
      <c r="S1828" s="588"/>
      <c r="T1828" s="588"/>
      <c r="U1828" s="588"/>
      <c r="V1828" s="588"/>
      <c r="W1828" s="588"/>
      <c r="X1828" s="588"/>
      <c r="Y1828" s="588"/>
      <c r="Z1828" s="588"/>
      <c r="AA1828" s="588"/>
      <c r="AB1828" s="588"/>
      <c r="AC1828" s="528"/>
      <c r="AD1828" s="588"/>
      <c r="AE1828" s="613"/>
      <c r="AF1828" s="613"/>
      <c r="AP1828" s="380"/>
    </row>
    <row r="1829" spans="11:42" x14ac:dyDescent="0.45">
      <c r="K1829" s="588"/>
      <c r="L1829" s="588"/>
      <c r="M1829" s="588"/>
      <c r="N1829" s="588"/>
      <c r="O1829" s="588"/>
      <c r="P1829" s="588"/>
      <c r="Q1829" s="588"/>
      <c r="R1829" s="588"/>
      <c r="S1829" s="588"/>
      <c r="T1829" s="588"/>
      <c r="U1829" s="588"/>
      <c r="V1829" s="588"/>
      <c r="W1829" s="588"/>
      <c r="X1829" s="588"/>
      <c r="Y1829" s="588"/>
      <c r="Z1829" s="588"/>
      <c r="AA1829" s="588"/>
      <c r="AB1829" s="588"/>
      <c r="AC1829" s="528"/>
      <c r="AD1829" s="588"/>
      <c r="AE1829" s="613"/>
      <c r="AF1829" s="613"/>
      <c r="AP1829" s="380"/>
    </row>
    <row r="1830" spans="11:42" x14ac:dyDescent="0.45">
      <c r="K1830" s="588"/>
      <c r="L1830" s="588"/>
      <c r="M1830" s="588"/>
      <c r="N1830" s="588"/>
      <c r="O1830" s="588"/>
      <c r="P1830" s="588"/>
      <c r="Q1830" s="588"/>
      <c r="R1830" s="588"/>
      <c r="S1830" s="588"/>
      <c r="T1830" s="588"/>
      <c r="U1830" s="588"/>
      <c r="V1830" s="588"/>
      <c r="W1830" s="588"/>
      <c r="X1830" s="588"/>
      <c r="Y1830" s="588"/>
      <c r="Z1830" s="588"/>
      <c r="AA1830" s="588"/>
      <c r="AB1830" s="588"/>
      <c r="AC1830" s="528"/>
      <c r="AD1830" s="588"/>
      <c r="AE1830" s="613"/>
      <c r="AF1830" s="613"/>
      <c r="AP1830" s="380"/>
    </row>
    <row r="1831" spans="11:42" x14ac:dyDescent="0.45">
      <c r="K1831" s="588"/>
      <c r="L1831" s="588"/>
      <c r="M1831" s="588"/>
      <c r="N1831" s="588"/>
      <c r="O1831" s="588"/>
      <c r="P1831" s="588"/>
      <c r="Q1831" s="588"/>
      <c r="R1831" s="588"/>
      <c r="S1831" s="588"/>
      <c r="T1831" s="588"/>
      <c r="U1831" s="588"/>
      <c r="V1831" s="588"/>
      <c r="W1831" s="588"/>
      <c r="X1831" s="588"/>
      <c r="Y1831" s="588"/>
      <c r="Z1831" s="588"/>
      <c r="AA1831" s="588"/>
      <c r="AB1831" s="588"/>
      <c r="AC1831" s="528"/>
      <c r="AD1831" s="588"/>
      <c r="AE1831" s="613"/>
      <c r="AF1831" s="613"/>
      <c r="AP1831" s="380"/>
    </row>
    <row r="1832" spans="11:42" x14ac:dyDescent="0.45">
      <c r="K1832" s="588"/>
      <c r="L1832" s="588"/>
      <c r="M1832" s="588"/>
      <c r="N1832" s="588"/>
      <c r="O1832" s="588"/>
      <c r="P1832" s="588"/>
      <c r="Q1832" s="588"/>
      <c r="R1832" s="588"/>
      <c r="S1832" s="588"/>
      <c r="T1832" s="588"/>
      <c r="U1832" s="588"/>
      <c r="V1832" s="588"/>
      <c r="W1832" s="588"/>
      <c r="X1832" s="588"/>
      <c r="Y1832" s="588"/>
      <c r="Z1832" s="588"/>
      <c r="AA1832" s="588"/>
      <c r="AB1832" s="588"/>
      <c r="AC1832" s="528"/>
      <c r="AD1832" s="588"/>
      <c r="AE1832" s="613"/>
      <c r="AF1832" s="613"/>
      <c r="AP1832" s="380"/>
    </row>
    <row r="1833" spans="11:42" x14ac:dyDescent="0.45">
      <c r="K1833" s="588"/>
      <c r="L1833" s="588"/>
      <c r="M1833" s="588"/>
      <c r="N1833" s="588"/>
      <c r="O1833" s="588"/>
      <c r="P1833" s="588"/>
      <c r="Q1833" s="588"/>
      <c r="R1833" s="588"/>
      <c r="S1833" s="588"/>
      <c r="T1833" s="588"/>
      <c r="U1833" s="588"/>
      <c r="V1833" s="588"/>
      <c r="W1833" s="588"/>
      <c r="X1833" s="588"/>
      <c r="Y1833" s="588"/>
      <c r="Z1833" s="588"/>
      <c r="AA1833" s="588"/>
      <c r="AB1833" s="588"/>
      <c r="AC1833" s="528"/>
      <c r="AD1833" s="588"/>
      <c r="AE1833" s="613"/>
      <c r="AF1833" s="613"/>
      <c r="AP1833" s="380"/>
    </row>
    <row r="1834" spans="11:42" x14ac:dyDescent="0.45">
      <c r="K1834" s="588"/>
      <c r="L1834" s="588"/>
      <c r="M1834" s="588"/>
      <c r="N1834" s="588"/>
      <c r="O1834" s="588"/>
      <c r="P1834" s="588"/>
      <c r="Q1834" s="588"/>
      <c r="R1834" s="588"/>
      <c r="S1834" s="588"/>
      <c r="T1834" s="588"/>
      <c r="U1834" s="588"/>
      <c r="V1834" s="588"/>
      <c r="W1834" s="588"/>
      <c r="X1834" s="588"/>
      <c r="Y1834" s="588"/>
      <c r="Z1834" s="588"/>
      <c r="AA1834" s="588"/>
      <c r="AB1834" s="588"/>
      <c r="AC1834" s="528"/>
      <c r="AD1834" s="588"/>
      <c r="AE1834" s="613"/>
      <c r="AF1834" s="613"/>
      <c r="AP1834" s="380"/>
    </row>
    <row r="1835" spans="11:42" x14ac:dyDescent="0.45">
      <c r="K1835" s="588"/>
      <c r="L1835" s="588"/>
      <c r="M1835" s="588"/>
      <c r="N1835" s="588"/>
      <c r="O1835" s="588"/>
      <c r="P1835" s="588"/>
      <c r="Q1835" s="588"/>
      <c r="R1835" s="588"/>
      <c r="S1835" s="588"/>
      <c r="T1835" s="588"/>
      <c r="U1835" s="588"/>
      <c r="V1835" s="588"/>
      <c r="W1835" s="588"/>
      <c r="X1835" s="588"/>
      <c r="Y1835" s="588"/>
      <c r="Z1835" s="588"/>
      <c r="AA1835" s="588"/>
      <c r="AB1835" s="588"/>
      <c r="AC1835" s="528"/>
      <c r="AD1835" s="588"/>
      <c r="AE1835" s="613"/>
      <c r="AF1835" s="613"/>
      <c r="AP1835" s="380"/>
    </row>
    <row r="1836" spans="11:42" x14ac:dyDescent="0.45">
      <c r="K1836" s="588"/>
      <c r="L1836" s="588"/>
      <c r="M1836" s="588"/>
      <c r="N1836" s="588"/>
      <c r="O1836" s="588"/>
      <c r="P1836" s="588"/>
      <c r="Q1836" s="588"/>
      <c r="R1836" s="588"/>
      <c r="S1836" s="588"/>
      <c r="T1836" s="588"/>
      <c r="U1836" s="588"/>
      <c r="V1836" s="588"/>
      <c r="W1836" s="588"/>
      <c r="X1836" s="588"/>
      <c r="Y1836" s="588"/>
      <c r="Z1836" s="588"/>
      <c r="AA1836" s="588"/>
      <c r="AB1836" s="588"/>
      <c r="AC1836" s="528"/>
      <c r="AD1836" s="588"/>
      <c r="AE1836" s="613"/>
      <c r="AF1836" s="613"/>
      <c r="AP1836" s="380"/>
    </row>
    <row r="1837" spans="11:42" x14ac:dyDescent="0.45">
      <c r="K1837" s="588"/>
      <c r="L1837" s="588"/>
      <c r="M1837" s="588"/>
      <c r="N1837" s="588"/>
      <c r="O1837" s="588"/>
      <c r="P1837" s="588"/>
      <c r="Q1837" s="588"/>
      <c r="R1837" s="588"/>
      <c r="S1837" s="588"/>
      <c r="T1837" s="588"/>
      <c r="U1837" s="588"/>
      <c r="V1837" s="588"/>
      <c r="W1837" s="588"/>
      <c r="X1837" s="588"/>
      <c r="Y1837" s="588"/>
      <c r="Z1837" s="588"/>
      <c r="AA1837" s="588"/>
      <c r="AB1837" s="588"/>
      <c r="AC1837" s="528"/>
      <c r="AD1837" s="588"/>
      <c r="AE1837" s="613"/>
      <c r="AF1837" s="613"/>
      <c r="AP1837" s="380"/>
    </row>
    <row r="1838" spans="11:42" x14ac:dyDescent="0.45">
      <c r="K1838" s="588"/>
      <c r="L1838" s="588"/>
      <c r="M1838" s="588"/>
      <c r="N1838" s="588"/>
      <c r="O1838" s="588"/>
      <c r="P1838" s="588"/>
      <c r="Q1838" s="588"/>
      <c r="R1838" s="588"/>
      <c r="S1838" s="588"/>
      <c r="T1838" s="588"/>
      <c r="U1838" s="588"/>
      <c r="V1838" s="588"/>
      <c r="W1838" s="588"/>
      <c r="X1838" s="588"/>
      <c r="Y1838" s="588"/>
      <c r="Z1838" s="588"/>
      <c r="AA1838" s="588"/>
      <c r="AB1838" s="588"/>
      <c r="AC1838" s="528"/>
      <c r="AD1838" s="588"/>
      <c r="AE1838" s="613"/>
      <c r="AF1838" s="613"/>
      <c r="AP1838" s="380"/>
    </row>
    <row r="1839" spans="11:42" x14ac:dyDescent="0.45">
      <c r="K1839" s="588"/>
      <c r="L1839" s="588"/>
      <c r="M1839" s="588"/>
      <c r="N1839" s="588"/>
      <c r="O1839" s="588"/>
      <c r="P1839" s="588"/>
      <c r="Q1839" s="588"/>
      <c r="R1839" s="588"/>
      <c r="S1839" s="588"/>
      <c r="T1839" s="588"/>
      <c r="U1839" s="588"/>
      <c r="V1839" s="588"/>
      <c r="W1839" s="588"/>
      <c r="X1839" s="588"/>
      <c r="Y1839" s="588"/>
      <c r="Z1839" s="588"/>
      <c r="AA1839" s="588"/>
      <c r="AB1839" s="588"/>
      <c r="AC1839" s="528"/>
      <c r="AD1839" s="588"/>
      <c r="AE1839" s="613"/>
      <c r="AF1839" s="613"/>
      <c r="AP1839" s="380"/>
    </row>
    <row r="1840" spans="11:42" x14ac:dyDescent="0.45">
      <c r="K1840" s="588"/>
      <c r="L1840" s="588"/>
      <c r="M1840" s="588"/>
      <c r="N1840" s="588"/>
      <c r="O1840" s="588"/>
      <c r="P1840" s="588"/>
      <c r="Q1840" s="588"/>
      <c r="R1840" s="588"/>
      <c r="S1840" s="588"/>
      <c r="T1840" s="588"/>
      <c r="U1840" s="588"/>
      <c r="V1840" s="588"/>
      <c r="W1840" s="588"/>
      <c r="X1840" s="588"/>
      <c r="Y1840" s="588"/>
      <c r="Z1840" s="588"/>
      <c r="AA1840" s="588"/>
      <c r="AB1840" s="588"/>
      <c r="AC1840" s="528"/>
      <c r="AD1840" s="588"/>
      <c r="AE1840" s="613"/>
      <c r="AF1840" s="613"/>
      <c r="AP1840" s="380"/>
    </row>
    <row r="1841" spans="11:42" x14ac:dyDescent="0.45">
      <c r="K1841" s="588"/>
      <c r="L1841" s="588"/>
      <c r="M1841" s="588"/>
      <c r="N1841" s="588"/>
      <c r="O1841" s="588"/>
      <c r="P1841" s="588"/>
      <c r="Q1841" s="588"/>
      <c r="R1841" s="588"/>
      <c r="S1841" s="588"/>
      <c r="T1841" s="588"/>
      <c r="U1841" s="588"/>
      <c r="V1841" s="588"/>
      <c r="W1841" s="588"/>
      <c r="X1841" s="588"/>
      <c r="Y1841" s="588"/>
      <c r="Z1841" s="588"/>
      <c r="AA1841" s="588"/>
      <c r="AB1841" s="588"/>
      <c r="AC1841" s="528"/>
      <c r="AD1841" s="588"/>
      <c r="AE1841" s="613"/>
      <c r="AF1841" s="613"/>
      <c r="AP1841" s="380"/>
    </row>
    <row r="1842" spans="11:42" x14ac:dyDescent="0.45">
      <c r="K1842" s="588"/>
      <c r="L1842" s="588"/>
      <c r="M1842" s="588"/>
      <c r="N1842" s="588"/>
      <c r="O1842" s="588"/>
      <c r="P1842" s="588"/>
      <c r="Q1842" s="588"/>
      <c r="R1842" s="588"/>
      <c r="S1842" s="588"/>
      <c r="T1842" s="588"/>
      <c r="U1842" s="588"/>
      <c r="V1842" s="588"/>
      <c r="W1842" s="588"/>
      <c r="X1842" s="588"/>
      <c r="Y1842" s="588"/>
      <c r="Z1842" s="588"/>
      <c r="AA1842" s="588"/>
      <c r="AB1842" s="588"/>
      <c r="AC1842" s="528"/>
      <c r="AD1842" s="588"/>
      <c r="AE1842" s="613"/>
      <c r="AF1842" s="613"/>
      <c r="AP1842" s="380"/>
    </row>
    <row r="1843" spans="11:42" x14ac:dyDescent="0.45">
      <c r="K1843" s="588"/>
      <c r="L1843" s="588"/>
      <c r="M1843" s="588"/>
      <c r="N1843" s="588"/>
      <c r="O1843" s="588"/>
      <c r="P1843" s="588"/>
      <c r="Q1843" s="588"/>
      <c r="R1843" s="588"/>
      <c r="S1843" s="588"/>
      <c r="T1843" s="588"/>
      <c r="U1843" s="588"/>
      <c r="V1843" s="588"/>
      <c r="W1843" s="588"/>
      <c r="X1843" s="588"/>
      <c r="Y1843" s="588"/>
      <c r="Z1843" s="588"/>
      <c r="AA1843" s="588"/>
      <c r="AB1843" s="588"/>
      <c r="AC1843" s="528"/>
      <c r="AD1843" s="588"/>
      <c r="AE1843" s="613"/>
      <c r="AF1843" s="613"/>
      <c r="AP1843" s="380"/>
    </row>
    <row r="1844" spans="11:42" x14ac:dyDescent="0.45">
      <c r="K1844" s="588"/>
      <c r="L1844" s="588"/>
      <c r="M1844" s="588"/>
      <c r="N1844" s="588"/>
      <c r="O1844" s="588"/>
      <c r="P1844" s="588"/>
      <c r="Q1844" s="588"/>
      <c r="R1844" s="588"/>
      <c r="S1844" s="588"/>
      <c r="T1844" s="588"/>
      <c r="U1844" s="588"/>
      <c r="V1844" s="588"/>
      <c r="W1844" s="588"/>
      <c r="X1844" s="588"/>
      <c r="Y1844" s="588"/>
      <c r="Z1844" s="588"/>
      <c r="AA1844" s="588"/>
      <c r="AB1844" s="588"/>
      <c r="AC1844" s="528"/>
      <c r="AD1844" s="588"/>
      <c r="AE1844" s="613"/>
      <c r="AF1844" s="613"/>
      <c r="AP1844" s="380"/>
    </row>
    <row r="1845" spans="11:42" x14ac:dyDescent="0.45">
      <c r="K1845" s="588"/>
      <c r="L1845" s="588"/>
      <c r="M1845" s="588"/>
      <c r="N1845" s="588"/>
      <c r="O1845" s="588"/>
      <c r="P1845" s="588"/>
      <c r="Q1845" s="588"/>
      <c r="R1845" s="588"/>
      <c r="S1845" s="588"/>
      <c r="T1845" s="588"/>
      <c r="U1845" s="588"/>
      <c r="V1845" s="588"/>
      <c r="W1845" s="588"/>
      <c r="X1845" s="588"/>
      <c r="Y1845" s="588"/>
      <c r="Z1845" s="588"/>
      <c r="AA1845" s="588"/>
      <c r="AB1845" s="588"/>
      <c r="AC1845" s="528"/>
      <c r="AD1845" s="588"/>
      <c r="AE1845" s="613"/>
      <c r="AF1845" s="613"/>
      <c r="AP1845" s="380"/>
    </row>
    <row r="1846" spans="11:42" x14ac:dyDescent="0.45">
      <c r="K1846" s="588"/>
      <c r="L1846" s="588"/>
      <c r="M1846" s="588"/>
      <c r="N1846" s="588"/>
      <c r="O1846" s="588"/>
      <c r="P1846" s="588"/>
      <c r="Q1846" s="588"/>
      <c r="R1846" s="588"/>
      <c r="S1846" s="588"/>
      <c r="T1846" s="588"/>
      <c r="U1846" s="588"/>
      <c r="V1846" s="588"/>
      <c r="W1846" s="588"/>
      <c r="X1846" s="588"/>
      <c r="Y1846" s="588"/>
      <c r="Z1846" s="588"/>
      <c r="AA1846" s="588"/>
      <c r="AB1846" s="588"/>
      <c r="AC1846" s="528"/>
      <c r="AD1846" s="588"/>
      <c r="AE1846" s="613"/>
      <c r="AF1846" s="613"/>
      <c r="AP1846" s="380"/>
    </row>
    <row r="1847" spans="11:42" x14ac:dyDescent="0.45">
      <c r="K1847" s="588"/>
      <c r="L1847" s="588"/>
      <c r="M1847" s="588"/>
      <c r="N1847" s="588"/>
      <c r="O1847" s="588"/>
      <c r="P1847" s="588"/>
      <c r="Q1847" s="588"/>
      <c r="R1847" s="588"/>
      <c r="S1847" s="588"/>
      <c r="T1847" s="588"/>
      <c r="U1847" s="588"/>
      <c r="V1847" s="588"/>
      <c r="W1847" s="588"/>
      <c r="X1847" s="588"/>
      <c r="Y1847" s="588"/>
      <c r="Z1847" s="588"/>
      <c r="AA1847" s="588"/>
      <c r="AB1847" s="588"/>
      <c r="AC1847" s="528"/>
      <c r="AD1847" s="588"/>
      <c r="AE1847" s="613"/>
      <c r="AF1847" s="613"/>
      <c r="AP1847" s="380"/>
    </row>
    <row r="1848" spans="11:42" x14ac:dyDescent="0.45">
      <c r="K1848" s="588"/>
      <c r="L1848" s="588"/>
      <c r="M1848" s="588"/>
      <c r="N1848" s="588"/>
      <c r="O1848" s="588"/>
      <c r="P1848" s="588"/>
      <c r="Q1848" s="588"/>
      <c r="R1848" s="588"/>
      <c r="S1848" s="588"/>
      <c r="T1848" s="588"/>
      <c r="U1848" s="588"/>
      <c r="V1848" s="588"/>
      <c r="W1848" s="588"/>
      <c r="X1848" s="588"/>
      <c r="Y1848" s="588"/>
      <c r="Z1848" s="588"/>
      <c r="AA1848" s="588"/>
      <c r="AB1848" s="588"/>
      <c r="AC1848" s="528"/>
      <c r="AD1848" s="588"/>
      <c r="AE1848" s="613"/>
      <c r="AF1848" s="613"/>
      <c r="AP1848" s="380"/>
    </row>
    <row r="1849" spans="11:42" x14ac:dyDescent="0.45">
      <c r="K1849" s="588"/>
      <c r="L1849" s="588"/>
      <c r="M1849" s="588"/>
      <c r="N1849" s="588"/>
      <c r="O1849" s="588"/>
      <c r="P1849" s="588"/>
      <c r="Q1849" s="588"/>
      <c r="R1849" s="588"/>
      <c r="S1849" s="588"/>
      <c r="T1849" s="588"/>
      <c r="U1849" s="588"/>
      <c r="V1849" s="588"/>
      <c r="W1849" s="588"/>
      <c r="X1849" s="588"/>
      <c r="Y1849" s="588"/>
      <c r="Z1849" s="588"/>
      <c r="AA1849" s="588"/>
      <c r="AB1849" s="588"/>
      <c r="AC1849" s="528"/>
      <c r="AD1849" s="588"/>
      <c r="AE1849" s="613"/>
      <c r="AF1849" s="613"/>
      <c r="AP1849" s="380"/>
    </row>
    <row r="1850" spans="11:42" x14ac:dyDescent="0.45">
      <c r="K1850" s="588"/>
      <c r="L1850" s="588"/>
      <c r="M1850" s="588"/>
      <c r="N1850" s="588"/>
      <c r="O1850" s="588"/>
      <c r="P1850" s="588"/>
      <c r="Q1850" s="588"/>
      <c r="R1850" s="588"/>
      <c r="S1850" s="588"/>
      <c r="T1850" s="588"/>
      <c r="U1850" s="588"/>
      <c r="V1850" s="588"/>
      <c r="W1850" s="588"/>
      <c r="X1850" s="588"/>
      <c r="Y1850" s="588"/>
      <c r="Z1850" s="588"/>
      <c r="AA1850" s="588"/>
      <c r="AB1850" s="588"/>
      <c r="AC1850" s="528"/>
      <c r="AD1850" s="588"/>
      <c r="AE1850" s="613"/>
      <c r="AF1850" s="613"/>
      <c r="AP1850" s="380"/>
    </row>
    <row r="1851" spans="11:42" x14ac:dyDescent="0.45">
      <c r="K1851" s="588"/>
      <c r="L1851" s="588"/>
      <c r="M1851" s="588"/>
      <c r="N1851" s="588"/>
      <c r="O1851" s="588"/>
      <c r="P1851" s="588"/>
      <c r="Q1851" s="588"/>
      <c r="R1851" s="588"/>
      <c r="S1851" s="588"/>
      <c r="T1851" s="588"/>
      <c r="U1851" s="588"/>
      <c r="V1851" s="588"/>
      <c r="W1851" s="588"/>
      <c r="X1851" s="588"/>
      <c r="Y1851" s="588"/>
      <c r="Z1851" s="588"/>
      <c r="AA1851" s="588"/>
      <c r="AB1851" s="588"/>
      <c r="AC1851" s="528"/>
      <c r="AD1851" s="588"/>
      <c r="AE1851" s="613"/>
      <c r="AF1851" s="613"/>
      <c r="AP1851" s="380"/>
    </row>
    <row r="1852" spans="11:42" x14ac:dyDescent="0.45">
      <c r="K1852" s="588"/>
      <c r="L1852" s="588"/>
      <c r="M1852" s="588"/>
      <c r="N1852" s="588"/>
      <c r="O1852" s="588"/>
      <c r="P1852" s="588"/>
      <c r="Q1852" s="588"/>
      <c r="R1852" s="588"/>
      <c r="S1852" s="588"/>
      <c r="T1852" s="588"/>
      <c r="U1852" s="588"/>
      <c r="V1852" s="588"/>
      <c r="W1852" s="588"/>
      <c r="X1852" s="588"/>
      <c r="Y1852" s="588"/>
      <c r="Z1852" s="588"/>
      <c r="AA1852" s="588"/>
      <c r="AB1852" s="588"/>
      <c r="AC1852" s="528"/>
      <c r="AD1852" s="588"/>
      <c r="AE1852" s="613"/>
      <c r="AF1852" s="613"/>
      <c r="AP1852" s="380"/>
    </row>
    <row r="1853" spans="11:42" x14ac:dyDescent="0.45">
      <c r="K1853" s="588"/>
      <c r="L1853" s="588"/>
      <c r="M1853" s="588"/>
      <c r="N1853" s="588"/>
      <c r="O1853" s="588"/>
      <c r="P1853" s="588"/>
      <c r="Q1853" s="588"/>
      <c r="R1853" s="588"/>
      <c r="S1853" s="588"/>
      <c r="T1853" s="588"/>
      <c r="U1853" s="588"/>
      <c r="V1853" s="588"/>
      <c r="W1853" s="588"/>
      <c r="X1853" s="588"/>
      <c r="Y1853" s="588"/>
      <c r="Z1853" s="588"/>
      <c r="AA1853" s="588"/>
      <c r="AB1853" s="588"/>
      <c r="AC1853" s="528"/>
      <c r="AD1853" s="588"/>
      <c r="AE1853" s="613"/>
      <c r="AF1853" s="613"/>
      <c r="AP1853" s="380"/>
    </row>
    <row r="1854" spans="11:42" x14ac:dyDescent="0.45">
      <c r="K1854" s="588"/>
      <c r="L1854" s="588"/>
      <c r="M1854" s="588"/>
      <c r="N1854" s="588"/>
      <c r="O1854" s="588"/>
      <c r="P1854" s="588"/>
      <c r="Q1854" s="588"/>
      <c r="R1854" s="588"/>
      <c r="S1854" s="588"/>
      <c r="T1854" s="588"/>
      <c r="U1854" s="588"/>
      <c r="V1854" s="588"/>
      <c r="W1854" s="588"/>
      <c r="X1854" s="588"/>
      <c r="Y1854" s="588"/>
      <c r="Z1854" s="588"/>
      <c r="AA1854" s="588"/>
      <c r="AB1854" s="588"/>
      <c r="AC1854" s="528"/>
      <c r="AD1854" s="588"/>
      <c r="AE1854" s="613"/>
      <c r="AF1854" s="613"/>
      <c r="AP1854" s="380"/>
    </row>
    <row r="1855" spans="11:42" x14ac:dyDescent="0.45">
      <c r="K1855" s="588"/>
      <c r="L1855" s="588"/>
      <c r="M1855" s="588"/>
      <c r="N1855" s="588"/>
      <c r="O1855" s="588"/>
      <c r="P1855" s="588"/>
      <c r="Q1855" s="588"/>
      <c r="R1855" s="588"/>
      <c r="S1855" s="588"/>
      <c r="T1855" s="588"/>
      <c r="U1855" s="588"/>
      <c r="V1855" s="588"/>
      <c r="W1855" s="588"/>
      <c r="X1855" s="588"/>
      <c r="Y1855" s="588"/>
      <c r="Z1855" s="588"/>
      <c r="AA1855" s="588"/>
      <c r="AB1855" s="588"/>
      <c r="AC1855" s="528"/>
      <c r="AD1855" s="588"/>
      <c r="AE1855" s="613"/>
      <c r="AF1855" s="613"/>
      <c r="AP1855" s="380"/>
    </row>
    <row r="1856" spans="11:42" x14ac:dyDescent="0.45">
      <c r="K1856" s="588"/>
      <c r="L1856" s="588"/>
      <c r="M1856" s="588"/>
      <c r="N1856" s="588"/>
      <c r="O1856" s="588"/>
      <c r="P1856" s="588"/>
      <c r="Q1856" s="588"/>
      <c r="R1856" s="588"/>
      <c r="S1856" s="588"/>
      <c r="T1856" s="588"/>
      <c r="U1856" s="588"/>
      <c r="V1856" s="588"/>
      <c r="W1856" s="588"/>
      <c r="X1856" s="588"/>
      <c r="Y1856" s="588"/>
      <c r="Z1856" s="588"/>
      <c r="AA1856" s="588"/>
      <c r="AB1856" s="588"/>
      <c r="AC1856" s="528"/>
      <c r="AD1856" s="588"/>
      <c r="AE1856" s="613"/>
      <c r="AF1856" s="613"/>
      <c r="AP1856" s="380"/>
    </row>
    <row r="1857" spans="11:42" x14ac:dyDescent="0.45">
      <c r="K1857" s="588"/>
      <c r="L1857" s="588"/>
      <c r="M1857" s="588"/>
      <c r="N1857" s="588"/>
      <c r="O1857" s="588"/>
      <c r="P1857" s="588"/>
      <c r="Q1857" s="588"/>
      <c r="R1857" s="588"/>
      <c r="S1857" s="588"/>
      <c r="T1857" s="588"/>
      <c r="U1857" s="588"/>
      <c r="V1857" s="588"/>
      <c r="W1857" s="588"/>
      <c r="X1857" s="588"/>
      <c r="Y1857" s="588"/>
      <c r="Z1857" s="588"/>
      <c r="AA1857" s="588"/>
      <c r="AB1857" s="588"/>
      <c r="AC1857" s="528"/>
      <c r="AD1857" s="588"/>
      <c r="AE1857" s="613"/>
      <c r="AF1857" s="613"/>
      <c r="AP1857" s="380"/>
    </row>
    <row r="1858" spans="11:42" x14ac:dyDescent="0.45">
      <c r="K1858" s="588"/>
      <c r="L1858" s="588"/>
      <c r="M1858" s="588"/>
      <c r="N1858" s="588"/>
      <c r="O1858" s="588"/>
      <c r="P1858" s="588"/>
      <c r="Q1858" s="588"/>
      <c r="R1858" s="588"/>
      <c r="S1858" s="588"/>
      <c r="T1858" s="588"/>
      <c r="U1858" s="588"/>
      <c r="V1858" s="588"/>
      <c r="W1858" s="588"/>
      <c r="X1858" s="588"/>
      <c r="Y1858" s="588"/>
      <c r="Z1858" s="588"/>
      <c r="AA1858" s="588"/>
      <c r="AB1858" s="588"/>
      <c r="AC1858" s="528"/>
      <c r="AD1858" s="588"/>
      <c r="AE1858" s="613"/>
      <c r="AF1858" s="613"/>
      <c r="AP1858" s="380"/>
    </row>
    <row r="1859" spans="11:42" x14ac:dyDescent="0.45">
      <c r="K1859" s="588"/>
      <c r="L1859" s="588"/>
      <c r="M1859" s="588"/>
      <c r="N1859" s="588"/>
      <c r="O1859" s="588"/>
      <c r="P1859" s="588"/>
      <c r="Q1859" s="588"/>
      <c r="R1859" s="588"/>
      <c r="S1859" s="588"/>
      <c r="T1859" s="588"/>
      <c r="U1859" s="588"/>
      <c r="V1859" s="588"/>
      <c r="W1859" s="588"/>
      <c r="X1859" s="588"/>
      <c r="Y1859" s="588"/>
      <c r="Z1859" s="588"/>
      <c r="AA1859" s="588"/>
      <c r="AB1859" s="588"/>
      <c r="AC1859" s="528"/>
      <c r="AD1859" s="588"/>
      <c r="AE1859" s="613"/>
      <c r="AF1859" s="613"/>
      <c r="AP1859" s="380"/>
    </row>
    <row r="1860" spans="11:42" x14ac:dyDescent="0.45">
      <c r="K1860" s="588"/>
      <c r="L1860" s="588"/>
      <c r="M1860" s="588"/>
      <c r="N1860" s="588"/>
      <c r="O1860" s="588"/>
      <c r="P1860" s="588"/>
      <c r="Q1860" s="588"/>
      <c r="R1860" s="588"/>
      <c r="S1860" s="588"/>
      <c r="T1860" s="588"/>
      <c r="U1860" s="588"/>
      <c r="V1860" s="588"/>
      <c r="W1860" s="588"/>
      <c r="X1860" s="588"/>
      <c r="Y1860" s="588"/>
      <c r="Z1860" s="588"/>
      <c r="AA1860" s="588"/>
      <c r="AB1860" s="588"/>
      <c r="AC1860" s="528"/>
      <c r="AD1860" s="588"/>
      <c r="AE1860" s="613"/>
      <c r="AF1860" s="613"/>
      <c r="AP1860" s="380"/>
    </row>
    <row r="1861" spans="11:42" x14ac:dyDescent="0.45">
      <c r="K1861" s="588"/>
      <c r="L1861" s="588"/>
      <c r="M1861" s="588"/>
      <c r="N1861" s="588"/>
      <c r="O1861" s="588"/>
      <c r="P1861" s="588"/>
      <c r="Q1861" s="588"/>
      <c r="R1861" s="588"/>
      <c r="S1861" s="588"/>
      <c r="T1861" s="588"/>
      <c r="U1861" s="588"/>
      <c r="V1861" s="588"/>
      <c r="W1861" s="588"/>
      <c r="X1861" s="588"/>
      <c r="Y1861" s="588"/>
      <c r="Z1861" s="588"/>
      <c r="AA1861" s="588"/>
      <c r="AB1861" s="588"/>
      <c r="AC1861" s="528"/>
      <c r="AD1861" s="588"/>
      <c r="AE1861" s="613"/>
      <c r="AF1861" s="613"/>
      <c r="AP1861" s="380"/>
    </row>
    <row r="1862" spans="11:42" x14ac:dyDescent="0.45">
      <c r="K1862" s="588"/>
      <c r="L1862" s="588"/>
      <c r="M1862" s="588"/>
      <c r="N1862" s="588"/>
      <c r="O1862" s="588"/>
      <c r="P1862" s="588"/>
      <c r="Q1862" s="588"/>
      <c r="R1862" s="588"/>
      <c r="S1862" s="588"/>
      <c r="T1862" s="588"/>
      <c r="U1862" s="588"/>
      <c r="V1862" s="588"/>
      <c r="W1862" s="588"/>
      <c r="X1862" s="588"/>
      <c r="Y1862" s="588"/>
      <c r="Z1862" s="588"/>
      <c r="AA1862" s="588"/>
      <c r="AB1862" s="588"/>
      <c r="AC1862" s="528"/>
      <c r="AD1862" s="588"/>
      <c r="AE1862" s="613"/>
      <c r="AF1862" s="613"/>
      <c r="AP1862" s="380"/>
    </row>
    <row r="1863" spans="11:42" x14ac:dyDescent="0.45">
      <c r="K1863" s="588"/>
      <c r="L1863" s="588"/>
      <c r="M1863" s="588"/>
      <c r="N1863" s="588"/>
      <c r="O1863" s="588"/>
      <c r="P1863" s="588"/>
      <c r="Q1863" s="588"/>
      <c r="R1863" s="588"/>
      <c r="S1863" s="588"/>
      <c r="T1863" s="588"/>
      <c r="U1863" s="588"/>
      <c r="V1863" s="588"/>
      <c r="W1863" s="588"/>
      <c r="X1863" s="588"/>
      <c r="Y1863" s="588"/>
      <c r="Z1863" s="588"/>
      <c r="AA1863" s="588"/>
      <c r="AB1863" s="588"/>
      <c r="AC1863" s="528"/>
      <c r="AD1863" s="588"/>
      <c r="AE1863" s="613"/>
      <c r="AF1863" s="613"/>
      <c r="AP1863" s="380"/>
    </row>
    <row r="1864" spans="11:42" x14ac:dyDescent="0.45">
      <c r="K1864" s="588"/>
      <c r="L1864" s="588"/>
      <c r="M1864" s="588"/>
      <c r="N1864" s="588"/>
      <c r="O1864" s="588"/>
      <c r="P1864" s="588"/>
      <c r="Q1864" s="588"/>
      <c r="R1864" s="588"/>
      <c r="S1864" s="588"/>
      <c r="T1864" s="588"/>
      <c r="U1864" s="588"/>
      <c r="V1864" s="588"/>
      <c r="W1864" s="588"/>
      <c r="X1864" s="588"/>
      <c r="Y1864" s="588"/>
      <c r="Z1864" s="588"/>
      <c r="AA1864" s="588"/>
      <c r="AB1864" s="588"/>
      <c r="AC1864" s="528"/>
      <c r="AD1864" s="588"/>
      <c r="AE1864" s="613"/>
      <c r="AF1864" s="613"/>
      <c r="AP1864" s="380"/>
    </row>
    <row r="1865" spans="11:42" x14ac:dyDescent="0.45">
      <c r="K1865" s="588"/>
      <c r="L1865" s="588"/>
      <c r="M1865" s="588"/>
      <c r="N1865" s="588"/>
      <c r="O1865" s="588"/>
      <c r="P1865" s="588"/>
      <c r="Q1865" s="588"/>
      <c r="R1865" s="588"/>
      <c r="S1865" s="588"/>
      <c r="T1865" s="588"/>
      <c r="U1865" s="588"/>
      <c r="V1865" s="588"/>
      <c r="W1865" s="588"/>
      <c r="X1865" s="588"/>
      <c r="Y1865" s="588"/>
      <c r="Z1865" s="588"/>
      <c r="AA1865" s="588"/>
      <c r="AB1865" s="588"/>
      <c r="AC1865" s="528"/>
      <c r="AD1865" s="588"/>
      <c r="AE1865" s="613"/>
      <c r="AF1865" s="613"/>
      <c r="AP1865" s="380"/>
    </row>
    <row r="1866" spans="11:42" x14ac:dyDescent="0.45">
      <c r="K1866" s="588"/>
      <c r="L1866" s="588"/>
      <c r="M1866" s="588"/>
      <c r="N1866" s="588"/>
      <c r="O1866" s="588"/>
      <c r="P1866" s="588"/>
      <c r="Q1866" s="588"/>
      <c r="R1866" s="588"/>
      <c r="S1866" s="588"/>
      <c r="T1866" s="588"/>
      <c r="U1866" s="588"/>
      <c r="V1866" s="588"/>
      <c r="W1866" s="588"/>
      <c r="X1866" s="588"/>
      <c r="Y1866" s="588"/>
      <c r="Z1866" s="588"/>
      <c r="AA1866" s="588"/>
      <c r="AB1866" s="588"/>
      <c r="AC1866" s="528"/>
      <c r="AD1866" s="588"/>
      <c r="AE1866" s="613"/>
      <c r="AF1866" s="613"/>
      <c r="AP1866" s="380"/>
    </row>
    <row r="1867" spans="11:42" x14ac:dyDescent="0.45">
      <c r="K1867" s="588"/>
      <c r="L1867" s="588"/>
      <c r="M1867" s="588"/>
      <c r="N1867" s="588"/>
      <c r="O1867" s="588"/>
      <c r="P1867" s="588"/>
      <c r="Q1867" s="588"/>
      <c r="R1867" s="588"/>
      <c r="S1867" s="588"/>
      <c r="T1867" s="588"/>
      <c r="U1867" s="588"/>
      <c r="V1867" s="588"/>
      <c r="W1867" s="588"/>
      <c r="X1867" s="588"/>
      <c r="Y1867" s="588"/>
      <c r="Z1867" s="588"/>
      <c r="AA1867" s="588"/>
      <c r="AB1867" s="588"/>
      <c r="AC1867" s="528"/>
      <c r="AD1867" s="588"/>
      <c r="AE1867" s="613"/>
      <c r="AF1867" s="613"/>
      <c r="AP1867" s="380"/>
    </row>
    <row r="1868" spans="11:42" x14ac:dyDescent="0.45">
      <c r="K1868" s="588"/>
      <c r="L1868" s="588"/>
      <c r="M1868" s="588"/>
      <c r="N1868" s="588"/>
      <c r="O1868" s="588"/>
      <c r="P1868" s="588"/>
      <c r="Q1868" s="588"/>
      <c r="R1868" s="588"/>
      <c r="S1868" s="588"/>
      <c r="T1868" s="588"/>
      <c r="U1868" s="588"/>
      <c r="V1868" s="588"/>
      <c r="W1868" s="588"/>
      <c r="X1868" s="588"/>
      <c r="Y1868" s="588"/>
      <c r="Z1868" s="588"/>
      <c r="AA1868" s="588"/>
      <c r="AB1868" s="588"/>
      <c r="AC1868" s="528"/>
      <c r="AD1868" s="588"/>
      <c r="AE1868" s="613"/>
      <c r="AF1868" s="613"/>
      <c r="AP1868" s="380"/>
    </row>
    <row r="1869" spans="11:42" x14ac:dyDescent="0.45">
      <c r="K1869" s="588"/>
      <c r="L1869" s="588"/>
      <c r="M1869" s="588"/>
      <c r="N1869" s="588"/>
      <c r="O1869" s="588"/>
      <c r="P1869" s="588"/>
      <c r="Q1869" s="588"/>
      <c r="R1869" s="588"/>
      <c r="S1869" s="588"/>
      <c r="T1869" s="588"/>
      <c r="U1869" s="588"/>
      <c r="V1869" s="588"/>
      <c r="W1869" s="588"/>
      <c r="X1869" s="588"/>
      <c r="Y1869" s="588"/>
      <c r="Z1869" s="588"/>
      <c r="AA1869" s="588"/>
      <c r="AB1869" s="588"/>
      <c r="AC1869" s="528"/>
      <c r="AD1869" s="588"/>
      <c r="AE1869" s="613"/>
      <c r="AF1869" s="613"/>
      <c r="AP1869" s="380"/>
    </row>
    <row r="1870" spans="11:42" x14ac:dyDescent="0.45">
      <c r="K1870" s="588"/>
      <c r="L1870" s="588"/>
      <c r="M1870" s="588"/>
      <c r="N1870" s="588"/>
      <c r="O1870" s="588"/>
      <c r="P1870" s="588"/>
      <c r="Q1870" s="588"/>
      <c r="R1870" s="588"/>
      <c r="S1870" s="588"/>
      <c r="T1870" s="588"/>
      <c r="U1870" s="588"/>
      <c r="V1870" s="588"/>
      <c r="W1870" s="588"/>
      <c r="X1870" s="588"/>
      <c r="Y1870" s="588"/>
      <c r="Z1870" s="588"/>
      <c r="AA1870" s="588"/>
      <c r="AB1870" s="588"/>
      <c r="AC1870" s="528"/>
      <c r="AD1870" s="588"/>
      <c r="AE1870" s="613"/>
      <c r="AF1870" s="613"/>
      <c r="AP1870" s="380"/>
    </row>
    <row r="1871" spans="11:42" x14ac:dyDescent="0.45">
      <c r="K1871" s="588"/>
      <c r="L1871" s="588"/>
      <c r="M1871" s="588"/>
      <c r="N1871" s="588"/>
      <c r="O1871" s="588"/>
      <c r="P1871" s="588"/>
      <c r="Q1871" s="588"/>
      <c r="R1871" s="588"/>
      <c r="S1871" s="588"/>
      <c r="T1871" s="588"/>
      <c r="U1871" s="588"/>
      <c r="V1871" s="588"/>
      <c r="W1871" s="588"/>
      <c r="X1871" s="588"/>
      <c r="Y1871" s="588"/>
      <c r="Z1871" s="588"/>
      <c r="AA1871" s="588"/>
      <c r="AB1871" s="588"/>
      <c r="AC1871" s="528"/>
      <c r="AD1871" s="588"/>
      <c r="AE1871" s="613"/>
      <c r="AF1871" s="613"/>
      <c r="AP1871" s="380"/>
    </row>
    <row r="1872" spans="11:42" x14ac:dyDescent="0.45">
      <c r="K1872" s="588"/>
      <c r="L1872" s="588"/>
      <c r="M1872" s="588"/>
      <c r="N1872" s="588"/>
      <c r="O1872" s="588"/>
      <c r="P1872" s="588"/>
      <c r="Q1872" s="588"/>
      <c r="R1872" s="588"/>
      <c r="S1872" s="588"/>
      <c r="T1872" s="588"/>
      <c r="U1872" s="588"/>
      <c r="V1872" s="588"/>
      <c r="W1872" s="588"/>
      <c r="X1872" s="588"/>
      <c r="Y1872" s="588"/>
      <c r="Z1872" s="588"/>
      <c r="AA1872" s="588"/>
      <c r="AB1872" s="588"/>
      <c r="AC1872" s="528"/>
      <c r="AD1872" s="588"/>
      <c r="AE1872" s="613"/>
      <c r="AF1872" s="613"/>
      <c r="AP1872" s="380"/>
    </row>
    <row r="1873" spans="11:42" x14ac:dyDescent="0.45">
      <c r="K1873" s="588"/>
      <c r="L1873" s="588"/>
      <c r="M1873" s="588"/>
      <c r="N1873" s="588"/>
      <c r="O1873" s="588"/>
      <c r="P1873" s="588"/>
      <c r="Q1873" s="588"/>
      <c r="R1873" s="588"/>
      <c r="S1873" s="588"/>
      <c r="T1873" s="588"/>
      <c r="U1873" s="588"/>
      <c r="V1873" s="588"/>
      <c r="W1873" s="588"/>
      <c r="X1873" s="588"/>
      <c r="Y1873" s="588"/>
      <c r="Z1873" s="588"/>
      <c r="AA1873" s="588"/>
      <c r="AB1873" s="588"/>
      <c r="AC1873" s="528"/>
      <c r="AD1873" s="588"/>
      <c r="AE1873" s="613"/>
      <c r="AF1873" s="613"/>
      <c r="AP1873" s="380"/>
    </row>
    <row r="1874" spans="11:42" x14ac:dyDescent="0.45">
      <c r="K1874" s="588"/>
      <c r="L1874" s="588"/>
      <c r="M1874" s="588"/>
      <c r="N1874" s="588"/>
      <c r="O1874" s="588"/>
      <c r="P1874" s="588"/>
      <c r="Q1874" s="588"/>
      <c r="R1874" s="588"/>
      <c r="S1874" s="588"/>
      <c r="T1874" s="588"/>
      <c r="U1874" s="588"/>
      <c r="V1874" s="588"/>
      <c r="W1874" s="588"/>
      <c r="X1874" s="588"/>
      <c r="Y1874" s="588"/>
      <c r="Z1874" s="588"/>
      <c r="AA1874" s="588"/>
      <c r="AB1874" s="588"/>
      <c r="AC1874" s="528"/>
      <c r="AD1874" s="588"/>
      <c r="AE1874" s="613"/>
      <c r="AF1874" s="613"/>
      <c r="AP1874" s="380"/>
    </row>
    <row r="1875" spans="11:42" x14ac:dyDescent="0.45">
      <c r="K1875" s="588"/>
      <c r="L1875" s="588"/>
      <c r="M1875" s="588"/>
      <c r="N1875" s="588"/>
      <c r="O1875" s="588"/>
      <c r="P1875" s="588"/>
      <c r="Q1875" s="588"/>
      <c r="R1875" s="588"/>
      <c r="S1875" s="588"/>
      <c r="T1875" s="588"/>
      <c r="U1875" s="588"/>
      <c r="V1875" s="588"/>
      <c r="W1875" s="588"/>
      <c r="X1875" s="588"/>
      <c r="Y1875" s="588"/>
      <c r="Z1875" s="588"/>
      <c r="AA1875" s="588"/>
      <c r="AB1875" s="588"/>
      <c r="AC1875" s="528"/>
      <c r="AD1875" s="588"/>
      <c r="AE1875" s="613"/>
      <c r="AF1875" s="613"/>
      <c r="AP1875" s="380"/>
    </row>
    <row r="1876" spans="11:42" x14ac:dyDescent="0.45">
      <c r="K1876" s="588"/>
      <c r="L1876" s="588"/>
      <c r="M1876" s="588"/>
      <c r="N1876" s="588"/>
      <c r="O1876" s="588"/>
      <c r="P1876" s="588"/>
      <c r="Q1876" s="588"/>
      <c r="R1876" s="588"/>
      <c r="S1876" s="588"/>
      <c r="T1876" s="588"/>
      <c r="U1876" s="588"/>
      <c r="V1876" s="588"/>
      <c r="W1876" s="588"/>
      <c r="X1876" s="588"/>
      <c r="Y1876" s="588"/>
      <c r="Z1876" s="588"/>
      <c r="AA1876" s="588"/>
      <c r="AB1876" s="588"/>
      <c r="AC1876" s="528"/>
      <c r="AD1876" s="588"/>
      <c r="AE1876" s="613"/>
      <c r="AF1876" s="613"/>
      <c r="AP1876" s="380"/>
    </row>
    <row r="1877" spans="11:42" x14ac:dyDescent="0.45">
      <c r="K1877" s="588"/>
      <c r="L1877" s="588"/>
      <c r="M1877" s="588"/>
      <c r="N1877" s="588"/>
      <c r="O1877" s="588"/>
      <c r="P1877" s="588"/>
      <c r="Q1877" s="588"/>
      <c r="R1877" s="588"/>
      <c r="S1877" s="588"/>
      <c r="T1877" s="588"/>
      <c r="U1877" s="588"/>
      <c r="V1877" s="588"/>
      <c r="W1877" s="588"/>
      <c r="X1877" s="588"/>
      <c r="Y1877" s="588"/>
      <c r="Z1877" s="588"/>
      <c r="AA1877" s="588"/>
      <c r="AB1877" s="588"/>
      <c r="AC1877" s="528"/>
      <c r="AD1877" s="588"/>
      <c r="AE1877" s="613"/>
      <c r="AF1877" s="613"/>
      <c r="AP1877" s="380"/>
    </row>
    <row r="1878" spans="11:42" x14ac:dyDescent="0.45">
      <c r="K1878" s="588"/>
      <c r="L1878" s="588"/>
      <c r="M1878" s="588"/>
      <c r="N1878" s="588"/>
      <c r="O1878" s="588"/>
      <c r="P1878" s="588"/>
      <c r="Q1878" s="588"/>
      <c r="R1878" s="588"/>
      <c r="S1878" s="588"/>
      <c r="T1878" s="588"/>
      <c r="U1878" s="588"/>
      <c r="V1878" s="588"/>
      <c r="W1878" s="588"/>
      <c r="X1878" s="588"/>
      <c r="Y1878" s="588"/>
      <c r="Z1878" s="588"/>
      <c r="AA1878" s="588"/>
      <c r="AB1878" s="588"/>
      <c r="AC1878" s="528"/>
      <c r="AD1878" s="588"/>
      <c r="AE1878" s="613"/>
      <c r="AF1878" s="613"/>
      <c r="AP1878" s="380"/>
    </row>
    <row r="1879" spans="11:42" x14ac:dyDescent="0.45">
      <c r="K1879" s="588"/>
      <c r="L1879" s="588"/>
      <c r="M1879" s="588"/>
      <c r="N1879" s="588"/>
      <c r="O1879" s="588"/>
      <c r="P1879" s="588"/>
      <c r="Q1879" s="588"/>
      <c r="R1879" s="588"/>
      <c r="S1879" s="588"/>
      <c r="T1879" s="588"/>
      <c r="U1879" s="588"/>
      <c r="V1879" s="588"/>
      <c r="W1879" s="588"/>
      <c r="X1879" s="588"/>
      <c r="Y1879" s="588"/>
      <c r="Z1879" s="588"/>
      <c r="AA1879" s="588"/>
      <c r="AB1879" s="588"/>
      <c r="AC1879" s="528"/>
      <c r="AD1879" s="588"/>
      <c r="AE1879" s="613"/>
      <c r="AF1879" s="613"/>
      <c r="AP1879" s="380"/>
    </row>
    <row r="1880" spans="11:42" x14ac:dyDescent="0.45">
      <c r="K1880" s="588"/>
      <c r="L1880" s="588"/>
      <c r="M1880" s="588"/>
      <c r="N1880" s="588"/>
      <c r="O1880" s="588"/>
      <c r="P1880" s="588"/>
      <c r="Q1880" s="588"/>
      <c r="R1880" s="588"/>
      <c r="S1880" s="588"/>
      <c r="T1880" s="588"/>
      <c r="U1880" s="588"/>
      <c r="V1880" s="588"/>
      <c r="W1880" s="588"/>
      <c r="X1880" s="588"/>
      <c r="Y1880" s="588"/>
      <c r="Z1880" s="588"/>
      <c r="AA1880" s="588"/>
      <c r="AB1880" s="588"/>
      <c r="AC1880" s="528"/>
      <c r="AD1880" s="588"/>
      <c r="AE1880" s="613"/>
      <c r="AF1880" s="613"/>
      <c r="AP1880" s="380"/>
    </row>
    <row r="1881" spans="11:42" x14ac:dyDescent="0.45">
      <c r="K1881" s="588"/>
      <c r="L1881" s="588"/>
      <c r="M1881" s="588"/>
      <c r="N1881" s="588"/>
      <c r="O1881" s="588"/>
      <c r="P1881" s="588"/>
      <c r="Q1881" s="588"/>
      <c r="R1881" s="588"/>
      <c r="S1881" s="588"/>
      <c r="T1881" s="588"/>
      <c r="U1881" s="588"/>
      <c r="V1881" s="588"/>
      <c r="W1881" s="588"/>
      <c r="X1881" s="588"/>
      <c r="Y1881" s="588"/>
      <c r="Z1881" s="588"/>
      <c r="AA1881" s="588"/>
      <c r="AB1881" s="588"/>
      <c r="AC1881" s="528"/>
      <c r="AD1881" s="588"/>
      <c r="AE1881" s="613"/>
      <c r="AF1881" s="613"/>
      <c r="AP1881" s="380"/>
    </row>
    <row r="1882" spans="11:42" x14ac:dyDescent="0.45">
      <c r="K1882" s="588"/>
      <c r="L1882" s="588"/>
      <c r="M1882" s="588"/>
      <c r="N1882" s="588"/>
      <c r="O1882" s="588"/>
      <c r="P1882" s="588"/>
      <c r="Q1882" s="588"/>
      <c r="R1882" s="588"/>
      <c r="S1882" s="588"/>
      <c r="T1882" s="588"/>
      <c r="U1882" s="588"/>
      <c r="V1882" s="588"/>
      <c r="W1882" s="588"/>
      <c r="X1882" s="588"/>
      <c r="Y1882" s="588"/>
      <c r="Z1882" s="588"/>
      <c r="AA1882" s="588"/>
      <c r="AB1882" s="588"/>
      <c r="AC1882" s="528"/>
      <c r="AD1882" s="588"/>
      <c r="AE1882" s="613"/>
      <c r="AF1882" s="613"/>
      <c r="AP1882" s="380"/>
    </row>
    <row r="1883" spans="11:42" x14ac:dyDescent="0.45">
      <c r="K1883" s="588"/>
      <c r="L1883" s="588"/>
      <c r="M1883" s="588"/>
      <c r="N1883" s="588"/>
      <c r="O1883" s="588"/>
      <c r="P1883" s="588"/>
      <c r="Q1883" s="588"/>
      <c r="R1883" s="588"/>
      <c r="S1883" s="588"/>
      <c r="T1883" s="588"/>
      <c r="U1883" s="588"/>
      <c r="V1883" s="588"/>
      <c r="W1883" s="588"/>
      <c r="X1883" s="588"/>
      <c r="Y1883" s="588"/>
      <c r="Z1883" s="588"/>
      <c r="AA1883" s="588"/>
      <c r="AB1883" s="588"/>
      <c r="AC1883" s="528"/>
      <c r="AD1883" s="588"/>
      <c r="AE1883" s="613"/>
      <c r="AF1883" s="613"/>
      <c r="AP1883" s="380"/>
    </row>
    <row r="1884" spans="11:42" x14ac:dyDescent="0.45">
      <c r="K1884" s="588"/>
      <c r="L1884" s="588"/>
      <c r="M1884" s="588"/>
      <c r="N1884" s="588"/>
      <c r="O1884" s="588"/>
      <c r="P1884" s="588"/>
      <c r="Q1884" s="588"/>
      <c r="R1884" s="588"/>
      <c r="S1884" s="588"/>
      <c r="T1884" s="588"/>
      <c r="U1884" s="588"/>
      <c r="V1884" s="588"/>
      <c r="W1884" s="588"/>
      <c r="X1884" s="588"/>
      <c r="Y1884" s="588"/>
      <c r="Z1884" s="588"/>
      <c r="AA1884" s="588"/>
      <c r="AB1884" s="588"/>
      <c r="AC1884" s="528"/>
      <c r="AD1884" s="588"/>
      <c r="AE1884" s="613"/>
      <c r="AF1884" s="613"/>
      <c r="AP1884" s="380"/>
    </row>
    <row r="1885" spans="11:42" x14ac:dyDescent="0.45">
      <c r="K1885" s="588"/>
      <c r="L1885" s="588"/>
      <c r="M1885" s="588"/>
      <c r="N1885" s="588"/>
      <c r="O1885" s="588"/>
      <c r="P1885" s="588"/>
      <c r="Q1885" s="588"/>
      <c r="R1885" s="588"/>
      <c r="S1885" s="588"/>
      <c r="T1885" s="588"/>
      <c r="U1885" s="588"/>
      <c r="V1885" s="588"/>
      <c r="W1885" s="588"/>
      <c r="X1885" s="588"/>
      <c r="Y1885" s="588"/>
      <c r="Z1885" s="588"/>
      <c r="AA1885" s="588"/>
      <c r="AB1885" s="588"/>
      <c r="AC1885" s="528"/>
      <c r="AD1885" s="588"/>
      <c r="AE1885" s="613"/>
      <c r="AF1885" s="613"/>
      <c r="AP1885" s="380"/>
    </row>
    <row r="1886" spans="11:42" x14ac:dyDescent="0.45">
      <c r="K1886" s="588"/>
      <c r="L1886" s="588"/>
      <c r="M1886" s="588"/>
      <c r="N1886" s="588"/>
      <c r="O1886" s="588"/>
      <c r="P1886" s="588"/>
      <c r="Q1886" s="588"/>
      <c r="R1886" s="588"/>
      <c r="S1886" s="588"/>
      <c r="T1886" s="588"/>
      <c r="U1886" s="588"/>
      <c r="V1886" s="588"/>
      <c r="W1886" s="588"/>
      <c r="X1886" s="588"/>
      <c r="Y1886" s="588"/>
      <c r="Z1886" s="588"/>
      <c r="AA1886" s="588"/>
      <c r="AB1886" s="588"/>
      <c r="AC1886" s="528"/>
      <c r="AD1886" s="588"/>
      <c r="AE1886" s="613"/>
      <c r="AF1886" s="613"/>
      <c r="AP1886" s="380"/>
    </row>
    <row r="1887" spans="11:42" x14ac:dyDescent="0.45">
      <c r="K1887" s="588"/>
      <c r="L1887" s="588"/>
      <c r="M1887" s="588"/>
      <c r="N1887" s="588"/>
      <c r="O1887" s="588"/>
      <c r="P1887" s="588"/>
      <c r="Q1887" s="588"/>
      <c r="R1887" s="588"/>
      <c r="S1887" s="588"/>
      <c r="T1887" s="588"/>
      <c r="U1887" s="588"/>
      <c r="V1887" s="588"/>
      <c r="W1887" s="588"/>
      <c r="X1887" s="588"/>
      <c r="Y1887" s="588"/>
      <c r="Z1887" s="588"/>
      <c r="AA1887" s="588"/>
      <c r="AB1887" s="588"/>
      <c r="AC1887" s="528"/>
      <c r="AD1887" s="588"/>
      <c r="AE1887" s="613"/>
      <c r="AF1887" s="613"/>
      <c r="AP1887" s="380"/>
    </row>
    <row r="1888" spans="11:42" x14ac:dyDescent="0.45">
      <c r="K1888" s="588"/>
      <c r="L1888" s="588"/>
      <c r="M1888" s="588"/>
      <c r="N1888" s="588"/>
      <c r="O1888" s="588"/>
      <c r="P1888" s="588"/>
      <c r="Q1888" s="588"/>
      <c r="R1888" s="588"/>
      <c r="S1888" s="588"/>
      <c r="T1888" s="588"/>
      <c r="U1888" s="588"/>
      <c r="V1888" s="588"/>
      <c r="W1888" s="588"/>
      <c r="X1888" s="588"/>
      <c r="Y1888" s="588"/>
      <c r="Z1888" s="588"/>
      <c r="AA1888" s="588"/>
      <c r="AB1888" s="588"/>
      <c r="AC1888" s="528"/>
      <c r="AD1888" s="588"/>
      <c r="AE1888" s="613"/>
      <c r="AF1888" s="613"/>
      <c r="AP1888" s="380"/>
    </row>
    <row r="1889" spans="11:42" x14ac:dyDescent="0.45">
      <c r="K1889" s="588"/>
      <c r="L1889" s="588"/>
      <c r="M1889" s="588"/>
      <c r="N1889" s="588"/>
      <c r="O1889" s="588"/>
      <c r="P1889" s="588"/>
      <c r="Q1889" s="588"/>
      <c r="R1889" s="588"/>
      <c r="S1889" s="588"/>
      <c r="T1889" s="588"/>
      <c r="U1889" s="588"/>
      <c r="V1889" s="588"/>
      <c r="W1889" s="588"/>
      <c r="X1889" s="588"/>
      <c r="Y1889" s="588"/>
      <c r="Z1889" s="588"/>
      <c r="AA1889" s="588"/>
      <c r="AB1889" s="588"/>
      <c r="AC1889" s="528"/>
      <c r="AD1889" s="588"/>
      <c r="AE1889" s="613"/>
      <c r="AF1889" s="613"/>
      <c r="AP1889" s="380"/>
    </row>
    <row r="1890" spans="11:42" x14ac:dyDescent="0.45">
      <c r="K1890" s="588"/>
      <c r="L1890" s="588"/>
      <c r="M1890" s="588"/>
      <c r="N1890" s="588"/>
      <c r="O1890" s="588"/>
      <c r="P1890" s="588"/>
      <c r="Q1890" s="588"/>
      <c r="R1890" s="588"/>
      <c r="S1890" s="588"/>
      <c r="T1890" s="588"/>
      <c r="U1890" s="588"/>
      <c r="V1890" s="588"/>
      <c r="W1890" s="588"/>
      <c r="X1890" s="588"/>
      <c r="Y1890" s="588"/>
      <c r="Z1890" s="588"/>
      <c r="AA1890" s="588"/>
      <c r="AB1890" s="588"/>
      <c r="AC1890" s="528"/>
      <c r="AD1890" s="588"/>
      <c r="AE1890" s="613"/>
      <c r="AF1890" s="613"/>
      <c r="AP1890" s="380"/>
    </row>
    <row r="1891" spans="11:42" x14ac:dyDescent="0.45">
      <c r="K1891" s="588"/>
      <c r="L1891" s="588"/>
      <c r="M1891" s="588"/>
      <c r="N1891" s="588"/>
      <c r="O1891" s="588"/>
      <c r="P1891" s="588"/>
      <c r="Q1891" s="588"/>
      <c r="R1891" s="588"/>
      <c r="S1891" s="588"/>
      <c r="T1891" s="588"/>
      <c r="U1891" s="588"/>
      <c r="V1891" s="588"/>
      <c r="W1891" s="588"/>
      <c r="X1891" s="588"/>
      <c r="Y1891" s="588"/>
      <c r="Z1891" s="588"/>
      <c r="AA1891" s="588"/>
      <c r="AB1891" s="588"/>
      <c r="AC1891" s="528"/>
      <c r="AD1891" s="588"/>
      <c r="AE1891" s="613"/>
      <c r="AF1891" s="613"/>
      <c r="AP1891" s="380"/>
    </row>
    <row r="1892" spans="11:42" x14ac:dyDescent="0.45">
      <c r="K1892" s="588"/>
      <c r="L1892" s="588"/>
      <c r="M1892" s="588"/>
      <c r="N1892" s="588"/>
      <c r="O1892" s="588"/>
      <c r="P1892" s="588"/>
      <c r="Q1892" s="588"/>
      <c r="R1892" s="588"/>
      <c r="S1892" s="588"/>
      <c r="T1892" s="588"/>
      <c r="U1892" s="588"/>
      <c r="V1892" s="588"/>
      <c r="W1892" s="588"/>
      <c r="X1892" s="588"/>
      <c r="Y1892" s="588"/>
      <c r="Z1892" s="588"/>
      <c r="AA1892" s="588"/>
      <c r="AB1892" s="588"/>
      <c r="AC1892" s="528"/>
      <c r="AD1892" s="588"/>
      <c r="AE1892" s="613"/>
      <c r="AF1892" s="613"/>
      <c r="AP1892" s="380"/>
    </row>
    <row r="1893" spans="11:42" x14ac:dyDescent="0.45">
      <c r="K1893" s="588"/>
      <c r="L1893" s="588"/>
      <c r="M1893" s="588"/>
      <c r="N1893" s="588"/>
      <c r="O1893" s="588"/>
      <c r="P1893" s="588"/>
      <c r="Q1893" s="588"/>
      <c r="R1893" s="588"/>
      <c r="S1893" s="588"/>
      <c r="T1893" s="588"/>
      <c r="U1893" s="588"/>
      <c r="V1893" s="588"/>
      <c r="W1893" s="588"/>
      <c r="X1893" s="588"/>
      <c r="Y1893" s="588"/>
      <c r="Z1893" s="588"/>
      <c r="AA1893" s="588"/>
      <c r="AB1893" s="588"/>
      <c r="AC1893" s="528"/>
      <c r="AD1893" s="588"/>
      <c r="AE1893" s="613"/>
      <c r="AF1893" s="613"/>
      <c r="AP1893" s="380"/>
    </row>
    <row r="1894" spans="11:42" x14ac:dyDescent="0.45">
      <c r="K1894" s="588"/>
      <c r="L1894" s="588"/>
      <c r="M1894" s="588"/>
      <c r="N1894" s="588"/>
      <c r="O1894" s="588"/>
      <c r="P1894" s="588"/>
      <c r="Q1894" s="588"/>
      <c r="R1894" s="588"/>
      <c r="S1894" s="588"/>
      <c r="T1894" s="588"/>
      <c r="U1894" s="588"/>
      <c r="V1894" s="588"/>
      <c r="W1894" s="588"/>
      <c r="X1894" s="588"/>
      <c r="Y1894" s="588"/>
      <c r="Z1894" s="588"/>
      <c r="AA1894" s="588"/>
      <c r="AB1894" s="588"/>
      <c r="AC1894" s="528"/>
      <c r="AD1894" s="588"/>
      <c r="AE1894" s="613"/>
      <c r="AF1894" s="613"/>
      <c r="AP1894" s="380"/>
    </row>
    <row r="1895" spans="11:42" x14ac:dyDescent="0.45">
      <c r="K1895" s="588"/>
      <c r="L1895" s="588"/>
      <c r="M1895" s="588"/>
      <c r="N1895" s="588"/>
      <c r="O1895" s="588"/>
      <c r="P1895" s="588"/>
      <c r="Q1895" s="588"/>
      <c r="R1895" s="588"/>
      <c r="S1895" s="588"/>
      <c r="T1895" s="588"/>
      <c r="U1895" s="588"/>
      <c r="V1895" s="588"/>
      <c r="W1895" s="588"/>
      <c r="X1895" s="588"/>
      <c r="Y1895" s="588"/>
      <c r="Z1895" s="588"/>
      <c r="AA1895" s="588"/>
      <c r="AB1895" s="588"/>
      <c r="AC1895" s="528"/>
      <c r="AD1895" s="588"/>
      <c r="AE1895" s="613"/>
      <c r="AF1895" s="613"/>
      <c r="AP1895" s="380"/>
    </row>
    <row r="1896" spans="11:42" x14ac:dyDescent="0.45">
      <c r="K1896" s="588"/>
      <c r="L1896" s="588"/>
      <c r="M1896" s="588"/>
      <c r="N1896" s="588"/>
      <c r="O1896" s="588"/>
      <c r="P1896" s="588"/>
      <c r="Q1896" s="588"/>
      <c r="R1896" s="588"/>
      <c r="S1896" s="588"/>
      <c r="T1896" s="588"/>
      <c r="U1896" s="588"/>
      <c r="V1896" s="588"/>
      <c r="W1896" s="588"/>
      <c r="X1896" s="588"/>
      <c r="Y1896" s="588"/>
      <c r="Z1896" s="588"/>
      <c r="AA1896" s="588"/>
      <c r="AB1896" s="588"/>
      <c r="AC1896" s="528"/>
      <c r="AD1896" s="588"/>
      <c r="AE1896" s="613"/>
      <c r="AF1896" s="613"/>
      <c r="AP1896" s="380"/>
    </row>
    <row r="1897" spans="11:42" x14ac:dyDescent="0.45">
      <c r="K1897" s="588"/>
      <c r="L1897" s="588"/>
      <c r="M1897" s="588"/>
      <c r="N1897" s="588"/>
      <c r="O1897" s="588"/>
      <c r="P1897" s="588"/>
      <c r="Q1897" s="588"/>
      <c r="R1897" s="588"/>
      <c r="S1897" s="588"/>
      <c r="T1897" s="588"/>
      <c r="U1897" s="588"/>
      <c r="V1897" s="588"/>
      <c r="W1897" s="588"/>
      <c r="X1897" s="588"/>
      <c r="Y1897" s="588"/>
      <c r="Z1897" s="588"/>
      <c r="AA1897" s="588"/>
      <c r="AB1897" s="588"/>
      <c r="AC1897" s="528"/>
      <c r="AD1897" s="588"/>
      <c r="AE1897" s="613"/>
      <c r="AF1897" s="613"/>
      <c r="AP1897" s="380"/>
    </row>
    <row r="1898" spans="11:42" x14ac:dyDescent="0.45">
      <c r="K1898" s="588"/>
      <c r="L1898" s="588"/>
      <c r="M1898" s="588"/>
      <c r="N1898" s="588"/>
      <c r="O1898" s="588"/>
      <c r="P1898" s="588"/>
      <c r="Q1898" s="588"/>
      <c r="R1898" s="588"/>
      <c r="S1898" s="588"/>
      <c r="T1898" s="588"/>
      <c r="U1898" s="588"/>
      <c r="V1898" s="588"/>
      <c r="W1898" s="588"/>
      <c r="X1898" s="588"/>
      <c r="Y1898" s="588"/>
      <c r="Z1898" s="588"/>
      <c r="AA1898" s="588"/>
      <c r="AB1898" s="588"/>
      <c r="AC1898" s="528"/>
      <c r="AD1898" s="588"/>
      <c r="AE1898" s="613"/>
      <c r="AF1898" s="613"/>
      <c r="AP1898" s="380"/>
    </row>
    <row r="1899" spans="11:42" x14ac:dyDescent="0.45">
      <c r="K1899" s="588"/>
      <c r="L1899" s="588"/>
      <c r="M1899" s="588"/>
      <c r="N1899" s="588"/>
      <c r="O1899" s="588"/>
      <c r="P1899" s="588"/>
      <c r="Q1899" s="588"/>
      <c r="R1899" s="588"/>
      <c r="S1899" s="588"/>
      <c r="T1899" s="588"/>
      <c r="U1899" s="588"/>
      <c r="V1899" s="588"/>
      <c r="W1899" s="588"/>
      <c r="X1899" s="588"/>
      <c r="Y1899" s="588"/>
      <c r="Z1899" s="588"/>
      <c r="AA1899" s="588"/>
      <c r="AB1899" s="588"/>
      <c r="AC1899" s="528"/>
      <c r="AD1899" s="588"/>
      <c r="AE1899" s="613"/>
      <c r="AF1899" s="613"/>
      <c r="AP1899" s="380"/>
    </row>
    <row r="1900" spans="11:42" x14ac:dyDescent="0.45">
      <c r="K1900" s="588"/>
      <c r="L1900" s="588"/>
      <c r="M1900" s="588"/>
      <c r="N1900" s="588"/>
      <c r="O1900" s="588"/>
      <c r="P1900" s="588"/>
      <c r="Q1900" s="588"/>
      <c r="R1900" s="588"/>
      <c r="S1900" s="588"/>
      <c r="T1900" s="588"/>
      <c r="U1900" s="588"/>
      <c r="V1900" s="588"/>
      <c r="W1900" s="588"/>
      <c r="X1900" s="588"/>
      <c r="Y1900" s="588"/>
      <c r="Z1900" s="588"/>
      <c r="AA1900" s="588"/>
      <c r="AB1900" s="588"/>
      <c r="AC1900" s="528"/>
      <c r="AD1900" s="588"/>
      <c r="AE1900" s="613"/>
      <c r="AF1900" s="613"/>
      <c r="AP1900" s="380"/>
    </row>
    <row r="1901" spans="11:42" x14ac:dyDescent="0.45">
      <c r="K1901" s="588"/>
      <c r="L1901" s="588"/>
      <c r="M1901" s="588"/>
      <c r="N1901" s="588"/>
      <c r="O1901" s="588"/>
      <c r="P1901" s="588"/>
      <c r="Q1901" s="588"/>
      <c r="R1901" s="588"/>
      <c r="S1901" s="588"/>
      <c r="T1901" s="588"/>
      <c r="U1901" s="588"/>
      <c r="V1901" s="588"/>
      <c r="W1901" s="588"/>
      <c r="X1901" s="588"/>
      <c r="Y1901" s="588"/>
      <c r="Z1901" s="588"/>
      <c r="AA1901" s="588"/>
      <c r="AB1901" s="588"/>
      <c r="AC1901" s="528"/>
      <c r="AD1901" s="588"/>
      <c r="AE1901" s="613"/>
      <c r="AF1901" s="613"/>
      <c r="AP1901" s="380"/>
    </row>
    <row r="1902" spans="11:42" x14ac:dyDescent="0.45">
      <c r="K1902" s="588"/>
      <c r="L1902" s="588"/>
      <c r="M1902" s="588"/>
      <c r="N1902" s="588"/>
      <c r="O1902" s="588"/>
      <c r="P1902" s="588"/>
      <c r="Q1902" s="588"/>
      <c r="R1902" s="588"/>
      <c r="S1902" s="588"/>
      <c r="T1902" s="588"/>
      <c r="U1902" s="588"/>
      <c r="V1902" s="588"/>
      <c r="W1902" s="588"/>
      <c r="X1902" s="588"/>
      <c r="Y1902" s="588"/>
      <c r="Z1902" s="588"/>
      <c r="AA1902" s="588"/>
      <c r="AB1902" s="588"/>
      <c r="AC1902" s="528"/>
      <c r="AD1902" s="588"/>
      <c r="AE1902" s="613"/>
      <c r="AF1902" s="613"/>
      <c r="AP1902" s="380"/>
    </row>
    <row r="1903" spans="11:42" x14ac:dyDescent="0.45">
      <c r="K1903" s="588"/>
      <c r="L1903" s="588"/>
      <c r="M1903" s="588"/>
      <c r="N1903" s="588"/>
      <c r="O1903" s="588"/>
      <c r="P1903" s="588"/>
      <c r="Q1903" s="588"/>
      <c r="R1903" s="588"/>
      <c r="S1903" s="588"/>
      <c r="T1903" s="588"/>
      <c r="U1903" s="588"/>
      <c r="V1903" s="588"/>
      <c r="W1903" s="588"/>
      <c r="X1903" s="588"/>
      <c r="Y1903" s="588"/>
      <c r="Z1903" s="588"/>
      <c r="AA1903" s="588"/>
      <c r="AB1903" s="588"/>
      <c r="AC1903" s="528"/>
      <c r="AD1903" s="588"/>
      <c r="AE1903" s="613"/>
      <c r="AF1903" s="613"/>
      <c r="AP1903" s="380"/>
    </row>
    <row r="1904" spans="11:42" x14ac:dyDescent="0.45">
      <c r="K1904" s="588"/>
      <c r="L1904" s="588"/>
      <c r="M1904" s="588"/>
      <c r="N1904" s="588"/>
      <c r="O1904" s="588"/>
      <c r="P1904" s="588"/>
      <c r="Q1904" s="588"/>
      <c r="R1904" s="588"/>
      <c r="S1904" s="588"/>
      <c r="T1904" s="588"/>
      <c r="U1904" s="588"/>
      <c r="V1904" s="588"/>
      <c r="W1904" s="588"/>
      <c r="X1904" s="588"/>
      <c r="Y1904" s="588"/>
      <c r="Z1904" s="588"/>
      <c r="AA1904" s="588"/>
      <c r="AB1904" s="588"/>
      <c r="AC1904" s="528"/>
      <c r="AD1904" s="588"/>
      <c r="AE1904" s="613"/>
      <c r="AF1904" s="613"/>
      <c r="AP1904" s="380"/>
    </row>
    <row r="1905" spans="11:42" x14ac:dyDescent="0.45">
      <c r="K1905" s="588"/>
      <c r="L1905" s="588"/>
      <c r="M1905" s="588"/>
      <c r="N1905" s="588"/>
      <c r="O1905" s="588"/>
      <c r="P1905" s="588"/>
      <c r="Q1905" s="588"/>
      <c r="R1905" s="588"/>
      <c r="S1905" s="588"/>
      <c r="T1905" s="588"/>
      <c r="U1905" s="588"/>
      <c r="V1905" s="588"/>
      <c r="W1905" s="588"/>
      <c r="X1905" s="588"/>
      <c r="Y1905" s="588"/>
      <c r="Z1905" s="588"/>
      <c r="AA1905" s="588"/>
      <c r="AB1905" s="588"/>
      <c r="AC1905" s="528"/>
      <c r="AD1905" s="588"/>
      <c r="AE1905" s="613"/>
      <c r="AF1905" s="613"/>
      <c r="AP1905" s="380"/>
    </row>
    <row r="1906" spans="11:42" x14ac:dyDescent="0.45">
      <c r="K1906" s="588"/>
      <c r="L1906" s="588"/>
      <c r="M1906" s="588"/>
      <c r="N1906" s="588"/>
      <c r="O1906" s="588"/>
      <c r="P1906" s="588"/>
      <c r="Q1906" s="588"/>
      <c r="R1906" s="588"/>
      <c r="S1906" s="588"/>
      <c r="T1906" s="588"/>
      <c r="U1906" s="588"/>
      <c r="V1906" s="588"/>
      <c r="W1906" s="588"/>
      <c r="X1906" s="588"/>
      <c r="Y1906" s="588"/>
      <c r="Z1906" s="588"/>
      <c r="AA1906" s="588"/>
      <c r="AB1906" s="588"/>
      <c r="AC1906" s="528"/>
      <c r="AD1906" s="588"/>
      <c r="AE1906" s="613"/>
      <c r="AF1906" s="613"/>
      <c r="AP1906" s="380"/>
    </row>
    <row r="1907" spans="11:42" x14ac:dyDescent="0.45">
      <c r="K1907" s="588"/>
      <c r="L1907" s="588"/>
      <c r="M1907" s="588"/>
      <c r="N1907" s="588"/>
      <c r="O1907" s="588"/>
      <c r="P1907" s="588"/>
      <c r="Q1907" s="588"/>
      <c r="R1907" s="588"/>
      <c r="S1907" s="588"/>
      <c r="T1907" s="588"/>
      <c r="U1907" s="588"/>
      <c r="V1907" s="588"/>
      <c r="W1907" s="588"/>
      <c r="X1907" s="588"/>
      <c r="Y1907" s="588"/>
      <c r="Z1907" s="588"/>
      <c r="AA1907" s="588"/>
      <c r="AB1907" s="588"/>
      <c r="AC1907" s="528"/>
      <c r="AD1907" s="588"/>
      <c r="AE1907" s="613"/>
      <c r="AF1907" s="613"/>
      <c r="AP1907" s="380"/>
    </row>
    <row r="1908" spans="11:42" x14ac:dyDescent="0.45">
      <c r="K1908" s="588"/>
      <c r="L1908" s="588"/>
      <c r="M1908" s="588"/>
      <c r="N1908" s="588"/>
      <c r="O1908" s="588"/>
      <c r="P1908" s="588"/>
      <c r="Q1908" s="588"/>
      <c r="R1908" s="588"/>
      <c r="S1908" s="588"/>
      <c r="T1908" s="588"/>
      <c r="U1908" s="588"/>
      <c r="V1908" s="588"/>
      <c r="W1908" s="588"/>
      <c r="X1908" s="588"/>
      <c r="Y1908" s="588"/>
      <c r="Z1908" s="588"/>
      <c r="AA1908" s="588"/>
      <c r="AB1908" s="588"/>
      <c r="AC1908" s="528"/>
      <c r="AD1908" s="588"/>
      <c r="AE1908" s="613"/>
      <c r="AF1908" s="613"/>
      <c r="AP1908" s="380"/>
    </row>
    <row r="1909" spans="11:42" x14ac:dyDescent="0.45">
      <c r="K1909" s="588"/>
      <c r="L1909" s="588"/>
      <c r="M1909" s="588"/>
      <c r="N1909" s="588"/>
      <c r="O1909" s="588"/>
      <c r="P1909" s="588"/>
      <c r="Q1909" s="588"/>
      <c r="R1909" s="588"/>
      <c r="S1909" s="588"/>
      <c r="T1909" s="588"/>
      <c r="U1909" s="588"/>
      <c r="V1909" s="588"/>
      <c r="W1909" s="588"/>
      <c r="X1909" s="588"/>
      <c r="Y1909" s="588"/>
      <c r="Z1909" s="588"/>
      <c r="AA1909" s="588"/>
      <c r="AB1909" s="588"/>
      <c r="AC1909" s="528"/>
      <c r="AD1909" s="588"/>
      <c r="AE1909" s="613"/>
      <c r="AF1909" s="613"/>
      <c r="AP1909" s="380"/>
    </row>
    <row r="1910" spans="11:42" x14ac:dyDescent="0.45">
      <c r="K1910" s="588"/>
      <c r="L1910" s="588"/>
      <c r="M1910" s="588"/>
      <c r="N1910" s="588"/>
      <c r="O1910" s="588"/>
      <c r="P1910" s="588"/>
      <c r="Q1910" s="588"/>
      <c r="R1910" s="588"/>
      <c r="S1910" s="588"/>
      <c r="T1910" s="588"/>
      <c r="U1910" s="588"/>
      <c r="V1910" s="588"/>
      <c r="W1910" s="588"/>
      <c r="X1910" s="588"/>
      <c r="Y1910" s="588"/>
      <c r="Z1910" s="588"/>
      <c r="AA1910" s="588"/>
      <c r="AB1910" s="588"/>
      <c r="AC1910" s="528"/>
      <c r="AD1910" s="588"/>
      <c r="AE1910" s="613"/>
      <c r="AF1910" s="613"/>
      <c r="AP1910" s="380"/>
    </row>
    <row r="1911" spans="11:42" x14ac:dyDescent="0.45">
      <c r="K1911" s="588"/>
      <c r="L1911" s="588"/>
      <c r="M1911" s="588"/>
      <c r="N1911" s="588"/>
      <c r="O1911" s="588"/>
      <c r="P1911" s="588"/>
      <c r="Q1911" s="588"/>
      <c r="R1911" s="588"/>
      <c r="S1911" s="588"/>
      <c r="T1911" s="588"/>
      <c r="U1911" s="588"/>
      <c r="V1911" s="588"/>
      <c r="W1911" s="588"/>
      <c r="X1911" s="588"/>
      <c r="Y1911" s="588"/>
      <c r="Z1911" s="588"/>
      <c r="AA1911" s="588"/>
      <c r="AB1911" s="588"/>
      <c r="AC1911" s="528"/>
      <c r="AD1911" s="588"/>
      <c r="AE1911" s="613"/>
      <c r="AF1911" s="613"/>
      <c r="AP1911" s="380"/>
    </row>
    <row r="1912" spans="11:42" x14ac:dyDescent="0.45">
      <c r="K1912" s="588"/>
      <c r="L1912" s="588"/>
      <c r="M1912" s="588"/>
      <c r="N1912" s="588"/>
      <c r="O1912" s="588"/>
      <c r="P1912" s="588"/>
      <c r="Q1912" s="588"/>
      <c r="R1912" s="588"/>
      <c r="S1912" s="588"/>
      <c r="T1912" s="588"/>
      <c r="U1912" s="588"/>
      <c r="V1912" s="588"/>
      <c r="W1912" s="588"/>
      <c r="X1912" s="588"/>
      <c r="Y1912" s="588"/>
      <c r="Z1912" s="588"/>
      <c r="AA1912" s="588"/>
      <c r="AB1912" s="588"/>
      <c r="AC1912" s="528"/>
      <c r="AD1912" s="588"/>
      <c r="AE1912" s="613"/>
      <c r="AF1912" s="613"/>
      <c r="AP1912" s="380"/>
    </row>
    <row r="1913" spans="11:42" x14ac:dyDescent="0.45">
      <c r="K1913" s="588"/>
      <c r="L1913" s="588"/>
      <c r="M1913" s="588"/>
      <c r="N1913" s="588"/>
      <c r="O1913" s="588"/>
      <c r="P1913" s="588"/>
      <c r="Q1913" s="588"/>
      <c r="R1913" s="588"/>
      <c r="S1913" s="588"/>
      <c r="T1913" s="588"/>
      <c r="U1913" s="588"/>
      <c r="V1913" s="588"/>
      <c r="W1913" s="588"/>
      <c r="X1913" s="588"/>
      <c r="Y1913" s="588"/>
      <c r="Z1913" s="588"/>
      <c r="AA1913" s="588"/>
      <c r="AB1913" s="588"/>
      <c r="AC1913" s="528"/>
      <c r="AD1913" s="588"/>
      <c r="AE1913" s="613"/>
      <c r="AF1913" s="613"/>
      <c r="AP1913" s="380"/>
    </row>
    <row r="1914" spans="11:42" x14ac:dyDescent="0.45">
      <c r="K1914" s="588"/>
      <c r="L1914" s="588"/>
      <c r="M1914" s="588"/>
      <c r="N1914" s="588"/>
      <c r="O1914" s="588"/>
      <c r="P1914" s="588"/>
      <c r="Q1914" s="588"/>
      <c r="R1914" s="588"/>
      <c r="S1914" s="588"/>
      <c r="T1914" s="588"/>
      <c r="U1914" s="588"/>
      <c r="V1914" s="588"/>
      <c r="W1914" s="588"/>
      <c r="X1914" s="588"/>
      <c r="Y1914" s="588"/>
      <c r="Z1914" s="588"/>
      <c r="AA1914" s="588"/>
      <c r="AB1914" s="588"/>
      <c r="AC1914" s="528"/>
      <c r="AD1914" s="588"/>
      <c r="AE1914" s="613"/>
      <c r="AF1914" s="613"/>
      <c r="AP1914" s="380"/>
    </row>
    <row r="1915" spans="11:42" x14ac:dyDescent="0.45">
      <c r="K1915" s="588"/>
      <c r="L1915" s="588"/>
      <c r="M1915" s="588"/>
      <c r="N1915" s="588"/>
      <c r="O1915" s="588"/>
      <c r="P1915" s="588"/>
      <c r="Q1915" s="588"/>
      <c r="R1915" s="588"/>
      <c r="S1915" s="588"/>
      <c r="T1915" s="588"/>
      <c r="U1915" s="588"/>
      <c r="V1915" s="588"/>
      <c r="W1915" s="588"/>
      <c r="X1915" s="588"/>
      <c r="Y1915" s="588"/>
      <c r="Z1915" s="588"/>
      <c r="AA1915" s="588"/>
      <c r="AB1915" s="588"/>
      <c r="AC1915" s="528"/>
      <c r="AD1915" s="588"/>
      <c r="AE1915" s="613"/>
      <c r="AF1915" s="613"/>
      <c r="AP1915" s="380"/>
    </row>
    <row r="1916" spans="11:42" x14ac:dyDescent="0.45">
      <c r="K1916" s="588"/>
      <c r="L1916" s="588"/>
      <c r="M1916" s="588"/>
      <c r="N1916" s="588"/>
      <c r="O1916" s="588"/>
      <c r="P1916" s="588"/>
      <c r="Q1916" s="588"/>
      <c r="R1916" s="588"/>
      <c r="S1916" s="588"/>
      <c r="T1916" s="588"/>
      <c r="U1916" s="588"/>
      <c r="V1916" s="588"/>
      <c r="W1916" s="588"/>
      <c r="X1916" s="588"/>
      <c r="Y1916" s="588"/>
      <c r="Z1916" s="588"/>
      <c r="AA1916" s="588"/>
      <c r="AB1916" s="588"/>
      <c r="AC1916" s="528"/>
      <c r="AD1916" s="588"/>
      <c r="AE1916" s="613"/>
      <c r="AF1916" s="613"/>
      <c r="AP1916" s="380"/>
    </row>
    <row r="1917" spans="11:42" x14ac:dyDescent="0.45">
      <c r="K1917" s="588"/>
      <c r="L1917" s="588"/>
      <c r="M1917" s="588"/>
      <c r="N1917" s="588"/>
      <c r="O1917" s="588"/>
      <c r="P1917" s="588"/>
      <c r="Q1917" s="588"/>
      <c r="R1917" s="588"/>
      <c r="S1917" s="588"/>
      <c r="T1917" s="588"/>
      <c r="U1917" s="588"/>
      <c r="V1917" s="588"/>
      <c r="W1917" s="588"/>
      <c r="X1917" s="588"/>
      <c r="Y1917" s="588"/>
      <c r="Z1917" s="588"/>
      <c r="AA1917" s="588"/>
      <c r="AB1917" s="588"/>
      <c r="AC1917" s="528"/>
      <c r="AD1917" s="588"/>
      <c r="AE1917" s="613"/>
      <c r="AF1917" s="613"/>
      <c r="AP1917" s="380"/>
    </row>
    <row r="1918" spans="11:42" x14ac:dyDescent="0.45">
      <c r="K1918" s="588"/>
      <c r="L1918" s="588"/>
      <c r="M1918" s="588"/>
      <c r="N1918" s="588"/>
      <c r="O1918" s="588"/>
      <c r="P1918" s="588"/>
      <c r="Q1918" s="588"/>
      <c r="R1918" s="588"/>
      <c r="S1918" s="588"/>
      <c r="T1918" s="588"/>
      <c r="U1918" s="588"/>
      <c r="V1918" s="588"/>
      <c r="W1918" s="588"/>
      <c r="X1918" s="588"/>
      <c r="Y1918" s="588"/>
      <c r="Z1918" s="588"/>
      <c r="AA1918" s="588"/>
      <c r="AB1918" s="588"/>
      <c r="AC1918" s="528"/>
      <c r="AD1918" s="588"/>
      <c r="AE1918" s="613"/>
      <c r="AF1918" s="613"/>
      <c r="AP1918" s="380"/>
    </row>
    <row r="1919" spans="11:42" x14ac:dyDescent="0.45">
      <c r="K1919" s="588"/>
      <c r="L1919" s="588"/>
      <c r="M1919" s="588"/>
      <c r="N1919" s="588"/>
      <c r="O1919" s="588"/>
      <c r="P1919" s="588"/>
      <c r="Q1919" s="588"/>
      <c r="R1919" s="588"/>
      <c r="S1919" s="588"/>
      <c r="T1919" s="588"/>
      <c r="U1919" s="588"/>
      <c r="V1919" s="588"/>
      <c r="W1919" s="588"/>
      <c r="X1919" s="588"/>
      <c r="Y1919" s="588"/>
      <c r="Z1919" s="588"/>
      <c r="AA1919" s="588"/>
      <c r="AB1919" s="588"/>
      <c r="AC1919" s="528"/>
      <c r="AD1919" s="588"/>
      <c r="AE1919" s="613"/>
      <c r="AF1919" s="613"/>
      <c r="AP1919" s="380"/>
    </row>
    <row r="1920" spans="11:42" x14ac:dyDescent="0.45">
      <c r="K1920" s="588"/>
      <c r="L1920" s="588"/>
      <c r="M1920" s="588"/>
      <c r="N1920" s="588"/>
      <c r="O1920" s="588"/>
      <c r="P1920" s="588"/>
      <c r="Q1920" s="588"/>
      <c r="R1920" s="588"/>
      <c r="S1920" s="588"/>
      <c r="T1920" s="588"/>
      <c r="U1920" s="588"/>
      <c r="V1920" s="588"/>
      <c r="W1920" s="588"/>
      <c r="X1920" s="588"/>
      <c r="Y1920" s="588"/>
      <c r="Z1920" s="588"/>
      <c r="AA1920" s="588"/>
      <c r="AB1920" s="588"/>
      <c r="AC1920" s="528"/>
      <c r="AD1920" s="588"/>
      <c r="AE1920" s="613"/>
      <c r="AF1920" s="613"/>
      <c r="AP1920" s="380"/>
    </row>
    <row r="1921" spans="11:42" x14ac:dyDescent="0.45">
      <c r="K1921" s="588"/>
      <c r="L1921" s="588"/>
      <c r="M1921" s="588"/>
      <c r="N1921" s="588"/>
      <c r="O1921" s="588"/>
      <c r="P1921" s="588"/>
      <c r="Q1921" s="588"/>
      <c r="R1921" s="588"/>
      <c r="S1921" s="588"/>
      <c r="T1921" s="588"/>
      <c r="U1921" s="588"/>
      <c r="V1921" s="588"/>
      <c r="W1921" s="588"/>
      <c r="X1921" s="588"/>
      <c r="Y1921" s="588"/>
      <c r="Z1921" s="588"/>
      <c r="AA1921" s="588"/>
      <c r="AB1921" s="588"/>
      <c r="AC1921" s="528"/>
      <c r="AD1921" s="588"/>
      <c r="AE1921" s="613"/>
      <c r="AF1921" s="613"/>
      <c r="AP1921" s="380"/>
    </row>
    <row r="1922" spans="11:42" x14ac:dyDescent="0.45">
      <c r="K1922" s="588"/>
      <c r="L1922" s="588"/>
      <c r="M1922" s="588"/>
      <c r="N1922" s="588"/>
      <c r="O1922" s="588"/>
      <c r="P1922" s="588"/>
      <c r="Q1922" s="588"/>
      <c r="R1922" s="588"/>
      <c r="S1922" s="588"/>
      <c r="T1922" s="588"/>
      <c r="U1922" s="588"/>
      <c r="V1922" s="588"/>
      <c r="W1922" s="588"/>
      <c r="X1922" s="588"/>
      <c r="Y1922" s="588"/>
      <c r="Z1922" s="588"/>
      <c r="AA1922" s="588"/>
      <c r="AB1922" s="588"/>
      <c r="AC1922" s="528"/>
      <c r="AD1922" s="588"/>
      <c r="AE1922" s="613"/>
      <c r="AF1922" s="613"/>
      <c r="AP1922" s="380"/>
    </row>
    <row r="1923" spans="11:42" x14ac:dyDescent="0.45">
      <c r="K1923" s="588"/>
      <c r="L1923" s="588"/>
      <c r="M1923" s="588"/>
      <c r="N1923" s="588"/>
      <c r="O1923" s="588"/>
      <c r="P1923" s="588"/>
      <c r="Q1923" s="588"/>
      <c r="R1923" s="588"/>
      <c r="S1923" s="588"/>
      <c r="T1923" s="588"/>
      <c r="U1923" s="588"/>
      <c r="V1923" s="588"/>
      <c r="W1923" s="588"/>
      <c r="X1923" s="588"/>
      <c r="Y1923" s="588"/>
      <c r="Z1923" s="588"/>
      <c r="AA1923" s="588"/>
      <c r="AB1923" s="588"/>
      <c r="AC1923" s="528"/>
      <c r="AD1923" s="588"/>
      <c r="AE1923" s="613"/>
      <c r="AF1923" s="613"/>
      <c r="AP1923" s="380"/>
    </row>
    <row r="1924" spans="11:42" x14ac:dyDescent="0.45">
      <c r="K1924" s="588"/>
      <c r="L1924" s="588"/>
      <c r="M1924" s="588"/>
      <c r="N1924" s="588"/>
      <c r="O1924" s="588"/>
      <c r="P1924" s="588"/>
      <c r="Q1924" s="588"/>
      <c r="R1924" s="588"/>
      <c r="S1924" s="588"/>
      <c r="T1924" s="588"/>
      <c r="U1924" s="588"/>
      <c r="V1924" s="588"/>
      <c r="W1924" s="588"/>
      <c r="X1924" s="588"/>
      <c r="Y1924" s="588"/>
      <c r="Z1924" s="588"/>
      <c r="AA1924" s="588"/>
      <c r="AB1924" s="588"/>
      <c r="AC1924" s="528"/>
      <c r="AD1924" s="588"/>
      <c r="AE1924" s="613"/>
      <c r="AF1924" s="613"/>
      <c r="AP1924" s="380"/>
    </row>
    <row r="1925" spans="11:42" x14ac:dyDescent="0.45">
      <c r="K1925" s="588"/>
      <c r="L1925" s="588"/>
      <c r="M1925" s="588"/>
      <c r="N1925" s="588"/>
      <c r="O1925" s="588"/>
      <c r="P1925" s="588"/>
      <c r="Q1925" s="588"/>
      <c r="R1925" s="588"/>
      <c r="S1925" s="588"/>
      <c r="T1925" s="588"/>
      <c r="U1925" s="588"/>
      <c r="V1925" s="588"/>
      <c r="W1925" s="588"/>
      <c r="X1925" s="588"/>
      <c r="Y1925" s="588"/>
      <c r="Z1925" s="588"/>
      <c r="AA1925" s="588"/>
      <c r="AB1925" s="588"/>
      <c r="AC1925" s="528"/>
      <c r="AD1925" s="588"/>
      <c r="AE1925" s="613"/>
      <c r="AF1925" s="613"/>
      <c r="AP1925" s="380"/>
    </row>
    <row r="1926" spans="11:42" x14ac:dyDescent="0.45">
      <c r="K1926" s="588"/>
      <c r="L1926" s="588"/>
      <c r="M1926" s="588"/>
      <c r="N1926" s="588"/>
      <c r="O1926" s="588"/>
      <c r="P1926" s="588"/>
      <c r="Q1926" s="588"/>
      <c r="R1926" s="588"/>
      <c r="S1926" s="588"/>
      <c r="T1926" s="588"/>
      <c r="U1926" s="588"/>
      <c r="V1926" s="588"/>
      <c r="W1926" s="588"/>
      <c r="X1926" s="588"/>
      <c r="Y1926" s="588"/>
      <c r="Z1926" s="588"/>
      <c r="AA1926" s="588"/>
      <c r="AB1926" s="588"/>
      <c r="AC1926" s="528"/>
      <c r="AD1926" s="588"/>
      <c r="AE1926" s="613"/>
      <c r="AF1926" s="613"/>
      <c r="AP1926" s="380"/>
    </row>
    <row r="1927" spans="11:42" x14ac:dyDescent="0.45">
      <c r="K1927" s="588"/>
      <c r="L1927" s="588"/>
      <c r="M1927" s="588"/>
      <c r="N1927" s="588"/>
      <c r="O1927" s="588"/>
      <c r="P1927" s="588"/>
      <c r="Q1927" s="588"/>
      <c r="R1927" s="588"/>
      <c r="S1927" s="588"/>
      <c r="T1927" s="588"/>
      <c r="U1927" s="588"/>
      <c r="V1927" s="588"/>
      <c r="W1927" s="588"/>
      <c r="X1927" s="588"/>
      <c r="Y1927" s="588"/>
      <c r="Z1927" s="588"/>
      <c r="AA1927" s="588"/>
      <c r="AB1927" s="588"/>
      <c r="AC1927" s="528"/>
      <c r="AD1927" s="588"/>
      <c r="AE1927" s="613"/>
      <c r="AF1927" s="613"/>
      <c r="AP1927" s="380"/>
    </row>
    <row r="1928" spans="11:42" x14ac:dyDescent="0.45">
      <c r="K1928" s="588"/>
      <c r="L1928" s="588"/>
      <c r="M1928" s="588"/>
      <c r="N1928" s="588"/>
      <c r="O1928" s="588"/>
      <c r="P1928" s="588"/>
      <c r="Q1928" s="588"/>
      <c r="R1928" s="588"/>
      <c r="S1928" s="588"/>
      <c r="T1928" s="588"/>
      <c r="U1928" s="588"/>
      <c r="V1928" s="588"/>
      <c r="W1928" s="588"/>
      <c r="X1928" s="588"/>
      <c r="Y1928" s="588"/>
      <c r="Z1928" s="588"/>
      <c r="AA1928" s="588"/>
      <c r="AB1928" s="588"/>
      <c r="AC1928" s="528"/>
      <c r="AD1928" s="588"/>
      <c r="AE1928" s="613"/>
      <c r="AF1928" s="613"/>
      <c r="AP1928" s="380"/>
    </row>
    <row r="1929" spans="11:42" x14ac:dyDescent="0.45">
      <c r="K1929" s="588"/>
      <c r="L1929" s="588"/>
      <c r="M1929" s="588"/>
      <c r="N1929" s="588"/>
      <c r="O1929" s="588"/>
      <c r="P1929" s="588"/>
      <c r="Q1929" s="588"/>
      <c r="R1929" s="588"/>
      <c r="S1929" s="588"/>
      <c r="T1929" s="588"/>
      <c r="U1929" s="588"/>
      <c r="V1929" s="588"/>
      <c r="W1929" s="588"/>
      <c r="X1929" s="588"/>
      <c r="Y1929" s="588"/>
      <c r="Z1929" s="588"/>
      <c r="AA1929" s="588"/>
      <c r="AB1929" s="588"/>
      <c r="AC1929" s="528"/>
      <c r="AD1929" s="588"/>
      <c r="AE1929" s="613"/>
      <c r="AF1929" s="613"/>
      <c r="AP1929" s="380"/>
    </row>
    <row r="1930" spans="11:42" x14ac:dyDescent="0.45">
      <c r="K1930" s="588"/>
      <c r="L1930" s="588"/>
      <c r="M1930" s="588"/>
      <c r="N1930" s="588"/>
      <c r="O1930" s="588"/>
      <c r="P1930" s="588"/>
      <c r="Q1930" s="588"/>
      <c r="R1930" s="588"/>
      <c r="S1930" s="588"/>
      <c r="T1930" s="588"/>
      <c r="U1930" s="588"/>
      <c r="V1930" s="588"/>
      <c r="W1930" s="588"/>
      <c r="X1930" s="588"/>
      <c r="Y1930" s="588"/>
      <c r="Z1930" s="588"/>
      <c r="AA1930" s="588"/>
      <c r="AB1930" s="588"/>
      <c r="AC1930" s="528"/>
      <c r="AD1930" s="588"/>
      <c r="AE1930" s="613"/>
      <c r="AF1930" s="613"/>
      <c r="AP1930" s="380"/>
    </row>
    <row r="1931" spans="11:42" x14ac:dyDescent="0.45">
      <c r="K1931" s="588"/>
      <c r="L1931" s="588"/>
      <c r="M1931" s="588"/>
      <c r="N1931" s="588"/>
      <c r="O1931" s="588"/>
      <c r="P1931" s="588"/>
      <c r="Q1931" s="588"/>
      <c r="R1931" s="588"/>
      <c r="S1931" s="588"/>
      <c r="T1931" s="588"/>
      <c r="U1931" s="588"/>
      <c r="V1931" s="588"/>
      <c r="W1931" s="588"/>
      <c r="X1931" s="588"/>
      <c r="Y1931" s="588"/>
      <c r="Z1931" s="588"/>
      <c r="AA1931" s="588"/>
      <c r="AB1931" s="588"/>
      <c r="AC1931" s="528"/>
      <c r="AD1931" s="588"/>
      <c r="AE1931" s="613"/>
      <c r="AF1931" s="613"/>
      <c r="AP1931" s="380"/>
    </row>
    <row r="1932" spans="11:42" x14ac:dyDescent="0.45">
      <c r="K1932" s="588"/>
      <c r="L1932" s="588"/>
      <c r="M1932" s="588"/>
      <c r="N1932" s="588"/>
      <c r="O1932" s="588"/>
      <c r="P1932" s="588"/>
      <c r="Q1932" s="588"/>
      <c r="R1932" s="588"/>
      <c r="S1932" s="588"/>
      <c r="T1932" s="588"/>
      <c r="U1932" s="588"/>
      <c r="V1932" s="588"/>
      <c r="W1932" s="588"/>
      <c r="X1932" s="588"/>
      <c r="Y1932" s="588"/>
      <c r="Z1932" s="588"/>
      <c r="AA1932" s="588"/>
      <c r="AB1932" s="588"/>
      <c r="AC1932" s="528"/>
      <c r="AD1932" s="588"/>
      <c r="AE1932" s="613"/>
      <c r="AF1932" s="613"/>
      <c r="AP1932" s="380"/>
    </row>
    <row r="1933" spans="11:42" x14ac:dyDescent="0.45">
      <c r="K1933" s="588"/>
      <c r="L1933" s="588"/>
      <c r="M1933" s="588"/>
      <c r="N1933" s="588"/>
      <c r="O1933" s="588"/>
      <c r="P1933" s="588"/>
      <c r="Q1933" s="588"/>
      <c r="R1933" s="588"/>
      <c r="S1933" s="588"/>
      <c r="T1933" s="588"/>
      <c r="U1933" s="588"/>
      <c r="V1933" s="588"/>
      <c r="W1933" s="588"/>
      <c r="X1933" s="588"/>
      <c r="Y1933" s="588"/>
      <c r="Z1933" s="588"/>
      <c r="AA1933" s="588"/>
      <c r="AB1933" s="588"/>
      <c r="AC1933" s="528"/>
      <c r="AD1933" s="588"/>
      <c r="AE1933" s="613"/>
      <c r="AF1933" s="613"/>
      <c r="AP1933" s="380"/>
    </row>
    <row r="1934" spans="11:42" x14ac:dyDescent="0.45">
      <c r="K1934" s="588"/>
      <c r="L1934" s="588"/>
      <c r="M1934" s="588"/>
      <c r="N1934" s="588"/>
      <c r="O1934" s="588"/>
      <c r="P1934" s="588"/>
      <c r="Q1934" s="588"/>
      <c r="R1934" s="588"/>
      <c r="S1934" s="588"/>
      <c r="T1934" s="588"/>
      <c r="U1934" s="588"/>
      <c r="V1934" s="588"/>
      <c r="W1934" s="588"/>
      <c r="X1934" s="588"/>
      <c r="Y1934" s="588"/>
      <c r="Z1934" s="588"/>
      <c r="AA1934" s="588"/>
      <c r="AB1934" s="588"/>
      <c r="AC1934" s="528"/>
      <c r="AD1934" s="588"/>
      <c r="AE1934" s="613"/>
      <c r="AF1934" s="613"/>
      <c r="AP1934" s="380"/>
    </row>
    <row r="1935" spans="11:42" x14ac:dyDescent="0.45">
      <c r="K1935" s="588"/>
      <c r="L1935" s="588"/>
      <c r="M1935" s="588"/>
      <c r="N1935" s="588"/>
      <c r="O1935" s="588"/>
      <c r="P1935" s="588"/>
      <c r="Q1935" s="588"/>
      <c r="R1935" s="588"/>
      <c r="S1935" s="588"/>
      <c r="T1935" s="588"/>
      <c r="U1935" s="588"/>
      <c r="V1935" s="588"/>
      <c r="W1935" s="588"/>
      <c r="X1935" s="588"/>
      <c r="Y1935" s="588"/>
      <c r="Z1935" s="588"/>
      <c r="AA1935" s="588"/>
      <c r="AB1935" s="588"/>
      <c r="AC1935" s="528"/>
      <c r="AD1935" s="588"/>
      <c r="AE1935" s="613"/>
      <c r="AF1935" s="613"/>
      <c r="AP1935" s="380"/>
    </row>
    <row r="1936" spans="11:42" x14ac:dyDescent="0.45">
      <c r="K1936" s="588"/>
      <c r="L1936" s="588"/>
      <c r="M1936" s="588"/>
      <c r="N1936" s="588"/>
      <c r="O1936" s="588"/>
      <c r="P1936" s="588"/>
      <c r="Q1936" s="588"/>
      <c r="R1936" s="588"/>
      <c r="S1936" s="588"/>
      <c r="T1936" s="588"/>
      <c r="U1936" s="588"/>
      <c r="V1936" s="588"/>
      <c r="W1936" s="588"/>
      <c r="X1936" s="588"/>
      <c r="Y1936" s="588"/>
      <c r="Z1936" s="588"/>
      <c r="AA1936" s="588"/>
      <c r="AB1936" s="588"/>
      <c r="AC1936" s="528"/>
      <c r="AD1936" s="588"/>
      <c r="AE1936" s="613"/>
      <c r="AF1936" s="613"/>
      <c r="AP1936" s="380"/>
    </row>
    <row r="1937" spans="11:42" x14ac:dyDescent="0.45">
      <c r="K1937" s="588"/>
      <c r="L1937" s="588"/>
      <c r="M1937" s="588"/>
      <c r="N1937" s="588"/>
      <c r="O1937" s="588"/>
      <c r="P1937" s="588"/>
      <c r="Q1937" s="588"/>
      <c r="R1937" s="588"/>
      <c r="S1937" s="588"/>
      <c r="T1937" s="588"/>
      <c r="U1937" s="588"/>
      <c r="V1937" s="588"/>
      <c r="W1937" s="588"/>
      <c r="X1937" s="588"/>
      <c r="Y1937" s="588"/>
      <c r="Z1937" s="588"/>
      <c r="AA1937" s="588"/>
      <c r="AB1937" s="588"/>
      <c r="AC1937" s="528"/>
      <c r="AD1937" s="588"/>
      <c r="AE1937" s="613"/>
      <c r="AF1937" s="613"/>
      <c r="AP1937" s="380"/>
    </row>
    <row r="1938" spans="11:42" x14ac:dyDescent="0.45">
      <c r="K1938" s="588"/>
      <c r="L1938" s="588"/>
      <c r="M1938" s="588"/>
      <c r="N1938" s="588"/>
      <c r="O1938" s="588"/>
      <c r="P1938" s="588"/>
      <c r="Q1938" s="588"/>
      <c r="R1938" s="588"/>
      <c r="S1938" s="588"/>
      <c r="T1938" s="588"/>
      <c r="U1938" s="588"/>
      <c r="V1938" s="588"/>
      <c r="W1938" s="588"/>
      <c r="X1938" s="588"/>
      <c r="Y1938" s="588"/>
      <c r="Z1938" s="588"/>
      <c r="AA1938" s="588"/>
      <c r="AB1938" s="588"/>
      <c r="AC1938" s="528"/>
      <c r="AD1938" s="588"/>
      <c r="AE1938" s="613"/>
      <c r="AF1938" s="613"/>
      <c r="AP1938" s="380"/>
    </row>
    <row r="1939" spans="11:42" x14ac:dyDescent="0.45">
      <c r="K1939" s="588"/>
      <c r="L1939" s="588"/>
      <c r="M1939" s="588"/>
      <c r="N1939" s="588"/>
      <c r="O1939" s="588"/>
      <c r="P1939" s="588"/>
      <c r="Q1939" s="588"/>
      <c r="R1939" s="588"/>
      <c r="S1939" s="588"/>
      <c r="T1939" s="588"/>
      <c r="U1939" s="588"/>
      <c r="V1939" s="588"/>
      <c r="W1939" s="588"/>
      <c r="X1939" s="588"/>
      <c r="Y1939" s="588"/>
      <c r="Z1939" s="588"/>
      <c r="AA1939" s="588"/>
      <c r="AB1939" s="588"/>
      <c r="AC1939" s="528"/>
      <c r="AD1939" s="588"/>
      <c r="AE1939" s="613"/>
      <c r="AF1939" s="613"/>
      <c r="AP1939" s="380"/>
    </row>
    <row r="1940" spans="11:42" x14ac:dyDescent="0.45">
      <c r="K1940" s="588"/>
      <c r="L1940" s="588"/>
      <c r="M1940" s="588"/>
      <c r="N1940" s="588"/>
      <c r="O1940" s="588"/>
      <c r="P1940" s="588"/>
      <c r="Q1940" s="588"/>
      <c r="R1940" s="588"/>
      <c r="S1940" s="588"/>
      <c r="T1940" s="588"/>
      <c r="U1940" s="588"/>
      <c r="V1940" s="588"/>
      <c r="W1940" s="588"/>
      <c r="X1940" s="588"/>
      <c r="Y1940" s="588"/>
      <c r="Z1940" s="588"/>
      <c r="AA1940" s="588"/>
      <c r="AB1940" s="588"/>
      <c r="AC1940" s="528"/>
      <c r="AD1940" s="588"/>
      <c r="AE1940" s="613"/>
      <c r="AF1940" s="613"/>
      <c r="AP1940" s="380"/>
    </row>
    <row r="1941" spans="11:42" x14ac:dyDescent="0.45">
      <c r="K1941" s="588"/>
      <c r="L1941" s="588"/>
      <c r="M1941" s="588"/>
      <c r="N1941" s="588"/>
      <c r="O1941" s="588"/>
      <c r="P1941" s="588"/>
      <c r="Q1941" s="588"/>
      <c r="R1941" s="588"/>
      <c r="S1941" s="588"/>
      <c r="T1941" s="588"/>
      <c r="U1941" s="588"/>
      <c r="V1941" s="588"/>
      <c r="W1941" s="588"/>
      <c r="X1941" s="588"/>
      <c r="Y1941" s="588"/>
      <c r="Z1941" s="588"/>
      <c r="AA1941" s="588"/>
      <c r="AB1941" s="588"/>
      <c r="AC1941" s="528"/>
      <c r="AD1941" s="588"/>
      <c r="AE1941" s="613"/>
      <c r="AF1941" s="613"/>
      <c r="AP1941" s="380"/>
    </row>
    <row r="1942" spans="11:42" x14ac:dyDescent="0.45">
      <c r="K1942" s="588"/>
      <c r="L1942" s="588"/>
      <c r="M1942" s="588"/>
      <c r="N1942" s="588"/>
      <c r="O1942" s="588"/>
      <c r="P1942" s="588"/>
      <c r="Q1942" s="588"/>
      <c r="R1942" s="588"/>
      <c r="S1942" s="588"/>
      <c r="T1942" s="588"/>
      <c r="U1942" s="588"/>
      <c r="V1942" s="588"/>
      <c r="W1942" s="588"/>
      <c r="X1942" s="588"/>
      <c r="Y1942" s="588"/>
      <c r="Z1942" s="588"/>
      <c r="AA1942" s="588"/>
      <c r="AB1942" s="588"/>
      <c r="AC1942" s="528"/>
      <c r="AD1942" s="588"/>
      <c r="AE1942" s="613"/>
      <c r="AF1942" s="613"/>
      <c r="AP1942" s="380"/>
    </row>
    <row r="1943" spans="11:42" x14ac:dyDescent="0.45">
      <c r="K1943" s="588"/>
      <c r="L1943" s="588"/>
      <c r="M1943" s="588"/>
      <c r="N1943" s="588"/>
      <c r="O1943" s="588"/>
      <c r="P1943" s="588"/>
      <c r="Q1943" s="588"/>
      <c r="R1943" s="588"/>
      <c r="S1943" s="588"/>
      <c r="T1943" s="588"/>
      <c r="U1943" s="588"/>
      <c r="V1943" s="588"/>
      <c r="W1943" s="588"/>
      <c r="X1943" s="588"/>
      <c r="Y1943" s="588"/>
      <c r="Z1943" s="588"/>
      <c r="AA1943" s="588"/>
      <c r="AB1943" s="588"/>
      <c r="AC1943" s="528"/>
      <c r="AD1943" s="588"/>
      <c r="AE1943" s="613"/>
      <c r="AF1943" s="613"/>
      <c r="AP1943" s="380"/>
    </row>
    <row r="1944" spans="11:42" x14ac:dyDescent="0.45">
      <c r="K1944" s="588"/>
      <c r="L1944" s="588"/>
      <c r="M1944" s="588"/>
      <c r="N1944" s="588"/>
      <c r="O1944" s="588"/>
      <c r="P1944" s="588"/>
      <c r="Q1944" s="588"/>
      <c r="R1944" s="588"/>
      <c r="S1944" s="588"/>
      <c r="T1944" s="588"/>
      <c r="U1944" s="588"/>
      <c r="V1944" s="588"/>
      <c r="W1944" s="588"/>
      <c r="X1944" s="588"/>
      <c r="Y1944" s="588"/>
      <c r="Z1944" s="588"/>
      <c r="AA1944" s="588"/>
      <c r="AB1944" s="588"/>
      <c r="AC1944" s="528"/>
      <c r="AD1944" s="588"/>
      <c r="AE1944" s="613"/>
      <c r="AF1944" s="613"/>
      <c r="AP1944" s="380"/>
    </row>
    <row r="1945" spans="11:42" x14ac:dyDescent="0.45">
      <c r="K1945" s="588"/>
      <c r="L1945" s="588"/>
      <c r="M1945" s="588"/>
      <c r="N1945" s="588"/>
      <c r="O1945" s="588"/>
      <c r="P1945" s="588"/>
      <c r="Q1945" s="588"/>
      <c r="R1945" s="588"/>
      <c r="S1945" s="588"/>
      <c r="T1945" s="588"/>
      <c r="U1945" s="588"/>
      <c r="V1945" s="588"/>
      <c r="W1945" s="588"/>
      <c r="X1945" s="588"/>
      <c r="Y1945" s="588"/>
      <c r="Z1945" s="588"/>
      <c r="AA1945" s="588"/>
      <c r="AB1945" s="588"/>
      <c r="AC1945" s="528"/>
      <c r="AD1945" s="588"/>
      <c r="AE1945" s="613"/>
      <c r="AF1945" s="613"/>
      <c r="AP1945" s="380"/>
    </row>
    <row r="1946" spans="11:42" x14ac:dyDescent="0.45">
      <c r="K1946" s="588"/>
      <c r="L1946" s="588"/>
      <c r="M1946" s="588"/>
      <c r="N1946" s="588"/>
      <c r="O1946" s="588"/>
      <c r="P1946" s="588"/>
      <c r="Q1946" s="588"/>
      <c r="R1946" s="588"/>
      <c r="S1946" s="588"/>
      <c r="T1946" s="588"/>
      <c r="U1946" s="588"/>
      <c r="V1946" s="588"/>
      <c r="W1946" s="588"/>
      <c r="X1946" s="588"/>
      <c r="Y1946" s="588"/>
      <c r="Z1946" s="588"/>
      <c r="AA1946" s="588"/>
      <c r="AB1946" s="588"/>
      <c r="AC1946" s="528"/>
      <c r="AD1946" s="588"/>
      <c r="AE1946" s="613"/>
      <c r="AF1946" s="613"/>
      <c r="AP1946" s="380"/>
    </row>
    <row r="1947" spans="11:42" x14ac:dyDescent="0.45">
      <c r="K1947" s="588"/>
      <c r="L1947" s="588"/>
      <c r="M1947" s="588"/>
      <c r="N1947" s="588"/>
      <c r="O1947" s="588"/>
      <c r="P1947" s="588"/>
      <c r="Q1947" s="588"/>
      <c r="R1947" s="588"/>
      <c r="S1947" s="588"/>
      <c r="T1947" s="588"/>
      <c r="U1947" s="588"/>
      <c r="V1947" s="588"/>
      <c r="W1947" s="588"/>
      <c r="X1947" s="588"/>
      <c r="Y1947" s="588"/>
      <c r="Z1947" s="588"/>
      <c r="AA1947" s="588"/>
      <c r="AB1947" s="588"/>
      <c r="AC1947" s="528"/>
      <c r="AD1947" s="588"/>
      <c r="AE1947" s="613"/>
      <c r="AF1947" s="613"/>
      <c r="AP1947" s="380"/>
    </row>
    <row r="1948" spans="11:42" x14ac:dyDescent="0.45">
      <c r="K1948" s="588"/>
      <c r="L1948" s="588"/>
      <c r="M1948" s="588"/>
      <c r="N1948" s="588"/>
      <c r="O1948" s="588"/>
      <c r="P1948" s="588"/>
      <c r="Q1948" s="588"/>
      <c r="R1948" s="588"/>
      <c r="S1948" s="588"/>
      <c r="T1948" s="588"/>
      <c r="U1948" s="588"/>
      <c r="V1948" s="588"/>
      <c r="W1948" s="588"/>
      <c r="X1948" s="588"/>
      <c r="Y1948" s="588"/>
      <c r="Z1948" s="588"/>
      <c r="AA1948" s="588"/>
      <c r="AB1948" s="588"/>
      <c r="AC1948" s="528"/>
      <c r="AD1948" s="588"/>
      <c r="AE1948" s="613"/>
      <c r="AF1948" s="613"/>
      <c r="AP1948" s="380"/>
    </row>
    <row r="1949" spans="11:42" x14ac:dyDescent="0.45">
      <c r="K1949" s="588"/>
      <c r="L1949" s="588"/>
      <c r="M1949" s="588"/>
      <c r="N1949" s="588"/>
      <c r="O1949" s="588"/>
      <c r="P1949" s="588"/>
      <c r="Q1949" s="588"/>
      <c r="R1949" s="588"/>
      <c r="S1949" s="588"/>
      <c r="T1949" s="588"/>
      <c r="U1949" s="588"/>
      <c r="V1949" s="588"/>
      <c r="W1949" s="588"/>
      <c r="X1949" s="588"/>
      <c r="Y1949" s="588"/>
      <c r="Z1949" s="588"/>
      <c r="AA1949" s="588"/>
      <c r="AB1949" s="588"/>
      <c r="AC1949" s="528"/>
      <c r="AD1949" s="588"/>
      <c r="AE1949" s="613"/>
      <c r="AF1949" s="613"/>
      <c r="AP1949" s="380"/>
    </row>
    <row r="1950" spans="11:42" x14ac:dyDescent="0.45">
      <c r="K1950" s="588"/>
      <c r="L1950" s="588"/>
      <c r="M1950" s="588"/>
      <c r="N1950" s="588"/>
      <c r="O1950" s="588"/>
      <c r="P1950" s="588"/>
      <c r="Q1950" s="588"/>
      <c r="R1950" s="588"/>
      <c r="S1950" s="588"/>
      <c r="T1950" s="588"/>
      <c r="U1950" s="588"/>
      <c r="V1950" s="588"/>
      <c r="W1950" s="588"/>
      <c r="X1950" s="588"/>
      <c r="Y1950" s="588"/>
      <c r="Z1950" s="588"/>
      <c r="AA1950" s="588"/>
      <c r="AB1950" s="588"/>
      <c r="AC1950" s="528"/>
      <c r="AD1950" s="588"/>
      <c r="AE1950" s="613"/>
      <c r="AF1950" s="613"/>
      <c r="AP1950" s="380"/>
    </row>
    <row r="1951" spans="11:42" x14ac:dyDescent="0.45">
      <c r="K1951" s="588"/>
      <c r="L1951" s="588"/>
      <c r="M1951" s="588"/>
      <c r="N1951" s="588"/>
      <c r="O1951" s="588"/>
      <c r="P1951" s="588"/>
      <c r="Q1951" s="588"/>
      <c r="R1951" s="588"/>
      <c r="S1951" s="588"/>
      <c r="T1951" s="588"/>
      <c r="U1951" s="588"/>
      <c r="V1951" s="588"/>
      <c r="W1951" s="588"/>
      <c r="X1951" s="588"/>
      <c r="Y1951" s="588"/>
      <c r="Z1951" s="588"/>
      <c r="AA1951" s="588"/>
      <c r="AB1951" s="588"/>
      <c r="AC1951" s="528"/>
      <c r="AD1951" s="588"/>
      <c r="AE1951" s="613"/>
      <c r="AF1951" s="613"/>
      <c r="AP1951" s="380"/>
    </row>
    <row r="1952" spans="11:42" x14ac:dyDescent="0.45">
      <c r="K1952" s="588"/>
      <c r="L1952" s="588"/>
      <c r="M1952" s="588"/>
      <c r="N1952" s="588"/>
      <c r="O1952" s="588"/>
      <c r="P1952" s="588"/>
      <c r="Q1952" s="588"/>
      <c r="R1952" s="588"/>
      <c r="S1952" s="588"/>
      <c r="T1952" s="588"/>
      <c r="U1952" s="588"/>
      <c r="V1952" s="588"/>
      <c r="W1952" s="588"/>
      <c r="X1952" s="588"/>
      <c r="Y1952" s="588"/>
      <c r="Z1952" s="588"/>
      <c r="AA1952" s="588"/>
      <c r="AB1952" s="588"/>
      <c r="AC1952" s="528"/>
      <c r="AD1952" s="588"/>
      <c r="AE1952" s="613"/>
      <c r="AF1952" s="613"/>
      <c r="AP1952" s="380"/>
    </row>
    <row r="1953" spans="11:42" x14ac:dyDescent="0.45">
      <c r="K1953" s="588"/>
      <c r="L1953" s="588"/>
      <c r="M1953" s="588"/>
      <c r="N1953" s="588"/>
      <c r="O1953" s="588"/>
      <c r="P1953" s="588"/>
      <c r="Q1953" s="588"/>
      <c r="R1953" s="588"/>
      <c r="S1953" s="588"/>
      <c r="T1953" s="588"/>
      <c r="U1953" s="588"/>
      <c r="V1953" s="588"/>
      <c r="W1953" s="588"/>
      <c r="X1953" s="588"/>
      <c r="Y1953" s="588"/>
      <c r="Z1953" s="588"/>
      <c r="AA1953" s="588"/>
      <c r="AB1953" s="588"/>
      <c r="AC1953" s="528"/>
      <c r="AD1953" s="588"/>
      <c r="AE1953" s="613"/>
      <c r="AF1953" s="613"/>
      <c r="AP1953" s="380"/>
    </row>
    <row r="1954" spans="11:42" x14ac:dyDescent="0.45">
      <c r="K1954" s="588"/>
      <c r="L1954" s="588"/>
      <c r="M1954" s="588"/>
      <c r="N1954" s="588"/>
      <c r="O1954" s="588"/>
      <c r="P1954" s="588"/>
      <c r="Q1954" s="588"/>
      <c r="R1954" s="588"/>
      <c r="S1954" s="588"/>
      <c r="T1954" s="588"/>
      <c r="U1954" s="588"/>
      <c r="V1954" s="588"/>
      <c r="W1954" s="588"/>
      <c r="X1954" s="588"/>
      <c r="Y1954" s="588"/>
      <c r="Z1954" s="588"/>
      <c r="AA1954" s="588"/>
      <c r="AB1954" s="588"/>
      <c r="AC1954" s="528"/>
      <c r="AD1954" s="588"/>
      <c r="AE1954" s="613"/>
      <c r="AF1954" s="613"/>
      <c r="AP1954" s="380"/>
    </row>
    <row r="1955" spans="11:42" x14ac:dyDescent="0.45">
      <c r="K1955" s="588"/>
      <c r="L1955" s="588"/>
      <c r="M1955" s="588"/>
      <c r="N1955" s="588"/>
      <c r="O1955" s="588"/>
      <c r="P1955" s="588"/>
      <c r="Q1955" s="588"/>
      <c r="R1955" s="588"/>
      <c r="S1955" s="588"/>
      <c r="T1955" s="588"/>
      <c r="U1955" s="588"/>
      <c r="V1955" s="588"/>
      <c r="W1955" s="588"/>
      <c r="X1955" s="588"/>
      <c r="Y1955" s="588"/>
      <c r="Z1955" s="588"/>
      <c r="AA1955" s="588"/>
      <c r="AB1955" s="588"/>
      <c r="AC1955" s="528"/>
      <c r="AD1955" s="588"/>
      <c r="AE1955" s="613"/>
      <c r="AF1955" s="613"/>
      <c r="AP1955" s="380"/>
    </row>
    <row r="1956" spans="11:42" x14ac:dyDescent="0.45">
      <c r="K1956" s="588"/>
      <c r="L1956" s="588"/>
      <c r="M1956" s="588"/>
      <c r="N1956" s="588"/>
      <c r="O1956" s="588"/>
      <c r="P1956" s="588"/>
      <c r="Q1956" s="588"/>
      <c r="R1956" s="588"/>
      <c r="S1956" s="588"/>
      <c r="T1956" s="588"/>
      <c r="U1956" s="588"/>
      <c r="V1956" s="588"/>
      <c r="W1956" s="588"/>
      <c r="X1956" s="588"/>
      <c r="Y1956" s="588"/>
      <c r="Z1956" s="588"/>
      <c r="AA1956" s="588"/>
      <c r="AB1956" s="588"/>
      <c r="AC1956" s="528"/>
      <c r="AD1956" s="588"/>
      <c r="AE1956" s="613"/>
      <c r="AF1956" s="613"/>
      <c r="AP1956" s="380"/>
    </row>
    <row r="1957" spans="11:42" x14ac:dyDescent="0.45">
      <c r="K1957" s="588"/>
      <c r="L1957" s="588"/>
      <c r="M1957" s="588"/>
      <c r="N1957" s="588"/>
      <c r="O1957" s="588"/>
      <c r="P1957" s="588"/>
      <c r="Q1957" s="588"/>
      <c r="R1957" s="588"/>
      <c r="S1957" s="588"/>
      <c r="T1957" s="588"/>
      <c r="U1957" s="588"/>
      <c r="V1957" s="588"/>
      <c r="W1957" s="588"/>
      <c r="X1957" s="588"/>
      <c r="Y1957" s="588"/>
      <c r="Z1957" s="588"/>
      <c r="AA1957" s="588"/>
      <c r="AB1957" s="588"/>
      <c r="AC1957" s="528"/>
      <c r="AD1957" s="588"/>
      <c r="AE1957" s="613"/>
      <c r="AF1957" s="613"/>
      <c r="AP1957" s="380"/>
    </row>
    <row r="1958" spans="11:42" x14ac:dyDescent="0.45">
      <c r="K1958" s="588"/>
      <c r="L1958" s="588"/>
      <c r="M1958" s="588"/>
      <c r="N1958" s="588"/>
      <c r="O1958" s="588"/>
      <c r="P1958" s="588"/>
      <c r="Q1958" s="588"/>
      <c r="R1958" s="588"/>
      <c r="S1958" s="588"/>
      <c r="T1958" s="588"/>
      <c r="U1958" s="588"/>
      <c r="V1958" s="588"/>
      <c r="W1958" s="588"/>
      <c r="X1958" s="588"/>
      <c r="Y1958" s="588"/>
      <c r="Z1958" s="588"/>
      <c r="AA1958" s="588"/>
      <c r="AB1958" s="588"/>
      <c r="AC1958" s="528"/>
      <c r="AD1958" s="588"/>
      <c r="AE1958" s="613"/>
      <c r="AF1958" s="613"/>
      <c r="AP1958" s="380"/>
    </row>
    <row r="1959" spans="11:42" x14ac:dyDescent="0.45">
      <c r="K1959" s="588"/>
      <c r="L1959" s="588"/>
      <c r="M1959" s="588"/>
      <c r="N1959" s="588"/>
      <c r="O1959" s="588"/>
      <c r="P1959" s="588"/>
      <c r="Q1959" s="588"/>
      <c r="R1959" s="588"/>
      <c r="S1959" s="588"/>
      <c r="T1959" s="588"/>
      <c r="U1959" s="588"/>
      <c r="V1959" s="588"/>
      <c r="W1959" s="588"/>
      <c r="X1959" s="588"/>
      <c r="Y1959" s="588"/>
      <c r="Z1959" s="588"/>
      <c r="AA1959" s="588"/>
      <c r="AB1959" s="588"/>
      <c r="AC1959" s="528"/>
      <c r="AD1959" s="588"/>
      <c r="AE1959" s="613"/>
      <c r="AF1959" s="613"/>
      <c r="AP1959" s="380"/>
    </row>
    <row r="1960" spans="11:42" x14ac:dyDescent="0.45">
      <c r="K1960" s="588"/>
      <c r="L1960" s="588"/>
      <c r="M1960" s="588"/>
      <c r="N1960" s="588"/>
      <c r="O1960" s="588"/>
      <c r="P1960" s="588"/>
      <c r="Q1960" s="588"/>
      <c r="R1960" s="588"/>
      <c r="S1960" s="588"/>
      <c r="T1960" s="588"/>
      <c r="U1960" s="588"/>
      <c r="V1960" s="588"/>
      <c r="W1960" s="588"/>
      <c r="X1960" s="588"/>
      <c r="Y1960" s="588"/>
      <c r="Z1960" s="588"/>
      <c r="AA1960" s="588"/>
      <c r="AB1960" s="588"/>
      <c r="AC1960" s="528"/>
      <c r="AD1960" s="588"/>
      <c r="AE1960" s="613"/>
      <c r="AF1960" s="613"/>
      <c r="AP1960" s="380"/>
    </row>
    <row r="1961" spans="11:42" x14ac:dyDescent="0.45">
      <c r="K1961" s="588"/>
      <c r="L1961" s="588"/>
      <c r="M1961" s="588"/>
      <c r="N1961" s="588"/>
      <c r="O1961" s="588"/>
      <c r="P1961" s="588"/>
      <c r="Q1961" s="588"/>
      <c r="R1961" s="588"/>
      <c r="S1961" s="588"/>
      <c r="T1961" s="588"/>
      <c r="U1961" s="588"/>
      <c r="V1961" s="588"/>
      <c r="W1961" s="588"/>
      <c r="X1961" s="588"/>
      <c r="Y1961" s="588"/>
      <c r="Z1961" s="588"/>
      <c r="AA1961" s="588"/>
      <c r="AB1961" s="588"/>
      <c r="AC1961" s="528"/>
      <c r="AD1961" s="588"/>
      <c r="AE1961" s="613"/>
      <c r="AF1961" s="613"/>
      <c r="AP1961" s="380"/>
    </row>
    <row r="1962" spans="11:42" x14ac:dyDescent="0.45">
      <c r="K1962" s="588"/>
      <c r="L1962" s="588"/>
      <c r="M1962" s="588"/>
      <c r="N1962" s="588"/>
      <c r="O1962" s="588"/>
      <c r="P1962" s="588"/>
      <c r="Q1962" s="588"/>
      <c r="R1962" s="588"/>
      <c r="S1962" s="588"/>
      <c r="T1962" s="588"/>
      <c r="U1962" s="588"/>
      <c r="V1962" s="588"/>
      <c r="W1962" s="588"/>
      <c r="X1962" s="588"/>
      <c r="Y1962" s="588"/>
      <c r="Z1962" s="588"/>
      <c r="AA1962" s="588"/>
      <c r="AB1962" s="588"/>
      <c r="AC1962" s="528"/>
      <c r="AD1962" s="588"/>
      <c r="AE1962" s="613"/>
      <c r="AF1962" s="613"/>
      <c r="AP1962" s="380"/>
    </row>
    <row r="1963" spans="11:42" x14ac:dyDescent="0.45">
      <c r="K1963" s="588"/>
      <c r="L1963" s="588"/>
      <c r="M1963" s="588"/>
      <c r="N1963" s="588"/>
      <c r="O1963" s="588"/>
      <c r="P1963" s="588"/>
      <c r="Q1963" s="588"/>
      <c r="R1963" s="588"/>
      <c r="S1963" s="588"/>
      <c r="T1963" s="588"/>
      <c r="U1963" s="588"/>
      <c r="V1963" s="588"/>
      <c r="W1963" s="588"/>
      <c r="X1963" s="588"/>
      <c r="Y1963" s="588"/>
      <c r="Z1963" s="588"/>
      <c r="AA1963" s="588"/>
      <c r="AB1963" s="588"/>
      <c r="AC1963" s="528"/>
      <c r="AD1963" s="588"/>
      <c r="AE1963" s="613"/>
      <c r="AF1963" s="613"/>
      <c r="AP1963" s="380"/>
    </row>
    <row r="1964" spans="11:42" x14ac:dyDescent="0.45">
      <c r="K1964" s="588"/>
      <c r="L1964" s="588"/>
      <c r="M1964" s="588"/>
      <c r="N1964" s="588"/>
      <c r="O1964" s="588"/>
      <c r="P1964" s="588"/>
      <c r="Q1964" s="588"/>
      <c r="R1964" s="588"/>
      <c r="S1964" s="588"/>
      <c r="T1964" s="588"/>
      <c r="U1964" s="588"/>
      <c r="V1964" s="588"/>
      <c r="W1964" s="588"/>
      <c r="X1964" s="588"/>
      <c r="Y1964" s="588"/>
      <c r="Z1964" s="588"/>
      <c r="AA1964" s="588"/>
      <c r="AB1964" s="588"/>
      <c r="AC1964" s="528"/>
      <c r="AD1964" s="588"/>
      <c r="AE1964" s="613"/>
      <c r="AF1964" s="613"/>
      <c r="AP1964" s="380"/>
    </row>
    <row r="1965" spans="11:42" x14ac:dyDescent="0.45">
      <c r="K1965" s="588"/>
      <c r="L1965" s="588"/>
      <c r="M1965" s="588"/>
      <c r="N1965" s="588"/>
      <c r="O1965" s="588"/>
      <c r="P1965" s="588"/>
      <c r="Q1965" s="588"/>
      <c r="R1965" s="588"/>
      <c r="S1965" s="588"/>
      <c r="T1965" s="588"/>
      <c r="U1965" s="588"/>
      <c r="V1965" s="588"/>
      <c r="W1965" s="588"/>
      <c r="X1965" s="588"/>
      <c r="Y1965" s="588"/>
      <c r="Z1965" s="588"/>
      <c r="AA1965" s="588"/>
      <c r="AB1965" s="588"/>
      <c r="AC1965" s="528"/>
      <c r="AD1965" s="588"/>
      <c r="AE1965" s="613"/>
      <c r="AF1965" s="613"/>
      <c r="AP1965" s="380"/>
    </row>
    <row r="1966" spans="11:42" x14ac:dyDescent="0.45">
      <c r="K1966" s="588"/>
      <c r="L1966" s="588"/>
      <c r="M1966" s="588"/>
      <c r="N1966" s="588"/>
      <c r="O1966" s="588"/>
      <c r="P1966" s="588"/>
      <c r="Q1966" s="588"/>
      <c r="R1966" s="588"/>
      <c r="S1966" s="588"/>
      <c r="T1966" s="588"/>
      <c r="U1966" s="588"/>
      <c r="V1966" s="588"/>
      <c r="W1966" s="588"/>
      <c r="X1966" s="588"/>
      <c r="Y1966" s="588"/>
      <c r="Z1966" s="588"/>
      <c r="AA1966" s="588"/>
      <c r="AB1966" s="588"/>
      <c r="AC1966" s="528"/>
      <c r="AD1966" s="588"/>
      <c r="AE1966" s="613"/>
      <c r="AF1966" s="613"/>
      <c r="AP1966" s="380"/>
    </row>
    <row r="1967" spans="11:42" x14ac:dyDescent="0.45">
      <c r="K1967" s="588"/>
      <c r="L1967" s="588"/>
      <c r="M1967" s="588"/>
      <c r="N1967" s="588"/>
      <c r="O1967" s="588"/>
      <c r="P1967" s="588"/>
      <c r="Q1967" s="588"/>
      <c r="R1967" s="588"/>
      <c r="S1967" s="588"/>
      <c r="T1967" s="588"/>
      <c r="U1967" s="588"/>
      <c r="V1967" s="588"/>
      <c r="W1967" s="588"/>
      <c r="X1967" s="588"/>
      <c r="Y1967" s="588"/>
      <c r="Z1967" s="588"/>
      <c r="AA1967" s="588"/>
      <c r="AB1967" s="588"/>
      <c r="AC1967" s="528"/>
      <c r="AD1967" s="588"/>
      <c r="AE1967" s="613"/>
      <c r="AF1967" s="613"/>
      <c r="AP1967" s="380"/>
    </row>
    <row r="1968" spans="11:42" x14ac:dyDescent="0.45">
      <c r="K1968" s="588"/>
      <c r="L1968" s="588"/>
      <c r="M1968" s="588"/>
      <c r="N1968" s="588"/>
      <c r="O1968" s="588"/>
      <c r="P1968" s="588"/>
      <c r="Q1968" s="588"/>
      <c r="R1968" s="588"/>
      <c r="S1968" s="588"/>
      <c r="T1968" s="588"/>
      <c r="U1968" s="588"/>
      <c r="V1968" s="588"/>
      <c r="W1968" s="588"/>
      <c r="X1968" s="588"/>
      <c r="Y1968" s="588"/>
      <c r="Z1968" s="588"/>
      <c r="AA1968" s="588"/>
      <c r="AB1968" s="588"/>
      <c r="AC1968" s="528"/>
      <c r="AD1968" s="588"/>
      <c r="AE1968" s="613"/>
      <c r="AF1968" s="613"/>
      <c r="AP1968" s="380"/>
    </row>
    <row r="1969" spans="11:42" x14ac:dyDescent="0.45">
      <c r="K1969" s="588"/>
      <c r="L1969" s="588"/>
      <c r="M1969" s="588"/>
      <c r="N1969" s="588"/>
      <c r="O1969" s="588"/>
      <c r="P1969" s="588"/>
      <c r="Q1969" s="588"/>
      <c r="R1969" s="588"/>
      <c r="S1969" s="588"/>
      <c r="T1969" s="588"/>
      <c r="U1969" s="588"/>
      <c r="V1969" s="588"/>
      <c r="W1969" s="588"/>
      <c r="X1969" s="588"/>
      <c r="Y1969" s="588"/>
      <c r="Z1969" s="588"/>
      <c r="AA1969" s="588"/>
      <c r="AB1969" s="588"/>
      <c r="AC1969" s="528"/>
      <c r="AD1969" s="588"/>
      <c r="AE1969" s="613"/>
      <c r="AF1969" s="613"/>
      <c r="AP1969" s="380"/>
    </row>
    <row r="1970" spans="11:42" x14ac:dyDescent="0.45">
      <c r="K1970" s="588"/>
      <c r="L1970" s="588"/>
      <c r="M1970" s="588"/>
      <c r="N1970" s="588"/>
      <c r="O1970" s="588"/>
      <c r="P1970" s="588"/>
      <c r="Q1970" s="588"/>
      <c r="R1970" s="588"/>
      <c r="S1970" s="588"/>
      <c r="T1970" s="588"/>
      <c r="U1970" s="588"/>
      <c r="V1970" s="588"/>
      <c r="W1970" s="588"/>
      <c r="X1970" s="588"/>
      <c r="Y1970" s="588"/>
      <c r="Z1970" s="588"/>
      <c r="AA1970" s="588"/>
      <c r="AB1970" s="588"/>
      <c r="AC1970" s="528"/>
      <c r="AD1970" s="588"/>
      <c r="AE1970" s="613"/>
      <c r="AF1970" s="613"/>
      <c r="AP1970" s="380"/>
    </row>
    <row r="1971" spans="11:42" x14ac:dyDescent="0.45">
      <c r="K1971" s="588"/>
      <c r="L1971" s="588"/>
      <c r="M1971" s="588"/>
      <c r="N1971" s="588"/>
      <c r="O1971" s="588"/>
      <c r="P1971" s="588"/>
      <c r="Q1971" s="588"/>
      <c r="R1971" s="588"/>
      <c r="S1971" s="588"/>
      <c r="T1971" s="588"/>
      <c r="U1971" s="588"/>
      <c r="V1971" s="588"/>
      <c r="W1971" s="588"/>
      <c r="X1971" s="588"/>
      <c r="Y1971" s="588"/>
      <c r="Z1971" s="588"/>
      <c r="AA1971" s="588"/>
      <c r="AB1971" s="588"/>
      <c r="AC1971" s="528"/>
      <c r="AD1971" s="588"/>
      <c r="AE1971" s="613"/>
      <c r="AF1971" s="613"/>
      <c r="AP1971" s="380"/>
    </row>
    <row r="1972" spans="11:42" x14ac:dyDescent="0.45">
      <c r="K1972" s="588"/>
      <c r="L1972" s="588"/>
      <c r="M1972" s="588"/>
      <c r="N1972" s="588"/>
      <c r="O1972" s="588"/>
      <c r="P1972" s="588"/>
      <c r="Q1972" s="588"/>
      <c r="R1972" s="588"/>
      <c r="S1972" s="588"/>
      <c r="T1972" s="588"/>
      <c r="U1972" s="588"/>
      <c r="V1972" s="588"/>
      <c r="W1972" s="588"/>
      <c r="X1972" s="588"/>
      <c r="Y1972" s="588"/>
      <c r="Z1972" s="588"/>
      <c r="AA1972" s="588"/>
      <c r="AB1972" s="588"/>
      <c r="AC1972" s="528"/>
      <c r="AD1972" s="588"/>
      <c r="AE1972" s="613"/>
      <c r="AF1972" s="613"/>
      <c r="AP1972" s="380"/>
    </row>
    <row r="1973" spans="11:42" x14ac:dyDescent="0.45">
      <c r="K1973" s="588"/>
      <c r="L1973" s="588"/>
      <c r="M1973" s="588"/>
      <c r="N1973" s="588"/>
      <c r="O1973" s="588"/>
      <c r="P1973" s="588"/>
      <c r="Q1973" s="588"/>
      <c r="R1973" s="588"/>
      <c r="S1973" s="588"/>
      <c r="T1973" s="588"/>
      <c r="U1973" s="588"/>
      <c r="V1973" s="588"/>
      <c r="W1973" s="588"/>
      <c r="X1973" s="588"/>
      <c r="Y1973" s="588"/>
      <c r="Z1973" s="588"/>
      <c r="AA1973" s="588"/>
      <c r="AB1973" s="588"/>
      <c r="AC1973" s="528"/>
      <c r="AD1973" s="588"/>
      <c r="AE1973" s="613"/>
      <c r="AF1973" s="613"/>
      <c r="AP1973" s="380"/>
    </row>
    <row r="1974" spans="11:42" x14ac:dyDescent="0.45">
      <c r="K1974" s="588"/>
      <c r="L1974" s="588"/>
      <c r="M1974" s="588"/>
      <c r="N1974" s="588"/>
      <c r="O1974" s="588"/>
      <c r="P1974" s="588"/>
      <c r="Q1974" s="588"/>
      <c r="R1974" s="588"/>
      <c r="S1974" s="588"/>
      <c r="T1974" s="588"/>
      <c r="U1974" s="588"/>
      <c r="V1974" s="588"/>
      <c r="W1974" s="588"/>
      <c r="X1974" s="588"/>
      <c r="Y1974" s="588"/>
      <c r="Z1974" s="588"/>
      <c r="AA1974" s="588"/>
      <c r="AB1974" s="588"/>
      <c r="AC1974" s="528"/>
      <c r="AD1974" s="588"/>
      <c r="AE1974" s="613"/>
      <c r="AF1974" s="613"/>
      <c r="AP1974" s="380"/>
    </row>
    <row r="1975" spans="11:42" x14ac:dyDescent="0.45">
      <c r="K1975" s="588"/>
      <c r="L1975" s="588"/>
      <c r="M1975" s="588"/>
      <c r="N1975" s="588"/>
      <c r="O1975" s="588"/>
      <c r="P1975" s="588"/>
      <c r="Q1975" s="588"/>
      <c r="R1975" s="588"/>
      <c r="S1975" s="588"/>
      <c r="T1975" s="588"/>
      <c r="U1975" s="588"/>
      <c r="V1975" s="588"/>
      <c r="W1975" s="588"/>
      <c r="X1975" s="588"/>
      <c r="Y1975" s="588"/>
      <c r="Z1975" s="588"/>
      <c r="AA1975" s="588"/>
      <c r="AB1975" s="588"/>
      <c r="AC1975" s="528"/>
      <c r="AD1975" s="588"/>
      <c r="AE1975" s="613"/>
      <c r="AF1975" s="613"/>
      <c r="AP1975" s="380"/>
    </row>
    <row r="1976" spans="11:42" x14ac:dyDescent="0.45">
      <c r="K1976" s="588"/>
      <c r="L1976" s="588"/>
      <c r="M1976" s="588"/>
      <c r="N1976" s="588"/>
      <c r="O1976" s="588"/>
      <c r="P1976" s="588"/>
      <c r="Q1976" s="588"/>
      <c r="R1976" s="588"/>
      <c r="S1976" s="588"/>
      <c r="T1976" s="588"/>
      <c r="U1976" s="588"/>
      <c r="V1976" s="588"/>
      <c r="W1976" s="588"/>
      <c r="X1976" s="588"/>
      <c r="Y1976" s="588"/>
      <c r="Z1976" s="588"/>
      <c r="AA1976" s="588"/>
      <c r="AB1976" s="588"/>
      <c r="AC1976" s="528"/>
      <c r="AD1976" s="588"/>
      <c r="AE1976" s="613"/>
      <c r="AF1976" s="613"/>
      <c r="AP1976" s="380"/>
    </row>
    <row r="1977" spans="11:42" x14ac:dyDescent="0.45">
      <c r="K1977" s="588"/>
      <c r="L1977" s="588"/>
      <c r="M1977" s="588"/>
      <c r="N1977" s="588"/>
      <c r="O1977" s="588"/>
      <c r="P1977" s="588"/>
      <c r="Q1977" s="588"/>
      <c r="R1977" s="588"/>
      <c r="S1977" s="588"/>
      <c r="T1977" s="588"/>
      <c r="U1977" s="588"/>
      <c r="V1977" s="588"/>
      <c r="W1977" s="588"/>
      <c r="X1977" s="588"/>
      <c r="Y1977" s="588"/>
      <c r="Z1977" s="588"/>
      <c r="AA1977" s="588"/>
      <c r="AB1977" s="588"/>
      <c r="AC1977" s="528"/>
      <c r="AD1977" s="588"/>
      <c r="AE1977" s="613"/>
      <c r="AF1977" s="613"/>
      <c r="AP1977" s="380"/>
    </row>
    <row r="1978" spans="11:42" x14ac:dyDescent="0.45">
      <c r="K1978" s="588"/>
      <c r="L1978" s="588"/>
      <c r="M1978" s="588"/>
      <c r="N1978" s="588"/>
      <c r="O1978" s="588"/>
      <c r="P1978" s="588"/>
      <c r="Q1978" s="588"/>
      <c r="R1978" s="588"/>
      <c r="S1978" s="588"/>
      <c r="T1978" s="588"/>
      <c r="U1978" s="588"/>
      <c r="V1978" s="588"/>
      <c r="W1978" s="588"/>
      <c r="X1978" s="588"/>
      <c r="Y1978" s="588"/>
      <c r="Z1978" s="588"/>
      <c r="AA1978" s="588"/>
      <c r="AB1978" s="588"/>
      <c r="AC1978" s="528"/>
      <c r="AD1978" s="588"/>
      <c r="AE1978" s="613"/>
      <c r="AF1978" s="613"/>
      <c r="AP1978" s="380"/>
    </row>
    <row r="1979" spans="11:42" x14ac:dyDescent="0.45">
      <c r="K1979" s="588"/>
      <c r="L1979" s="588"/>
      <c r="M1979" s="588"/>
      <c r="N1979" s="588"/>
      <c r="O1979" s="588"/>
      <c r="P1979" s="588"/>
      <c r="Q1979" s="588"/>
      <c r="R1979" s="588"/>
      <c r="S1979" s="588"/>
      <c r="T1979" s="588"/>
      <c r="U1979" s="588"/>
      <c r="V1979" s="588"/>
      <c r="W1979" s="588"/>
      <c r="X1979" s="588"/>
      <c r="Y1979" s="588"/>
      <c r="Z1979" s="588"/>
      <c r="AA1979" s="588"/>
      <c r="AB1979" s="588"/>
      <c r="AC1979" s="528"/>
      <c r="AD1979" s="588"/>
      <c r="AE1979" s="613"/>
      <c r="AF1979" s="613"/>
      <c r="AP1979" s="380"/>
    </row>
    <row r="1980" spans="11:42" x14ac:dyDescent="0.45">
      <c r="K1980" s="588"/>
      <c r="L1980" s="588"/>
      <c r="M1980" s="588"/>
      <c r="N1980" s="588"/>
      <c r="O1980" s="588"/>
      <c r="P1980" s="588"/>
      <c r="Q1980" s="588"/>
      <c r="R1980" s="588"/>
      <c r="S1980" s="588"/>
      <c r="T1980" s="588"/>
      <c r="U1980" s="588"/>
      <c r="V1980" s="588"/>
      <c r="W1980" s="588"/>
      <c r="X1980" s="588"/>
      <c r="Y1980" s="588"/>
      <c r="Z1980" s="588"/>
      <c r="AA1980" s="588"/>
      <c r="AB1980" s="588"/>
      <c r="AC1980" s="528"/>
      <c r="AD1980" s="588"/>
      <c r="AE1980" s="613"/>
      <c r="AF1980" s="613"/>
      <c r="AP1980" s="380"/>
    </row>
    <row r="1981" spans="11:42" x14ac:dyDescent="0.45">
      <c r="K1981" s="588"/>
      <c r="L1981" s="588"/>
      <c r="M1981" s="588"/>
      <c r="N1981" s="588"/>
      <c r="O1981" s="588"/>
      <c r="P1981" s="588"/>
      <c r="Q1981" s="588"/>
      <c r="R1981" s="588"/>
      <c r="S1981" s="588"/>
      <c r="T1981" s="588"/>
      <c r="U1981" s="588"/>
      <c r="V1981" s="588"/>
      <c r="W1981" s="588"/>
      <c r="X1981" s="588"/>
      <c r="Y1981" s="588"/>
      <c r="Z1981" s="588"/>
      <c r="AA1981" s="588"/>
      <c r="AB1981" s="588"/>
      <c r="AC1981" s="528"/>
      <c r="AD1981" s="588"/>
      <c r="AE1981" s="613"/>
      <c r="AF1981" s="613"/>
      <c r="AP1981" s="380"/>
    </row>
    <row r="1982" spans="11:42" x14ac:dyDescent="0.45">
      <c r="K1982" s="588"/>
      <c r="L1982" s="588"/>
      <c r="M1982" s="588"/>
      <c r="N1982" s="588"/>
      <c r="O1982" s="588"/>
      <c r="P1982" s="588"/>
      <c r="Q1982" s="588"/>
      <c r="R1982" s="588"/>
      <c r="S1982" s="588"/>
      <c r="T1982" s="588"/>
      <c r="U1982" s="588"/>
      <c r="V1982" s="588"/>
      <c r="W1982" s="588"/>
      <c r="X1982" s="588"/>
      <c r="Y1982" s="588"/>
      <c r="Z1982" s="588"/>
      <c r="AA1982" s="588"/>
      <c r="AB1982" s="588"/>
      <c r="AC1982" s="528"/>
      <c r="AD1982" s="588"/>
      <c r="AE1982" s="613"/>
      <c r="AF1982" s="613"/>
      <c r="AP1982" s="380"/>
    </row>
    <row r="1983" spans="11:42" x14ac:dyDescent="0.45">
      <c r="K1983" s="588"/>
      <c r="L1983" s="588"/>
      <c r="M1983" s="588"/>
      <c r="N1983" s="588"/>
      <c r="O1983" s="588"/>
      <c r="P1983" s="588"/>
      <c r="Q1983" s="588"/>
      <c r="R1983" s="588"/>
      <c r="S1983" s="588"/>
      <c r="T1983" s="588"/>
      <c r="U1983" s="588"/>
      <c r="V1983" s="588"/>
      <c r="W1983" s="588"/>
      <c r="X1983" s="588"/>
      <c r="Y1983" s="588"/>
      <c r="Z1983" s="588"/>
      <c r="AA1983" s="588"/>
      <c r="AB1983" s="588"/>
      <c r="AC1983" s="528"/>
      <c r="AD1983" s="588"/>
      <c r="AE1983" s="613"/>
      <c r="AF1983" s="613"/>
      <c r="AP1983" s="380"/>
    </row>
    <row r="1984" spans="11:42" x14ac:dyDescent="0.45">
      <c r="K1984" s="588"/>
      <c r="L1984" s="588"/>
      <c r="M1984" s="588"/>
      <c r="N1984" s="588"/>
      <c r="O1984" s="588"/>
      <c r="P1984" s="588"/>
      <c r="Q1984" s="588"/>
      <c r="R1984" s="588"/>
      <c r="S1984" s="588"/>
      <c r="T1984" s="588"/>
      <c r="U1984" s="588"/>
      <c r="V1984" s="588"/>
      <c r="W1984" s="588"/>
      <c r="X1984" s="588"/>
      <c r="Y1984" s="588"/>
      <c r="Z1984" s="588"/>
      <c r="AA1984" s="588"/>
      <c r="AB1984" s="588"/>
      <c r="AC1984" s="528"/>
      <c r="AD1984" s="588"/>
      <c r="AE1984" s="613"/>
      <c r="AF1984" s="613"/>
      <c r="AP1984" s="380"/>
    </row>
    <row r="1985" spans="11:42" x14ac:dyDescent="0.45">
      <c r="K1985" s="588"/>
      <c r="L1985" s="588"/>
      <c r="M1985" s="588"/>
      <c r="N1985" s="588"/>
      <c r="O1985" s="588"/>
      <c r="P1985" s="588"/>
      <c r="Q1985" s="588"/>
      <c r="R1985" s="588"/>
      <c r="S1985" s="588"/>
      <c r="T1985" s="588"/>
      <c r="U1985" s="588"/>
      <c r="V1985" s="588"/>
      <c r="W1985" s="588"/>
      <c r="X1985" s="588"/>
      <c r="Y1985" s="588"/>
      <c r="Z1985" s="588"/>
      <c r="AA1985" s="588"/>
      <c r="AB1985" s="588"/>
      <c r="AC1985" s="528"/>
      <c r="AD1985" s="588"/>
      <c r="AE1985" s="613"/>
      <c r="AF1985" s="613"/>
      <c r="AP1985" s="380"/>
    </row>
    <row r="1986" spans="11:42" x14ac:dyDescent="0.45">
      <c r="K1986" s="588"/>
      <c r="L1986" s="588"/>
      <c r="M1986" s="588"/>
      <c r="N1986" s="588"/>
      <c r="O1986" s="588"/>
      <c r="P1986" s="588"/>
      <c r="Q1986" s="588"/>
      <c r="R1986" s="588"/>
      <c r="S1986" s="588"/>
      <c r="T1986" s="588"/>
      <c r="U1986" s="588"/>
      <c r="V1986" s="588"/>
      <c r="W1986" s="588"/>
      <c r="X1986" s="588"/>
      <c r="Y1986" s="588"/>
      <c r="Z1986" s="588"/>
      <c r="AA1986" s="588"/>
      <c r="AB1986" s="588"/>
      <c r="AC1986" s="528"/>
      <c r="AD1986" s="588"/>
      <c r="AE1986" s="613"/>
      <c r="AF1986" s="613"/>
      <c r="AP1986" s="380"/>
    </row>
    <row r="1987" spans="11:42" x14ac:dyDescent="0.45">
      <c r="K1987" s="588"/>
      <c r="L1987" s="588"/>
      <c r="M1987" s="588"/>
      <c r="N1987" s="588"/>
      <c r="O1987" s="588"/>
      <c r="P1987" s="588"/>
      <c r="Q1987" s="588"/>
      <c r="R1987" s="588"/>
      <c r="S1987" s="588"/>
      <c r="T1987" s="588"/>
      <c r="U1987" s="588"/>
      <c r="V1987" s="588"/>
      <c r="W1987" s="588"/>
      <c r="X1987" s="588"/>
      <c r="Y1987" s="588"/>
      <c r="Z1987" s="588"/>
      <c r="AA1987" s="588"/>
      <c r="AB1987" s="588"/>
      <c r="AC1987" s="528"/>
      <c r="AD1987" s="588"/>
      <c r="AE1987" s="613"/>
      <c r="AF1987" s="613"/>
      <c r="AP1987" s="380"/>
    </row>
    <row r="1988" spans="11:42" x14ac:dyDescent="0.45">
      <c r="K1988" s="588"/>
      <c r="L1988" s="588"/>
      <c r="M1988" s="588"/>
      <c r="N1988" s="588"/>
      <c r="O1988" s="588"/>
      <c r="P1988" s="588"/>
      <c r="Q1988" s="588"/>
      <c r="R1988" s="588"/>
      <c r="S1988" s="588"/>
      <c r="T1988" s="588"/>
      <c r="U1988" s="588"/>
      <c r="V1988" s="588"/>
      <c r="W1988" s="588"/>
      <c r="X1988" s="588"/>
      <c r="Y1988" s="588"/>
      <c r="Z1988" s="588"/>
      <c r="AA1988" s="588"/>
      <c r="AB1988" s="588"/>
      <c r="AC1988" s="528"/>
      <c r="AD1988" s="588"/>
      <c r="AE1988" s="613"/>
      <c r="AF1988" s="613"/>
      <c r="AP1988" s="380"/>
    </row>
    <row r="1989" spans="11:42" x14ac:dyDescent="0.45">
      <c r="K1989" s="588"/>
      <c r="L1989" s="588"/>
      <c r="M1989" s="588"/>
      <c r="N1989" s="588"/>
      <c r="O1989" s="588"/>
      <c r="P1989" s="588"/>
      <c r="Q1989" s="588"/>
      <c r="R1989" s="588"/>
      <c r="S1989" s="588"/>
      <c r="T1989" s="588"/>
      <c r="U1989" s="588"/>
      <c r="V1989" s="588"/>
      <c r="W1989" s="588"/>
      <c r="X1989" s="588"/>
      <c r="Y1989" s="588"/>
      <c r="Z1989" s="588"/>
      <c r="AA1989" s="588"/>
      <c r="AB1989" s="588"/>
      <c r="AC1989" s="528"/>
      <c r="AD1989" s="588"/>
      <c r="AE1989" s="613"/>
      <c r="AF1989" s="613"/>
      <c r="AP1989" s="380"/>
    </row>
    <row r="1990" spans="11:42" x14ac:dyDescent="0.45">
      <c r="K1990" s="588"/>
      <c r="L1990" s="588"/>
      <c r="M1990" s="588"/>
      <c r="N1990" s="588"/>
      <c r="O1990" s="588"/>
      <c r="P1990" s="588"/>
      <c r="Q1990" s="588"/>
      <c r="R1990" s="588"/>
      <c r="S1990" s="588"/>
      <c r="T1990" s="588"/>
      <c r="U1990" s="588"/>
      <c r="V1990" s="588"/>
      <c r="W1990" s="588"/>
      <c r="X1990" s="588"/>
      <c r="Y1990" s="588"/>
      <c r="Z1990" s="588"/>
      <c r="AA1990" s="588"/>
      <c r="AB1990" s="588"/>
      <c r="AC1990" s="528"/>
      <c r="AD1990" s="588"/>
      <c r="AE1990" s="613"/>
      <c r="AF1990" s="613"/>
      <c r="AP1990" s="380"/>
    </row>
    <row r="1991" spans="11:42" x14ac:dyDescent="0.45">
      <c r="K1991" s="588"/>
      <c r="L1991" s="588"/>
      <c r="M1991" s="588"/>
      <c r="N1991" s="588"/>
      <c r="O1991" s="588"/>
      <c r="P1991" s="588"/>
      <c r="Q1991" s="588"/>
      <c r="R1991" s="588"/>
      <c r="S1991" s="588"/>
      <c r="T1991" s="588"/>
      <c r="U1991" s="588"/>
      <c r="V1991" s="588"/>
      <c r="W1991" s="588"/>
      <c r="X1991" s="588"/>
      <c r="Y1991" s="588"/>
      <c r="Z1991" s="588"/>
      <c r="AA1991" s="588"/>
      <c r="AB1991" s="588"/>
      <c r="AC1991" s="528"/>
      <c r="AD1991" s="588"/>
      <c r="AE1991" s="613"/>
      <c r="AF1991" s="613"/>
      <c r="AP1991" s="380"/>
    </row>
    <row r="1992" spans="11:42" x14ac:dyDescent="0.45">
      <c r="K1992" s="588"/>
      <c r="L1992" s="588"/>
      <c r="M1992" s="588"/>
      <c r="N1992" s="588"/>
      <c r="O1992" s="588"/>
      <c r="P1992" s="588"/>
      <c r="Q1992" s="588"/>
      <c r="R1992" s="588"/>
      <c r="S1992" s="588"/>
      <c r="T1992" s="588"/>
      <c r="U1992" s="588"/>
      <c r="V1992" s="588"/>
      <c r="W1992" s="588"/>
      <c r="X1992" s="588"/>
      <c r="Y1992" s="588"/>
      <c r="Z1992" s="588"/>
      <c r="AA1992" s="588"/>
      <c r="AB1992" s="588"/>
      <c r="AC1992" s="528"/>
      <c r="AD1992" s="588"/>
      <c r="AE1992" s="613"/>
      <c r="AF1992" s="613"/>
      <c r="AP1992" s="380"/>
    </row>
    <row r="1993" spans="11:42" x14ac:dyDescent="0.45">
      <c r="K1993" s="588"/>
      <c r="L1993" s="588"/>
      <c r="M1993" s="588"/>
      <c r="N1993" s="588"/>
      <c r="O1993" s="588"/>
      <c r="P1993" s="588"/>
      <c r="Q1993" s="588"/>
      <c r="R1993" s="588"/>
      <c r="S1993" s="588"/>
      <c r="T1993" s="588"/>
      <c r="U1993" s="588"/>
      <c r="V1993" s="588"/>
      <c r="W1993" s="588"/>
      <c r="X1993" s="588"/>
      <c r="Y1993" s="588"/>
      <c r="Z1993" s="588"/>
      <c r="AA1993" s="588"/>
      <c r="AB1993" s="588"/>
      <c r="AC1993" s="528"/>
      <c r="AD1993" s="588"/>
      <c r="AE1993" s="613"/>
      <c r="AF1993" s="613"/>
      <c r="AP1993" s="380"/>
    </row>
    <row r="1994" spans="11:42" x14ac:dyDescent="0.45">
      <c r="K1994" s="588"/>
      <c r="L1994" s="588"/>
      <c r="M1994" s="588"/>
      <c r="N1994" s="588"/>
      <c r="O1994" s="588"/>
      <c r="P1994" s="588"/>
      <c r="Q1994" s="588"/>
      <c r="R1994" s="588"/>
      <c r="S1994" s="588"/>
      <c r="T1994" s="588"/>
      <c r="U1994" s="588"/>
      <c r="V1994" s="588"/>
      <c r="W1994" s="588"/>
      <c r="X1994" s="588"/>
      <c r="Y1994" s="588"/>
      <c r="Z1994" s="588"/>
      <c r="AA1994" s="588"/>
      <c r="AB1994" s="588"/>
      <c r="AC1994" s="528"/>
      <c r="AD1994" s="588"/>
      <c r="AE1994" s="613"/>
      <c r="AF1994" s="613"/>
      <c r="AP1994" s="380"/>
    </row>
    <row r="1995" spans="11:42" x14ac:dyDescent="0.45">
      <c r="K1995" s="588"/>
      <c r="L1995" s="588"/>
      <c r="M1995" s="588"/>
      <c r="N1995" s="588"/>
      <c r="O1995" s="588"/>
      <c r="P1995" s="588"/>
      <c r="Q1995" s="588"/>
      <c r="R1995" s="588"/>
      <c r="S1995" s="588"/>
      <c r="T1995" s="588"/>
      <c r="U1995" s="588"/>
      <c r="V1995" s="588"/>
      <c r="W1995" s="588"/>
      <c r="X1995" s="588"/>
      <c r="Y1995" s="588"/>
      <c r="Z1995" s="588"/>
      <c r="AA1995" s="588"/>
      <c r="AB1995" s="588"/>
      <c r="AC1995" s="528"/>
      <c r="AD1995" s="588"/>
      <c r="AE1995" s="613"/>
      <c r="AF1995" s="613"/>
      <c r="AP1995" s="380"/>
    </row>
    <row r="1996" spans="11:42" x14ac:dyDescent="0.45">
      <c r="K1996" s="588"/>
      <c r="L1996" s="588"/>
      <c r="M1996" s="588"/>
      <c r="N1996" s="588"/>
      <c r="O1996" s="588"/>
      <c r="P1996" s="588"/>
      <c r="Q1996" s="588"/>
      <c r="R1996" s="588"/>
      <c r="S1996" s="588"/>
      <c r="T1996" s="588"/>
      <c r="U1996" s="588"/>
      <c r="V1996" s="588"/>
      <c r="W1996" s="588"/>
      <c r="X1996" s="588"/>
      <c r="Y1996" s="588"/>
      <c r="Z1996" s="588"/>
      <c r="AA1996" s="588"/>
      <c r="AB1996" s="588"/>
      <c r="AC1996" s="528"/>
      <c r="AD1996" s="588"/>
      <c r="AE1996" s="613"/>
      <c r="AF1996" s="613"/>
      <c r="AP1996" s="380"/>
    </row>
    <row r="1997" spans="11:42" x14ac:dyDescent="0.45">
      <c r="K1997" s="588"/>
      <c r="L1997" s="588"/>
      <c r="M1997" s="588"/>
      <c r="N1997" s="588"/>
      <c r="O1997" s="588"/>
      <c r="P1997" s="588"/>
      <c r="Q1997" s="588"/>
      <c r="R1997" s="588"/>
      <c r="S1997" s="588"/>
      <c r="T1997" s="588"/>
      <c r="U1997" s="588"/>
      <c r="V1997" s="588"/>
      <c r="W1997" s="588"/>
      <c r="X1997" s="588"/>
      <c r="Y1997" s="588"/>
      <c r="Z1997" s="588"/>
      <c r="AA1997" s="588"/>
      <c r="AB1997" s="588"/>
      <c r="AC1997" s="528"/>
      <c r="AD1997" s="588"/>
      <c r="AE1997" s="613"/>
      <c r="AF1997" s="613"/>
      <c r="AP1997" s="380"/>
    </row>
    <row r="1998" spans="11:42" x14ac:dyDescent="0.45">
      <c r="K1998" s="588"/>
      <c r="L1998" s="588"/>
      <c r="M1998" s="588"/>
      <c r="N1998" s="588"/>
      <c r="O1998" s="588"/>
      <c r="P1998" s="588"/>
      <c r="Q1998" s="588"/>
      <c r="R1998" s="588"/>
      <c r="S1998" s="588"/>
      <c r="T1998" s="588"/>
      <c r="U1998" s="588"/>
      <c r="V1998" s="588"/>
      <c r="W1998" s="588"/>
      <c r="X1998" s="588"/>
      <c r="Y1998" s="588"/>
      <c r="Z1998" s="588"/>
      <c r="AA1998" s="588"/>
      <c r="AB1998" s="588"/>
      <c r="AC1998" s="528"/>
      <c r="AD1998" s="588"/>
      <c r="AE1998" s="613"/>
      <c r="AF1998" s="613"/>
      <c r="AP1998" s="380"/>
    </row>
    <row r="1999" spans="11:42" x14ac:dyDescent="0.45">
      <c r="K1999" s="588"/>
      <c r="L1999" s="588"/>
      <c r="M1999" s="588"/>
      <c r="N1999" s="588"/>
      <c r="O1999" s="588"/>
      <c r="P1999" s="588"/>
      <c r="Q1999" s="588"/>
      <c r="R1999" s="588"/>
      <c r="S1999" s="588"/>
      <c r="T1999" s="588"/>
      <c r="U1999" s="588"/>
      <c r="V1999" s="588"/>
      <c r="W1999" s="588"/>
      <c r="X1999" s="588"/>
      <c r="Y1999" s="588"/>
      <c r="Z1999" s="588"/>
      <c r="AA1999" s="588"/>
      <c r="AB1999" s="588"/>
      <c r="AC1999" s="528"/>
      <c r="AD1999" s="588"/>
      <c r="AE1999" s="613"/>
      <c r="AF1999" s="613"/>
      <c r="AP1999" s="380"/>
    </row>
    <row r="2000" spans="11:42" x14ac:dyDescent="0.45">
      <c r="K2000" s="588"/>
      <c r="L2000" s="588"/>
      <c r="M2000" s="588"/>
      <c r="N2000" s="588"/>
      <c r="O2000" s="588"/>
      <c r="P2000" s="588"/>
      <c r="Q2000" s="588"/>
      <c r="R2000" s="588"/>
      <c r="S2000" s="588"/>
      <c r="T2000" s="588"/>
      <c r="U2000" s="588"/>
      <c r="V2000" s="588"/>
      <c r="W2000" s="588"/>
      <c r="X2000" s="588"/>
      <c r="Y2000" s="588"/>
      <c r="Z2000" s="588"/>
      <c r="AA2000" s="588"/>
      <c r="AB2000" s="588"/>
      <c r="AC2000" s="528"/>
      <c r="AD2000" s="588"/>
      <c r="AE2000" s="613"/>
      <c r="AF2000" s="613"/>
      <c r="AP2000" s="380"/>
    </row>
    <row r="2001" spans="11:42" x14ac:dyDescent="0.45">
      <c r="K2001" s="588"/>
      <c r="L2001" s="588"/>
      <c r="M2001" s="588"/>
      <c r="N2001" s="588"/>
      <c r="O2001" s="588"/>
      <c r="P2001" s="588"/>
      <c r="Q2001" s="588"/>
      <c r="R2001" s="588"/>
      <c r="S2001" s="588"/>
      <c r="T2001" s="588"/>
      <c r="U2001" s="588"/>
      <c r="V2001" s="588"/>
      <c r="W2001" s="588"/>
      <c r="X2001" s="588"/>
      <c r="Y2001" s="588"/>
      <c r="Z2001" s="588"/>
      <c r="AA2001" s="588"/>
      <c r="AB2001" s="588"/>
      <c r="AC2001" s="528"/>
      <c r="AD2001" s="588"/>
      <c r="AE2001" s="613"/>
      <c r="AF2001" s="613"/>
      <c r="AP2001" s="380"/>
    </row>
    <row r="2002" spans="11:42" x14ac:dyDescent="0.45">
      <c r="K2002" s="588"/>
      <c r="L2002" s="588"/>
      <c r="M2002" s="588"/>
      <c r="N2002" s="588"/>
      <c r="O2002" s="588"/>
      <c r="P2002" s="588"/>
      <c r="Q2002" s="588"/>
      <c r="R2002" s="588"/>
      <c r="S2002" s="588"/>
      <c r="T2002" s="588"/>
      <c r="U2002" s="588"/>
      <c r="V2002" s="588"/>
      <c r="W2002" s="588"/>
      <c r="X2002" s="588"/>
      <c r="Y2002" s="588"/>
      <c r="Z2002" s="588"/>
      <c r="AA2002" s="588"/>
      <c r="AB2002" s="588"/>
      <c r="AC2002" s="528"/>
      <c r="AD2002" s="588"/>
      <c r="AE2002" s="613"/>
      <c r="AF2002" s="613"/>
      <c r="AP2002" s="380"/>
    </row>
    <row r="2003" spans="11:42" x14ac:dyDescent="0.45">
      <c r="K2003" s="588"/>
      <c r="L2003" s="588"/>
      <c r="M2003" s="588"/>
      <c r="N2003" s="588"/>
      <c r="O2003" s="588"/>
      <c r="P2003" s="588"/>
      <c r="Q2003" s="588"/>
      <c r="R2003" s="588"/>
      <c r="S2003" s="588"/>
      <c r="T2003" s="588"/>
      <c r="U2003" s="588"/>
      <c r="V2003" s="588"/>
      <c r="W2003" s="588"/>
      <c r="X2003" s="588"/>
      <c r="Y2003" s="588"/>
      <c r="Z2003" s="588"/>
      <c r="AA2003" s="588"/>
      <c r="AB2003" s="588"/>
      <c r="AC2003" s="528"/>
      <c r="AD2003" s="588"/>
      <c r="AE2003" s="613"/>
      <c r="AF2003" s="613"/>
      <c r="AP2003" s="380"/>
    </row>
    <row r="2004" spans="11:42" x14ac:dyDescent="0.45">
      <c r="K2004" s="588"/>
      <c r="L2004" s="588"/>
      <c r="M2004" s="588"/>
      <c r="N2004" s="588"/>
      <c r="O2004" s="588"/>
      <c r="P2004" s="588"/>
      <c r="Q2004" s="588"/>
      <c r="R2004" s="588"/>
      <c r="S2004" s="588"/>
      <c r="T2004" s="588"/>
      <c r="U2004" s="588"/>
      <c r="V2004" s="588"/>
      <c r="W2004" s="588"/>
      <c r="X2004" s="588"/>
      <c r="Y2004" s="588"/>
      <c r="Z2004" s="588"/>
      <c r="AA2004" s="588"/>
      <c r="AB2004" s="588"/>
      <c r="AC2004" s="528"/>
      <c r="AD2004" s="588"/>
      <c r="AE2004" s="613"/>
      <c r="AF2004" s="613"/>
      <c r="AP2004" s="380"/>
    </row>
    <row r="2005" spans="11:42" x14ac:dyDescent="0.45">
      <c r="K2005" s="588"/>
      <c r="L2005" s="588"/>
      <c r="M2005" s="588"/>
      <c r="N2005" s="588"/>
      <c r="O2005" s="588"/>
      <c r="P2005" s="588"/>
      <c r="Q2005" s="588"/>
      <c r="R2005" s="588"/>
      <c r="S2005" s="588"/>
      <c r="T2005" s="588"/>
      <c r="U2005" s="588"/>
      <c r="V2005" s="588"/>
      <c r="W2005" s="588"/>
      <c r="X2005" s="588"/>
      <c r="Y2005" s="588"/>
      <c r="Z2005" s="588"/>
      <c r="AA2005" s="588"/>
      <c r="AB2005" s="588"/>
      <c r="AC2005" s="528"/>
      <c r="AD2005" s="588"/>
      <c r="AE2005" s="613"/>
      <c r="AF2005" s="613"/>
      <c r="AP2005" s="380"/>
    </row>
    <row r="2006" spans="11:42" x14ac:dyDescent="0.45">
      <c r="K2006" s="588"/>
      <c r="L2006" s="588"/>
      <c r="M2006" s="588"/>
      <c r="N2006" s="588"/>
      <c r="O2006" s="588"/>
      <c r="P2006" s="588"/>
      <c r="Q2006" s="588"/>
      <c r="R2006" s="588"/>
      <c r="S2006" s="588"/>
      <c r="T2006" s="588"/>
      <c r="U2006" s="588"/>
      <c r="V2006" s="588"/>
      <c r="W2006" s="588"/>
      <c r="X2006" s="588"/>
      <c r="Y2006" s="588"/>
      <c r="Z2006" s="588"/>
      <c r="AA2006" s="588"/>
      <c r="AB2006" s="588"/>
      <c r="AC2006" s="528"/>
      <c r="AD2006" s="588"/>
      <c r="AE2006" s="613"/>
      <c r="AF2006" s="613"/>
      <c r="AP2006" s="380"/>
    </row>
    <row r="2007" spans="11:42" x14ac:dyDescent="0.45">
      <c r="K2007" s="588"/>
      <c r="L2007" s="588"/>
      <c r="M2007" s="588"/>
      <c r="N2007" s="588"/>
      <c r="O2007" s="588"/>
      <c r="P2007" s="588"/>
      <c r="Q2007" s="588"/>
      <c r="R2007" s="588"/>
      <c r="S2007" s="588"/>
      <c r="T2007" s="588"/>
      <c r="U2007" s="588"/>
      <c r="V2007" s="588"/>
      <c r="W2007" s="588"/>
      <c r="X2007" s="588"/>
      <c r="Y2007" s="588"/>
      <c r="Z2007" s="588"/>
      <c r="AA2007" s="588"/>
      <c r="AB2007" s="588"/>
      <c r="AC2007" s="528"/>
      <c r="AD2007" s="588"/>
      <c r="AE2007" s="613"/>
      <c r="AF2007" s="613"/>
      <c r="AP2007" s="380"/>
    </row>
    <row r="2008" spans="11:42" x14ac:dyDescent="0.45">
      <c r="K2008" s="588"/>
      <c r="L2008" s="588"/>
      <c r="M2008" s="588"/>
      <c r="N2008" s="588"/>
      <c r="O2008" s="588"/>
      <c r="P2008" s="588"/>
      <c r="Q2008" s="588"/>
      <c r="R2008" s="588"/>
      <c r="S2008" s="588"/>
      <c r="T2008" s="588"/>
      <c r="U2008" s="588"/>
      <c r="V2008" s="588"/>
      <c r="W2008" s="588"/>
      <c r="X2008" s="588"/>
      <c r="Y2008" s="588"/>
      <c r="Z2008" s="588"/>
      <c r="AA2008" s="588"/>
      <c r="AB2008" s="588"/>
      <c r="AC2008" s="528"/>
      <c r="AD2008" s="588"/>
      <c r="AE2008" s="613"/>
      <c r="AF2008" s="613"/>
      <c r="AP2008" s="380"/>
    </row>
    <row r="2009" spans="11:42" x14ac:dyDescent="0.45">
      <c r="K2009" s="588"/>
      <c r="L2009" s="588"/>
      <c r="M2009" s="588"/>
      <c r="N2009" s="588"/>
      <c r="O2009" s="588"/>
      <c r="P2009" s="588"/>
      <c r="Q2009" s="588"/>
      <c r="R2009" s="588"/>
      <c r="S2009" s="588"/>
      <c r="T2009" s="588"/>
      <c r="U2009" s="588"/>
      <c r="V2009" s="588"/>
      <c r="W2009" s="588"/>
      <c r="X2009" s="588"/>
      <c r="Y2009" s="588"/>
      <c r="Z2009" s="588"/>
      <c r="AA2009" s="588"/>
      <c r="AB2009" s="588"/>
      <c r="AC2009" s="528"/>
      <c r="AD2009" s="588"/>
      <c r="AE2009" s="613"/>
      <c r="AF2009" s="613"/>
      <c r="AP2009" s="380"/>
    </row>
    <row r="2010" spans="11:42" x14ac:dyDescent="0.45">
      <c r="K2010" s="588"/>
      <c r="L2010" s="588"/>
      <c r="M2010" s="588"/>
      <c r="N2010" s="588"/>
      <c r="O2010" s="588"/>
      <c r="P2010" s="588"/>
      <c r="Q2010" s="588"/>
      <c r="R2010" s="588"/>
      <c r="S2010" s="588"/>
      <c r="T2010" s="588"/>
      <c r="U2010" s="588"/>
      <c r="V2010" s="588"/>
      <c r="W2010" s="588"/>
      <c r="X2010" s="588"/>
      <c r="Y2010" s="588"/>
      <c r="Z2010" s="588"/>
      <c r="AA2010" s="588"/>
      <c r="AB2010" s="588"/>
      <c r="AC2010" s="528"/>
      <c r="AD2010" s="588"/>
      <c r="AE2010" s="613"/>
      <c r="AF2010" s="613"/>
      <c r="AP2010" s="380"/>
    </row>
    <row r="2011" spans="11:42" x14ac:dyDescent="0.45">
      <c r="K2011" s="588"/>
      <c r="L2011" s="588"/>
      <c r="M2011" s="588"/>
      <c r="N2011" s="588"/>
      <c r="O2011" s="588"/>
      <c r="P2011" s="588"/>
      <c r="Q2011" s="588"/>
      <c r="R2011" s="588"/>
      <c r="S2011" s="588"/>
      <c r="T2011" s="588"/>
      <c r="U2011" s="588"/>
      <c r="V2011" s="588"/>
      <c r="W2011" s="588"/>
      <c r="X2011" s="588"/>
      <c r="Y2011" s="588"/>
      <c r="Z2011" s="588"/>
      <c r="AA2011" s="588"/>
      <c r="AB2011" s="588"/>
      <c r="AC2011" s="528"/>
      <c r="AD2011" s="588"/>
      <c r="AE2011" s="613"/>
      <c r="AF2011" s="613"/>
      <c r="AP2011" s="380"/>
    </row>
    <row r="2012" spans="11:42" x14ac:dyDescent="0.45">
      <c r="K2012" s="588"/>
      <c r="L2012" s="588"/>
      <c r="M2012" s="588"/>
      <c r="N2012" s="588"/>
      <c r="O2012" s="588"/>
      <c r="P2012" s="588"/>
      <c r="Q2012" s="588"/>
      <c r="R2012" s="588"/>
      <c r="S2012" s="588"/>
      <c r="T2012" s="588"/>
      <c r="U2012" s="588"/>
      <c r="V2012" s="588"/>
      <c r="W2012" s="588"/>
      <c r="X2012" s="588"/>
      <c r="Y2012" s="588"/>
      <c r="Z2012" s="588"/>
      <c r="AA2012" s="588"/>
      <c r="AB2012" s="588"/>
      <c r="AC2012" s="528"/>
      <c r="AD2012" s="588"/>
      <c r="AE2012" s="613"/>
      <c r="AF2012" s="613"/>
      <c r="AP2012" s="380"/>
    </row>
    <row r="2013" spans="11:42" x14ac:dyDescent="0.45">
      <c r="K2013" s="588"/>
      <c r="L2013" s="588"/>
      <c r="M2013" s="588"/>
      <c r="N2013" s="588"/>
      <c r="O2013" s="588"/>
      <c r="P2013" s="588"/>
      <c r="Q2013" s="588"/>
      <c r="R2013" s="588"/>
      <c r="S2013" s="588"/>
      <c r="T2013" s="588"/>
      <c r="U2013" s="588"/>
      <c r="V2013" s="588"/>
      <c r="W2013" s="588"/>
      <c r="X2013" s="588"/>
      <c r="Y2013" s="588"/>
      <c r="Z2013" s="588"/>
      <c r="AA2013" s="588"/>
      <c r="AB2013" s="588"/>
      <c r="AC2013" s="528"/>
      <c r="AD2013" s="588"/>
      <c r="AE2013" s="613"/>
      <c r="AF2013" s="613"/>
      <c r="AP2013" s="380"/>
    </row>
    <row r="2014" spans="11:42" x14ac:dyDescent="0.45">
      <c r="K2014" s="588"/>
      <c r="L2014" s="588"/>
      <c r="M2014" s="588"/>
      <c r="N2014" s="588"/>
      <c r="O2014" s="588"/>
      <c r="P2014" s="588"/>
      <c r="Q2014" s="588"/>
      <c r="R2014" s="588"/>
      <c r="S2014" s="588"/>
      <c r="T2014" s="588"/>
      <c r="U2014" s="588"/>
      <c r="V2014" s="588"/>
      <c r="W2014" s="588"/>
      <c r="X2014" s="588"/>
      <c r="Y2014" s="588"/>
      <c r="Z2014" s="588"/>
      <c r="AA2014" s="588"/>
      <c r="AB2014" s="588"/>
      <c r="AC2014" s="528"/>
      <c r="AD2014" s="588"/>
      <c r="AE2014" s="613"/>
      <c r="AF2014" s="613"/>
      <c r="AP2014" s="380"/>
    </row>
    <row r="2015" spans="11:42" x14ac:dyDescent="0.45">
      <c r="K2015" s="588"/>
      <c r="L2015" s="588"/>
      <c r="M2015" s="588"/>
      <c r="N2015" s="588"/>
      <c r="O2015" s="588"/>
      <c r="P2015" s="588"/>
      <c r="Q2015" s="588"/>
      <c r="R2015" s="588"/>
      <c r="S2015" s="588"/>
      <c r="T2015" s="588"/>
      <c r="U2015" s="588"/>
      <c r="V2015" s="588"/>
      <c r="W2015" s="588"/>
      <c r="X2015" s="588"/>
      <c r="Y2015" s="588"/>
      <c r="Z2015" s="588"/>
      <c r="AA2015" s="588"/>
      <c r="AB2015" s="588"/>
      <c r="AC2015" s="528"/>
      <c r="AD2015" s="588"/>
      <c r="AE2015" s="613"/>
      <c r="AF2015" s="613"/>
      <c r="AP2015" s="380"/>
    </row>
    <row r="2016" spans="11:42" x14ac:dyDescent="0.45">
      <c r="K2016" s="588"/>
      <c r="L2016" s="588"/>
      <c r="M2016" s="588"/>
      <c r="N2016" s="588"/>
      <c r="O2016" s="588"/>
      <c r="P2016" s="588"/>
      <c r="Q2016" s="588"/>
      <c r="R2016" s="588"/>
      <c r="S2016" s="588"/>
      <c r="T2016" s="588"/>
      <c r="U2016" s="588"/>
      <c r="V2016" s="588"/>
      <c r="W2016" s="588"/>
      <c r="X2016" s="588"/>
      <c r="Y2016" s="588"/>
      <c r="Z2016" s="588"/>
      <c r="AA2016" s="588"/>
      <c r="AB2016" s="588"/>
      <c r="AC2016" s="528"/>
      <c r="AD2016" s="588"/>
      <c r="AE2016" s="613"/>
      <c r="AF2016" s="613"/>
      <c r="AP2016" s="380"/>
    </row>
    <row r="2017" spans="11:42" x14ac:dyDescent="0.45">
      <c r="K2017" s="588"/>
      <c r="L2017" s="588"/>
      <c r="M2017" s="588"/>
      <c r="N2017" s="588"/>
      <c r="O2017" s="588"/>
      <c r="P2017" s="588"/>
      <c r="Q2017" s="588"/>
      <c r="R2017" s="588"/>
      <c r="S2017" s="588"/>
      <c r="T2017" s="588"/>
      <c r="U2017" s="588"/>
      <c r="V2017" s="588"/>
      <c r="W2017" s="588"/>
      <c r="X2017" s="588"/>
      <c r="Y2017" s="588"/>
      <c r="Z2017" s="588"/>
      <c r="AA2017" s="588"/>
      <c r="AB2017" s="588"/>
      <c r="AC2017" s="528"/>
      <c r="AD2017" s="588"/>
      <c r="AE2017" s="613"/>
      <c r="AF2017" s="613"/>
      <c r="AP2017" s="380"/>
    </row>
    <row r="2018" spans="11:42" x14ac:dyDescent="0.45">
      <c r="K2018" s="588"/>
      <c r="L2018" s="588"/>
      <c r="M2018" s="588"/>
      <c r="N2018" s="588"/>
      <c r="O2018" s="588"/>
      <c r="P2018" s="588"/>
      <c r="Q2018" s="588"/>
      <c r="R2018" s="588"/>
      <c r="S2018" s="588"/>
      <c r="T2018" s="588"/>
      <c r="U2018" s="588"/>
      <c r="V2018" s="588"/>
      <c r="W2018" s="588"/>
      <c r="X2018" s="588"/>
      <c r="Y2018" s="588"/>
      <c r="Z2018" s="588"/>
      <c r="AA2018" s="588"/>
      <c r="AB2018" s="588"/>
      <c r="AC2018" s="528"/>
      <c r="AD2018" s="588"/>
      <c r="AE2018" s="613"/>
      <c r="AF2018" s="613"/>
      <c r="AP2018" s="380"/>
    </row>
    <row r="2019" spans="11:42" x14ac:dyDescent="0.45">
      <c r="K2019" s="588"/>
      <c r="L2019" s="588"/>
      <c r="M2019" s="588"/>
      <c r="N2019" s="588"/>
      <c r="O2019" s="588"/>
      <c r="P2019" s="588"/>
      <c r="Q2019" s="588"/>
      <c r="R2019" s="588"/>
      <c r="S2019" s="588"/>
      <c r="T2019" s="588"/>
      <c r="U2019" s="588"/>
      <c r="V2019" s="588"/>
      <c r="W2019" s="588"/>
      <c r="X2019" s="588"/>
      <c r="Y2019" s="588"/>
      <c r="Z2019" s="588"/>
      <c r="AA2019" s="588"/>
      <c r="AB2019" s="588"/>
      <c r="AC2019" s="528"/>
      <c r="AD2019" s="588"/>
      <c r="AE2019" s="613"/>
      <c r="AF2019" s="613"/>
      <c r="AP2019" s="380"/>
    </row>
    <row r="2020" spans="11:42" x14ac:dyDescent="0.45">
      <c r="K2020" s="588"/>
      <c r="L2020" s="588"/>
      <c r="M2020" s="588"/>
      <c r="N2020" s="588"/>
      <c r="O2020" s="588"/>
      <c r="P2020" s="588"/>
      <c r="Q2020" s="588"/>
      <c r="R2020" s="588"/>
      <c r="S2020" s="588"/>
      <c r="T2020" s="588"/>
      <c r="U2020" s="588"/>
      <c r="V2020" s="588"/>
      <c r="W2020" s="588"/>
      <c r="X2020" s="588"/>
      <c r="Y2020" s="588"/>
      <c r="Z2020" s="588"/>
      <c r="AA2020" s="588"/>
      <c r="AB2020" s="588"/>
      <c r="AC2020" s="528"/>
      <c r="AD2020" s="588"/>
      <c r="AE2020" s="613"/>
      <c r="AF2020" s="613"/>
      <c r="AP2020" s="380"/>
    </row>
    <row r="2021" spans="11:42" x14ac:dyDescent="0.45">
      <c r="K2021" s="588"/>
      <c r="L2021" s="588"/>
      <c r="M2021" s="588"/>
      <c r="N2021" s="588"/>
      <c r="O2021" s="588"/>
      <c r="P2021" s="588"/>
      <c r="Q2021" s="588"/>
      <c r="R2021" s="588"/>
      <c r="S2021" s="588"/>
      <c r="T2021" s="588"/>
      <c r="U2021" s="588"/>
      <c r="V2021" s="588"/>
      <c r="W2021" s="588"/>
      <c r="X2021" s="588"/>
      <c r="Y2021" s="588"/>
      <c r="Z2021" s="588"/>
      <c r="AA2021" s="588"/>
      <c r="AB2021" s="588"/>
      <c r="AC2021" s="528"/>
      <c r="AD2021" s="588"/>
      <c r="AE2021" s="613"/>
      <c r="AF2021" s="613"/>
      <c r="AP2021" s="380"/>
    </row>
    <row r="2022" spans="11:42" x14ac:dyDescent="0.45">
      <c r="K2022" s="588"/>
      <c r="L2022" s="588"/>
      <c r="M2022" s="588"/>
      <c r="N2022" s="588"/>
      <c r="O2022" s="588"/>
      <c r="P2022" s="588"/>
      <c r="Q2022" s="588"/>
      <c r="R2022" s="588"/>
      <c r="S2022" s="588"/>
      <c r="T2022" s="588"/>
      <c r="U2022" s="588"/>
      <c r="V2022" s="588"/>
      <c r="W2022" s="588"/>
      <c r="X2022" s="588"/>
      <c r="Y2022" s="588"/>
      <c r="Z2022" s="588"/>
      <c r="AA2022" s="588"/>
      <c r="AB2022" s="588"/>
      <c r="AC2022" s="528"/>
      <c r="AD2022" s="588"/>
      <c r="AE2022" s="613"/>
      <c r="AF2022" s="613"/>
      <c r="AP2022" s="380"/>
    </row>
    <row r="2023" spans="11:42" x14ac:dyDescent="0.45">
      <c r="K2023" s="588"/>
      <c r="L2023" s="588"/>
      <c r="M2023" s="588"/>
      <c r="N2023" s="588"/>
      <c r="O2023" s="588"/>
      <c r="P2023" s="588"/>
      <c r="Q2023" s="588"/>
      <c r="R2023" s="588"/>
      <c r="S2023" s="588"/>
      <c r="T2023" s="588"/>
      <c r="U2023" s="588"/>
      <c r="V2023" s="588"/>
      <c r="W2023" s="588"/>
      <c r="X2023" s="588"/>
      <c r="Y2023" s="588"/>
      <c r="Z2023" s="588"/>
      <c r="AA2023" s="588"/>
      <c r="AB2023" s="588"/>
      <c r="AC2023" s="528"/>
      <c r="AD2023" s="588"/>
      <c r="AE2023" s="613"/>
      <c r="AF2023" s="613"/>
      <c r="AP2023" s="380"/>
    </row>
    <row r="2024" spans="11:42" x14ac:dyDescent="0.45">
      <c r="K2024" s="588"/>
      <c r="L2024" s="588"/>
      <c r="M2024" s="588"/>
      <c r="N2024" s="588"/>
      <c r="O2024" s="588"/>
      <c r="P2024" s="588"/>
      <c r="Q2024" s="588"/>
      <c r="R2024" s="588"/>
      <c r="S2024" s="588"/>
      <c r="T2024" s="588"/>
      <c r="U2024" s="588"/>
      <c r="V2024" s="588"/>
      <c r="W2024" s="588"/>
      <c r="X2024" s="588"/>
      <c r="Y2024" s="588"/>
      <c r="Z2024" s="588"/>
      <c r="AA2024" s="588"/>
      <c r="AB2024" s="588"/>
      <c r="AC2024" s="528"/>
      <c r="AD2024" s="588"/>
      <c r="AE2024" s="613"/>
      <c r="AF2024" s="613"/>
      <c r="AP2024" s="380"/>
    </row>
    <row r="2025" spans="11:42" x14ac:dyDescent="0.45">
      <c r="K2025" s="588"/>
      <c r="L2025" s="588"/>
      <c r="M2025" s="588"/>
      <c r="N2025" s="588"/>
      <c r="O2025" s="588"/>
      <c r="P2025" s="588"/>
      <c r="Q2025" s="588"/>
      <c r="R2025" s="588"/>
      <c r="S2025" s="588"/>
      <c r="T2025" s="588"/>
      <c r="U2025" s="588"/>
      <c r="V2025" s="588"/>
      <c r="W2025" s="588"/>
      <c r="X2025" s="588"/>
      <c r="Y2025" s="588"/>
      <c r="Z2025" s="588"/>
      <c r="AA2025" s="588"/>
      <c r="AB2025" s="588"/>
      <c r="AC2025" s="528"/>
      <c r="AD2025" s="588"/>
      <c r="AE2025" s="613"/>
      <c r="AF2025" s="613"/>
      <c r="AP2025" s="380"/>
    </row>
    <row r="2026" spans="11:42" x14ac:dyDescent="0.45">
      <c r="K2026" s="588"/>
      <c r="L2026" s="588"/>
      <c r="M2026" s="588"/>
      <c r="N2026" s="588"/>
      <c r="O2026" s="588"/>
      <c r="P2026" s="588"/>
      <c r="Q2026" s="588"/>
      <c r="R2026" s="588"/>
      <c r="S2026" s="588"/>
      <c r="T2026" s="588"/>
      <c r="U2026" s="588"/>
      <c r="V2026" s="588"/>
      <c r="W2026" s="588"/>
      <c r="X2026" s="588"/>
      <c r="Y2026" s="588"/>
      <c r="Z2026" s="588"/>
      <c r="AA2026" s="588"/>
      <c r="AB2026" s="588"/>
      <c r="AC2026" s="528"/>
      <c r="AD2026" s="588"/>
      <c r="AE2026" s="613"/>
      <c r="AF2026" s="613"/>
      <c r="AP2026" s="380"/>
    </row>
    <row r="2027" spans="11:42" x14ac:dyDescent="0.45">
      <c r="K2027" s="588"/>
      <c r="L2027" s="588"/>
      <c r="M2027" s="588"/>
      <c r="N2027" s="588"/>
      <c r="O2027" s="588"/>
      <c r="P2027" s="588"/>
      <c r="Q2027" s="588"/>
      <c r="R2027" s="588"/>
      <c r="S2027" s="588"/>
      <c r="T2027" s="588"/>
      <c r="U2027" s="588"/>
      <c r="V2027" s="588"/>
      <c r="W2027" s="588"/>
      <c r="X2027" s="588"/>
      <c r="Y2027" s="588"/>
      <c r="Z2027" s="588"/>
      <c r="AA2027" s="588"/>
      <c r="AB2027" s="588"/>
      <c r="AC2027" s="528"/>
      <c r="AD2027" s="588"/>
      <c r="AE2027" s="613"/>
      <c r="AF2027" s="613"/>
      <c r="AP2027" s="380"/>
    </row>
    <row r="2028" spans="11:42" x14ac:dyDescent="0.45">
      <c r="K2028" s="588"/>
      <c r="L2028" s="588"/>
      <c r="M2028" s="588"/>
      <c r="N2028" s="588"/>
      <c r="O2028" s="588"/>
      <c r="P2028" s="588"/>
      <c r="Q2028" s="588"/>
      <c r="R2028" s="588"/>
      <c r="S2028" s="588"/>
      <c r="T2028" s="588"/>
      <c r="U2028" s="588"/>
      <c r="V2028" s="588"/>
      <c r="W2028" s="588"/>
      <c r="X2028" s="588"/>
      <c r="Y2028" s="588"/>
      <c r="Z2028" s="588"/>
      <c r="AA2028" s="588"/>
      <c r="AB2028" s="588"/>
      <c r="AC2028" s="528"/>
      <c r="AD2028" s="588"/>
      <c r="AE2028" s="613"/>
      <c r="AF2028" s="613"/>
      <c r="AP2028" s="380"/>
    </row>
    <row r="2029" spans="11:42" x14ac:dyDescent="0.45">
      <c r="K2029" s="588"/>
      <c r="L2029" s="588"/>
      <c r="M2029" s="588"/>
      <c r="N2029" s="588"/>
      <c r="O2029" s="588"/>
      <c r="P2029" s="588"/>
      <c r="Q2029" s="588"/>
      <c r="R2029" s="588"/>
      <c r="S2029" s="588"/>
      <c r="T2029" s="588"/>
      <c r="U2029" s="588"/>
      <c r="V2029" s="588"/>
      <c r="W2029" s="588"/>
      <c r="X2029" s="588"/>
      <c r="Y2029" s="588"/>
      <c r="Z2029" s="588"/>
      <c r="AA2029" s="588"/>
      <c r="AB2029" s="588"/>
      <c r="AC2029" s="528"/>
      <c r="AD2029" s="588"/>
      <c r="AE2029" s="613"/>
      <c r="AF2029" s="613"/>
      <c r="AP2029" s="380"/>
    </row>
    <row r="2030" spans="11:42" x14ac:dyDescent="0.45">
      <c r="K2030" s="588"/>
      <c r="L2030" s="588"/>
      <c r="M2030" s="588"/>
      <c r="N2030" s="588"/>
      <c r="O2030" s="588"/>
      <c r="P2030" s="588"/>
      <c r="Q2030" s="588"/>
      <c r="R2030" s="588"/>
      <c r="S2030" s="588"/>
      <c r="T2030" s="588"/>
      <c r="U2030" s="588"/>
      <c r="V2030" s="588"/>
      <c r="W2030" s="588"/>
      <c r="X2030" s="588"/>
      <c r="Y2030" s="588"/>
      <c r="Z2030" s="588"/>
      <c r="AA2030" s="588"/>
      <c r="AB2030" s="588"/>
      <c r="AC2030" s="528"/>
      <c r="AD2030" s="588"/>
      <c r="AE2030" s="613"/>
      <c r="AF2030" s="613"/>
      <c r="AP2030" s="380"/>
    </row>
    <row r="2031" spans="11:42" x14ac:dyDescent="0.45">
      <c r="K2031" s="588"/>
      <c r="L2031" s="588"/>
      <c r="M2031" s="588"/>
      <c r="N2031" s="588"/>
      <c r="O2031" s="588"/>
      <c r="P2031" s="588"/>
      <c r="Q2031" s="588"/>
      <c r="R2031" s="588"/>
      <c r="S2031" s="588"/>
      <c r="T2031" s="588"/>
      <c r="U2031" s="588"/>
      <c r="V2031" s="588"/>
      <c r="W2031" s="588"/>
      <c r="X2031" s="588"/>
      <c r="Y2031" s="588"/>
      <c r="Z2031" s="588"/>
      <c r="AA2031" s="588"/>
      <c r="AB2031" s="588"/>
      <c r="AC2031" s="528"/>
      <c r="AD2031" s="588"/>
      <c r="AE2031" s="613"/>
      <c r="AF2031" s="613"/>
      <c r="AP2031" s="380"/>
    </row>
    <row r="2032" spans="11:42" x14ac:dyDescent="0.45">
      <c r="K2032" s="588"/>
      <c r="L2032" s="588"/>
      <c r="M2032" s="588"/>
      <c r="N2032" s="588"/>
      <c r="O2032" s="588"/>
      <c r="P2032" s="588"/>
      <c r="Q2032" s="588"/>
      <c r="R2032" s="588"/>
      <c r="S2032" s="588"/>
      <c r="T2032" s="588"/>
      <c r="U2032" s="588"/>
      <c r="V2032" s="588"/>
      <c r="W2032" s="588"/>
      <c r="X2032" s="588"/>
      <c r="Y2032" s="588"/>
      <c r="Z2032" s="588"/>
      <c r="AA2032" s="588"/>
      <c r="AB2032" s="588"/>
      <c r="AC2032" s="528"/>
      <c r="AD2032" s="588"/>
      <c r="AE2032" s="613"/>
      <c r="AF2032" s="613"/>
      <c r="AP2032" s="380"/>
    </row>
    <row r="2033" spans="11:42" x14ac:dyDescent="0.45">
      <c r="K2033" s="588"/>
      <c r="L2033" s="588"/>
      <c r="M2033" s="588"/>
      <c r="N2033" s="588"/>
      <c r="O2033" s="588"/>
      <c r="P2033" s="588"/>
      <c r="Q2033" s="588"/>
      <c r="R2033" s="588"/>
      <c r="S2033" s="588"/>
      <c r="T2033" s="588"/>
      <c r="U2033" s="588"/>
      <c r="V2033" s="588"/>
      <c r="W2033" s="588"/>
      <c r="X2033" s="588"/>
      <c r="Y2033" s="588"/>
      <c r="Z2033" s="588"/>
      <c r="AA2033" s="588"/>
      <c r="AB2033" s="588"/>
      <c r="AC2033" s="528"/>
      <c r="AD2033" s="588"/>
      <c r="AE2033" s="613"/>
      <c r="AF2033" s="613"/>
      <c r="AP2033" s="380"/>
    </row>
    <row r="2034" spans="11:42" x14ac:dyDescent="0.45">
      <c r="K2034" s="588"/>
      <c r="L2034" s="588"/>
      <c r="M2034" s="588"/>
      <c r="N2034" s="588"/>
      <c r="O2034" s="588"/>
      <c r="P2034" s="588"/>
      <c r="Q2034" s="588"/>
      <c r="R2034" s="588"/>
      <c r="S2034" s="588"/>
      <c r="T2034" s="588"/>
      <c r="U2034" s="588"/>
      <c r="V2034" s="588"/>
      <c r="W2034" s="588"/>
      <c r="X2034" s="588"/>
      <c r="Y2034" s="588"/>
      <c r="Z2034" s="588"/>
      <c r="AA2034" s="588"/>
      <c r="AB2034" s="588"/>
      <c r="AC2034" s="528"/>
      <c r="AD2034" s="588"/>
      <c r="AE2034" s="613"/>
      <c r="AF2034" s="613"/>
      <c r="AP2034" s="380"/>
    </row>
    <row r="2035" spans="11:42" x14ac:dyDescent="0.45">
      <c r="K2035" s="588"/>
      <c r="L2035" s="588"/>
      <c r="M2035" s="588"/>
      <c r="N2035" s="588"/>
      <c r="O2035" s="588"/>
      <c r="P2035" s="588"/>
      <c r="Q2035" s="588"/>
      <c r="R2035" s="588"/>
      <c r="S2035" s="588"/>
      <c r="T2035" s="588"/>
      <c r="U2035" s="588"/>
      <c r="V2035" s="588"/>
      <c r="W2035" s="588"/>
      <c r="X2035" s="588"/>
      <c r="Y2035" s="588"/>
      <c r="Z2035" s="588"/>
      <c r="AA2035" s="588"/>
      <c r="AB2035" s="588"/>
      <c r="AC2035" s="528"/>
      <c r="AD2035" s="588"/>
      <c r="AE2035" s="613"/>
      <c r="AF2035" s="613"/>
      <c r="AP2035" s="380"/>
    </row>
    <row r="2036" spans="11:42" x14ac:dyDescent="0.45">
      <c r="K2036" s="588"/>
      <c r="L2036" s="588"/>
      <c r="M2036" s="588"/>
      <c r="N2036" s="588"/>
      <c r="O2036" s="588"/>
      <c r="P2036" s="588"/>
      <c r="Q2036" s="588"/>
      <c r="R2036" s="588"/>
      <c r="S2036" s="588"/>
      <c r="T2036" s="588"/>
      <c r="U2036" s="588"/>
      <c r="V2036" s="588"/>
      <c r="W2036" s="588"/>
      <c r="X2036" s="588"/>
      <c r="Y2036" s="588"/>
      <c r="Z2036" s="588"/>
      <c r="AA2036" s="588"/>
      <c r="AB2036" s="588"/>
      <c r="AC2036" s="528"/>
      <c r="AD2036" s="588"/>
      <c r="AE2036" s="613"/>
      <c r="AF2036" s="613"/>
      <c r="AP2036" s="380"/>
    </row>
    <row r="2037" spans="11:42" x14ac:dyDescent="0.45">
      <c r="K2037" s="588"/>
      <c r="L2037" s="588"/>
      <c r="M2037" s="588"/>
      <c r="N2037" s="588"/>
      <c r="O2037" s="588"/>
      <c r="P2037" s="588"/>
      <c r="Q2037" s="588"/>
      <c r="R2037" s="588"/>
      <c r="S2037" s="588"/>
      <c r="T2037" s="588"/>
      <c r="U2037" s="588"/>
      <c r="V2037" s="588"/>
      <c r="W2037" s="588"/>
      <c r="X2037" s="588"/>
      <c r="Y2037" s="588"/>
      <c r="Z2037" s="588"/>
      <c r="AA2037" s="588"/>
      <c r="AB2037" s="588"/>
      <c r="AC2037" s="528"/>
      <c r="AD2037" s="588"/>
      <c r="AE2037" s="613"/>
      <c r="AF2037" s="613"/>
      <c r="AP2037" s="380"/>
    </row>
    <row r="2038" spans="11:42" x14ac:dyDescent="0.45">
      <c r="K2038" s="588"/>
      <c r="L2038" s="588"/>
      <c r="M2038" s="588"/>
      <c r="N2038" s="588"/>
      <c r="O2038" s="588"/>
      <c r="P2038" s="588"/>
      <c r="Q2038" s="588"/>
      <c r="R2038" s="588"/>
      <c r="S2038" s="588"/>
      <c r="T2038" s="588"/>
      <c r="U2038" s="588"/>
      <c r="V2038" s="588"/>
      <c r="W2038" s="588"/>
      <c r="X2038" s="588"/>
      <c r="Y2038" s="588"/>
      <c r="Z2038" s="588"/>
      <c r="AA2038" s="588"/>
      <c r="AB2038" s="588"/>
      <c r="AC2038" s="528"/>
      <c r="AD2038" s="588"/>
      <c r="AE2038" s="613"/>
      <c r="AF2038" s="613"/>
      <c r="AP2038" s="380"/>
    </row>
    <row r="2039" spans="11:42" x14ac:dyDescent="0.45">
      <c r="K2039" s="588"/>
      <c r="L2039" s="588"/>
      <c r="M2039" s="588"/>
      <c r="N2039" s="588"/>
      <c r="O2039" s="588"/>
      <c r="P2039" s="588"/>
      <c r="Q2039" s="588"/>
      <c r="R2039" s="588"/>
      <c r="S2039" s="588"/>
      <c r="T2039" s="588"/>
      <c r="U2039" s="588"/>
      <c r="V2039" s="588"/>
      <c r="W2039" s="588"/>
      <c r="X2039" s="588"/>
      <c r="Y2039" s="588"/>
      <c r="Z2039" s="588"/>
      <c r="AA2039" s="588"/>
      <c r="AB2039" s="588"/>
      <c r="AC2039" s="528"/>
      <c r="AD2039" s="588"/>
      <c r="AE2039" s="613"/>
      <c r="AF2039" s="613"/>
      <c r="AP2039" s="380"/>
    </row>
    <row r="2040" spans="11:42" x14ac:dyDescent="0.45">
      <c r="K2040" s="588"/>
      <c r="L2040" s="588"/>
      <c r="M2040" s="588"/>
      <c r="N2040" s="588"/>
      <c r="O2040" s="588"/>
      <c r="P2040" s="588"/>
      <c r="Q2040" s="588"/>
      <c r="R2040" s="588"/>
      <c r="S2040" s="588"/>
      <c r="T2040" s="588"/>
      <c r="U2040" s="588"/>
      <c r="V2040" s="588"/>
      <c r="W2040" s="588"/>
      <c r="X2040" s="588"/>
      <c r="Y2040" s="588"/>
      <c r="Z2040" s="588"/>
      <c r="AA2040" s="588"/>
      <c r="AB2040" s="588"/>
      <c r="AC2040" s="528"/>
      <c r="AD2040" s="588"/>
      <c r="AE2040" s="613"/>
      <c r="AF2040" s="613"/>
      <c r="AP2040" s="380"/>
    </row>
    <row r="2041" spans="11:42" x14ac:dyDescent="0.45">
      <c r="K2041" s="588"/>
      <c r="L2041" s="588"/>
      <c r="M2041" s="588"/>
      <c r="N2041" s="588"/>
      <c r="O2041" s="588"/>
      <c r="P2041" s="588"/>
      <c r="Q2041" s="588"/>
      <c r="R2041" s="588"/>
      <c r="S2041" s="588"/>
      <c r="T2041" s="588"/>
      <c r="U2041" s="588"/>
      <c r="V2041" s="588"/>
      <c r="W2041" s="588"/>
      <c r="X2041" s="588"/>
      <c r="Y2041" s="588"/>
      <c r="Z2041" s="588"/>
      <c r="AA2041" s="588"/>
      <c r="AB2041" s="588"/>
      <c r="AC2041" s="528"/>
      <c r="AD2041" s="588"/>
      <c r="AE2041" s="613"/>
      <c r="AF2041" s="613"/>
      <c r="AP2041" s="380"/>
    </row>
    <row r="2042" spans="11:42" x14ac:dyDescent="0.45">
      <c r="K2042" s="588"/>
      <c r="L2042" s="588"/>
      <c r="M2042" s="588"/>
      <c r="N2042" s="588"/>
      <c r="O2042" s="588"/>
      <c r="P2042" s="588"/>
      <c r="Q2042" s="588"/>
      <c r="R2042" s="588"/>
      <c r="S2042" s="588"/>
      <c r="T2042" s="588"/>
      <c r="U2042" s="588"/>
      <c r="V2042" s="588"/>
      <c r="W2042" s="588"/>
      <c r="X2042" s="588"/>
      <c r="Y2042" s="588"/>
      <c r="Z2042" s="588"/>
      <c r="AA2042" s="588"/>
      <c r="AB2042" s="588"/>
      <c r="AC2042" s="528"/>
      <c r="AD2042" s="588"/>
      <c r="AE2042" s="613"/>
      <c r="AF2042" s="613"/>
      <c r="AP2042" s="380"/>
    </row>
    <row r="2043" spans="11:42" x14ac:dyDescent="0.45">
      <c r="K2043" s="588"/>
      <c r="L2043" s="588"/>
      <c r="M2043" s="588"/>
      <c r="N2043" s="588"/>
      <c r="O2043" s="588"/>
      <c r="P2043" s="588"/>
      <c r="Q2043" s="588"/>
      <c r="R2043" s="588"/>
      <c r="S2043" s="588"/>
      <c r="T2043" s="588"/>
      <c r="U2043" s="588"/>
      <c r="V2043" s="588"/>
      <c r="W2043" s="588"/>
      <c r="X2043" s="588"/>
      <c r="Y2043" s="588"/>
      <c r="Z2043" s="588"/>
      <c r="AA2043" s="588"/>
      <c r="AB2043" s="588"/>
      <c r="AC2043" s="528"/>
      <c r="AD2043" s="588"/>
      <c r="AE2043" s="613"/>
      <c r="AF2043" s="613"/>
      <c r="AP2043" s="380"/>
    </row>
    <row r="2044" spans="11:42" x14ac:dyDescent="0.45">
      <c r="K2044" s="588"/>
      <c r="L2044" s="588"/>
      <c r="M2044" s="588"/>
      <c r="N2044" s="588"/>
      <c r="O2044" s="588"/>
      <c r="P2044" s="588"/>
      <c r="Q2044" s="588"/>
      <c r="R2044" s="588"/>
      <c r="S2044" s="588"/>
      <c r="T2044" s="588"/>
      <c r="U2044" s="588"/>
      <c r="V2044" s="588"/>
      <c r="W2044" s="588"/>
      <c r="X2044" s="588"/>
      <c r="Y2044" s="588"/>
      <c r="Z2044" s="588"/>
      <c r="AA2044" s="588"/>
      <c r="AB2044" s="588"/>
      <c r="AC2044" s="528"/>
      <c r="AD2044" s="588"/>
      <c r="AE2044" s="613"/>
      <c r="AF2044" s="613"/>
      <c r="AP2044" s="380"/>
    </row>
    <row r="2045" spans="11:42" x14ac:dyDescent="0.45">
      <c r="K2045" s="588"/>
      <c r="L2045" s="588"/>
      <c r="M2045" s="588"/>
      <c r="N2045" s="588"/>
      <c r="O2045" s="588"/>
      <c r="P2045" s="588"/>
      <c r="Q2045" s="588"/>
      <c r="R2045" s="588"/>
      <c r="S2045" s="588"/>
      <c r="T2045" s="588"/>
      <c r="U2045" s="588"/>
      <c r="V2045" s="588"/>
      <c r="W2045" s="588"/>
      <c r="X2045" s="588"/>
      <c r="Y2045" s="588"/>
      <c r="Z2045" s="588"/>
      <c r="AA2045" s="588"/>
      <c r="AB2045" s="588"/>
      <c r="AC2045" s="528"/>
      <c r="AD2045" s="588"/>
      <c r="AE2045" s="613"/>
      <c r="AF2045" s="613"/>
      <c r="AP2045" s="380"/>
    </row>
    <row r="2046" spans="11:42" x14ac:dyDescent="0.45">
      <c r="K2046" s="588"/>
      <c r="L2046" s="588"/>
      <c r="M2046" s="588"/>
      <c r="N2046" s="588"/>
      <c r="O2046" s="588"/>
      <c r="P2046" s="588"/>
      <c r="Q2046" s="588"/>
      <c r="R2046" s="588"/>
      <c r="S2046" s="588"/>
      <c r="T2046" s="588"/>
      <c r="U2046" s="588"/>
      <c r="V2046" s="588"/>
      <c r="W2046" s="588"/>
      <c r="X2046" s="588"/>
      <c r="Y2046" s="588"/>
      <c r="Z2046" s="588"/>
      <c r="AA2046" s="588"/>
      <c r="AB2046" s="588"/>
      <c r="AC2046" s="528"/>
      <c r="AD2046" s="588"/>
      <c r="AE2046" s="613"/>
      <c r="AF2046" s="613"/>
      <c r="AP2046" s="380"/>
    </row>
    <row r="2047" spans="11:42" x14ac:dyDescent="0.45">
      <c r="K2047" s="588"/>
      <c r="L2047" s="588"/>
      <c r="M2047" s="588"/>
      <c r="N2047" s="588"/>
      <c r="O2047" s="588"/>
      <c r="P2047" s="588"/>
      <c r="Q2047" s="588"/>
      <c r="R2047" s="588"/>
      <c r="S2047" s="588"/>
      <c r="T2047" s="588"/>
      <c r="U2047" s="588"/>
      <c r="V2047" s="588"/>
      <c r="W2047" s="588"/>
      <c r="X2047" s="588"/>
      <c r="Y2047" s="588"/>
      <c r="Z2047" s="588"/>
      <c r="AA2047" s="588"/>
      <c r="AB2047" s="588"/>
      <c r="AC2047" s="528"/>
      <c r="AD2047" s="588"/>
      <c r="AE2047" s="613"/>
      <c r="AF2047" s="613"/>
      <c r="AP2047" s="380"/>
    </row>
    <row r="2048" spans="11:42" x14ac:dyDescent="0.45">
      <c r="K2048" s="588"/>
      <c r="L2048" s="588"/>
      <c r="M2048" s="588"/>
      <c r="N2048" s="588"/>
      <c r="O2048" s="588"/>
      <c r="P2048" s="588"/>
      <c r="Q2048" s="588"/>
      <c r="R2048" s="588"/>
      <c r="S2048" s="588"/>
      <c r="T2048" s="588"/>
      <c r="U2048" s="588"/>
      <c r="V2048" s="588"/>
      <c r="W2048" s="588"/>
      <c r="X2048" s="588"/>
      <c r="Y2048" s="588"/>
      <c r="Z2048" s="588"/>
      <c r="AA2048" s="588"/>
      <c r="AB2048" s="588"/>
      <c r="AC2048" s="528"/>
      <c r="AD2048" s="588"/>
      <c r="AE2048" s="613"/>
      <c r="AF2048" s="613"/>
      <c r="AP2048" s="380"/>
    </row>
    <row r="2049" spans="11:42" x14ac:dyDescent="0.45">
      <c r="K2049" s="588"/>
      <c r="L2049" s="588"/>
      <c r="M2049" s="588"/>
      <c r="N2049" s="588"/>
      <c r="O2049" s="588"/>
      <c r="P2049" s="588"/>
      <c r="Q2049" s="588"/>
      <c r="R2049" s="588"/>
      <c r="S2049" s="588"/>
      <c r="T2049" s="588"/>
      <c r="U2049" s="588"/>
      <c r="V2049" s="588"/>
      <c r="W2049" s="588"/>
      <c r="X2049" s="588"/>
      <c r="Y2049" s="588"/>
      <c r="Z2049" s="588"/>
      <c r="AA2049" s="588"/>
      <c r="AB2049" s="588"/>
      <c r="AC2049" s="528"/>
      <c r="AD2049" s="588"/>
      <c r="AE2049" s="613"/>
      <c r="AF2049" s="613"/>
      <c r="AP2049" s="380"/>
    </row>
    <row r="2050" spans="11:42" x14ac:dyDescent="0.45">
      <c r="K2050" s="588"/>
      <c r="L2050" s="588"/>
      <c r="M2050" s="588"/>
      <c r="N2050" s="588"/>
      <c r="O2050" s="588"/>
      <c r="P2050" s="588"/>
      <c r="Q2050" s="588"/>
      <c r="R2050" s="588"/>
      <c r="S2050" s="588"/>
      <c r="T2050" s="588"/>
      <c r="U2050" s="588"/>
      <c r="V2050" s="588"/>
      <c r="W2050" s="588"/>
      <c r="X2050" s="588"/>
      <c r="Y2050" s="588"/>
      <c r="Z2050" s="588"/>
      <c r="AA2050" s="588"/>
      <c r="AB2050" s="588"/>
      <c r="AC2050" s="528"/>
      <c r="AD2050" s="588"/>
      <c r="AE2050" s="613"/>
      <c r="AF2050" s="613"/>
      <c r="AP2050" s="380"/>
    </row>
    <row r="2051" spans="11:42" x14ac:dyDescent="0.45">
      <c r="K2051" s="588"/>
      <c r="L2051" s="588"/>
      <c r="M2051" s="588"/>
      <c r="N2051" s="588"/>
      <c r="O2051" s="588"/>
      <c r="P2051" s="588"/>
      <c r="Q2051" s="588"/>
      <c r="R2051" s="588"/>
      <c r="S2051" s="588"/>
      <c r="T2051" s="588"/>
      <c r="U2051" s="588"/>
      <c r="V2051" s="588"/>
      <c r="W2051" s="588"/>
      <c r="X2051" s="588"/>
      <c r="Y2051" s="588"/>
      <c r="Z2051" s="588"/>
      <c r="AA2051" s="588"/>
      <c r="AB2051" s="588"/>
      <c r="AC2051" s="528"/>
      <c r="AD2051" s="588"/>
      <c r="AE2051" s="613"/>
      <c r="AF2051" s="613"/>
      <c r="AP2051" s="380"/>
    </row>
    <row r="2052" spans="11:42" x14ac:dyDescent="0.45">
      <c r="K2052" s="588"/>
      <c r="L2052" s="588"/>
      <c r="M2052" s="588"/>
      <c r="N2052" s="588"/>
      <c r="O2052" s="588"/>
      <c r="P2052" s="588"/>
      <c r="Q2052" s="588"/>
      <c r="R2052" s="588"/>
      <c r="S2052" s="588"/>
      <c r="T2052" s="588"/>
      <c r="U2052" s="588"/>
      <c r="V2052" s="588"/>
      <c r="W2052" s="588"/>
      <c r="X2052" s="588"/>
      <c r="Y2052" s="588"/>
      <c r="Z2052" s="588"/>
      <c r="AA2052" s="588"/>
      <c r="AB2052" s="588"/>
      <c r="AC2052" s="528"/>
      <c r="AD2052" s="588"/>
      <c r="AE2052" s="613"/>
      <c r="AF2052" s="613"/>
      <c r="AP2052" s="380"/>
    </row>
    <row r="2053" spans="11:42" x14ac:dyDescent="0.45">
      <c r="K2053" s="588"/>
      <c r="L2053" s="588"/>
      <c r="M2053" s="588"/>
      <c r="N2053" s="588"/>
      <c r="O2053" s="588"/>
      <c r="P2053" s="588"/>
      <c r="Q2053" s="588"/>
      <c r="R2053" s="588"/>
      <c r="S2053" s="588"/>
      <c r="T2053" s="588"/>
      <c r="U2053" s="588"/>
      <c r="V2053" s="588"/>
      <c r="W2053" s="588"/>
      <c r="X2053" s="588"/>
      <c r="Y2053" s="588"/>
      <c r="Z2053" s="588"/>
      <c r="AA2053" s="588"/>
      <c r="AB2053" s="588"/>
      <c r="AC2053" s="528"/>
      <c r="AD2053" s="588"/>
      <c r="AE2053" s="613"/>
      <c r="AF2053" s="613"/>
      <c r="AP2053" s="380"/>
    </row>
    <row r="2054" spans="11:42" x14ac:dyDescent="0.45">
      <c r="K2054" s="588"/>
      <c r="L2054" s="588"/>
      <c r="M2054" s="588"/>
      <c r="N2054" s="588"/>
      <c r="O2054" s="588"/>
      <c r="P2054" s="588"/>
      <c r="Q2054" s="588"/>
      <c r="R2054" s="588"/>
      <c r="S2054" s="588"/>
      <c r="T2054" s="588"/>
      <c r="U2054" s="588"/>
      <c r="V2054" s="588"/>
      <c r="W2054" s="588"/>
      <c r="X2054" s="588"/>
      <c r="Y2054" s="588"/>
      <c r="Z2054" s="588"/>
      <c r="AA2054" s="588"/>
      <c r="AB2054" s="588"/>
      <c r="AC2054" s="528"/>
      <c r="AD2054" s="588"/>
      <c r="AE2054" s="613"/>
      <c r="AF2054" s="613"/>
      <c r="AP2054" s="380"/>
    </row>
    <row r="2055" spans="11:42" x14ac:dyDescent="0.45">
      <c r="K2055" s="588"/>
      <c r="L2055" s="588"/>
      <c r="M2055" s="588"/>
      <c r="N2055" s="588"/>
      <c r="O2055" s="588"/>
      <c r="P2055" s="588"/>
      <c r="Q2055" s="588"/>
      <c r="R2055" s="588"/>
      <c r="S2055" s="588"/>
      <c r="T2055" s="588"/>
      <c r="U2055" s="588"/>
      <c r="V2055" s="588"/>
      <c r="W2055" s="588"/>
      <c r="X2055" s="588"/>
      <c r="Y2055" s="588"/>
      <c r="Z2055" s="588"/>
      <c r="AA2055" s="588"/>
      <c r="AB2055" s="588"/>
      <c r="AC2055" s="528"/>
      <c r="AD2055" s="588"/>
      <c r="AE2055" s="613"/>
      <c r="AF2055" s="613"/>
      <c r="AP2055" s="380"/>
    </row>
    <row r="2056" spans="11:42" x14ac:dyDescent="0.45">
      <c r="K2056" s="588"/>
      <c r="L2056" s="588"/>
      <c r="M2056" s="588"/>
      <c r="N2056" s="588"/>
      <c r="O2056" s="588"/>
      <c r="P2056" s="588"/>
      <c r="Q2056" s="588"/>
      <c r="R2056" s="588"/>
      <c r="S2056" s="588"/>
      <c r="T2056" s="588"/>
      <c r="U2056" s="588"/>
      <c r="V2056" s="588"/>
      <c r="W2056" s="588"/>
      <c r="X2056" s="588"/>
      <c r="Y2056" s="588"/>
      <c r="Z2056" s="588"/>
      <c r="AA2056" s="588"/>
      <c r="AB2056" s="588"/>
      <c r="AC2056" s="528"/>
      <c r="AD2056" s="588"/>
      <c r="AE2056" s="613"/>
      <c r="AF2056" s="613"/>
      <c r="AP2056" s="380"/>
    </row>
    <row r="2057" spans="11:42" x14ac:dyDescent="0.45">
      <c r="K2057" s="588"/>
      <c r="L2057" s="588"/>
      <c r="M2057" s="588"/>
      <c r="N2057" s="588"/>
      <c r="O2057" s="588"/>
      <c r="P2057" s="588"/>
      <c r="Q2057" s="588"/>
      <c r="R2057" s="588"/>
      <c r="S2057" s="588"/>
      <c r="T2057" s="588"/>
      <c r="U2057" s="588"/>
      <c r="V2057" s="588"/>
      <c r="W2057" s="588"/>
      <c r="X2057" s="588"/>
      <c r="Y2057" s="588"/>
      <c r="Z2057" s="588"/>
      <c r="AA2057" s="588"/>
      <c r="AB2057" s="588"/>
      <c r="AC2057" s="528"/>
      <c r="AD2057" s="588"/>
      <c r="AE2057" s="613"/>
      <c r="AF2057" s="613"/>
      <c r="AP2057" s="380"/>
    </row>
    <row r="2058" spans="11:42" x14ac:dyDescent="0.45">
      <c r="K2058" s="588"/>
      <c r="L2058" s="588"/>
      <c r="M2058" s="588"/>
      <c r="N2058" s="588"/>
      <c r="O2058" s="588"/>
      <c r="P2058" s="588"/>
      <c r="Q2058" s="588"/>
      <c r="R2058" s="588"/>
      <c r="S2058" s="588"/>
      <c r="T2058" s="588"/>
      <c r="U2058" s="588"/>
      <c r="V2058" s="588"/>
      <c r="W2058" s="588"/>
      <c r="X2058" s="588"/>
      <c r="Y2058" s="588"/>
      <c r="Z2058" s="588"/>
      <c r="AA2058" s="588"/>
      <c r="AB2058" s="588"/>
      <c r="AC2058" s="528"/>
      <c r="AD2058" s="588"/>
      <c r="AE2058" s="613"/>
      <c r="AF2058" s="613"/>
      <c r="AP2058" s="380"/>
    </row>
    <row r="2059" spans="11:42" x14ac:dyDescent="0.45">
      <c r="K2059" s="588"/>
      <c r="L2059" s="588"/>
      <c r="M2059" s="588"/>
      <c r="N2059" s="588"/>
      <c r="O2059" s="588"/>
      <c r="P2059" s="588"/>
      <c r="Q2059" s="588"/>
      <c r="R2059" s="588"/>
      <c r="S2059" s="588"/>
      <c r="T2059" s="588"/>
      <c r="U2059" s="588"/>
      <c r="V2059" s="588"/>
      <c r="W2059" s="588"/>
      <c r="X2059" s="588"/>
      <c r="Y2059" s="588"/>
      <c r="Z2059" s="588"/>
      <c r="AA2059" s="588"/>
      <c r="AB2059" s="588"/>
      <c r="AC2059" s="528"/>
      <c r="AD2059" s="588"/>
      <c r="AE2059" s="613"/>
      <c r="AF2059" s="613"/>
      <c r="AP2059" s="380"/>
    </row>
    <row r="2060" spans="11:42" x14ac:dyDescent="0.45">
      <c r="K2060" s="588"/>
      <c r="L2060" s="588"/>
      <c r="M2060" s="588"/>
      <c r="N2060" s="588"/>
      <c r="O2060" s="588"/>
      <c r="P2060" s="588"/>
      <c r="Q2060" s="588"/>
      <c r="R2060" s="588"/>
      <c r="S2060" s="588"/>
      <c r="T2060" s="588"/>
      <c r="U2060" s="588"/>
      <c r="V2060" s="588"/>
      <c r="W2060" s="588"/>
      <c r="X2060" s="588"/>
      <c r="Y2060" s="588"/>
      <c r="Z2060" s="588"/>
      <c r="AA2060" s="588"/>
      <c r="AB2060" s="588"/>
      <c r="AC2060" s="528"/>
      <c r="AD2060" s="588"/>
      <c r="AE2060" s="613"/>
      <c r="AF2060" s="613"/>
      <c r="AP2060" s="380"/>
    </row>
    <row r="2061" spans="11:42" x14ac:dyDescent="0.45">
      <c r="K2061" s="588"/>
      <c r="L2061" s="588"/>
      <c r="M2061" s="588"/>
      <c r="N2061" s="588"/>
      <c r="O2061" s="588"/>
      <c r="P2061" s="588"/>
      <c r="Q2061" s="588"/>
      <c r="R2061" s="588"/>
      <c r="S2061" s="588"/>
      <c r="T2061" s="588"/>
      <c r="U2061" s="588"/>
      <c r="V2061" s="588"/>
      <c r="W2061" s="588"/>
      <c r="X2061" s="588"/>
      <c r="Y2061" s="588"/>
      <c r="Z2061" s="588"/>
      <c r="AA2061" s="588"/>
      <c r="AB2061" s="588"/>
      <c r="AC2061" s="528"/>
      <c r="AD2061" s="588"/>
      <c r="AE2061" s="613"/>
      <c r="AF2061" s="613"/>
      <c r="AP2061" s="380"/>
    </row>
    <row r="2062" spans="11:42" x14ac:dyDescent="0.45">
      <c r="K2062" s="588"/>
      <c r="L2062" s="588"/>
      <c r="M2062" s="588"/>
      <c r="N2062" s="588"/>
      <c r="O2062" s="588"/>
      <c r="P2062" s="588"/>
      <c r="Q2062" s="588"/>
      <c r="R2062" s="588"/>
      <c r="S2062" s="588"/>
      <c r="T2062" s="588"/>
      <c r="U2062" s="588"/>
      <c r="V2062" s="588"/>
      <c r="W2062" s="588"/>
      <c r="X2062" s="588"/>
      <c r="Y2062" s="588"/>
      <c r="Z2062" s="588"/>
      <c r="AA2062" s="588"/>
      <c r="AB2062" s="588"/>
      <c r="AC2062" s="528"/>
      <c r="AD2062" s="588"/>
      <c r="AE2062" s="613"/>
      <c r="AF2062" s="613"/>
      <c r="AP2062" s="380"/>
    </row>
    <row r="2063" spans="11:42" x14ac:dyDescent="0.45">
      <c r="K2063" s="588"/>
      <c r="L2063" s="588"/>
      <c r="M2063" s="588"/>
      <c r="N2063" s="588"/>
      <c r="O2063" s="588"/>
      <c r="P2063" s="588"/>
      <c r="Q2063" s="588"/>
      <c r="R2063" s="588"/>
      <c r="S2063" s="588"/>
      <c r="T2063" s="588"/>
      <c r="U2063" s="588"/>
      <c r="V2063" s="588"/>
      <c r="W2063" s="588"/>
      <c r="X2063" s="588"/>
      <c r="Y2063" s="588"/>
      <c r="Z2063" s="588"/>
      <c r="AA2063" s="588"/>
      <c r="AB2063" s="588"/>
      <c r="AC2063" s="528"/>
      <c r="AD2063" s="588"/>
      <c r="AE2063" s="613"/>
      <c r="AF2063" s="613"/>
      <c r="AP2063" s="380"/>
    </row>
    <row r="2064" spans="11:42" x14ac:dyDescent="0.45">
      <c r="K2064" s="588"/>
      <c r="L2064" s="588"/>
      <c r="M2064" s="588"/>
      <c r="N2064" s="588"/>
      <c r="O2064" s="588"/>
      <c r="P2064" s="588"/>
      <c r="Q2064" s="588"/>
      <c r="R2064" s="588"/>
      <c r="S2064" s="588"/>
      <c r="T2064" s="588"/>
      <c r="U2064" s="588"/>
      <c r="V2064" s="588"/>
      <c r="W2064" s="588"/>
      <c r="X2064" s="588"/>
      <c r="Y2064" s="588"/>
      <c r="Z2064" s="588"/>
      <c r="AA2064" s="588"/>
      <c r="AB2064" s="588"/>
      <c r="AC2064" s="528"/>
      <c r="AD2064" s="588"/>
      <c r="AE2064" s="613"/>
      <c r="AF2064" s="613"/>
      <c r="AP2064" s="380"/>
    </row>
    <row r="2065" spans="11:42" x14ac:dyDescent="0.45">
      <c r="K2065" s="588"/>
      <c r="L2065" s="588"/>
      <c r="M2065" s="588"/>
      <c r="N2065" s="588"/>
      <c r="O2065" s="588"/>
      <c r="P2065" s="588"/>
      <c r="Q2065" s="588"/>
      <c r="R2065" s="588"/>
      <c r="S2065" s="588"/>
      <c r="T2065" s="588"/>
      <c r="U2065" s="588"/>
      <c r="V2065" s="588"/>
      <c r="W2065" s="588"/>
      <c r="X2065" s="588"/>
      <c r="Y2065" s="588"/>
      <c r="Z2065" s="588"/>
      <c r="AA2065" s="588"/>
      <c r="AB2065" s="588"/>
      <c r="AC2065" s="528"/>
      <c r="AD2065" s="588"/>
      <c r="AE2065" s="613"/>
      <c r="AF2065" s="613"/>
      <c r="AP2065" s="380"/>
    </row>
    <row r="2066" spans="11:42" x14ac:dyDescent="0.45">
      <c r="K2066" s="588"/>
      <c r="L2066" s="588"/>
      <c r="M2066" s="588"/>
      <c r="N2066" s="588"/>
      <c r="O2066" s="588"/>
      <c r="P2066" s="588"/>
      <c r="Q2066" s="588"/>
      <c r="R2066" s="588"/>
      <c r="S2066" s="588"/>
      <c r="T2066" s="588"/>
      <c r="U2066" s="588"/>
      <c r="V2066" s="588"/>
      <c r="W2066" s="588"/>
      <c r="X2066" s="588"/>
      <c r="Y2066" s="588"/>
      <c r="Z2066" s="588"/>
      <c r="AA2066" s="588"/>
      <c r="AB2066" s="588"/>
      <c r="AC2066" s="528"/>
      <c r="AD2066" s="588"/>
      <c r="AE2066" s="613"/>
      <c r="AF2066" s="613"/>
      <c r="AP2066" s="380"/>
    </row>
    <row r="2067" spans="11:42" x14ac:dyDescent="0.45">
      <c r="K2067" s="588"/>
      <c r="L2067" s="588"/>
      <c r="M2067" s="588"/>
      <c r="N2067" s="588"/>
      <c r="O2067" s="588"/>
      <c r="P2067" s="588"/>
      <c r="Q2067" s="588"/>
      <c r="R2067" s="588"/>
      <c r="S2067" s="588"/>
      <c r="T2067" s="588"/>
      <c r="U2067" s="588"/>
      <c r="V2067" s="588"/>
      <c r="W2067" s="588"/>
      <c r="X2067" s="588"/>
      <c r="Y2067" s="588"/>
      <c r="Z2067" s="588"/>
      <c r="AA2067" s="588"/>
      <c r="AB2067" s="588"/>
      <c r="AC2067" s="528"/>
      <c r="AD2067" s="588"/>
      <c r="AE2067" s="613"/>
      <c r="AF2067" s="613"/>
      <c r="AP2067" s="380"/>
    </row>
    <row r="2068" spans="11:42" x14ac:dyDescent="0.45">
      <c r="K2068" s="588"/>
      <c r="L2068" s="588"/>
      <c r="M2068" s="588"/>
      <c r="N2068" s="588"/>
      <c r="O2068" s="588"/>
      <c r="P2068" s="588"/>
      <c r="Q2068" s="588"/>
      <c r="R2068" s="588"/>
      <c r="S2068" s="588"/>
      <c r="T2068" s="588"/>
      <c r="U2068" s="588"/>
      <c r="V2068" s="588"/>
      <c r="W2068" s="588"/>
      <c r="X2068" s="588"/>
      <c r="Y2068" s="588"/>
      <c r="Z2068" s="588"/>
      <c r="AA2068" s="588"/>
      <c r="AB2068" s="588"/>
      <c r="AC2068" s="528"/>
      <c r="AD2068" s="588"/>
      <c r="AE2068" s="613"/>
      <c r="AF2068" s="613"/>
      <c r="AP2068" s="380"/>
    </row>
    <row r="2069" spans="11:42" x14ac:dyDescent="0.45">
      <c r="K2069" s="588"/>
      <c r="L2069" s="588"/>
      <c r="M2069" s="588"/>
      <c r="N2069" s="588"/>
      <c r="O2069" s="588"/>
      <c r="P2069" s="588"/>
      <c r="Q2069" s="588"/>
      <c r="R2069" s="588"/>
      <c r="S2069" s="588"/>
      <c r="T2069" s="588"/>
      <c r="U2069" s="588"/>
      <c r="V2069" s="588"/>
      <c r="W2069" s="588"/>
      <c r="X2069" s="588"/>
      <c r="Y2069" s="588"/>
      <c r="Z2069" s="588"/>
      <c r="AA2069" s="588"/>
      <c r="AB2069" s="588"/>
      <c r="AC2069" s="528"/>
      <c r="AD2069" s="588"/>
      <c r="AE2069" s="613"/>
      <c r="AF2069" s="613"/>
      <c r="AP2069" s="380"/>
    </row>
    <row r="2070" spans="11:42" x14ac:dyDescent="0.45">
      <c r="K2070" s="588"/>
      <c r="L2070" s="588"/>
      <c r="M2070" s="588"/>
      <c r="N2070" s="588"/>
      <c r="O2070" s="588"/>
      <c r="P2070" s="588"/>
      <c r="Q2070" s="588"/>
      <c r="R2070" s="588"/>
      <c r="S2070" s="588"/>
      <c r="T2070" s="588"/>
      <c r="U2070" s="588"/>
      <c r="V2070" s="588"/>
      <c r="W2070" s="588"/>
      <c r="X2070" s="588"/>
      <c r="Y2070" s="588"/>
      <c r="Z2070" s="588"/>
      <c r="AA2070" s="588"/>
      <c r="AB2070" s="588"/>
      <c r="AC2070" s="528"/>
      <c r="AD2070" s="588"/>
      <c r="AE2070" s="613"/>
      <c r="AF2070" s="613"/>
      <c r="AP2070" s="380"/>
    </row>
    <row r="2071" spans="11:42" x14ac:dyDescent="0.45">
      <c r="K2071" s="588"/>
      <c r="L2071" s="588"/>
      <c r="M2071" s="588"/>
      <c r="N2071" s="588"/>
      <c r="O2071" s="588"/>
      <c r="P2071" s="588"/>
      <c r="Q2071" s="588"/>
      <c r="R2071" s="588"/>
      <c r="S2071" s="588"/>
      <c r="T2071" s="588"/>
      <c r="U2071" s="588"/>
      <c r="V2071" s="588"/>
      <c r="W2071" s="588"/>
      <c r="X2071" s="588"/>
      <c r="Y2071" s="588"/>
      <c r="Z2071" s="588"/>
      <c r="AA2071" s="588"/>
      <c r="AB2071" s="588"/>
      <c r="AC2071" s="528"/>
      <c r="AD2071" s="588"/>
      <c r="AE2071" s="613"/>
      <c r="AF2071" s="613"/>
      <c r="AP2071" s="380"/>
    </row>
    <row r="2072" spans="11:42" x14ac:dyDescent="0.45">
      <c r="K2072" s="588"/>
      <c r="L2072" s="588"/>
      <c r="M2072" s="588"/>
      <c r="N2072" s="588"/>
      <c r="O2072" s="588"/>
      <c r="P2072" s="588"/>
      <c r="Q2072" s="588"/>
      <c r="R2072" s="588"/>
      <c r="S2072" s="588"/>
      <c r="T2072" s="588"/>
      <c r="U2072" s="588"/>
      <c r="V2072" s="588"/>
      <c r="W2072" s="588"/>
      <c r="X2072" s="588"/>
      <c r="Y2072" s="588"/>
      <c r="Z2072" s="588"/>
      <c r="AA2072" s="588"/>
      <c r="AB2072" s="588"/>
      <c r="AC2072" s="528"/>
      <c r="AD2072" s="588"/>
      <c r="AE2072" s="613"/>
      <c r="AF2072" s="613"/>
      <c r="AP2072" s="380"/>
    </row>
    <row r="2073" spans="11:42" x14ac:dyDescent="0.45">
      <c r="K2073" s="588"/>
      <c r="L2073" s="588"/>
      <c r="M2073" s="588"/>
      <c r="N2073" s="588"/>
      <c r="O2073" s="588"/>
      <c r="P2073" s="588"/>
      <c r="Q2073" s="588"/>
      <c r="R2073" s="588"/>
      <c r="S2073" s="588"/>
      <c r="T2073" s="588"/>
      <c r="U2073" s="588"/>
      <c r="V2073" s="588"/>
      <c r="W2073" s="588"/>
      <c r="X2073" s="588"/>
      <c r="Y2073" s="588"/>
      <c r="Z2073" s="588"/>
      <c r="AA2073" s="588"/>
      <c r="AB2073" s="588"/>
      <c r="AC2073" s="528"/>
      <c r="AD2073" s="588"/>
      <c r="AE2073" s="613"/>
      <c r="AF2073" s="613"/>
      <c r="AP2073" s="380"/>
    </row>
    <row r="2074" spans="11:42" x14ac:dyDescent="0.45">
      <c r="K2074" s="588"/>
      <c r="L2074" s="588"/>
      <c r="M2074" s="588"/>
      <c r="N2074" s="588"/>
      <c r="O2074" s="588"/>
      <c r="P2074" s="588"/>
      <c r="Q2074" s="588"/>
      <c r="R2074" s="588"/>
      <c r="S2074" s="588"/>
      <c r="T2074" s="588"/>
      <c r="U2074" s="588"/>
      <c r="V2074" s="588"/>
      <c r="W2074" s="588"/>
      <c r="X2074" s="588"/>
      <c r="Y2074" s="588"/>
      <c r="Z2074" s="588"/>
      <c r="AA2074" s="588"/>
      <c r="AB2074" s="588"/>
      <c r="AC2074" s="528"/>
      <c r="AD2074" s="588"/>
      <c r="AE2074" s="613"/>
      <c r="AF2074" s="613"/>
      <c r="AP2074" s="380"/>
    </row>
    <row r="2075" spans="11:42" x14ac:dyDescent="0.45">
      <c r="K2075" s="588"/>
      <c r="L2075" s="588"/>
      <c r="M2075" s="588"/>
      <c r="N2075" s="588"/>
      <c r="O2075" s="588"/>
      <c r="P2075" s="588"/>
      <c r="Q2075" s="588"/>
      <c r="R2075" s="588"/>
      <c r="S2075" s="588"/>
      <c r="T2075" s="588"/>
      <c r="U2075" s="588"/>
      <c r="V2075" s="588"/>
      <c r="W2075" s="588"/>
      <c r="X2075" s="588"/>
      <c r="Y2075" s="588"/>
      <c r="Z2075" s="588"/>
      <c r="AA2075" s="588"/>
      <c r="AB2075" s="588"/>
      <c r="AC2075" s="528"/>
      <c r="AD2075" s="588"/>
      <c r="AE2075" s="613"/>
      <c r="AF2075" s="613"/>
      <c r="AP2075" s="380"/>
    </row>
    <row r="2076" spans="11:42" x14ac:dyDescent="0.45">
      <c r="K2076" s="588"/>
      <c r="L2076" s="588"/>
      <c r="M2076" s="588"/>
      <c r="N2076" s="588"/>
      <c r="O2076" s="588"/>
      <c r="P2076" s="588"/>
      <c r="Q2076" s="588"/>
      <c r="R2076" s="588"/>
      <c r="S2076" s="588"/>
      <c r="T2076" s="588"/>
      <c r="U2076" s="588"/>
      <c r="V2076" s="588"/>
      <c r="W2076" s="588"/>
      <c r="X2076" s="588"/>
      <c r="Y2076" s="588"/>
      <c r="Z2076" s="588"/>
      <c r="AA2076" s="588"/>
      <c r="AB2076" s="588"/>
      <c r="AC2076" s="528"/>
      <c r="AD2076" s="588"/>
      <c r="AE2076" s="613"/>
      <c r="AF2076" s="613"/>
      <c r="AP2076" s="380"/>
    </row>
    <row r="2077" spans="11:42" x14ac:dyDescent="0.45">
      <c r="K2077" s="588"/>
      <c r="L2077" s="588"/>
      <c r="M2077" s="588"/>
      <c r="N2077" s="588"/>
      <c r="O2077" s="588"/>
      <c r="P2077" s="588"/>
      <c r="Q2077" s="588"/>
      <c r="R2077" s="588"/>
      <c r="S2077" s="588"/>
      <c r="T2077" s="588"/>
      <c r="U2077" s="588"/>
      <c r="V2077" s="588"/>
      <c r="W2077" s="588"/>
      <c r="X2077" s="588"/>
      <c r="Y2077" s="588"/>
      <c r="Z2077" s="588"/>
      <c r="AA2077" s="588"/>
      <c r="AB2077" s="588"/>
      <c r="AC2077" s="528"/>
      <c r="AD2077" s="588"/>
      <c r="AE2077" s="613"/>
      <c r="AF2077" s="613"/>
      <c r="AP2077" s="380"/>
    </row>
    <row r="2078" spans="11:42" x14ac:dyDescent="0.45">
      <c r="K2078" s="588"/>
      <c r="L2078" s="588"/>
      <c r="M2078" s="588"/>
      <c r="N2078" s="588"/>
      <c r="O2078" s="588"/>
      <c r="P2078" s="588"/>
      <c r="Q2078" s="588"/>
      <c r="R2078" s="588"/>
      <c r="S2078" s="588"/>
      <c r="T2078" s="588"/>
      <c r="U2078" s="588"/>
      <c r="V2078" s="588"/>
      <c r="W2078" s="588"/>
      <c r="X2078" s="588"/>
      <c r="Y2078" s="588"/>
      <c r="Z2078" s="588"/>
      <c r="AA2078" s="588"/>
      <c r="AB2078" s="588"/>
      <c r="AC2078" s="528"/>
      <c r="AD2078" s="588"/>
      <c r="AE2078" s="613"/>
      <c r="AF2078" s="613"/>
      <c r="AP2078" s="380"/>
    </row>
    <row r="2079" spans="11:42" x14ac:dyDescent="0.45">
      <c r="K2079" s="588"/>
      <c r="L2079" s="588"/>
      <c r="M2079" s="588"/>
      <c r="N2079" s="588"/>
      <c r="O2079" s="588"/>
      <c r="P2079" s="588"/>
      <c r="Q2079" s="588"/>
      <c r="R2079" s="588"/>
      <c r="S2079" s="588"/>
      <c r="T2079" s="588"/>
      <c r="U2079" s="588"/>
      <c r="V2079" s="588"/>
      <c r="W2079" s="588"/>
      <c r="X2079" s="588"/>
      <c r="Y2079" s="588"/>
      <c r="Z2079" s="588"/>
      <c r="AA2079" s="588"/>
      <c r="AB2079" s="588"/>
      <c r="AC2079" s="528"/>
      <c r="AD2079" s="588"/>
      <c r="AE2079" s="613"/>
      <c r="AF2079" s="613"/>
      <c r="AP2079" s="380"/>
    </row>
    <row r="2080" spans="11:42" x14ac:dyDescent="0.45">
      <c r="K2080" s="588"/>
      <c r="L2080" s="588"/>
      <c r="M2080" s="588"/>
      <c r="N2080" s="588"/>
      <c r="O2080" s="588"/>
      <c r="P2080" s="588"/>
      <c r="Q2080" s="588"/>
      <c r="R2080" s="588"/>
      <c r="S2080" s="588"/>
      <c r="T2080" s="588"/>
      <c r="U2080" s="588"/>
      <c r="V2080" s="588"/>
      <c r="W2080" s="588"/>
      <c r="X2080" s="588"/>
      <c r="Y2080" s="588"/>
      <c r="Z2080" s="588"/>
      <c r="AA2080" s="588"/>
      <c r="AB2080" s="588"/>
      <c r="AC2080" s="528"/>
      <c r="AD2080" s="588"/>
      <c r="AE2080" s="613"/>
      <c r="AF2080" s="613"/>
      <c r="AP2080" s="380"/>
    </row>
    <row r="2081" spans="11:42" x14ac:dyDescent="0.45">
      <c r="K2081" s="588"/>
      <c r="L2081" s="588"/>
      <c r="M2081" s="588"/>
      <c r="N2081" s="588"/>
      <c r="O2081" s="588"/>
      <c r="P2081" s="588"/>
      <c r="Q2081" s="588"/>
      <c r="R2081" s="588"/>
      <c r="S2081" s="588"/>
      <c r="T2081" s="588"/>
      <c r="U2081" s="588"/>
      <c r="V2081" s="588"/>
      <c r="W2081" s="588"/>
      <c r="X2081" s="588"/>
      <c r="Y2081" s="588"/>
      <c r="Z2081" s="588"/>
      <c r="AA2081" s="588"/>
      <c r="AB2081" s="588"/>
      <c r="AC2081" s="528"/>
      <c r="AD2081" s="588"/>
      <c r="AE2081" s="613"/>
      <c r="AF2081" s="613"/>
      <c r="AP2081" s="380"/>
    </row>
    <row r="2082" spans="11:42" x14ac:dyDescent="0.45">
      <c r="K2082" s="588"/>
      <c r="L2082" s="588"/>
      <c r="M2082" s="588"/>
      <c r="N2082" s="588"/>
      <c r="O2082" s="588"/>
      <c r="P2082" s="588"/>
      <c r="Q2082" s="588"/>
      <c r="R2082" s="588"/>
      <c r="S2082" s="588"/>
      <c r="T2082" s="588"/>
      <c r="U2082" s="588"/>
      <c r="V2082" s="588"/>
      <c r="W2082" s="588"/>
      <c r="X2082" s="588"/>
      <c r="Y2082" s="588"/>
      <c r="Z2082" s="588"/>
      <c r="AA2082" s="588"/>
      <c r="AB2082" s="588"/>
      <c r="AC2082" s="528"/>
      <c r="AD2082" s="588"/>
      <c r="AE2082" s="613"/>
      <c r="AF2082" s="613"/>
      <c r="AP2082" s="380"/>
    </row>
    <row r="2083" spans="11:42" x14ac:dyDescent="0.45">
      <c r="K2083" s="588"/>
      <c r="L2083" s="588"/>
      <c r="M2083" s="588"/>
      <c r="N2083" s="588"/>
      <c r="O2083" s="588"/>
      <c r="P2083" s="588"/>
      <c r="Q2083" s="588"/>
      <c r="R2083" s="588"/>
      <c r="S2083" s="588"/>
      <c r="T2083" s="588"/>
      <c r="U2083" s="588"/>
      <c r="V2083" s="588"/>
      <c r="W2083" s="588"/>
      <c r="X2083" s="588"/>
      <c r="Y2083" s="588"/>
      <c r="Z2083" s="588"/>
      <c r="AA2083" s="588"/>
      <c r="AB2083" s="588"/>
      <c r="AC2083" s="528"/>
      <c r="AD2083" s="588"/>
      <c r="AE2083" s="613"/>
      <c r="AF2083" s="613"/>
      <c r="AP2083" s="380"/>
    </row>
    <row r="2084" spans="11:42" x14ac:dyDescent="0.45">
      <c r="K2084" s="588"/>
      <c r="L2084" s="588"/>
      <c r="M2084" s="588"/>
      <c r="N2084" s="588"/>
      <c r="O2084" s="588"/>
      <c r="P2084" s="588"/>
      <c r="Q2084" s="588"/>
      <c r="R2084" s="588"/>
      <c r="S2084" s="588"/>
      <c r="T2084" s="588"/>
      <c r="U2084" s="588"/>
      <c r="V2084" s="588"/>
      <c r="W2084" s="588"/>
      <c r="X2084" s="588"/>
      <c r="Y2084" s="588"/>
      <c r="Z2084" s="588"/>
      <c r="AA2084" s="588"/>
      <c r="AB2084" s="588"/>
      <c r="AC2084" s="528"/>
      <c r="AD2084" s="588"/>
      <c r="AE2084" s="613"/>
      <c r="AF2084" s="613"/>
      <c r="AP2084" s="380"/>
    </row>
    <row r="2085" spans="11:42" x14ac:dyDescent="0.45">
      <c r="K2085" s="588"/>
      <c r="L2085" s="588"/>
      <c r="M2085" s="588"/>
      <c r="N2085" s="588"/>
      <c r="O2085" s="588"/>
      <c r="P2085" s="588"/>
      <c r="Q2085" s="588"/>
      <c r="R2085" s="588"/>
      <c r="S2085" s="588"/>
      <c r="T2085" s="588"/>
      <c r="U2085" s="588"/>
      <c r="V2085" s="588"/>
      <c r="W2085" s="588"/>
      <c r="X2085" s="588"/>
      <c r="Y2085" s="588"/>
      <c r="Z2085" s="588"/>
      <c r="AA2085" s="588"/>
      <c r="AB2085" s="588"/>
      <c r="AC2085" s="528"/>
      <c r="AD2085" s="588"/>
      <c r="AE2085" s="613"/>
      <c r="AF2085" s="613"/>
      <c r="AP2085" s="380"/>
    </row>
    <row r="2086" spans="11:42" x14ac:dyDescent="0.45">
      <c r="K2086" s="588"/>
      <c r="L2086" s="588"/>
      <c r="M2086" s="588"/>
      <c r="N2086" s="588"/>
      <c r="O2086" s="588"/>
      <c r="P2086" s="588"/>
      <c r="Q2086" s="588"/>
      <c r="R2086" s="588"/>
      <c r="S2086" s="588"/>
      <c r="T2086" s="588"/>
      <c r="U2086" s="588"/>
      <c r="V2086" s="588"/>
      <c r="W2086" s="588"/>
      <c r="X2086" s="588"/>
      <c r="Y2086" s="588"/>
      <c r="Z2086" s="588"/>
      <c r="AA2086" s="588"/>
      <c r="AB2086" s="588"/>
      <c r="AC2086" s="528"/>
      <c r="AD2086" s="588"/>
      <c r="AE2086" s="613"/>
      <c r="AF2086" s="613"/>
      <c r="AP2086" s="380"/>
    </row>
    <row r="2087" spans="11:42" x14ac:dyDescent="0.45">
      <c r="K2087" s="588"/>
      <c r="L2087" s="588"/>
      <c r="M2087" s="588"/>
      <c r="N2087" s="588"/>
      <c r="O2087" s="588"/>
      <c r="P2087" s="588"/>
      <c r="Q2087" s="588"/>
      <c r="R2087" s="588"/>
      <c r="S2087" s="588"/>
      <c r="T2087" s="588"/>
      <c r="U2087" s="588"/>
      <c r="V2087" s="588"/>
      <c r="W2087" s="588"/>
      <c r="X2087" s="588"/>
      <c r="Y2087" s="588"/>
      <c r="Z2087" s="588"/>
      <c r="AA2087" s="588"/>
      <c r="AB2087" s="588"/>
      <c r="AC2087" s="528"/>
      <c r="AD2087" s="588"/>
      <c r="AE2087" s="613"/>
      <c r="AF2087" s="613"/>
      <c r="AP2087" s="380"/>
    </row>
    <row r="2088" spans="11:42" x14ac:dyDescent="0.45">
      <c r="K2088" s="588"/>
      <c r="L2088" s="588"/>
      <c r="M2088" s="588"/>
      <c r="N2088" s="588"/>
      <c r="O2088" s="588"/>
      <c r="P2088" s="588"/>
      <c r="Q2088" s="588"/>
      <c r="R2088" s="588"/>
      <c r="S2088" s="588"/>
      <c r="T2088" s="588"/>
      <c r="U2088" s="588"/>
      <c r="V2088" s="588"/>
      <c r="W2088" s="588"/>
      <c r="X2088" s="588"/>
      <c r="Y2088" s="588"/>
      <c r="Z2088" s="588"/>
      <c r="AA2088" s="588"/>
      <c r="AB2088" s="588"/>
      <c r="AC2088" s="528"/>
      <c r="AD2088" s="588"/>
      <c r="AE2088" s="613"/>
      <c r="AF2088" s="613"/>
      <c r="AP2088" s="380"/>
    </row>
    <row r="2089" spans="11:42" x14ac:dyDescent="0.45">
      <c r="K2089" s="588"/>
      <c r="L2089" s="588"/>
      <c r="M2089" s="588"/>
      <c r="N2089" s="588"/>
      <c r="O2089" s="588"/>
      <c r="P2089" s="588"/>
      <c r="Q2089" s="588"/>
      <c r="R2089" s="588"/>
      <c r="S2089" s="588"/>
      <c r="T2089" s="588"/>
      <c r="U2089" s="588"/>
      <c r="V2089" s="588"/>
      <c r="W2089" s="588"/>
      <c r="X2089" s="588"/>
      <c r="Y2089" s="588"/>
      <c r="Z2089" s="588"/>
      <c r="AA2089" s="588"/>
      <c r="AB2089" s="588"/>
      <c r="AC2089" s="528"/>
      <c r="AD2089" s="588"/>
      <c r="AE2089" s="613"/>
      <c r="AF2089" s="613"/>
      <c r="AP2089" s="380"/>
    </row>
    <row r="2090" spans="11:42" x14ac:dyDescent="0.45">
      <c r="K2090" s="588"/>
      <c r="L2090" s="588"/>
      <c r="M2090" s="588"/>
      <c r="N2090" s="588"/>
      <c r="O2090" s="588"/>
      <c r="P2090" s="588"/>
      <c r="Q2090" s="588"/>
      <c r="R2090" s="588"/>
      <c r="S2090" s="588"/>
      <c r="T2090" s="588"/>
      <c r="U2090" s="588"/>
      <c r="V2090" s="588"/>
      <c r="W2090" s="588"/>
      <c r="X2090" s="588"/>
      <c r="Y2090" s="588"/>
      <c r="Z2090" s="588"/>
      <c r="AA2090" s="588"/>
      <c r="AB2090" s="588"/>
      <c r="AC2090" s="528"/>
      <c r="AD2090" s="588"/>
      <c r="AE2090" s="613"/>
      <c r="AF2090" s="613"/>
      <c r="AP2090" s="380"/>
    </row>
    <row r="2091" spans="11:42" x14ac:dyDescent="0.45">
      <c r="K2091" s="588"/>
      <c r="L2091" s="588"/>
      <c r="M2091" s="588"/>
      <c r="N2091" s="588"/>
      <c r="O2091" s="588"/>
      <c r="P2091" s="588"/>
      <c r="Q2091" s="588"/>
      <c r="R2091" s="588"/>
      <c r="S2091" s="588"/>
      <c r="T2091" s="588"/>
      <c r="U2091" s="588"/>
      <c r="V2091" s="588"/>
      <c r="W2091" s="588"/>
      <c r="X2091" s="588"/>
      <c r="Y2091" s="588"/>
      <c r="Z2091" s="588"/>
      <c r="AA2091" s="588"/>
      <c r="AB2091" s="588"/>
      <c r="AC2091" s="528"/>
      <c r="AD2091" s="588"/>
      <c r="AE2091" s="613"/>
      <c r="AF2091" s="613"/>
      <c r="AP2091" s="380"/>
    </row>
    <row r="2092" spans="11:42" x14ac:dyDescent="0.45">
      <c r="K2092" s="588"/>
      <c r="L2092" s="588"/>
      <c r="M2092" s="588"/>
      <c r="N2092" s="588"/>
      <c r="O2092" s="588"/>
      <c r="P2092" s="588"/>
      <c r="Q2092" s="588"/>
      <c r="R2092" s="588"/>
      <c r="S2092" s="588"/>
      <c r="T2092" s="588"/>
      <c r="U2092" s="588"/>
      <c r="V2092" s="588"/>
      <c r="W2092" s="588"/>
      <c r="X2092" s="588"/>
      <c r="Y2092" s="588"/>
      <c r="Z2092" s="588"/>
      <c r="AA2092" s="588"/>
      <c r="AB2092" s="588"/>
      <c r="AC2092" s="528"/>
      <c r="AD2092" s="588"/>
      <c r="AE2092" s="613"/>
      <c r="AF2092" s="613"/>
      <c r="AP2092" s="380"/>
    </row>
    <row r="2093" spans="11:42" x14ac:dyDescent="0.45">
      <c r="K2093" s="588"/>
      <c r="L2093" s="588"/>
      <c r="M2093" s="588"/>
      <c r="N2093" s="588"/>
      <c r="O2093" s="588"/>
      <c r="P2093" s="588"/>
      <c r="Q2093" s="588"/>
      <c r="R2093" s="588"/>
      <c r="S2093" s="588"/>
      <c r="T2093" s="588"/>
      <c r="U2093" s="588"/>
      <c r="V2093" s="588"/>
      <c r="W2093" s="588"/>
      <c r="X2093" s="588"/>
      <c r="Y2093" s="588"/>
      <c r="Z2093" s="588"/>
      <c r="AA2093" s="588"/>
      <c r="AB2093" s="588"/>
      <c r="AC2093" s="528"/>
      <c r="AD2093" s="588"/>
      <c r="AE2093" s="613"/>
      <c r="AF2093" s="613"/>
      <c r="AP2093" s="380"/>
    </row>
    <row r="2094" spans="11:42" x14ac:dyDescent="0.45">
      <c r="K2094" s="588"/>
      <c r="L2094" s="588"/>
      <c r="M2094" s="588"/>
      <c r="N2094" s="588"/>
      <c r="O2094" s="588"/>
      <c r="P2094" s="588"/>
      <c r="Q2094" s="588"/>
      <c r="R2094" s="588"/>
      <c r="S2094" s="588"/>
      <c r="T2094" s="588"/>
      <c r="U2094" s="588"/>
      <c r="V2094" s="588"/>
      <c r="W2094" s="588"/>
      <c r="X2094" s="588"/>
      <c r="Y2094" s="588"/>
      <c r="Z2094" s="588"/>
      <c r="AA2094" s="588"/>
      <c r="AB2094" s="588"/>
      <c r="AC2094" s="528"/>
      <c r="AD2094" s="588"/>
      <c r="AE2094" s="613"/>
      <c r="AF2094" s="613"/>
      <c r="AP2094" s="380"/>
    </row>
    <row r="2095" spans="11:42" x14ac:dyDescent="0.45">
      <c r="K2095" s="588"/>
      <c r="L2095" s="588"/>
      <c r="M2095" s="588"/>
      <c r="N2095" s="588"/>
      <c r="O2095" s="588"/>
      <c r="P2095" s="588"/>
      <c r="Q2095" s="588"/>
      <c r="R2095" s="588"/>
      <c r="S2095" s="588"/>
      <c r="T2095" s="588"/>
      <c r="U2095" s="588"/>
      <c r="V2095" s="588"/>
      <c r="W2095" s="588"/>
      <c r="X2095" s="588"/>
      <c r="Y2095" s="588"/>
      <c r="Z2095" s="588"/>
      <c r="AA2095" s="588"/>
      <c r="AB2095" s="588"/>
      <c r="AC2095" s="528"/>
      <c r="AD2095" s="588"/>
      <c r="AE2095" s="613"/>
      <c r="AF2095" s="613"/>
      <c r="AP2095" s="380"/>
    </row>
    <row r="2096" spans="11:42" x14ac:dyDescent="0.45">
      <c r="K2096" s="588"/>
      <c r="L2096" s="588"/>
      <c r="M2096" s="588"/>
      <c r="N2096" s="588"/>
      <c r="O2096" s="588"/>
      <c r="P2096" s="588"/>
      <c r="Q2096" s="588"/>
      <c r="R2096" s="588"/>
      <c r="S2096" s="588"/>
      <c r="T2096" s="588"/>
      <c r="U2096" s="588"/>
      <c r="V2096" s="588"/>
      <c r="W2096" s="588"/>
      <c r="X2096" s="588"/>
      <c r="Y2096" s="588"/>
      <c r="Z2096" s="588"/>
      <c r="AA2096" s="588"/>
      <c r="AB2096" s="588"/>
      <c r="AC2096" s="528"/>
      <c r="AD2096" s="588"/>
      <c r="AE2096" s="613"/>
      <c r="AF2096" s="613"/>
      <c r="AP2096" s="380"/>
    </row>
    <row r="2097" spans="11:42" x14ac:dyDescent="0.45">
      <c r="K2097" s="588"/>
      <c r="L2097" s="588"/>
      <c r="M2097" s="588"/>
      <c r="N2097" s="588"/>
      <c r="O2097" s="588"/>
      <c r="P2097" s="588"/>
      <c r="Q2097" s="588"/>
      <c r="R2097" s="588"/>
      <c r="S2097" s="588"/>
      <c r="T2097" s="588"/>
      <c r="U2097" s="588"/>
      <c r="V2097" s="588"/>
      <c r="W2097" s="588"/>
      <c r="X2097" s="588"/>
      <c r="Y2097" s="588"/>
      <c r="Z2097" s="588"/>
      <c r="AA2097" s="588"/>
      <c r="AB2097" s="588"/>
      <c r="AC2097" s="528"/>
      <c r="AD2097" s="588"/>
      <c r="AE2097" s="613"/>
      <c r="AF2097" s="613"/>
      <c r="AP2097" s="380"/>
    </row>
    <row r="2098" spans="11:42" x14ac:dyDescent="0.45">
      <c r="K2098" s="588"/>
      <c r="L2098" s="588"/>
      <c r="M2098" s="588"/>
      <c r="N2098" s="588"/>
      <c r="O2098" s="588"/>
      <c r="P2098" s="588"/>
      <c r="Q2098" s="588"/>
      <c r="R2098" s="588"/>
      <c r="S2098" s="588"/>
      <c r="T2098" s="588"/>
      <c r="U2098" s="588"/>
      <c r="V2098" s="588"/>
      <c r="W2098" s="588"/>
      <c r="X2098" s="588"/>
      <c r="Y2098" s="588"/>
      <c r="Z2098" s="588"/>
      <c r="AA2098" s="588"/>
      <c r="AB2098" s="588"/>
      <c r="AC2098" s="528"/>
      <c r="AD2098" s="588"/>
      <c r="AE2098" s="613"/>
      <c r="AF2098" s="613"/>
      <c r="AP2098" s="380"/>
    </row>
    <row r="2099" spans="11:42" x14ac:dyDescent="0.45">
      <c r="K2099" s="588"/>
      <c r="L2099" s="588"/>
      <c r="M2099" s="588"/>
      <c r="N2099" s="588"/>
      <c r="O2099" s="588"/>
      <c r="P2099" s="588"/>
      <c r="Q2099" s="588"/>
      <c r="R2099" s="588"/>
      <c r="S2099" s="588"/>
      <c r="T2099" s="588"/>
      <c r="U2099" s="588"/>
      <c r="V2099" s="588"/>
      <c r="W2099" s="588"/>
      <c r="X2099" s="588"/>
      <c r="Y2099" s="588"/>
      <c r="Z2099" s="588"/>
      <c r="AA2099" s="588"/>
      <c r="AB2099" s="588"/>
      <c r="AC2099" s="528"/>
      <c r="AD2099" s="588"/>
      <c r="AE2099" s="613"/>
      <c r="AF2099" s="613"/>
      <c r="AP2099" s="380"/>
    </row>
    <row r="2100" spans="11:42" x14ac:dyDescent="0.45">
      <c r="K2100" s="588"/>
      <c r="L2100" s="588"/>
      <c r="M2100" s="588"/>
      <c r="N2100" s="588"/>
      <c r="O2100" s="588"/>
      <c r="P2100" s="588"/>
      <c r="Q2100" s="588"/>
      <c r="R2100" s="588"/>
      <c r="S2100" s="588"/>
      <c r="T2100" s="588"/>
      <c r="U2100" s="588"/>
      <c r="V2100" s="588"/>
      <c r="W2100" s="588"/>
      <c r="X2100" s="588"/>
      <c r="Y2100" s="588"/>
      <c r="Z2100" s="588"/>
      <c r="AA2100" s="588"/>
      <c r="AB2100" s="588"/>
      <c r="AC2100" s="528"/>
      <c r="AD2100" s="588"/>
      <c r="AE2100" s="613"/>
      <c r="AF2100" s="613"/>
      <c r="AP2100" s="380"/>
    </row>
    <row r="2101" spans="11:42" x14ac:dyDescent="0.45">
      <c r="K2101" s="588"/>
      <c r="L2101" s="588"/>
      <c r="M2101" s="588"/>
      <c r="N2101" s="588"/>
      <c r="O2101" s="588"/>
      <c r="P2101" s="588"/>
      <c r="Q2101" s="588"/>
      <c r="R2101" s="588"/>
      <c r="S2101" s="588"/>
      <c r="T2101" s="588"/>
      <c r="U2101" s="588"/>
      <c r="V2101" s="588"/>
      <c r="W2101" s="588"/>
      <c r="X2101" s="588"/>
      <c r="Y2101" s="588"/>
      <c r="Z2101" s="588"/>
      <c r="AA2101" s="588"/>
      <c r="AB2101" s="588"/>
      <c r="AC2101" s="528"/>
      <c r="AD2101" s="588"/>
      <c r="AE2101" s="613"/>
      <c r="AF2101" s="613"/>
      <c r="AP2101" s="380"/>
    </row>
    <row r="2102" spans="11:42" x14ac:dyDescent="0.45">
      <c r="K2102" s="588"/>
      <c r="L2102" s="588"/>
      <c r="M2102" s="588"/>
      <c r="N2102" s="588"/>
      <c r="O2102" s="588"/>
      <c r="P2102" s="588"/>
      <c r="Q2102" s="588"/>
      <c r="R2102" s="588"/>
      <c r="S2102" s="588"/>
      <c r="T2102" s="588"/>
      <c r="U2102" s="588"/>
      <c r="V2102" s="588"/>
      <c r="W2102" s="588"/>
      <c r="X2102" s="588"/>
      <c r="Y2102" s="588"/>
      <c r="Z2102" s="588"/>
      <c r="AA2102" s="588"/>
      <c r="AB2102" s="588"/>
      <c r="AC2102" s="528"/>
      <c r="AD2102" s="588"/>
      <c r="AE2102" s="613"/>
      <c r="AF2102" s="613"/>
      <c r="AP2102" s="380"/>
    </row>
    <row r="2103" spans="11:42" x14ac:dyDescent="0.45">
      <c r="K2103" s="588"/>
      <c r="L2103" s="588"/>
      <c r="M2103" s="588"/>
      <c r="N2103" s="588"/>
      <c r="O2103" s="588"/>
      <c r="P2103" s="588"/>
      <c r="Q2103" s="588"/>
      <c r="R2103" s="588"/>
      <c r="S2103" s="588"/>
      <c r="T2103" s="588"/>
      <c r="U2103" s="588"/>
      <c r="V2103" s="588"/>
      <c r="W2103" s="588"/>
      <c r="X2103" s="588"/>
      <c r="Y2103" s="588"/>
      <c r="Z2103" s="588"/>
      <c r="AA2103" s="588"/>
      <c r="AB2103" s="588"/>
      <c r="AC2103" s="528"/>
      <c r="AD2103" s="588"/>
      <c r="AE2103" s="613"/>
      <c r="AF2103" s="613"/>
      <c r="AP2103" s="380"/>
    </row>
    <row r="2104" spans="11:42" x14ac:dyDescent="0.45">
      <c r="K2104" s="588"/>
      <c r="L2104" s="588"/>
      <c r="M2104" s="588"/>
      <c r="N2104" s="588"/>
      <c r="O2104" s="588"/>
      <c r="P2104" s="588"/>
      <c r="Q2104" s="588"/>
      <c r="R2104" s="588"/>
      <c r="S2104" s="588"/>
      <c r="T2104" s="588"/>
      <c r="U2104" s="588"/>
      <c r="V2104" s="588"/>
      <c r="W2104" s="588"/>
      <c r="X2104" s="588"/>
      <c r="Y2104" s="588"/>
      <c r="Z2104" s="588"/>
      <c r="AA2104" s="588"/>
      <c r="AB2104" s="588"/>
      <c r="AC2104" s="528"/>
      <c r="AD2104" s="588"/>
      <c r="AE2104" s="613"/>
      <c r="AF2104" s="613"/>
      <c r="AP2104" s="380"/>
    </row>
    <row r="2105" spans="11:42" x14ac:dyDescent="0.45">
      <c r="K2105" s="588"/>
      <c r="L2105" s="588"/>
      <c r="M2105" s="588"/>
      <c r="N2105" s="588"/>
      <c r="O2105" s="588"/>
      <c r="P2105" s="588"/>
      <c r="Q2105" s="588"/>
      <c r="R2105" s="588"/>
      <c r="S2105" s="588"/>
      <c r="T2105" s="588"/>
      <c r="U2105" s="588"/>
      <c r="V2105" s="588"/>
      <c r="W2105" s="588"/>
      <c r="X2105" s="588"/>
      <c r="Y2105" s="588"/>
      <c r="Z2105" s="588"/>
      <c r="AA2105" s="588"/>
      <c r="AB2105" s="588"/>
      <c r="AC2105" s="528"/>
      <c r="AD2105" s="588"/>
      <c r="AE2105" s="613"/>
      <c r="AF2105" s="613"/>
      <c r="AP2105" s="380"/>
    </row>
    <row r="2106" spans="11:42" x14ac:dyDescent="0.45">
      <c r="K2106" s="588"/>
      <c r="L2106" s="588"/>
      <c r="M2106" s="588"/>
      <c r="N2106" s="588"/>
      <c r="O2106" s="588"/>
      <c r="P2106" s="588"/>
      <c r="Q2106" s="588"/>
      <c r="R2106" s="588"/>
      <c r="S2106" s="588"/>
      <c r="T2106" s="588"/>
      <c r="U2106" s="588"/>
      <c r="V2106" s="588"/>
      <c r="W2106" s="588"/>
      <c r="X2106" s="588"/>
      <c r="Y2106" s="588"/>
      <c r="Z2106" s="588"/>
      <c r="AA2106" s="588"/>
      <c r="AB2106" s="588"/>
      <c r="AC2106" s="528"/>
      <c r="AD2106" s="588"/>
      <c r="AE2106" s="613"/>
      <c r="AF2106" s="613"/>
      <c r="AP2106" s="380"/>
    </row>
    <row r="2107" spans="11:42" x14ac:dyDescent="0.45">
      <c r="K2107" s="588"/>
      <c r="L2107" s="588"/>
      <c r="M2107" s="588"/>
      <c r="N2107" s="588"/>
      <c r="O2107" s="588"/>
      <c r="P2107" s="588"/>
      <c r="Q2107" s="588"/>
      <c r="R2107" s="588"/>
      <c r="S2107" s="588"/>
      <c r="T2107" s="588"/>
      <c r="U2107" s="588"/>
      <c r="V2107" s="588"/>
      <c r="W2107" s="588"/>
      <c r="X2107" s="588"/>
      <c r="Y2107" s="588"/>
      <c r="Z2107" s="588"/>
      <c r="AA2107" s="588"/>
      <c r="AB2107" s="588"/>
      <c r="AC2107" s="528"/>
      <c r="AD2107" s="588"/>
      <c r="AE2107" s="613"/>
      <c r="AF2107" s="613"/>
      <c r="AP2107" s="380"/>
    </row>
    <row r="2108" spans="11:42" x14ac:dyDescent="0.45">
      <c r="K2108" s="588"/>
      <c r="L2108" s="588"/>
      <c r="M2108" s="588"/>
      <c r="N2108" s="588"/>
      <c r="O2108" s="588"/>
      <c r="P2108" s="588"/>
      <c r="Q2108" s="588"/>
      <c r="R2108" s="588"/>
      <c r="S2108" s="588"/>
      <c r="T2108" s="588"/>
      <c r="U2108" s="588"/>
      <c r="V2108" s="588"/>
      <c r="W2108" s="588"/>
      <c r="X2108" s="588"/>
      <c r="Y2108" s="588"/>
      <c r="Z2108" s="588"/>
      <c r="AA2108" s="588"/>
      <c r="AB2108" s="588"/>
      <c r="AC2108" s="528"/>
      <c r="AD2108" s="588"/>
      <c r="AE2108" s="613"/>
      <c r="AF2108" s="613"/>
      <c r="AP2108" s="380"/>
    </row>
    <row r="2109" spans="11:42" x14ac:dyDescent="0.45">
      <c r="K2109" s="588"/>
      <c r="L2109" s="588"/>
      <c r="M2109" s="588"/>
      <c r="N2109" s="588"/>
      <c r="O2109" s="588"/>
      <c r="P2109" s="588"/>
      <c r="Q2109" s="588"/>
      <c r="R2109" s="588"/>
      <c r="S2109" s="588"/>
      <c r="T2109" s="588"/>
      <c r="U2109" s="588"/>
      <c r="V2109" s="588"/>
      <c r="W2109" s="588"/>
      <c r="X2109" s="588"/>
      <c r="Y2109" s="588"/>
      <c r="Z2109" s="588"/>
      <c r="AA2109" s="588"/>
      <c r="AB2109" s="588"/>
      <c r="AC2109" s="528"/>
      <c r="AD2109" s="588"/>
      <c r="AE2109" s="613"/>
      <c r="AF2109" s="613"/>
      <c r="AP2109" s="380"/>
    </row>
    <row r="2110" spans="11:42" x14ac:dyDescent="0.45">
      <c r="K2110" s="588"/>
      <c r="L2110" s="588"/>
      <c r="M2110" s="588"/>
      <c r="N2110" s="588"/>
      <c r="O2110" s="588"/>
      <c r="P2110" s="588"/>
      <c r="Q2110" s="588"/>
      <c r="R2110" s="588"/>
      <c r="S2110" s="588"/>
      <c r="T2110" s="588"/>
      <c r="U2110" s="588"/>
      <c r="V2110" s="588"/>
      <c r="W2110" s="588"/>
      <c r="X2110" s="588"/>
      <c r="Y2110" s="588"/>
      <c r="Z2110" s="588"/>
      <c r="AA2110" s="588"/>
      <c r="AB2110" s="588"/>
      <c r="AC2110" s="528"/>
      <c r="AD2110" s="588"/>
      <c r="AE2110" s="613"/>
      <c r="AF2110" s="613"/>
      <c r="AP2110" s="380"/>
    </row>
    <row r="2111" spans="11:42" x14ac:dyDescent="0.45">
      <c r="K2111" s="588"/>
      <c r="L2111" s="588"/>
      <c r="M2111" s="588"/>
      <c r="N2111" s="588"/>
      <c r="O2111" s="588"/>
      <c r="P2111" s="588"/>
      <c r="Q2111" s="588"/>
      <c r="R2111" s="588"/>
      <c r="S2111" s="588"/>
      <c r="T2111" s="588"/>
      <c r="U2111" s="588"/>
      <c r="V2111" s="588"/>
      <c r="W2111" s="588"/>
      <c r="X2111" s="588"/>
      <c r="Y2111" s="588"/>
      <c r="Z2111" s="588"/>
      <c r="AA2111" s="588"/>
      <c r="AB2111" s="588"/>
      <c r="AC2111" s="528"/>
      <c r="AD2111" s="588"/>
      <c r="AE2111" s="613"/>
      <c r="AF2111" s="613"/>
      <c r="AP2111" s="380"/>
    </row>
    <row r="2112" spans="11:42" x14ac:dyDescent="0.45">
      <c r="K2112" s="588"/>
      <c r="L2112" s="588"/>
      <c r="M2112" s="588"/>
      <c r="N2112" s="588"/>
      <c r="O2112" s="588"/>
      <c r="P2112" s="588"/>
      <c r="Q2112" s="588"/>
      <c r="R2112" s="588"/>
      <c r="S2112" s="588"/>
      <c r="T2112" s="588"/>
      <c r="U2112" s="588"/>
      <c r="V2112" s="588"/>
      <c r="W2112" s="588"/>
      <c r="X2112" s="588"/>
      <c r="Y2112" s="588"/>
      <c r="Z2112" s="588"/>
      <c r="AA2112" s="588"/>
      <c r="AB2112" s="588"/>
      <c r="AC2112" s="528"/>
      <c r="AD2112" s="588"/>
      <c r="AE2112" s="613"/>
      <c r="AF2112" s="613"/>
      <c r="AP2112" s="380"/>
    </row>
    <row r="2113" spans="11:42" x14ac:dyDescent="0.45">
      <c r="K2113" s="588"/>
      <c r="L2113" s="588"/>
      <c r="M2113" s="588"/>
      <c r="N2113" s="588"/>
      <c r="O2113" s="588"/>
      <c r="P2113" s="588"/>
      <c r="Q2113" s="588"/>
      <c r="R2113" s="588"/>
      <c r="S2113" s="588"/>
      <c r="T2113" s="588"/>
      <c r="U2113" s="588"/>
      <c r="V2113" s="588"/>
      <c r="W2113" s="588"/>
      <c r="X2113" s="588"/>
      <c r="Y2113" s="588"/>
      <c r="Z2113" s="588"/>
      <c r="AA2113" s="588"/>
      <c r="AB2113" s="588"/>
      <c r="AC2113" s="528"/>
      <c r="AD2113" s="588"/>
      <c r="AE2113" s="613"/>
      <c r="AF2113" s="613"/>
      <c r="AP2113" s="380"/>
    </row>
    <row r="2114" spans="11:42" x14ac:dyDescent="0.45">
      <c r="K2114" s="588"/>
      <c r="L2114" s="588"/>
      <c r="M2114" s="588"/>
      <c r="N2114" s="588"/>
      <c r="O2114" s="588"/>
      <c r="P2114" s="588"/>
      <c r="Q2114" s="588"/>
      <c r="R2114" s="588"/>
      <c r="S2114" s="588"/>
      <c r="T2114" s="588"/>
      <c r="U2114" s="588"/>
      <c r="V2114" s="588"/>
      <c r="W2114" s="588"/>
      <c r="X2114" s="588"/>
      <c r="Y2114" s="588"/>
      <c r="Z2114" s="588"/>
      <c r="AA2114" s="588"/>
      <c r="AB2114" s="588"/>
      <c r="AC2114" s="528"/>
      <c r="AD2114" s="588"/>
      <c r="AE2114" s="613"/>
      <c r="AF2114" s="613"/>
      <c r="AP2114" s="380"/>
    </row>
    <row r="2115" spans="11:42" x14ac:dyDescent="0.45">
      <c r="K2115" s="588"/>
      <c r="L2115" s="588"/>
      <c r="M2115" s="588"/>
      <c r="N2115" s="588"/>
      <c r="O2115" s="588"/>
      <c r="P2115" s="588"/>
      <c r="Q2115" s="588"/>
      <c r="R2115" s="588"/>
      <c r="S2115" s="588"/>
      <c r="T2115" s="588"/>
      <c r="U2115" s="588"/>
      <c r="V2115" s="588"/>
      <c r="W2115" s="588"/>
      <c r="X2115" s="588"/>
      <c r="Y2115" s="588"/>
      <c r="Z2115" s="588"/>
      <c r="AA2115" s="588"/>
      <c r="AB2115" s="588"/>
      <c r="AC2115" s="528"/>
      <c r="AD2115" s="588"/>
      <c r="AE2115" s="613"/>
      <c r="AF2115" s="613"/>
      <c r="AP2115" s="380"/>
    </row>
    <row r="2116" spans="11:42" x14ac:dyDescent="0.45">
      <c r="K2116" s="588"/>
      <c r="L2116" s="588"/>
      <c r="M2116" s="588"/>
      <c r="N2116" s="588"/>
      <c r="O2116" s="588"/>
      <c r="P2116" s="588"/>
      <c r="Q2116" s="588"/>
      <c r="R2116" s="588"/>
      <c r="S2116" s="588"/>
      <c r="T2116" s="588"/>
      <c r="U2116" s="588"/>
      <c r="V2116" s="588"/>
      <c r="W2116" s="588"/>
      <c r="X2116" s="588"/>
      <c r="Y2116" s="588"/>
      <c r="Z2116" s="588"/>
      <c r="AA2116" s="588"/>
      <c r="AB2116" s="588"/>
      <c r="AC2116" s="528"/>
      <c r="AD2116" s="588"/>
      <c r="AE2116" s="613"/>
      <c r="AF2116" s="613"/>
      <c r="AP2116" s="380"/>
    </row>
    <row r="2117" spans="11:42" x14ac:dyDescent="0.45">
      <c r="K2117" s="588"/>
      <c r="L2117" s="588"/>
      <c r="M2117" s="588"/>
      <c r="N2117" s="588"/>
      <c r="O2117" s="588"/>
      <c r="P2117" s="588"/>
      <c r="Q2117" s="588"/>
      <c r="R2117" s="588"/>
      <c r="S2117" s="588"/>
      <c r="T2117" s="588"/>
      <c r="U2117" s="588"/>
      <c r="V2117" s="588"/>
      <c r="W2117" s="588"/>
      <c r="X2117" s="588"/>
      <c r="Y2117" s="588"/>
      <c r="Z2117" s="588"/>
      <c r="AA2117" s="588"/>
      <c r="AB2117" s="588"/>
      <c r="AC2117" s="528"/>
      <c r="AD2117" s="588"/>
      <c r="AE2117" s="613"/>
      <c r="AF2117" s="613"/>
      <c r="AP2117" s="380"/>
    </row>
    <row r="2118" spans="11:42" x14ac:dyDescent="0.45">
      <c r="K2118" s="588"/>
      <c r="L2118" s="588"/>
      <c r="M2118" s="588"/>
      <c r="N2118" s="588"/>
      <c r="O2118" s="588"/>
      <c r="P2118" s="588"/>
      <c r="Q2118" s="588"/>
      <c r="R2118" s="588"/>
      <c r="S2118" s="588"/>
      <c r="T2118" s="588"/>
      <c r="U2118" s="588"/>
      <c r="V2118" s="588"/>
      <c r="W2118" s="588"/>
      <c r="X2118" s="588"/>
      <c r="Y2118" s="588"/>
      <c r="Z2118" s="588"/>
      <c r="AA2118" s="588"/>
      <c r="AB2118" s="588"/>
      <c r="AC2118" s="528"/>
      <c r="AD2118" s="588"/>
      <c r="AE2118" s="613"/>
      <c r="AF2118" s="613"/>
      <c r="AP2118" s="380"/>
    </row>
    <row r="2119" spans="11:42" x14ac:dyDescent="0.45">
      <c r="K2119" s="588"/>
      <c r="L2119" s="588"/>
      <c r="M2119" s="588"/>
      <c r="N2119" s="588"/>
      <c r="O2119" s="588"/>
      <c r="P2119" s="588"/>
      <c r="Q2119" s="588"/>
      <c r="R2119" s="588"/>
      <c r="S2119" s="588"/>
      <c r="T2119" s="588"/>
      <c r="U2119" s="588"/>
      <c r="V2119" s="588"/>
      <c r="W2119" s="588"/>
      <c r="X2119" s="588"/>
      <c r="Y2119" s="588"/>
      <c r="Z2119" s="588"/>
      <c r="AA2119" s="588"/>
      <c r="AB2119" s="588"/>
      <c r="AC2119" s="528"/>
      <c r="AD2119" s="588"/>
      <c r="AE2119" s="613"/>
      <c r="AF2119" s="613"/>
      <c r="AP2119" s="380"/>
    </row>
    <row r="2120" spans="11:42" x14ac:dyDescent="0.45">
      <c r="K2120" s="588"/>
      <c r="L2120" s="588"/>
      <c r="M2120" s="588"/>
      <c r="N2120" s="588"/>
      <c r="O2120" s="588"/>
      <c r="P2120" s="588"/>
      <c r="Q2120" s="588"/>
      <c r="R2120" s="588"/>
      <c r="S2120" s="588"/>
      <c r="T2120" s="588"/>
      <c r="U2120" s="588"/>
      <c r="V2120" s="588"/>
      <c r="W2120" s="588"/>
      <c r="X2120" s="588"/>
      <c r="Y2120" s="588"/>
      <c r="Z2120" s="588"/>
      <c r="AA2120" s="588"/>
      <c r="AB2120" s="588"/>
      <c r="AC2120" s="528"/>
      <c r="AD2120" s="588"/>
      <c r="AE2120" s="613"/>
      <c r="AF2120" s="613"/>
      <c r="AP2120" s="380"/>
    </row>
    <row r="2121" spans="11:42" x14ac:dyDescent="0.45">
      <c r="K2121" s="588"/>
      <c r="L2121" s="588"/>
      <c r="M2121" s="588"/>
      <c r="N2121" s="588"/>
      <c r="O2121" s="588"/>
      <c r="P2121" s="588"/>
      <c r="Q2121" s="588"/>
      <c r="R2121" s="588"/>
      <c r="S2121" s="588"/>
      <c r="T2121" s="588"/>
      <c r="U2121" s="588"/>
      <c r="V2121" s="588"/>
      <c r="W2121" s="588"/>
      <c r="X2121" s="588"/>
      <c r="Y2121" s="588"/>
      <c r="Z2121" s="588"/>
      <c r="AA2121" s="588"/>
      <c r="AB2121" s="588"/>
      <c r="AC2121" s="528"/>
      <c r="AD2121" s="588"/>
      <c r="AE2121" s="613"/>
      <c r="AF2121" s="613"/>
      <c r="AP2121" s="380"/>
    </row>
    <row r="2122" spans="11:42" x14ac:dyDescent="0.45">
      <c r="K2122" s="588"/>
      <c r="L2122" s="588"/>
      <c r="M2122" s="588"/>
      <c r="N2122" s="588"/>
      <c r="O2122" s="588"/>
      <c r="P2122" s="588"/>
      <c r="Q2122" s="588"/>
      <c r="R2122" s="588"/>
      <c r="S2122" s="588"/>
      <c r="T2122" s="588"/>
      <c r="U2122" s="588"/>
      <c r="V2122" s="588"/>
      <c r="W2122" s="588"/>
      <c r="X2122" s="588"/>
      <c r="Y2122" s="588"/>
      <c r="Z2122" s="588"/>
      <c r="AA2122" s="588"/>
      <c r="AB2122" s="588"/>
      <c r="AC2122" s="528"/>
      <c r="AD2122" s="588"/>
      <c r="AE2122" s="613"/>
      <c r="AF2122" s="613"/>
      <c r="AP2122" s="380"/>
    </row>
    <row r="2123" spans="11:42" x14ac:dyDescent="0.45">
      <c r="K2123" s="588"/>
      <c r="L2123" s="588"/>
      <c r="M2123" s="588"/>
      <c r="N2123" s="588"/>
      <c r="O2123" s="588"/>
      <c r="P2123" s="588"/>
      <c r="Q2123" s="588"/>
      <c r="R2123" s="588"/>
      <c r="S2123" s="588"/>
      <c r="T2123" s="588"/>
      <c r="U2123" s="588"/>
      <c r="V2123" s="588"/>
      <c r="W2123" s="588"/>
      <c r="X2123" s="588"/>
      <c r="Y2123" s="588"/>
      <c r="Z2123" s="588"/>
      <c r="AA2123" s="588"/>
      <c r="AB2123" s="588"/>
      <c r="AC2123" s="528"/>
      <c r="AD2123" s="588"/>
      <c r="AE2123" s="613"/>
      <c r="AF2123" s="613"/>
      <c r="AP2123" s="380"/>
    </row>
    <row r="2124" spans="11:42" x14ac:dyDescent="0.45">
      <c r="K2124" s="588"/>
      <c r="L2124" s="588"/>
      <c r="M2124" s="588"/>
      <c r="N2124" s="588"/>
      <c r="O2124" s="588"/>
      <c r="P2124" s="588"/>
      <c r="Q2124" s="588"/>
      <c r="R2124" s="588"/>
      <c r="S2124" s="588"/>
      <c r="T2124" s="588"/>
      <c r="U2124" s="588"/>
      <c r="V2124" s="588"/>
      <c r="W2124" s="588"/>
      <c r="X2124" s="588"/>
      <c r="Y2124" s="588"/>
      <c r="Z2124" s="588"/>
      <c r="AA2124" s="588"/>
      <c r="AB2124" s="588"/>
      <c r="AC2124" s="528"/>
      <c r="AD2124" s="588"/>
      <c r="AE2124" s="613"/>
      <c r="AF2124" s="613"/>
      <c r="AP2124" s="380"/>
    </row>
    <row r="2125" spans="11:42" x14ac:dyDescent="0.45">
      <c r="K2125" s="588"/>
      <c r="L2125" s="588"/>
      <c r="M2125" s="588"/>
      <c r="N2125" s="588"/>
      <c r="O2125" s="588"/>
      <c r="P2125" s="588"/>
      <c r="Q2125" s="588"/>
      <c r="R2125" s="588"/>
      <c r="S2125" s="588"/>
      <c r="T2125" s="588"/>
      <c r="U2125" s="588"/>
      <c r="V2125" s="588"/>
      <c r="W2125" s="588"/>
      <c r="X2125" s="588"/>
      <c r="Y2125" s="588"/>
      <c r="Z2125" s="588"/>
      <c r="AA2125" s="588"/>
      <c r="AB2125" s="588"/>
      <c r="AC2125" s="528"/>
      <c r="AD2125" s="588"/>
      <c r="AE2125" s="613"/>
      <c r="AF2125" s="613"/>
      <c r="AP2125" s="380"/>
    </row>
    <row r="2126" spans="11:42" x14ac:dyDescent="0.45">
      <c r="K2126" s="588"/>
      <c r="L2126" s="588"/>
      <c r="M2126" s="588"/>
      <c r="N2126" s="588"/>
      <c r="O2126" s="588"/>
      <c r="P2126" s="588"/>
      <c r="Q2126" s="588"/>
      <c r="R2126" s="588"/>
      <c r="S2126" s="588"/>
      <c r="T2126" s="588"/>
      <c r="U2126" s="588"/>
      <c r="V2126" s="588"/>
      <c r="W2126" s="588"/>
      <c r="X2126" s="588"/>
      <c r="Y2126" s="588"/>
      <c r="Z2126" s="588"/>
      <c r="AA2126" s="588"/>
      <c r="AB2126" s="588"/>
      <c r="AC2126" s="528"/>
      <c r="AD2126" s="588"/>
      <c r="AE2126" s="613"/>
      <c r="AF2126" s="613"/>
      <c r="AP2126" s="380"/>
    </row>
    <row r="2127" spans="11:42" x14ac:dyDescent="0.45">
      <c r="K2127" s="588"/>
      <c r="L2127" s="588"/>
      <c r="M2127" s="588"/>
      <c r="N2127" s="588"/>
      <c r="O2127" s="588"/>
      <c r="P2127" s="588"/>
      <c r="Q2127" s="588"/>
      <c r="R2127" s="588"/>
      <c r="S2127" s="588"/>
      <c r="T2127" s="588"/>
      <c r="U2127" s="588"/>
      <c r="V2127" s="588"/>
      <c r="W2127" s="588"/>
      <c r="X2127" s="588"/>
      <c r="Y2127" s="588"/>
      <c r="Z2127" s="588"/>
      <c r="AA2127" s="588"/>
      <c r="AB2127" s="588"/>
      <c r="AC2127" s="528"/>
      <c r="AD2127" s="588"/>
      <c r="AE2127" s="613"/>
      <c r="AF2127" s="613"/>
      <c r="AP2127" s="380"/>
    </row>
    <row r="2128" spans="11:42" x14ac:dyDescent="0.45">
      <c r="K2128" s="588"/>
      <c r="L2128" s="588"/>
      <c r="M2128" s="588"/>
      <c r="N2128" s="588"/>
      <c r="O2128" s="588"/>
      <c r="P2128" s="588"/>
      <c r="Q2128" s="588"/>
      <c r="R2128" s="588"/>
      <c r="S2128" s="588"/>
      <c r="T2128" s="588"/>
      <c r="U2128" s="588"/>
      <c r="V2128" s="588"/>
      <c r="W2128" s="588"/>
      <c r="X2128" s="588"/>
      <c r="Y2128" s="588"/>
      <c r="Z2128" s="588"/>
      <c r="AA2128" s="588"/>
      <c r="AB2128" s="588"/>
      <c r="AC2128" s="528"/>
      <c r="AD2128" s="588"/>
      <c r="AE2128" s="613"/>
      <c r="AF2128" s="613"/>
      <c r="AP2128" s="380"/>
    </row>
    <row r="2129" spans="11:42" x14ac:dyDescent="0.45">
      <c r="K2129" s="588"/>
      <c r="L2129" s="588"/>
      <c r="M2129" s="588"/>
      <c r="N2129" s="588"/>
      <c r="O2129" s="588"/>
      <c r="P2129" s="588"/>
      <c r="Q2129" s="588"/>
      <c r="R2129" s="588"/>
      <c r="S2129" s="588"/>
      <c r="T2129" s="588"/>
      <c r="U2129" s="588"/>
      <c r="V2129" s="588"/>
      <c r="W2129" s="588"/>
      <c r="X2129" s="588"/>
      <c r="Y2129" s="588"/>
      <c r="Z2129" s="588"/>
      <c r="AA2129" s="588"/>
      <c r="AB2129" s="588"/>
      <c r="AC2129" s="528"/>
      <c r="AD2129" s="588"/>
      <c r="AE2129" s="613"/>
      <c r="AF2129" s="613"/>
      <c r="AP2129" s="380"/>
    </row>
  </sheetData>
  <phoneticPr fontId="39" type="noConversion"/>
  <conditionalFormatting sqref="AR632">
    <cfRule type="duplicateValues" dxfId="22" priority="3"/>
  </conditionalFormatting>
  <conditionalFormatting sqref="AR633">
    <cfRule type="duplicateValues" dxfId="21" priority="2"/>
  </conditionalFormatting>
  <conditionalFormatting sqref="K3:K1098">
    <cfRule type="duplicateValues" dxfId="20" priority="620"/>
  </conditionalFormatting>
  <dataValidations count="3">
    <dataValidation showInputMessage="1" showErrorMessage="1" sqref="E1019:H1020 B1025:H1025 B1030:D1034 B729:D850 B1070:H1070 AT474 B1029:H1029 E1065:H1066 I3:I1013 B1071:D1074 C1056:D1069 C1021:D1024 D1047:H1047 C1026:D1027 E852:H1013 B1028:D1028 D1048:D1053 D1043:D1046 C1039:D1042 B1054:B1055 D1054:H1055 B1060:B1069 C1038:H1038 AT485:AT487 AP248 AT372:AT374 AT309 AT311 AT347:AT348 AT262 AT264:AT265 AT1081:AT1082 AT910 AT921:AT922 AT926 AT1002:AT1003 AT1005:AT1008 B852:D1020 D3:H160 D161:G161 B572:D725 E1096:I1097 B1076:D1098 B3:C374 D162:H374 J3:J1097 E375:H850 B375:D568 C1043:C1055" xr:uid="{386A1473-3C75-466A-8E0D-E27071D6195A}"/>
    <dataValidation type="list" showInputMessage="1" showErrorMessage="1" sqref="A1099" xr:uid="{EE1741D8-825F-44D0-887E-6DE414AD1FB7}">
      <formula1>"True, False"</formula1>
    </dataValidation>
    <dataValidation type="list" showInputMessage="1" showErrorMessage="1" sqref="A3:A1098" xr:uid="{F7BC508A-6B58-4CDB-8942-6D6FC792AA50}">
      <formula1>"Available, Sold, Reserved, Stranded"</formula1>
    </dataValidation>
  </dataValidations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E6144-8973-4BD6-9231-D4855178C30D}">
  <dimension ref="A2:F8"/>
  <sheetViews>
    <sheetView workbookViewId="0">
      <selection activeCell="I26" sqref="I26"/>
    </sheetView>
  </sheetViews>
  <sheetFormatPr defaultRowHeight="14" x14ac:dyDescent="0.25"/>
  <cols>
    <col min="1" max="1" width="18.25" bestFit="1" customWidth="1"/>
    <col min="2" max="5" width="13.25" bestFit="1" customWidth="1"/>
    <col min="6" max="7" width="7.75" bestFit="1" customWidth="1"/>
  </cols>
  <sheetData>
    <row r="2" spans="1:6" x14ac:dyDescent="0.25">
      <c r="A2" s="684" t="s">
        <v>4938</v>
      </c>
      <c r="B2" s="684" t="s">
        <v>633</v>
      </c>
    </row>
    <row r="3" spans="1:6" x14ac:dyDescent="0.25">
      <c r="A3" s="684" t="s">
        <v>602</v>
      </c>
      <c r="B3">
        <v>4</v>
      </c>
      <c r="C3">
        <v>5</v>
      </c>
      <c r="D3">
        <v>6</v>
      </c>
      <c r="E3">
        <v>7</v>
      </c>
      <c r="F3" t="s">
        <v>4939</v>
      </c>
    </row>
    <row r="4" spans="1:6" x14ac:dyDescent="0.25">
      <c r="A4" t="s">
        <v>16</v>
      </c>
      <c r="B4" s="724">
        <v>112</v>
      </c>
      <c r="C4" s="724">
        <v>28</v>
      </c>
      <c r="D4" s="724">
        <v>227</v>
      </c>
      <c r="E4" s="724">
        <v>51</v>
      </c>
      <c r="F4" s="724">
        <v>418</v>
      </c>
    </row>
    <row r="5" spans="1:6" x14ac:dyDescent="0.25">
      <c r="A5" t="s">
        <v>1162</v>
      </c>
      <c r="B5" s="724">
        <v>60</v>
      </c>
      <c r="C5" s="724">
        <v>1</v>
      </c>
      <c r="D5" s="724">
        <v>2</v>
      </c>
      <c r="E5" s="724"/>
      <c r="F5" s="724">
        <v>63</v>
      </c>
    </row>
    <row r="6" spans="1:6" x14ac:dyDescent="0.25">
      <c r="A6" t="s">
        <v>602</v>
      </c>
      <c r="B6" s="724">
        <v>172</v>
      </c>
      <c r="C6" s="724">
        <v>154</v>
      </c>
      <c r="D6" s="724">
        <v>47</v>
      </c>
      <c r="E6" s="724">
        <v>201</v>
      </c>
      <c r="F6" s="724">
        <v>574</v>
      </c>
    </row>
    <row r="7" spans="1:6" x14ac:dyDescent="0.25">
      <c r="A7" t="s">
        <v>1440</v>
      </c>
      <c r="B7" s="724">
        <v>9</v>
      </c>
      <c r="C7" s="724">
        <v>8</v>
      </c>
      <c r="D7" s="724">
        <v>4</v>
      </c>
      <c r="E7" s="724">
        <v>19</v>
      </c>
      <c r="F7" s="724">
        <v>40</v>
      </c>
    </row>
    <row r="8" spans="1:6" x14ac:dyDescent="0.25">
      <c r="A8" t="s">
        <v>4939</v>
      </c>
      <c r="B8" s="724">
        <v>353</v>
      </c>
      <c r="C8" s="724">
        <v>191</v>
      </c>
      <c r="D8" s="724">
        <v>280</v>
      </c>
      <c r="E8" s="724">
        <v>271</v>
      </c>
      <c r="F8" s="724">
        <v>1095</v>
      </c>
    </row>
  </sheetData>
  <phoneticPr fontId="3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32739-7EAD-4B9B-B6B3-7071ADCF77A8}">
  <sheetPr>
    <tabColor rgb="FF0070C0"/>
  </sheetPr>
  <dimension ref="B2:L74"/>
  <sheetViews>
    <sheetView workbookViewId="0">
      <selection activeCell="G6" sqref="G6"/>
    </sheetView>
  </sheetViews>
  <sheetFormatPr defaultColWidth="8.9140625" defaultRowHeight="17" x14ac:dyDescent="0.25"/>
  <cols>
    <col min="1" max="1" width="3" style="57" customWidth="1"/>
    <col min="2" max="2" width="3.9140625" style="57" customWidth="1"/>
    <col min="3" max="3" width="31.58203125" style="57" bestFit="1" customWidth="1"/>
    <col min="4" max="4" width="10.58203125" style="212" customWidth="1"/>
    <col min="5" max="5" width="10.33203125" style="57" bestFit="1" customWidth="1"/>
    <col min="6" max="6" width="14.58203125" style="57" bestFit="1" customWidth="1"/>
    <col min="7" max="7" width="20.4140625" style="57" customWidth="1"/>
    <col min="8" max="8" width="14.25" style="57" customWidth="1"/>
    <col min="9" max="9" width="18.58203125" style="57" customWidth="1"/>
    <col min="10" max="10" width="19.75" style="57" bestFit="1" customWidth="1"/>
    <col min="11" max="11" width="10.25" style="57" customWidth="1"/>
    <col min="12" max="12" width="39.6640625" style="57" customWidth="1"/>
    <col min="13" max="16384" width="8.9140625" style="57"/>
  </cols>
  <sheetData>
    <row r="2" spans="2:12" x14ac:dyDescent="0.25">
      <c r="B2" s="664" t="s">
        <v>4940</v>
      </c>
      <c r="C2" s="664" t="s">
        <v>4941</v>
      </c>
      <c r="D2" s="664" t="s">
        <v>4942</v>
      </c>
      <c r="E2" s="664" t="s">
        <v>120</v>
      </c>
      <c r="F2" s="664" t="s">
        <v>4943</v>
      </c>
      <c r="G2" s="664" t="s">
        <v>4944</v>
      </c>
      <c r="H2" s="675" t="s">
        <v>5116</v>
      </c>
      <c r="I2" s="664" t="s">
        <v>645</v>
      </c>
      <c r="J2" s="664" t="s">
        <v>644</v>
      </c>
      <c r="K2" s="664" t="s">
        <v>4945</v>
      </c>
      <c r="L2" s="664" t="s">
        <v>4946</v>
      </c>
    </row>
    <row r="3" spans="2:12" x14ac:dyDescent="0.25">
      <c r="B3" s="668">
        <v>1</v>
      </c>
      <c r="C3" s="669" t="s">
        <v>4947</v>
      </c>
      <c r="D3" s="668"/>
      <c r="E3" s="676">
        <v>1</v>
      </c>
      <c r="F3" s="676">
        <v>2.2000000000000002</v>
      </c>
      <c r="G3" s="676" t="s">
        <v>1371</v>
      </c>
      <c r="H3" s="677" t="s">
        <v>4948</v>
      </c>
      <c r="I3" s="670" t="s">
        <v>1375</v>
      </c>
      <c r="J3" s="668" t="s">
        <v>1374</v>
      </c>
      <c r="K3" s="668" t="s">
        <v>4949</v>
      </c>
      <c r="L3" s="668"/>
    </row>
    <row r="4" spans="2:12" x14ac:dyDescent="0.25">
      <c r="B4" s="671">
        <v>2</v>
      </c>
      <c r="C4" s="672" t="s">
        <v>4947</v>
      </c>
      <c r="D4" s="671"/>
      <c r="E4" s="673">
        <v>1</v>
      </c>
      <c r="F4" s="673">
        <v>2.2000000000000002</v>
      </c>
      <c r="G4" s="673" t="s">
        <v>1376</v>
      </c>
      <c r="H4" s="674">
        <v>45023</v>
      </c>
      <c r="I4" s="674" t="s">
        <v>1380</v>
      </c>
      <c r="J4" s="671" t="s">
        <v>1379</v>
      </c>
      <c r="K4" s="668" t="s">
        <v>4949</v>
      </c>
      <c r="L4" s="671" t="s">
        <v>4950</v>
      </c>
    </row>
    <row r="5" spans="2:12" x14ac:dyDescent="0.25">
      <c r="B5" s="671">
        <v>3</v>
      </c>
      <c r="C5" s="672" t="s">
        <v>4951</v>
      </c>
      <c r="D5" s="671"/>
      <c r="E5" s="673">
        <v>1</v>
      </c>
      <c r="F5" s="673">
        <v>2.2000000000000002</v>
      </c>
      <c r="G5" s="673" t="s">
        <v>4656</v>
      </c>
      <c r="H5" s="674" t="s">
        <v>4952</v>
      </c>
      <c r="I5" s="674"/>
      <c r="J5" s="671" t="s">
        <v>4953</v>
      </c>
      <c r="K5" s="668" t="s">
        <v>4949</v>
      </c>
      <c r="L5" s="671" t="s">
        <v>4954</v>
      </c>
    </row>
    <row r="6" spans="2:12" x14ac:dyDescent="0.25">
      <c r="B6" s="671">
        <v>4</v>
      </c>
      <c r="C6" s="672" t="s">
        <v>4955</v>
      </c>
      <c r="D6" s="671"/>
      <c r="E6" s="673">
        <v>1</v>
      </c>
      <c r="F6" s="673">
        <v>2.2000000000000002</v>
      </c>
      <c r="G6" s="671" t="s">
        <v>2008</v>
      </c>
      <c r="H6" s="671" t="s">
        <v>4956</v>
      </c>
      <c r="I6" s="671"/>
      <c r="J6" s="671" t="s">
        <v>4957</v>
      </c>
      <c r="K6" s="668" t="s">
        <v>4949</v>
      </c>
      <c r="L6" s="671" t="s">
        <v>4958</v>
      </c>
    </row>
    <row r="7" spans="2:12" x14ac:dyDescent="0.25">
      <c r="B7" s="671">
        <v>5</v>
      </c>
      <c r="C7" s="672" t="s">
        <v>4955</v>
      </c>
      <c r="D7" s="671"/>
      <c r="E7" s="673">
        <v>1</v>
      </c>
      <c r="F7" s="673">
        <v>2.2000000000000002</v>
      </c>
      <c r="G7" s="671" t="s">
        <v>2013</v>
      </c>
      <c r="H7" s="671" t="s">
        <v>4956</v>
      </c>
      <c r="I7" s="671"/>
      <c r="J7" s="671" t="s">
        <v>4957</v>
      </c>
      <c r="K7" s="668" t="s">
        <v>4949</v>
      </c>
      <c r="L7" s="671" t="s">
        <v>4958</v>
      </c>
    </row>
    <row r="8" spans="2:12" x14ac:dyDescent="0.25">
      <c r="B8" s="671">
        <v>6</v>
      </c>
      <c r="C8" s="672" t="s">
        <v>4959</v>
      </c>
      <c r="D8" s="671"/>
      <c r="E8" s="673">
        <v>1</v>
      </c>
      <c r="F8" s="673">
        <v>4</v>
      </c>
      <c r="G8" s="671" t="s">
        <v>2729</v>
      </c>
      <c r="H8" s="671" t="s">
        <v>4956</v>
      </c>
      <c r="I8" s="671" t="s">
        <v>2735</v>
      </c>
      <c r="J8" s="671" t="s">
        <v>2727</v>
      </c>
      <c r="K8" s="668" t="s">
        <v>4949</v>
      </c>
      <c r="L8" s="671" t="s">
        <v>4960</v>
      </c>
    </row>
    <row r="9" spans="2:12" x14ac:dyDescent="0.25">
      <c r="B9" s="671">
        <v>7</v>
      </c>
      <c r="C9" s="672" t="s">
        <v>4959</v>
      </c>
      <c r="D9" s="671"/>
      <c r="E9" s="673">
        <v>1</v>
      </c>
      <c r="F9" s="673">
        <v>4</v>
      </c>
      <c r="G9" s="671" t="s">
        <v>2736</v>
      </c>
      <c r="H9" s="671" t="s">
        <v>4956</v>
      </c>
      <c r="I9" s="671" t="s">
        <v>2740</v>
      </c>
      <c r="J9" s="671" t="s">
        <v>2727</v>
      </c>
      <c r="K9" s="668" t="s">
        <v>4949</v>
      </c>
      <c r="L9" s="671" t="s">
        <v>4960</v>
      </c>
    </row>
    <row r="10" spans="2:12" x14ac:dyDescent="0.25">
      <c r="B10" s="671">
        <v>8</v>
      </c>
      <c r="C10" s="672" t="s">
        <v>4951</v>
      </c>
      <c r="D10" s="671" t="s">
        <v>2381</v>
      </c>
      <c r="E10" s="673">
        <v>1</v>
      </c>
      <c r="F10" s="673">
        <v>3</v>
      </c>
      <c r="G10" s="671" t="s">
        <v>2374</v>
      </c>
      <c r="H10" s="674" t="s">
        <v>4961</v>
      </c>
      <c r="I10" s="671" t="s">
        <v>2380</v>
      </c>
      <c r="J10" s="671" t="s">
        <v>2379</v>
      </c>
      <c r="K10" s="668" t="s">
        <v>4949</v>
      </c>
      <c r="L10" s="671" t="s">
        <v>4962</v>
      </c>
    </row>
    <row r="11" spans="2:12" x14ac:dyDescent="0.25">
      <c r="B11" s="668">
        <v>9</v>
      </c>
      <c r="C11" s="672" t="s">
        <v>4963</v>
      </c>
      <c r="D11" s="671"/>
      <c r="E11" s="673">
        <v>1</v>
      </c>
      <c r="F11" s="673">
        <v>2.2000000000000002</v>
      </c>
      <c r="G11" s="673" t="s">
        <v>4739</v>
      </c>
      <c r="H11" s="671" t="s">
        <v>4964</v>
      </c>
      <c r="I11" s="671" t="s">
        <v>4965</v>
      </c>
      <c r="J11" s="671" t="s">
        <v>4966</v>
      </c>
      <c r="K11" s="668" t="s">
        <v>4949</v>
      </c>
      <c r="L11" s="671" t="s">
        <v>4967</v>
      </c>
    </row>
    <row r="12" spans="2:12" x14ac:dyDescent="0.25">
      <c r="B12" s="671">
        <v>10</v>
      </c>
      <c r="C12" s="672" t="s">
        <v>4951</v>
      </c>
      <c r="D12" s="671"/>
      <c r="E12" s="673">
        <v>1</v>
      </c>
      <c r="F12" s="673">
        <v>2.2000000000000002</v>
      </c>
      <c r="G12" s="673" t="s">
        <v>3950</v>
      </c>
      <c r="H12" s="674" t="s">
        <v>4956</v>
      </c>
      <c r="I12" s="674"/>
      <c r="J12" s="671"/>
      <c r="K12" s="668" t="s">
        <v>4949</v>
      </c>
      <c r="L12" s="671" t="s">
        <v>4954</v>
      </c>
    </row>
    <row r="13" spans="2:12" x14ac:dyDescent="0.25">
      <c r="B13" s="671">
        <v>11</v>
      </c>
      <c r="C13" s="672" t="s">
        <v>4971</v>
      </c>
      <c r="D13" s="671"/>
      <c r="E13" s="673">
        <v>1</v>
      </c>
      <c r="F13" s="673">
        <v>6.6</v>
      </c>
      <c r="G13" s="673" t="s">
        <v>2261</v>
      </c>
      <c r="H13" s="671" t="s">
        <v>4972</v>
      </c>
      <c r="I13" s="671" t="s">
        <v>2266</v>
      </c>
      <c r="J13" s="671" t="s">
        <v>2265</v>
      </c>
      <c r="K13" s="668" t="s">
        <v>4949</v>
      </c>
      <c r="L13" s="671" t="s">
        <v>4973</v>
      </c>
    </row>
    <row r="14" spans="2:12" x14ac:dyDescent="0.25">
      <c r="B14" s="671">
        <v>12</v>
      </c>
      <c r="C14" s="672" t="s">
        <v>4974</v>
      </c>
      <c r="D14" s="671"/>
      <c r="E14" s="673">
        <v>1</v>
      </c>
      <c r="F14" s="673">
        <v>2.2000000000000002</v>
      </c>
      <c r="G14" s="671" t="s">
        <v>4763</v>
      </c>
      <c r="H14" s="674">
        <v>45241</v>
      </c>
      <c r="I14" s="671" t="s">
        <v>4767</v>
      </c>
      <c r="J14" s="671" t="s">
        <v>4766</v>
      </c>
      <c r="K14" s="668" t="s">
        <v>4949</v>
      </c>
      <c r="L14" s="671" t="s">
        <v>4975</v>
      </c>
    </row>
    <row r="15" spans="2:12" x14ac:dyDescent="0.25">
      <c r="B15" s="671">
        <v>13</v>
      </c>
      <c r="C15" s="672" t="s">
        <v>4976</v>
      </c>
      <c r="D15" s="671"/>
      <c r="E15" s="673">
        <v>1</v>
      </c>
      <c r="F15" s="673">
        <v>13</v>
      </c>
      <c r="G15" s="671" t="s">
        <v>2233</v>
      </c>
      <c r="H15" s="674">
        <v>45150</v>
      </c>
      <c r="I15" s="671" t="s">
        <v>4977</v>
      </c>
      <c r="J15" s="671" t="s">
        <v>4978</v>
      </c>
      <c r="K15" s="668" t="s">
        <v>4970</v>
      </c>
      <c r="L15" s="671" t="s">
        <v>4979</v>
      </c>
    </row>
    <row r="16" spans="2:12" x14ac:dyDescent="0.25">
      <c r="B16" s="730">
        <v>14</v>
      </c>
      <c r="C16" s="605" t="s">
        <v>4976</v>
      </c>
      <c r="D16" s="661"/>
      <c r="E16" s="665">
        <v>1</v>
      </c>
      <c r="F16" s="665">
        <v>13</v>
      </c>
      <c r="G16" s="661" t="s">
        <v>2201</v>
      </c>
      <c r="H16" s="661"/>
      <c r="I16" s="661"/>
      <c r="J16" s="661"/>
      <c r="K16" s="663" t="s">
        <v>4970</v>
      </c>
      <c r="L16" s="661"/>
    </row>
    <row r="17" spans="2:12" x14ac:dyDescent="0.25">
      <c r="B17" s="730">
        <v>15</v>
      </c>
      <c r="C17" s="605" t="s">
        <v>4976</v>
      </c>
      <c r="D17" s="661"/>
      <c r="E17" s="665">
        <v>1</v>
      </c>
      <c r="F17" s="665">
        <v>13</v>
      </c>
      <c r="G17" s="661" t="s">
        <v>2166</v>
      </c>
      <c r="H17" s="661"/>
      <c r="I17" s="661"/>
      <c r="J17" s="661"/>
      <c r="K17" s="663" t="s">
        <v>4970</v>
      </c>
      <c r="L17" s="661"/>
    </row>
    <row r="18" spans="2:12" x14ac:dyDescent="0.25">
      <c r="B18" s="671">
        <v>16</v>
      </c>
      <c r="C18" s="672" t="s">
        <v>4980</v>
      </c>
      <c r="D18" s="671"/>
      <c r="E18" s="673">
        <v>1</v>
      </c>
      <c r="F18" s="673">
        <v>4.4000000000000004</v>
      </c>
      <c r="G18" s="671" t="s">
        <v>3158</v>
      </c>
      <c r="H18" s="671" t="s">
        <v>4972</v>
      </c>
      <c r="I18" s="671" t="s">
        <v>3163</v>
      </c>
      <c r="J18" s="671" t="s">
        <v>3162</v>
      </c>
      <c r="K18" s="668" t="s">
        <v>4949</v>
      </c>
      <c r="L18" s="671" t="s">
        <v>4981</v>
      </c>
    </row>
    <row r="19" spans="2:12" x14ac:dyDescent="0.25">
      <c r="B19" s="731">
        <v>17</v>
      </c>
      <c r="C19" s="605" t="s">
        <v>4951</v>
      </c>
      <c r="D19" s="661"/>
      <c r="E19" s="665">
        <v>1</v>
      </c>
      <c r="F19" s="665">
        <v>2.2000000000000002</v>
      </c>
      <c r="G19" s="661"/>
      <c r="H19" s="661"/>
      <c r="I19" s="661"/>
      <c r="J19" s="661" t="s">
        <v>4982</v>
      </c>
      <c r="K19" s="663" t="s">
        <v>4949</v>
      </c>
      <c r="L19" s="661" t="s">
        <v>4983</v>
      </c>
    </row>
    <row r="20" spans="2:12" x14ac:dyDescent="0.25">
      <c r="B20" s="730">
        <v>18</v>
      </c>
      <c r="C20" s="605" t="s">
        <v>4971</v>
      </c>
      <c r="D20" s="661"/>
      <c r="E20" s="665">
        <v>1</v>
      </c>
      <c r="F20" s="665">
        <v>6.6</v>
      </c>
      <c r="G20" s="661" t="s">
        <v>2559</v>
      </c>
      <c r="H20" s="661"/>
      <c r="I20" s="661"/>
      <c r="J20" s="661" t="s">
        <v>5113</v>
      </c>
      <c r="K20" s="663" t="s">
        <v>4970</v>
      </c>
      <c r="L20" s="661" t="s">
        <v>5114</v>
      </c>
    </row>
    <row r="21" spans="2:12" x14ac:dyDescent="0.25">
      <c r="B21" s="661">
        <v>19</v>
      </c>
      <c r="C21" s="605" t="s">
        <v>4968</v>
      </c>
      <c r="D21" s="661"/>
      <c r="E21" s="665">
        <v>60</v>
      </c>
      <c r="F21" s="665">
        <v>2.2000000000000002</v>
      </c>
      <c r="G21" s="661" t="s">
        <v>10</v>
      </c>
      <c r="H21" s="662">
        <v>45537</v>
      </c>
      <c r="I21" s="661"/>
      <c r="J21" s="661" t="s">
        <v>4969</v>
      </c>
      <c r="K21" s="663" t="s">
        <v>4970</v>
      </c>
      <c r="L21" s="661" t="s">
        <v>5115</v>
      </c>
    </row>
    <row r="22" spans="2:12" x14ac:dyDescent="0.25">
      <c r="B22" s="661">
        <v>20</v>
      </c>
      <c r="C22" s="605"/>
      <c r="D22" s="661"/>
      <c r="E22" s="665"/>
      <c r="F22" s="665"/>
      <c r="G22" s="661"/>
      <c r="H22" s="662"/>
      <c r="I22" s="661"/>
      <c r="J22" s="661"/>
      <c r="K22" s="663"/>
      <c r="L22" s="661"/>
    </row>
    <row r="23" spans="2:12" x14ac:dyDescent="0.25">
      <c r="B23" s="661">
        <v>21</v>
      </c>
      <c r="C23" s="605"/>
      <c r="D23" s="661"/>
      <c r="E23" s="665"/>
      <c r="F23" s="665"/>
      <c r="G23" s="661"/>
      <c r="H23" s="661"/>
      <c r="I23" s="661"/>
      <c r="J23" s="661"/>
      <c r="K23" s="663"/>
      <c r="L23" s="661"/>
    </row>
    <row r="24" spans="2:12" x14ac:dyDescent="0.25">
      <c r="B24" s="661">
        <v>22</v>
      </c>
      <c r="C24" s="605"/>
      <c r="D24" s="661"/>
      <c r="E24" s="665"/>
      <c r="F24" s="665"/>
      <c r="G24" s="661"/>
      <c r="H24" s="661"/>
      <c r="I24" s="661"/>
      <c r="J24" s="661"/>
      <c r="K24" s="663"/>
      <c r="L24" s="661"/>
    </row>
    <row r="25" spans="2:12" x14ac:dyDescent="0.25">
      <c r="B25" s="661">
        <v>23</v>
      </c>
      <c r="C25" s="605"/>
      <c r="D25" s="661"/>
      <c r="E25" s="665"/>
      <c r="F25" s="665"/>
      <c r="G25" s="661"/>
      <c r="H25" s="661"/>
      <c r="I25" s="661"/>
      <c r="J25" s="661"/>
      <c r="K25" s="663"/>
      <c r="L25" s="661"/>
    </row>
    <row r="26" spans="2:12" x14ac:dyDescent="0.25">
      <c r="B26" s="661">
        <v>24</v>
      </c>
      <c r="C26" s="605"/>
      <c r="D26" s="661"/>
      <c r="E26" s="665"/>
      <c r="F26" s="665"/>
      <c r="G26" s="661"/>
      <c r="H26" s="661"/>
      <c r="I26" s="661"/>
      <c r="J26" s="661"/>
      <c r="K26" s="663"/>
      <c r="L26" s="661"/>
    </row>
    <row r="27" spans="2:12" x14ac:dyDescent="0.25">
      <c r="B27" s="663">
        <v>25</v>
      </c>
      <c r="C27" s="605"/>
      <c r="D27" s="661"/>
      <c r="E27" s="665"/>
      <c r="F27" s="665"/>
      <c r="G27" s="661"/>
      <c r="H27" s="661"/>
      <c r="I27" s="661"/>
      <c r="J27" s="661"/>
      <c r="K27" s="663"/>
      <c r="L27" s="661"/>
    </row>
    <row r="28" spans="2:12" x14ac:dyDescent="0.25">
      <c r="B28" s="661">
        <v>26</v>
      </c>
      <c r="C28" s="605"/>
      <c r="D28" s="661"/>
      <c r="E28" s="665"/>
      <c r="F28" s="665"/>
      <c r="G28" s="661"/>
      <c r="H28" s="661"/>
      <c r="I28" s="661"/>
      <c r="J28" s="661"/>
      <c r="K28" s="663"/>
      <c r="L28" s="661"/>
    </row>
    <row r="29" spans="2:12" x14ac:dyDescent="0.25">
      <c r="B29" s="661">
        <v>27</v>
      </c>
      <c r="C29" s="605"/>
      <c r="D29" s="661"/>
      <c r="E29" s="665"/>
      <c r="F29" s="665"/>
      <c r="G29" s="661"/>
      <c r="H29" s="661"/>
      <c r="I29" s="661"/>
      <c r="J29" s="661"/>
      <c r="K29" s="663"/>
      <c r="L29" s="661"/>
    </row>
    <row r="30" spans="2:12" x14ac:dyDescent="0.25">
      <c r="B30" s="661">
        <v>28</v>
      </c>
      <c r="C30" s="605"/>
      <c r="D30" s="661"/>
      <c r="E30" s="665"/>
      <c r="F30" s="665"/>
      <c r="G30" s="661"/>
      <c r="H30" s="661"/>
      <c r="I30" s="661"/>
      <c r="J30" s="661"/>
      <c r="K30" s="663"/>
      <c r="L30" s="661"/>
    </row>
    <row r="31" spans="2:12" x14ac:dyDescent="0.25">
      <c r="B31" s="661">
        <v>29</v>
      </c>
      <c r="C31" s="605"/>
      <c r="D31" s="661"/>
      <c r="E31" s="665"/>
      <c r="F31" s="665"/>
      <c r="G31" s="661"/>
      <c r="H31" s="661"/>
      <c r="I31" s="661"/>
      <c r="J31" s="661"/>
      <c r="K31" s="663"/>
      <c r="L31" s="661"/>
    </row>
    <row r="32" spans="2:12" x14ac:dyDescent="0.25">
      <c r="B32" s="661">
        <v>30</v>
      </c>
      <c r="C32" s="605"/>
      <c r="D32" s="661"/>
      <c r="E32" s="665"/>
      <c r="F32" s="665"/>
      <c r="G32" s="661"/>
      <c r="H32" s="661"/>
      <c r="I32" s="661"/>
      <c r="J32" s="661"/>
      <c r="K32" s="663"/>
      <c r="L32" s="661"/>
    </row>
    <row r="33" spans="2:12" x14ac:dyDescent="0.25">
      <c r="B33" s="661">
        <v>31</v>
      </c>
      <c r="C33" s="605"/>
      <c r="D33" s="661"/>
      <c r="E33" s="665"/>
      <c r="F33" s="665"/>
      <c r="G33" s="661"/>
      <c r="H33" s="661"/>
      <c r="I33" s="661"/>
      <c r="J33" s="661"/>
      <c r="K33" s="663"/>
      <c r="L33" s="661"/>
    </row>
    <row r="34" spans="2:12" x14ac:dyDescent="0.25">
      <c r="B34" s="661">
        <v>32</v>
      </c>
      <c r="C34" s="605"/>
      <c r="D34" s="661"/>
      <c r="E34" s="665"/>
      <c r="F34" s="665"/>
      <c r="G34" s="661"/>
      <c r="H34" s="661"/>
      <c r="I34" s="661"/>
      <c r="J34" s="661"/>
      <c r="K34" s="663"/>
      <c r="L34" s="661"/>
    </row>
    <row r="35" spans="2:12" x14ac:dyDescent="0.25">
      <c r="B35" s="663">
        <v>33</v>
      </c>
      <c r="C35" s="605"/>
      <c r="D35" s="661"/>
      <c r="E35" s="665"/>
      <c r="F35" s="665"/>
      <c r="G35" s="661"/>
      <c r="H35" s="661"/>
      <c r="I35" s="661"/>
      <c r="J35" s="661"/>
      <c r="K35" s="663"/>
      <c r="L35" s="661"/>
    </row>
    <row r="36" spans="2:12" x14ac:dyDescent="0.25">
      <c r="B36" s="661">
        <v>34</v>
      </c>
      <c r="C36" s="605"/>
      <c r="D36" s="661"/>
      <c r="E36" s="665"/>
      <c r="F36" s="665"/>
      <c r="G36" s="661"/>
      <c r="H36" s="661"/>
      <c r="I36" s="661"/>
      <c r="J36" s="661"/>
      <c r="K36" s="663"/>
      <c r="L36" s="661"/>
    </row>
    <row r="37" spans="2:12" x14ac:dyDescent="0.25">
      <c r="B37" s="661">
        <v>35</v>
      </c>
      <c r="C37" s="605"/>
      <c r="D37" s="661"/>
      <c r="E37" s="665"/>
      <c r="F37" s="665"/>
      <c r="G37" s="661"/>
      <c r="H37" s="661"/>
      <c r="I37" s="661"/>
      <c r="J37" s="661"/>
      <c r="K37" s="663"/>
      <c r="L37" s="661"/>
    </row>
    <row r="38" spans="2:12" x14ac:dyDescent="0.25">
      <c r="B38" s="663">
        <v>36</v>
      </c>
      <c r="C38" s="605"/>
      <c r="D38" s="661"/>
      <c r="E38" s="665"/>
      <c r="F38" s="665"/>
      <c r="G38" s="661"/>
      <c r="H38" s="661"/>
      <c r="I38" s="661"/>
      <c r="J38" s="661"/>
      <c r="K38" s="663"/>
      <c r="L38" s="661"/>
    </row>
    <row r="39" spans="2:12" x14ac:dyDescent="0.25">
      <c r="B39" s="661">
        <v>37</v>
      </c>
      <c r="C39" s="605"/>
      <c r="D39" s="661"/>
      <c r="E39" s="665"/>
      <c r="F39" s="665"/>
      <c r="G39" s="661"/>
      <c r="H39" s="661"/>
      <c r="I39" s="661"/>
      <c r="J39" s="661"/>
      <c r="K39" s="663"/>
      <c r="L39" s="661"/>
    </row>
    <row r="40" spans="2:12" x14ac:dyDescent="0.25">
      <c r="B40" s="661">
        <v>38</v>
      </c>
      <c r="C40" s="605"/>
      <c r="D40" s="661"/>
      <c r="E40" s="665"/>
      <c r="F40" s="665"/>
      <c r="G40" s="661"/>
      <c r="H40" s="661"/>
      <c r="I40" s="661"/>
      <c r="J40" s="661"/>
      <c r="K40" s="663"/>
      <c r="L40" s="661"/>
    </row>
    <row r="41" spans="2:12" x14ac:dyDescent="0.25">
      <c r="B41" s="663">
        <v>39</v>
      </c>
      <c r="C41" s="605"/>
      <c r="D41" s="661"/>
      <c r="E41" s="665"/>
      <c r="F41" s="665"/>
      <c r="G41" s="661"/>
      <c r="H41" s="661"/>
      <c r="I41" s="661"/>
      <c r="J41" s="661"/>
      <c r="K41" s="663"/>
      <c r="L41" s="661"/>
    </row>
    <row r="42" spans="2:12" x14ac:dyDescent="0.25">
      <c r="B42" s="661">
        <v>40</v>
      </c>
      <c r="C42" s="605"/>
      <c r="D42" s="661"/>
      <c r="E42" s="665"/>
      <c r="F42" s="665"/>
      <c r="G42" s="661"/>
      <c r="H42" s="661"/>
      <c r="I42" s="661"/>
      <c r="J42" s="661"/>
      <c r="K42" s="663"/>
      <c r="L42" s="661"/>
    </row>
    <row r="43" spans="2:12" x14ac:dyDescent="0.25">
      <c r="B43" s="661">
        <v>41</v>
      </c>
      <c r="C43" s="605"/>
      <c r="D43" s="661"/>
      <c r="E43" s="665"/>
      <c r="F43" s="665"/>
      <c r="G43" s="661"/>
      <c r="H43" s="661"/>
      <c r="I43" s="661"/>
      <c r="J43" s="661"/>
      <c r="K43" s="663"/>
      <c r="L43" s="661"/>
    </row>
    <row r="44" spans="2:12" x14ac:dyDescent="0.25">
      <c r="B44" s="663">
        <v>42</v>
      </c>
      <c r="C44" s="605"/>
      <c r="D44" s="661"/>
      <c r="E44" s="665"/>
      <c r="F44" s="665"/>
      <c r="G44" s="661"/>
      <c r="H44" s="661"/>
      <c r="I44" s="661"/>
      <c r="J44" s="661"/>
      <c r="K44" s="663"/>
      <c r="L44" s="661"/>
    </row>
    <row r="45" spans="2:12" x14ac:dyDescent="0.25">
      <c r="B45" s="661">
        <v>43</v>
      </c>
      <c r="C45" s="605"/>
      <c r="D45" s="661"/>
      <c r="E45" s="665"/>
      <c r="F45" s="665"/>
      <c r="G45" s="661"/>
      <c r="H45" s="661"/>
      <c r="I45" s="661"/>
      <c r="J45" s="661"/>
      <c r="K45" s="663"/>
      <c r="L45" s="661"/>
    </row>
    <row r="46" spans="2:12" x14ac:dyDescent="0.25">
      <c r="B46" s="661">
        <v>44</v>
      </c>
      <c r="C46" s="605"/>
      <c r="D46" s="661"/>
      <c r="E46" s="665"/>
      <c r="F46" s="665"/>
      <c r="G46" s="661"/>
      <c r="H46" s="661"/>
      <c r="I46" s="661"/>
      <c r="J46" s="661"/>
      <c r="K46" s="663"/>
      <c r="L46" s="661"/>
    </row>
    <row r="47" spans="2:12" x14ac:dyDescent="0.25">
      <c r="B47" s="663">
        <v>45</v>
      </c>
      <c r="C47" s="605"/>
      <c r="D47" s="661"/>
      <c r="E47" s="665"/>
      <c r="F47" s="665"/>
      <c r="G47" s="661"/>
      <c r="H47" s="661"/>
      <c r="I47" s="661"/>
      <c r="J47" s="661"/>
      <c r="K47" s="663"/>
      <c r="L47" s="661"/>
    </row>
    <row r="48" spans="2:12" x14ac:dyDescent="0.25">
      <c r="B48" s="661">
        <v>46</v>
      </c>
      <c r="C48" s="605"/>
      <c r="D48" s="661"/>
      <c r="E48" s="665"/>
      <c r="F48" s="665"/>
      <c r="G48" s="661"/>
      <c r="H48" s="661"/>
      <c r="I48" s="661"/>
      <c r="J48" s="661"/>
      <c r="K48" s="663"/>
      <c r="L48" s="661"/>
    </row>
    <row r="49" spans="2:12" x14ac:dyDescent="0.25">
      <c r="B49" s="661">
        <v>47</v>
      </c>
      <c r="C49" s="605"/>
      <c r="D49" s="661"/>
      <c r="E49" s="665"/>
      <c r="F49" s="665"/>
      <c r="G49" s="661"/>
      <c r="H49" s="661"/>
      <c r="I49" s="661"/>
      <c r="J49" s="661"/>
      <c r="K49" s="663"/>
      <c r="L49" s="661"/>
    </row>
    <row r="50" spans="2:12" x14ac:dyDescent="0.25">
      <c r="B50" s="663">
        <v>48</v>
      </c>
      <c r="C50" s="605"/>
      <c r="D50" s="661"/>
      <c r="E50" s="665"/>
      <c r="F50" s="665"/>
      <c r="G50" s="661"/>
      <c r="H50" s="661"/>
      <c r="I50" s="661"/>
      <c r="J50" s="661"/>
      <c r="K50" s="663"/>
      <c r="L50" s="661"/>
    </row>
    <row r="51" spans="2:12" x14ac:dyDescent="0.25">
      <c r="B51" s="661">
        <v>49</v>
      </c>
      <c r="C51" s="605"/>
      <c r="D51" s="661"/>
      <c r="E51" s="665"/>
      <c r="F51" s="665"/>
      <c r="G51" s="661"/>
      <c r="H51" s="661"/>
      <c r="I51" s="661"/>
      <c r="J51" s="661"/>
      <c r="K51" s="663"/>
      <c r="L51" s="661"/>
    </row>
    <row r="52" spans="2:12" x14ac:dyDescent="0.25">
      <c r="B52" s="661">
        <v>50</v>
      </c>
      <c r="C52" s="605"/>
      <c r="D52" s="661"/>
      <c r="E52" s="665"/>
      <c r="F52" s="665"/>
      <c r="G52" s="661"/>
      <c r="H52" s="661"/>
      <c r="I52" s="661"/>
      <c r="J52" s="661"/>
      <c r="K52" s="663"/>
      <c r="L52" s="661"/>
    </row>
    <row r="53" spans="2:12" x14ac:dyDescent="0.25">
      <c r="B53" s="663">
        <v>51</v>
      </c>
      <c r="C53" s="605"/>
      <c r="D53" s="661"/>
      <c r="E53" s="665"/>
      <c r="F53" s="665"/>
      <c r="G53" s="661"/>
      <c r="H53" s="661"/>
      <c r="I53" s="661"/>
      <c r="J53" s="661"/>
      <c r="K53" s="663"/>
      <c r="L53" s="661"/>
    </row>
    <row r="54" spans="2:12" x14ac:dyDescent="0.25">
      <c r="B54" s="661">
        <v>52</v>
      </c>
      <c r="C54" s="605"/>
      <c r="D54" s="661"/>
      <c r="E54" s="665"/>
      <c r="F54" s="665"/>
      <c r="G54" s="661"/>
      <c r="H54" s="661"/>
      <c r="I54" s="661"/>
      <c r="J54" s="661"/>
      <c r="K54" s="663"/>
      <c r="L54" s="661"/>
    </row>
    <row r="55" spans="2:12" x14ac:dyDescent="0.25">
      <c r="B55" s="661">
        <v>53</v>
      </c>
      <c r="C55" s="605"/>
      <c r="D55" s="661"/>
      <c r="E55" s="665"/>
      <c r="F55" s="665"/>
      <c r="G55" s="661"/>
      <c r="H55" s="661"/>
      <c r="I55" s="661"/>
      <c r="J55" s="661"/>
      <c r="K55" s="663"/>
      <c r="L55" s="661"/>
    </row>
    <row r="56" spans="2:12" x14ac:dyDescent="0.25">
      <c r="B56" s="663">
        <v>54</v>
      </c>
      <c r="C56" s="605"/>
      <c r="D56" s="661"/>
      <c r="E56" s="665"/>
      <c r="F56" s="665"/>
      <c r="G56" s="661"/>
      <c r="H56" s="661"/>
      <c r="I56" s="661"/>
      <c r="J56" s="661"/>
      <c r="K56" s="663"/>
      <c r="L56" s="661"/>
    </row>
    <row r="57" spans="2:12" x14ac:dyDescent="0.25">
      <c r="B57" s="661">
        <v>55</v>
      </c>
      <c r="C57" s="605"/>
      <c r="D57" s="661"/>
      <c r="E57" s="665"/>
      <c r="F57" s="665"/>
      <c r="G57" s="661"/>
      <c r="H57" s="661"/>
      <c r="I57" s="661"/>
      <c r="J57" s="661"/>
      <c r="K57" s="663"/>
      <c r="L57" s="661"/>
    </row>
    <row r="58" spans="2:12" x14ac:dyDescent="0.25">
      <c r="B58" s="661">
        <v>56</v>
      </c>
      <c r="C58" s="605"/>
      <c r="D58" s="661"/>
      <c r="E58" s="665"/>
      <c r="F58" s="665"/>
      <c r="G58" s="661"/>
      <c r="H58" s="661"/>
      <c r="I58" s="661"/>
      <c r="J58" s="661"/>
      <c r="K58" s="663"/>
      <c r="L58" s="661"/>
    </row>
    <row r="59" spans="2:12" x14ac:dyDescent="0.25">
      <c r="B59" s="663">
        <v>57</v>
      </c>
      <c r="C59" s="605"/>
      <c r="D59" s="661"/>
      <c r="E59" s="665"/>
      <c r="F59" s="665"/>
      <c r="G59" s="661"/>
      <c r="H59" s="661"/>
      <c r="I59" s="661"/>
      <c r="J59" s="661"/>
      <c r="K59" s="663"/>
      <c r="L59" s="661"/>
    </row>
    <row r="60" spans="2:12" x14ac:dyDescent="0.25">
      <c r="B60" s="661">
        <v>58</v>
      </c>
      <c r="C60" s="605"/>
      <c r="D60" s="661"/>
      <c r="E60" s="665"/>
      <c r="F60" s="665"/>
      <c r="G60" s="661"/>
      <c r="H60" s="661"/>
      <c r="I60" s="661"/>
      <c r="J60" s="661"/>
      <c r="K60" s="663"/>
      <c r="L60" s="661"/>
    </row>
    <row r="61" spans="2:12" x14ac:dyDescent="0.25">
      <c r="B61" s="661">
        <v>59</v>
      </c>
      <c r="C61" s="605"/>
      <c r="D61" s="661"/>
      <c r="E61" s="665"/>
      <c r="F61" s="665"/>
      <c r="G61" s="661"/>
      <c r="H61" s="661"/>
      <c r="I61" s="661"/>
      <c r="J61" s="661"/>
      <c r="K61" s="663"/>
      <c r="L61" s="661"/>
    </row>
    <row r="62" spans="2:12" x14ac:dyDescent="0.25">
      <c r="B62" s="663">
        <v>60</v>
      </c>
      <c r="C62" s="605"/>
      <c r="D62" s="661"/>
      <c r="E62" s="665"/>
      <c r="F62" s="665"/>
      <c r="G62" s="661"/>
      <c r="H62" s="661"/>
      <c r="I62" s="661"/>
      <c r="J62" s="661"/>
      <c r="K62" s="663"/>
      <c r="L62" s="661"/>
    </row>
    <row r="63" spans="2:12" x14ac:dyDescent="0.25">
      <c r="B63" s="661">
        <v>61</v>
      </c>
      <c r="C63" s="605"/>
      <c r="D63" s="661"/>
      <c r="E63" s="665"/>
      <c r="F63" s="665"/>
      <c r="G63" s="661"/>
      <c r="H63" s="661"/>
      <c r="I63" s="661"/>
      <c r="J63" s="661"/>
      <c r="K63" s="663"/>
      <c r="L63" s="661"/>
    </row>
    <row r="64" spans="2:12" x14ac:dyDescent="0.25">
      <c r="B64" s="661">
        <v>62</v>
      </c>
      <c r="C64" s="605"/>
      <c r="D64" s="661"/>
      <c r="E64" s="665"/>
      <c r="F64" s="665"/>
      <c r="G64" s="661"/>
      <c r="H64" s="661"/>
      <c r="I64" s="661"/>
      <c r="J64" s="661"/>
      <c r="K64" s="663"/>
      <c r="L64" s="661"/>
    </row>
    <row r="65" spans="2:12" x14ac:dyDescent="0.25">
      <c r="B65" s="212"/>
      <c r="H65" s="212"/>
      <c r="I65" s="212"/>
      <c r="J65" s="212"/>
      <c r="K65" s="212"/>
      <c r="L65" s="212"/>
    </row>
    <row r="66" spans="2:12" x14ac:dyDescent="0.25">
      <c r="B66" s="212"/>
      <c r="H66" s="212"/>
      <c r="I66" s="212"/>
      <c r="J66" s="212"/>
      <c r="K66" s="212"/>
      <c r="L66" s="212"/>
    </row>
    <row r="67" spans="2:12" x14ac:dyDescent="0.25">
      <c r="B67" s="212"/>
      <c r="H67" s="212"/>
      <c r="I67" s="212"/>
      <c r="J67" s="212"/>
      <c r="K67" s="212"/>
      <c r="L67" s="212"/>
    </row>
    <row r="68" spans="2:12" x14ac:dyDescent="0.25">
      <c r="B68" s="212"/>
      <c r="H68" s="212"/>
      <c r="I68" s="212"/>
      <c r="J68" s="212"/>
      <c r="K68" s="212"/>
      <c r="L68" s="212"/>
    </row>
    <row r="69" spans="2:12" x14ac:dyDescent="0.25">
      <c r="B69" s="212"/>
      <c r="H69" s="212"/>
      <c r="I69" s="212"/>
      <c r="J69" s="212"/>
      <c r="K69" s="212"/>
      <c r="L69" s="212"/>
    </row>
    <row r="70" spans="2:12" x14ac:dyDescent="0.25">
      <c r="B70" s="212"/>
      <c r="H70" s="212"/>
      <c r="I70" s="212"/>
      <c r="J70" s="212"/>
      <c r="K70" s="212"/>
      <c r="L70" s="212"/>
    </row>
    <row r="71" spans="2:12" x14ac:dyDescent="0.25">
      <c r="B71" s="212"/>
      <c r="H71" s="212"/>
      <c r="I71" s="212"/>
      <c r="J71" s="212"/>
      <c r="K71" s="212"/>
      <c r="L71" s="212"/>
    </row>
    <row r="72" spans="2:12" x14ac:dyDescent="0.25">
      <c r="B72" s="212"/>
      <c r="H72" s="212"/>
      <c r="I72" s="212"/>
      <c r="J72" s="212"/>
      <c r="K72" s="212"/>
      <c r="L72" s="212"/>
    </row>
    <row r="73" spans="2:12" x14ac:dyDescent="0.25">
      <c r="B73" s="212"/>
      <c r="H73" s="594"/>
      <c r="I73" s="594"/>
      <c r="J73" s="212"/>
      <c r="K73" s="212"/>
      <c r="L73" s="212"/>
    </row>
    <row r="74" spans="2:12" x14ac:dyDescent="0.25">
      <c r="B74" s="212"/>
      <c r="H74" s="212"/>
      <c r="I74" s="212"/>
      <c r="J74" s="212"/>
      <c r="K74" s="212"/>
      <c r="L74" s="212"/>
    </row>
  </sheetData>
  <phoneticPr fontId="39" type="noConversion"/>
  <conditionalFormatting sqref="H73:I73">
    <cfRule type="duplicateValues" dxfId="3" priority="2"/>
  </conditionalFormatting>
  <conditionalFormatting sqref="K3:K64">
    <cfRule type="cellIs" dxfId="2" priority="1" operator="equal">
      <formula>"Y"</formula>
    </cfRule>
  </conditionalFormatting>
  <dataValidations count="1">
    <dataValidation type="list" allowBlank="1" showInputMessage="1" showErrorMessage="1" sqref="K3:K64" xr:uid="{51A15D58-4B23-4233-B711-EE4BEC32A41F}">
      <formula1>"Y, N"</formula1>
    </dataValidation>
  </dataValidation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F1519-1C50-46EE-AE0E-6EF97D9CB01B}">
  <sheetPr>
    <tabColor rgb="FFFFC000"/>
  </sheetPr>
  <dimension ref="B2:K64"/>
  <sheetViews>
    <sheetView workbookViewId="0">
      <selection activeCell="B22" sqref="B22"/>
    </sheetView>
  </sheetViews>
  <sheetFormatPr defaultColWidth="8.9140625" defaultRowHeight="17" x14ac:dyDescent="0.25"/>
  <cols>
    <col min="1" max="1" width="3" style="57" customWidth="1"/>
    <col min="2" max="2" width="3.9140625" style="57" customWidth="1"/>
    <col min="3" max="3" width="30.33203125" style="57" bestFit="1" customWidth="1"/>
    <col min="4" max="4" width="11.75" style="212" customWidth="1"/>
    <col min="5" max="5" width="11.6640625" style="57" bestFit="1" customWidth="1"/>
    <col min="6" max="6" width="17" style="57" customWidth="1"/>
    <col min="7" max="7" width="15" style="57" customWidth="1"/>
    <col min="8" max="8" width="17.58203125" style="57" customWidth="1"/>
    <col min="9" max="9" width="20.4140625" style="57" customWidth="1"/>
    <col min="10" max="10" width="11.08203125" style="57" customWidth="1"/>
    <col min="11" max="11" width="34.25" style="57" customWidth="1"/>
    <col min="12" max="16384" width="8.9140625" style="57"/>
  </cols>
  <sheetData>
    <row r="2" spans="2:11" x14ac:dyDescent="0.25">
      <c r="B2" s="664" t="s">
        <v>4940</v>
      </c>
      <c r="C2" s="664" t="s">
        <v>4984</v>
      </c>
      <c r="D2" s="664" t="s">
        <v>4942</v>
      </c>
      <c r="E2" s="664" t="s">
        <v>4985</v>
      </c>
      <c r="F2" s="664" t="s">
        <v>4944</v>
      </c>
      <c r="G2" s="664" t="s">
        <v>4986</v>
      </c>
      <c r="H2" s="664" t="s">
        <v>645</v>
      </c>
      <c r="I2" s="664" t="s">
        <v>644</v>
      </c>
      <c r="J2" s="664" t="s">
        <v>4945</v>
      </c>
      <c r="K2" s="664" t="s">
        <v>4946</v>
      </c>
    </row>
    <row r="3" spans="2:11" x14ac:dyDescent="0.25">
      <c r="B3" s="668">
        <v>1</v>
      </c>
      <c r="C3" s="669" t="s">
        <v>4987</v>
      </c>
      <c r="D3" s="668"/>
      <c r="E3" s="668">
        <v>0.5</v>
      </c>
      <c r="F3" s="668" t="s">
        <v>2946</v>
      </c>
      <c r="G3" s="670">
        <v>45111</v>
      </c>
      <c r="H3" s="670" t="s">
        <v>4988</v>
      </c>
      <c r="I3" s="668" t="s">
        <v>4989</v>
      </c>
      <c r="J3" s="668" t="s">
        <v>4970</v>
      </c>
      <c r="K3" s="668" t="s">
        <v>1429</v>
      </c>
    </row>
    <row r="4" spans="2:11" x14ac:dyDescent="0.25">
      <c r="B4" s="671">
        <v>2</v>
      </c>
      <c r="C4" s="672" t="s">
        <v>4951</v>
      </c>
      <c r="D4" s="671"/>
      <c r="E4" s="673">
        <v>1</v>
      </c>
      <c r="F4" s="668" t="s">
        <v>3139</v>
      </c>
      <c r="G4" s="674">
        <v>45111</v>
      </c>
      <c r="H4" s="674"/>
      <c r="I4" s="671" t="s">
        <v>4990</v>
      </c>
      <c r="J4" s="668" t="s">
        <v>4970</v>
      </c>
      <c r="K4" s="671" t="s">
        <v>4991</v>
      </c>
    </row>
    <row r="5" spans="2:11" x14ac:dyDescent="0.25">
      <c r="B5" s="671">
        <v>3</v>
      </c>
      <c r="C5" s="672" t="s">
        <v>4947</v>
      </c>
      <c r="D5" s="671"/>
      <c r="E5" s="673">
        <v>1</v>
      </c>
      <c r="F5" s="671" t="s">
        <v>1343</v>
      </c>
      <c r="G5" s="674">
        <v>45141</v>
      </c>
      <c r="H5" s="671" t="s">
        <v>1347</v>
      </c>
      <c r="I5" s="671" t="s">
        <v>4992</v>
      </c>
      <c r="J5" s="668" t="s">
        <v>4970</v>
      </c>
      <c r="K5" s="671" t="s">
        <v>4993</v>
      </c>
    </row>
    <row r="6" spans="2:11" x14ac:dyDescent="0.25">
      <c r="B6" s="671">
        <v>4</v>
      </c>
      <c r="C6" s="672" t="s">
        <v>4994</v>
      </c>
      <c r="D6" s="671"/>
      <c r="E6" s="673">
        <v>1</v>
      </c>
      <c r="F6" s="671" t="s">
        <v>4995</v>
      </c>
      <c r="G6" s="674">
        <v>45167</v>
      </c>
      <c r="H6" s="671" t="s">
        <v>2787</v>
      </c>
      <c r="I6" s="671" t="s">
        <v>4996</v>
      </c>
      <c r="J6" s="668" t="s">
        <v>4970</v>
      </c>
      <c r="K6" s="671" t="s">
        <v>4997</v>
      </c>
    </row>
    <row r="7" spans="2:11" x14ac:dyDescent="0.25">
      <c r="B7" s="671">
        <v>5</v>
      </c>
      <c r="C7" s="672" t="s">
        <v>4998</v>
      </c>
      <c r="D7" s="671"/>
      <c r="E7" s="668">
        <v>0.5</v>
      </c>
      <c r="F7" s="671" t="s">
        <v>1739</v>
      </c>
      <c r="G7" s="674">
        <v>45048</v>
      </c>
      <c r="H7" s="671" t="s">
        <v>4999</v>
      </c>
      <c r="I7" s="671" t="s">
        <v>5000</v>
      </c>
      <c r="J7" s="668" t="s">
        <v>4970</v>
      </c>
      <c r="K7" s="671" t="s">
        <v>5001</v>
      </c>
    </row>
    <row r="8" spans="2:11" x14ac:dyDescent="0.25">
      <c r="B8" s="671">
        <v>6</v>
      </c>
      <c r="C8" s="672" t="s">
        <v>5002</v>
      </c>
      <c r="D8" s="671"/>
      <c r="E8" s="673">
        <v>1</v>
      </c>
      <c r="F8" s="671" t="s">
        <v>2912</v>
      </c>
      <c r="G8" s="674">
        <v>45170</v>
      </c>
      <c r="H8" s="671" t="s">
        <v>5003</v>
      </c>
      <c r="I8" s="671" t="s">
        <v>5004</v>
      </c>
      <c r="J8" s="668" t="s">
        <v>4970</v>
      </c>
      <c r="K8" s="671" t="s">
        <v>5005</v>
      </c>
    </row>
    <row r="9" spans="2:11" x14ac:dyDescent="0.25">
      <c r="B9" s="668">
        <v>7</v>
      </c>
      <c r="C9" s="672" t="s">
        <v>5002</v>
      </c>
      <c r="D9" s="671"/>
      <c r="E9" s="673">
        <v>1</v>
      </c>
      <c r="F9" s="671" t="s">
        <v>2919</v>
      </c>
      <c r="G9" s="674">
        <v>45170</v>
      </c>
      <c r="H9" s="671" t="s">
        <v>5006</v>
      </c>
      <c r="I9" s="671" t="s">
        <v>5004</v>
      </c>
      <c r="J9" s="668" t="s">
        <v>4970</v>
      </c>
      <c r="K9" s="671" t="s">
        <v>5005</v>
      </c>
    </row>
    <row r="10" spans="2:11" x14ac:dyDescent="0.25">
      <c r="B10" s="671">
        <v>8</v>
      </c>
      <c r="C10" s="672" t="s">
        <v>5002</v>
      </c>
      <c r="D10" s="671"/>
      <c r="E10" s="673">
        <v>1</v>
      </c>
      <c r="F10" s="671" t="s">
        <v>2926</v>
      </c>
      <c r="G10" s="674">
        <v>45170</v>
      </c>
      <c r="H10" s="671" t="s">
        <v>5007</v>
      </c>
      <c r="I10" s="671" t="s">
        <v>5004</v>
      </c>
      <c r="J10" s="668" t="s">
        <v>4970</v>
      </c>
      <c r="K10" s="671" t="s">
        <v>5005</v>
      </c>
    </row>
    <row r="11" spans="2:11" x14ac:dyDescent="0.25">
      <c r="B11" s="671">
        <v>9</v>
      </c>
      <c r="C11" s="672" t="s">
        <v>5002</v>
      </c>
      <c r="D11" s="671"/>
      <c r="E11" s="673">
        <v>1</v>
      </c>
      <c r="F11" s="671" t="s">
        <v>2931</v>
      </c>
      <c r="G11" s="674">
        <v>45170</v>
      </c>
      <c r="H11" s="671" t="s">
        <v>5008</v>
      </c>
      <c r="I11" s="671" t="s">
        <v>5004</v>
      </c>
      <c r="J11" s="668" t="s">
        <v>4970</v>
      </c>
      <c r="K11" s="671" t="s">
        <v>5005</v>
      </c>
    </row>
    <row r="12" spans="2:11" x14ac:dyDescent="0.25">
      <c r="B12" s="671">
        <v>10</v>
      </c>
      <c r="C12" s="672" t="s">
        <v>5002</v>
      </c>
      <c r="D12" s="671"/>
      <c r="E12" s="673">
        <v>1</v>
      </c>
      <c r="F12" s="671" t="s">
        <v>2954</v>
      </c>
      <c r="G12" s="674">
        <v>45170</v>
      </c>
      <c r="H12" s="671" t="s">
        <v>5009</v>
      </c>
      <c r="I12" s="671" t="s">
        <v>5004</v>
      </c>
      <c r="J12" s="668" t="s">
        <v>4970</v>
      </c>
      <c r="K12" s="671" t="s">
        <v>5005</v>
      </c>
    </row>
    <row r="13" spans="2:11" x14ac:dyDescent="0.25">
      <c r="B13" s="671">
        <v>11</v>
      </c>
      <c r="C13" s="672" t="s">
        <v>5002</v>
      </c>
      <c r="D13" s="671"/>
      <c r="E13" s="673">
        <v>1</v>
      </c>
      <c r="F13" s="671" t="s">
        <v>2959</v>
      </c>
      <c r="G13" s="674">
        <v>45170</v>
      </c>
      <c r="H13" s="671" t="s">
        <v>5010</v>
      </c>
      <c r="I13" s="671" t="s">
        <v>5004</v>
      </c>
      <c r="J13" s="668" t="s">
        <v>4970</v>
      </c>
      <c r="K13" s="671" t="s">
        <v>5005</v>
      </c>
    </row>
    <row r="14" spans="2:11" x14ac:dyDescent="0.25">
      <c r="B14" s="671">
        <v>12</v>
      </c>
      <c r="C14" s="672" t="s">
        <v>5002</v>
      </c>
      <c r="D14" s="671"/>
      <c r="E14" s="673">
        <v>1</v>
      </c>
      <c r="F14" s="671" t="s">
        <v>2964</v>
      </c>
      <c r="G14" s="674">
        <v>45170</v>
      </c>
      <c r="H14" s="671" t="s">
        <v>5011</v>
      </c>
      <c r="I14" s="671" t="s">
        <v>5004</v>
      </c>
      <c r="J14" s="668" t="s">
        <v>4970</v>
      </c>
      <c r="K14" s="671" t="s">
        <v>5005</v>
      </c>
    </row>
    <row r="15" spans="2:11" x14ac:dyDescent="0.25">
      <c r="B15" s="668">
        <v>13</v>
      </c>
      <c r="C15" s="672" t="s">
        <v>5002</v>
      </c>
      <c r="D15" s="671"/>
      <c r="E15" s="673">
        <v>1</v>
      </c>
      <c r="F15" s="671" t="s">
        <v>2969</v>
      </c>
      <c r="G15" s="674">
        <v>45170</v>
      </c>
      <c r="H15" s="671" t="s">
        <v>5012</v>
      </c>
      <c r="I15" s="671" t="s">
        <v>5004</v>
      </c>
      <c r="J15" s="668" t="s">
        <v>4970</v>
      </c>
      <c r="K15" s="671" t="s">
        <v>5005</v>
      </c>
    </row>
    <row r="16" spans="2:11" x14ac:dyDescent="0.25">
      <c r="B16" s="671">
        <v>14</v>
      </c>
      <c r="C16" s="672" t="s">
        <v>4951</v>
      </c>
      <c r="D16" s="671" t="s">
        <v>5013</v>
      </c>
      <c r="E16" s="673">
        <v>1</v>
      </c>
      <c r="F16" s="671" t="s">
        <v>829</v>
      </c>
      <c r="G16" s="674">
        <v>45214</v>
      </c>
      <c r="H16" s="671" t="s">
        <v>5014</v>
      </c>
      <c r="I16" s="671" t="s">
        <v>5015</v>
      </c>
      <c r="J16" s="668" t="s">
        <v>4970</v>
      </c>
      <c r="K16" s="671" t="s">
        <v>5016</v>
      </c>
    </row>
    <row r="17" spans="2:11" x14ac:dyDescent="0.25">
      <c r="B17" s="671">
        <v>15</v>
      </c>
      <c r="C17" s="672" t="s">
        <v>4951</v>
      </c>
      <c r="D17" s="671" t="s">
        <v>5013</v>
      </c>
      <c r="E17" s="673">
        <v>1</v>
      </c>
      <c r="F17" s="671" t="s">
        <v>833</v>
      </c>
      <c r="G17" s="674">
        <v>45214</v>
      </c>
      <c r="H17" s="671" t="s">
        <v>5017</v>
      </c>
      <c r="I17" s="671" t="s">
        <v>5015</v>
      </c>
      <c r="J17" s="668" t="s">
        <v>4970</v>
      </c>
      <c r="K17" s="671" t="s">
        <v>5016</v>
      </c>
    </row>
    <row r="18" spans="2:11" x14ac:dyDescent="0.25">
      <c r="B18" s="671">
        <v>16</v>
      </c>
      <c r="C18" s="672" t="s">
        <v>4951</v>
      </c>
      <c r="D18" s="671" t="s">
        <v>5013</v>
      </c>
      <c r="E18" s="673">
        <v>1</v>
      </c>
      <c r="F18" s="671" t="s">
        <v>836</v>
      </c>
      <c r="G18" s="674">
        <v>45214</v>
      </c>
      <c r="H18" s="671" t="s">
        <v>5018</v>
      </c>
      <c r="I18" s="671" t="s">
        <v>5015</v>
      </c>
      <c r="J18" s="668" t="s">
        <v>4970</v>
      </c>
      <c r="K18" s="671" t="s">
        <v>5016</v>
      </c>
    </row>
    <row r="19" spans="2:11" x14ac:dyDescent="0.25">
      <c r="B19" s="671">
        <v>17</v>
      </c>
      <c r="C19" s="672" t="s">
        <v>4951</v>
      </c>
      <c r="D19" s="671" t="s">
        <v>5013</v>
      </c>
      <c r="E19" s="673">
        <v>1</v>
      </c>
      <c r="F19" s="671" t="s">
        <v>841</v>
      </c>
      <c r="G19" s="674">
        <v>45214</v>
      </c>
      <c r="H19" s="671" t="s">
        <v>5019</v>
      </c>
      <c r="I19" s="671" t="s">
        <v>5015</v>
      </c>
      <c r="J19" s="668" t="s">
        <v>4970</v>
      </c>
      <c r="K19" s="671" t="s">
        <v>5016</v>
      </c>
    </row>
    <row r="20" spans="2:11" x14ac:dyDescent="0.25">
      <c r="B20" s="671">
        <v>18</v>
      </c>
      <c r="C20" s="672" t="s">
        <v>4951</v>
      </c>
      <c r="D20" s="671" t="s">
        <v>5013</v>
      </c>
      <c r="E20" s="673">
        <v>1</v>
      </c>
      <c r="F20" s="671" t="s">
        <v>848</v>
      </c>
      <c r="G20" s="674">
        <v>45214</v>
      </c>
      <c r="H20" s="671" t="s">
        <v>5020</v>
      </c>
      <c r="I20" s="671" t="s">
        <v>5015</v>
      </c>
      <c r="J20" s="668" t="s">
        <v>4970</v>
      </c>
      <c r="K20" s="671" t="s">
        <v>5016</v>
      </c>
    </row>
    <row r="21" spans="2:11" x14ac:dyDescent="0.25">
      <c r="B21" s="668">
        <v>19</v>
      </c>
      <c r="C21" s="672" t="s">
        <v>5021</v>
      </c>
      <c r="D21" s="671"/>
      <c r="E21" s="673">
        <v>1</v>
      </c>
      <c r="F21" s="671" t="s">
        <v>1541</v>
      </c>
      <c r="G21" s="674">
        <v>45230</v>
      </c>
      <c r="H21" s="671" t="s">
        <v>5022</v>
      </c>
      <c r="I21" s="671" t="s">
        <v>5023</v>
      </c>
      <c r="J21" s="668" t="s">
        <v>4970</v>
      </c>
      <c r="K21" s="671" t="s">
        <v>5024</v>
      </c>
    </row>
    <row r="22" spans="2:11" x14ac:dyDescent="0.25">
      <c r="B22" s="661">
        <v>20</v>
      </c>
      <c r="C22" s="605"/>
      <c r="D22" s="661"/>
      <c r="E22" s="665"/>
      <c r="F22" s="661"/>
      <c r="G22" s="661"/>
      <c r="H22" s="661"/>
      <c r="I22" s="661"/>
      <c r="J22" s="663"/>
      <c r="K22" s="661"/>
    </row>
    <row r="23" spans="2:11" x14ac:dyDescent="0.25">
      <c r="B23" s="661">
        <v>21</v>
      </c>
      <c r="C23" s="605"/>
      <c r="D23" s="661"/>
      <c r="E23" s="661"/>
      <c r="F23" s="661"/>
      <c r="G23" s="661"/>
      <c r="H23" s="661"/>
      <c r="I23" s="661"/>
      <c r="J23" s="663"/>
      <c r="K23" s="661"/>
    </row>
    <row r="24" spans="2:11" x14ac:dyDescent="0.25">
      <c r="B24" s="661">
        <v>22</v>
      </c>
      <c r="C24" s="605"/>
      <c r="D24" s="661"/>
      <c r="E24" s="661"/>
      <c r="F24" s="661"/>
      <c r="G24" s="661"/>
      <c r="H24" s="661"/>
      <c r="I24" s="661"/>
      <c r="J24" s="663"/>
      <c r="K24" s="661"/>
    </row>
    <row r="25" spans="2:11" x14ac:dyDescent="0.25">
      <c r="B25" s="661">
        <v>23</v>
      </c>
      <c r="C25" s="605"/>
      <c r="D25" s="661"/>
      <c r="E25" s="661"/>
      <c r="F25" s="661"/>
      <c r="G25" s="661"/>
      <c r="H25" s="661"/>
      <c r="I25" s="661"/>
      <c r="J25" s="663"/>
      <c r="K25" s="661"/>
    </row>
    <row r="26" spans="2:11" x14ac:dyDescent="0.25">
      <c r="B26" s="661">
        <v>24</v>
      </c>
      <c r="C26" s="605"/>
      <c r="D26" s="661"/>
      <c r="E26" s="661"/>
      <c r="F26" s="661"/>
      <c r="G26" s="661"/>
      <c r="H26" s="661"/>
      <c r="I26" s="661"/>
      <c r="J26" s="663"/>
      <c r="K26" s="661"/>
    </row>
    <row r="27" spans="2:11" x14ac:dyDescent="0.25">
      <c r="B27" s="661">
        <v>25</v>
      </c>
      <c r="C27" s="605"/>
      <c r="D27" s="661"/>
      <c r="E27" s="661"/>
      <c r="F27" s="661"/>
      <c r="G27" s="661"/>
      <c r="H27" s="661"/>
      <c r="I27" s="661"/>
      <c r="J27" s="663"/>
      <c r="K27" s="661"/>
    </row>
    <row r="28" spans="2:11" x14ac:dyDescent="0.25">
      <c r="B28" s="661">
        <v>26</v>
      </c>
      <c r="C28" s="605"/>
      <c r="D28" s="661"/>
      <c r="E28" s="661"/>
      <c r="F28" s="661"/>
      <c r="G28" s="661"/>
      <c r="H28" s="661"/>
      <c r="I28" s="661"/>
      <c r="J28" s="663"/>
      <c r="K28" s="661"/>
    </row>
    <row r="29" spans="2:11" x14ac:dyDescent="0.25">
      <c r="B29" s="661">
        <v>27</v>
      </c>
      <c r="C29" s="605"/>
      <c r="D29" s="661"/>
      <c r="E29" s="661"/>
      <c r="F29" s="661"/>
      <c r="G29" s="661"/>
      <c r="H29" s="661"/>
      <c r="I29" s="661"/>
      <c r="J29" s="663"/>
      <c r="K29" s="661"/>
    </row>
    <row r="30" spans="2:11" x14ac:dyDescent="0.25">
      <c r="B30" s="661">
        <v>28</v>
      </c>
      <c r="C30" s="605"/>
      <c r="D30" s="661"/>
      <c r="E30" s="661"/>
      <c r="F30" s="661"/>
      <c r="G30" s="661"/>
      <c r="H30" s="661"/>
      <c r="I30" s="661"/>
      <c r="J30" s="663"/>
      <c r="K30" s="661"/>
    </row>
    <row r="31" spans="2:11" x14ac:dyDescent="0.25">
      <c r="B31" s="661">
        <v>29</v>
      </c>
      <c r="C31" s="605"/>
      <c r="D31" s="661"/>
      <c r="E31" s="661"/>
      <c r="F31" s="661"/>
      <c r="G31" s="661"/>
      <c r="H31" s="661"/>
      <c r="I31" s="661"/>
      <c r="J31" s="663"/>
      <c r="K31" s="661"/>
    </row>
    <row r="32" spans="2:11" x14ac:dyDescent="0.25">
      <c r="B32" s="661">
        <v>30</v>
      </c>
      <c r="C32" s="605"/>
      <c r="D32" s="661"/>
      <c r="E32" s="661"/>
      <c r="F32" s="661"/>
      <c r="G32" s="661"/>
      <c r="H32" s="661"/>
      <c r="I32" s="661"/>
      <c r="J32" s="663"/>
      <c r="K32" s="661"/>
    </row>
    <row r="33" spans="2:11" x14ac:dyDescent="0.25">
      <c r="B33" s="661">
        <v>31</v>
      </c>
      <c r="C33" s="605"/>
      <c r="D33" s="661"/>
      <c r="E33" s="661"/>
      <c r="F33" s="661"/>
      <c r="G33" s="661"/>
      <c r="H33" s="661"/>
      <c r="I33" s="661"/>
      <c r="J33" s="663"/>
      <c r="K33" s="661"/>
    </row>
    <row r="34" spans="2:11" x14ac:dyDescent="0.25">
      <c r="B34" s="661">
        <v>32</v>
      </c>
      <c r="C34" s="605"/>
      <c r="D34" s="661"/>
      <c r="E34" s="661"/>
      <c r="F34" s="661"/>
      <c r="G34" s="661"/>
      <c r="H34" s="661"/>
      <c r="I34" s="661"/>
      <c r="J34" s="663"/>
      <c r="K34" s="661"/>
    </row>
    <row r="35" spans="2:11" x14ac:dyDescent="0.25">
      <c r="B35" s="661">
        <v>33</v>
      </c>
      <c r="C35" s="605"/>
      <c r="D35" s="661"/>
      <c r="E35" s="661"/>
      <c r="F35" s="661"/>
      <c r="G35" s="661"/>
      <c r="H35" s="661"/>
      <c r="I35" s="661"/>
      <c r="J35" s="663"/>
      <c r="K35" s="661"/>
    </row>
    <row r="36" spans="2:11" x14ac:dyDescent="0.25">
      <c r="B36" s="661">
        <v>34</v>
      </c>
      <c r="C36" s="605"/>
      <c r="D36" s="661"/>
      <c r="E36" s="661"/>
      <c r="F36" s="661"/>
      <c r="G36" s="661"/>
      <c r="H36" s="661"/>
      <c r="I36" s="661"/>
      <c r="J36" s="663"/>
      <c r="K36" s="661"/>
    </row>
    <row r="37" spans="2:11" x14ac:dyDescent="0.25">
      <c r="B37" s="661">
        <v>35</v>
      </c>
      <c r="C37" s="605"/>
      <c r="D37" s="661"/>
      <c r="E37" s="661"/>
      <c r="F37" s="661"/>
      <c r="G37" s="661"/>
      <c r="H37" s="661"/>
      <c r="I37" s="661"/>
      <c r="J37" s="663"/>
      <c r="K37" s="661"/>
    </row>
    <row r="38" spans="2:11" x14ac:dyDescent="0.25">
      <c r="B38" s="661">
        <v>36</v>
      </c>
      <c r="C38" s="605"/>
      <c r="D38" s="661"/>
      <c r="E38" s="661"/>
      <c r="F38" s="661"/>
      <c r="G38" s="661"/>
      <c r="H38" s="661"/>
      <c r="I38" s="661"/>
      <c r="J38" s="663"/>
      <c r="K38" s="661"/>
    </row>
    <row r="39" spans="2:11" x14ac:dyDescent="0.25">
      <c r="B39" s="661">
        <v>37</v>
      </c>
      <c r="C39" s="605"/>
      <c r="D39" s="661"/>
      <c r="E39" s="661"/>
      <c r="F39" s="661"/>
      <c r="G39" s="661"/>
      <c r="H39" s="661"/>
      <c r="I39" s="661"/>
      <c r="J39" s="663"/>
      <c r="K39" s="661"/>
    </row>
    <row r="40" spans="2:11" x14ac:dyDescent="0.25">
      <c r="B40" s="661">
        <v>38</v>
      </c>
      <c r="C40" s="605"/>
      <c r="D40" s="661"/>
      <c r="E40" s="661"/>
      <c r="F40" s="661"/>
      <c r="G40" s="661"/>
      <c r="H40" s="661"/>
      <c r="I40" s="661"/>
      <c r="J40" s="663"/>
      <c r="K40" s="661"/>
    </row>
    <row r="41" spans="2:11" x14ac:dyDescent="0.25">
      <c r="B41" s="661">
        <v>39</v>
      </c>
      <c r="C41" s="605"/>
      <c r="D41" s="661"/>
      <c r="E41" s="661"/>
      <c r="F41" s="661"/>
      <c r="G41" s="661"/>
      <c r="H41" s="661"/>
      <c r="I41" s="661"/>
      <c r="J41" s="663"/>
      <c r="K41" s="661"/>
    </row>
    <row r="42" spans="2:11" x14ac:dyDescent="0.25">
      <c r="B42" s="661">
        <v>40</v>
      </c>
      <c r="C42" s="605"/>
      <c r="D42" s="661"/>
      <c r="E42" s="661"/>
      <c r="F42" s="661"/>
      <c r="G42" s="661"/>
      <c r="H42" s="661"/>
      <c r="I42" s="661"/>
      <c r="J42" s="663"/>
      <c r="K42" s="661"/>
    </row>
    <row r="43" spans="2:11" x14ac:dyDescent="0.25">
      <c r="B43" s="661">
        <v>41</v>
      </c>
      <c r="C43" s="605"/>
      <c r="D43" s="661"/>
      <c r="E43" s="661"/>
      <c r="F43" s="661"/>
      <c r="G43" s="661"/>
      <c r="H43" s="661"/>
      <c r="I43" s="661"/>
      <c r="J43" s="663"/>
      <c r="K43" s="661"/>
    </row>
    <row r="44" spans="2:11" x14ac:dyDescent="0.25">
      <c r="B44" s="661">
        <v>42</v>
      </c>
      <c r="C44" s="605"/>
      <c r="D44" s="661"/>
      <c r="E44" s="661"/>
      <c r="F44" s="661"/>
      <c r="G44" s="661"/>
      <c r="H44" s="661"/>
      <c r="I44" s="661"/>
      <c r="J44" s="663"/>
      <c r="K44" s="661"/>
    </row>
    <row r="45" spans="2:11" x14ac:dyDescent="0.25">
      <c r="B45" s="661">
        <v>43</v>
      </c>
      <c r="C45" s="605"/>
      <c r="D45" s="661"/>
      <c r="E45" s="661"/>
      <c r="F45" s="661"/>
      <c r="G45" s="661"/>
      <c r="H45" s="661"/>
      <c r="I45" s="661"/>
      <c r="J45" s="663"/>
      <c r="K45" s="661"/>
    </row>
    <row r="46" spans="2:11" x14ac:dyDescent="0.25">
      <c r="B46" s="661">
        <v>44</v>
      </c>
      <c r="C46" s="605"/>
      <c r="D46" s="661"/>
      <c r="E46" s="661"/>
      <c r="F46" s="661"/>
      <c r="G46" s="661"/>
      <c r="H46" s="661"/>
      <c r="I46" s="661"/>
      <c r="J46" s="663"/>
      <c r="K46" s="661"/>
    </row>
    <row r="47" spans="2:11" x14ac:dyDescent="0.25">
      <c r="B47" s="661">
        <v>45</v>
      </c>
      <c r="C47" s="605"/>
      <c r="D47" s="661"/>
      <c r="E47" s="661"/>
      <c r="F47" s="661"/>
      <c r="G47" s="661"/>
      <c r="H47" s="661"/>
      <c r="I47" s="661"/>
      <c r="J47" s="663"/>
      <c r="K47" s="661"/>
    </row>
    <row r="48" spans="2:11" x14ac:dyDescent="0.25">
      <c r="B48" s="661">
        <v>46</v>
      </c>
      <c r="C48" s="605"/>
      <c r="D48" s="661"/>
      <c r="E48" s="661"/>
      <c r="F48" s="661"/>
      <c r="G48" s="661"/>
      <c r="H48" s="661"/>
      <c r="I48" s="661"/>
      <c r="J48" s="663"/>
      <c r="K48" s="661"/>
    </row>
    <row r="49" spans="2:11" x14ac:dyDescent="0.25">
      <c r="B49" s="661">
        <v>47</v>
      </c>
      <c r="C49" s="605"/>
      <c r="D49" s="661"/>
      <c r="E49" s="661"/>
      <c r="F49" s="661"/>
      <c r="G49" s="661"/>
      <c r="H49" s="661"/>
      <c r="I49" s="661"/>
      <c r="J49" s="663"/>
      <c r="K49" s="661"/>
    </row>
    <row r="50" spans="2:11" x14ac:dyDescent="0.25">
      <c r="B50" s="661">
        <v>48</v>
      </c>
      <c r="C50" s="605"/>
      <c r="D50" s="661"/>
      <c r="E50" s="661"/>
      <c r="F50" s="661"/>
      <c r="G50" s="661"/>
      <c r="H50" s="661"/>
      <c r="I50" s="661"/>
      <c r="J50" s="663"/>
      <c r="K50" s="661"/>
    </row>
    <row r="51" spans="2:11" x14ac:dyDescent="0.25">
      <c r="B51" s="661">
        <v>49</v>
      </c>
      <c r="C51" s="605"/>
      <c r="D51" s="661"/>
      <c r="E51" s="661"/>
      <c r="F51" s="661"/>
      <c r="G51" s="661"/>
      <c r="H51" s="661"/>
      <c r="I51" s="661"/>
      <c r="J51" s="663"/>
      <c r="K51" s="661"/>
    </row>
    <row r="52" spans="2:11" x14ac:dyDescent="0.25">
      <c r="B52" s="661">
        <v>50</v>
      </c>
      <c r="C52" s="605"/>
      <c r="D52" s="661"/>
      <c r="E52" s="661"/>
      <c r="F52" s="661"/>
      <c r="G52" s="661"/>
      <c r="H52" s="661"/>
      <c r="I52" s="661"/>
      <c r="J52" s="663"/>
      <c r="K52" s="661"/>
    </row>
    <row r="53" spans="2:11" x14ac:dyDescent="0.25">
      <c r="B53" s="661">
        <v>51</v>
      </c>
      <c r="C53" s="605"/>
      <c r="D53" s="661"/>
      <c r="E53" s="661"/>
      <c r="F53" s="661"/>
      <c r="G53" s="661"/>
      <c r="H53" s="661"/>
      <c r="I53" s="661"/>
      <c r="J53" s="663"/>
      <c r="K53" s="661"/>
    </row>
    <row r="54" spans="2:11" x14ac:dyDescent="0.25">
      <c r="B54" s="661">
        <v>52</v>
      </c>
      <c r="C54" s="605"/>
      <c r="D54" s="661"/>
      <c r="E54" s="661"/>
      <c r="F54" s="661"/>
      <c r="G54" s="661"/>
      <c r="H54" s="661"/>
      <c r="I54" s="661"/>
      <c r="J54" s="663"/>
      <c r="K54" s="661"/>
    </row>
    <row r="55" spans="2:11" x14ac:dyDescent="0.25">
      <c r="B55" s="212"/>
      <c r="G55" s="212"/>
      <c r="H55" s="212"/>
      <c r="I55" s="212"/>
      <c r="J55" s="212"/>
      <c r="K55" s="212"/>
    </row>
    <row r="56" spans="2:11" x14ac:dyDescent="0.25">
      <c r="B56" s="212"/>
      <c r="G56" s="212"/>
      <c r="H56" s="212"/>
      <c r="I56" s="212"/>
      <c r="J56" s="212"/>
      <c r="K56" s="212"/>
    </row>
    <row r="57" spans="2:11" x14ac:dyDescent="0.25">
      <c r="B57" s="212"/>
      <c r="G57" s="212"/>
      <c r="H57" s="212"/>
      <c r="I57" s="212"/>
      <c r="J57" s="212"/>
      <c r="K57" s="212"/>
    </row>
    <row r="58" spans="2:11" x14ac:dyDescent="0.25">
      <c r="B58" s="212"/>
      <c r="G58" s="212"/>
      <c r="H58" s="212"/>
      <c r="I58" s="212"/>
      <c r="J58" s="212"/>
      <c r="K58" s="212"/>
    </row>
    <row r="59" spans="2:11" x14ac:dyDescent="0.25">
      <c r="B59" s="212"/>
      <c r="G59" s="212"/>
      <c r="H59" s="212"/>
      <c r="I59" s="212"/>
      <c r="J59" s="212"/>
      <c r="K59" s="212"/>
    </row>
    <row r="60" spans="2:11" x14ac:dyDescent="0.25">
      <c r="B60" s="212"/>
      <c r="G60" s="212"/>
      <c r="H60" s="212"/>
      <c r="I60" s="212"/>
      <c r="J60" s="212"/>
      <c r="K60" s="212"/>
    </row>
    <row r="61" spans="2:11" x14ac:dyDescent="0.25">
      <c r="B61" s="212"/>
      <c r="G61" s="212"/>
      <c r="H61" s="212"/>
      <c r="I61" s="212"/>
      <c r="J61" s="212"/>
      <c r="K61" s="212"/>
    </row>
    <row r="62" spans="2:11" x14ac:dyDescent="0.25">
      <c r="B62" s="212"/>
      <c r="G62" s="212"/>
      <c r="H62" s="212"/>
      <c r="I62" s="212"/>
      <c r="J62" s="212"/>
      <c r="K62" s="212"/>
    </row>
    <row r="63" spans="2:11" x14ac:dyDescent="0.25">
      <c r="B63" s="212"/>
      <c r="G63" s="212"/>
      <c r="H63" s="212"/>
      <c r="I63" s="212"/>
      <c r="J63" s="212"/>
      <c r="K63" s="212"/>
    </row>
    <row r="64" spans="2:11" x14ac:dyDescent="0.25">
      <c r="B64" s="212"/>
      <c r="G64" s="212"/>
      <c r="H64" s="212"/>
      <c r="I64" s="212"/>
      <c r="J64" s="212"/>
      <c r="K64" s="212"/>
    </row>
  </sheetData>
  <phoneticPr fontId="39" type="noConversion"/>
  <conditionalFormatting sqref="J3:J54">
    <cfRule type="cellIs" dxfId="19" priority="1" operator="equal">
      <formula>"N"</formula>
    </cfRule>
  </conditionalFormatting>
  <dataValidations count="1">
    <dataValidation type="list" allowBlank="1" showInputMessage="1" showErrorMessage="1" sqref="J3:J54" xr:uid="{B9E762F5-84CB-417A-82AC-55FD50C51AA2}">
      <formula1>"Y, N"</formula1>
    </dataValidation>
  </dataValidation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36DE2-53AF-4DF4-9581-97CDE01CB2A0}">
  <sheetPr>
    <tabColor theme="6"/>
  </sheetPr>
  <dimension ref="A1"/>
  <sheetViews>
    <sheetView topLeftCell="A7" workbookViewId="0">
      <selection activeCell="B2" sqref="B2"/>
    </sheetView>
  </sheetViews>
  <sheetFormatPr defaultRowHeight="14" x14ac:dyDescent="0.25"/>
  <sheetData/>
  <phoneticPr fontId="39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659CD-531D-49AE-BD96-86818456B1B3}">
  <sheetPr>
    <tabColor theme="6"/>
  </sheetPr>
  <dimension ref="A1"/>
  <sheetViews>
    <sheetView topLeftCell="A13" workbookViewId="0">
      <selection activeCell="B99" sqref="B99"/>
    </sheetView>
  </sheetViews>
  <sheetFormatPr defaultRowHeight="14" x14ac:dyDescent="0.25"/>
  <sheetData/>
  <phoneticPr fontId="39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44110-502C-47F6-A0D9-091C58882684}">
  <sheetPr>
    <tabColor theme="6"/>
  </sheetPr>
  <dimension ref="A1"/>
  <sheetViews>
    <sheetView workbookViewId="0">
      <selection activeCell="O24" sqref="O24"/>
    </sheetView>
  </sheetViews>
  <sheetFormatPr defaultRowHeight="14" x14ac:dyDescent="0.25"/>
  <sheetData/>
  <phoneticPr fontId="39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E75CD-E685-4F73-8640-0DE5D53F74B2}">
  <sheetPr>
    <tabColor theme="6"/>
  </sheetPr>
  <dimension ref="A1:L74"/>
  <sheetViews>
    <sheetView workbookViewId="0"/>
  </sheetViews>
  <sheetFormatPr defaultRowHeight="14" x14ac:dyDescent="0.25"/>
  <cols>
    <col min="1" max="1" width="2.75" customWidth="1"/>
    <col min="2" max="2" width="4" bestFit="1" customWidth="1"/>
    <col min="3" max="3" width="37.75" bestFit="1" customWidth="1"/>
    <col min="4" max="4" width="10.58203125" customWidth="1"/>
    <col min="5" max="5" width="7.33203125" customWidth="1"/>
    <col min="6" max="6" width="19.25" bestFit="1" customWidth="1"/>
    <col min="7" max="7" width="21.58203125" bestFit="1" customWidth="1"/>
    <col min="8" max="8" width="11" bestFit="1" customWidth="1"/>
    <col min="9" max="9" width="18.08203125" customWidth="1"/>
    <col min="10" max="10" width="23.25" bestFit="1" customWidth="1"/>
    <col min="11" max="11" width="9.58203125" bestFit="1" customWidth="1"/>
    <col min="12" max="12" width="47.75" bestFit="1" customWidth="1"/>
  </cols>
  <sheetData>
    <row r="1" spans="1:12" ht="17" x14ac:dyDescent="0.25">
      <c r="A1" s="57"/>
      <c r="B1" s="57"/>
      <c r="C1" s="57"/>
      <c r="D1" s="687"/>
      <c r="E1" s="57"/>
      <c r="F1" s="57"/>
      <c r="G1" s="57"/>
      <c r="H1" s="57"/>
      <c r="I1" s="57"/>
      <c r="J1" s="57"/>
      <c r="K1" s="57"/>
      <c r="L1" s="57"/>
    </row>
    <row r="2" spans="1:12" ht="34.5" thickBot="1" x14ac:dyDescent="0.3">
      <c r="A2" s="57"/>
      <c r="B2" s="664" t="s">
        <v>4940</v>
      </c>
      <c r="C2" s="664" t="s">
        <v>4941</v>
      </c>
      <c r="D2" s="664" t="s">
        <v>4942</v>
      </c>
      <c r="E2" s="664" t="s">
        <v>120</v>
      </c>
      <c r="F2" s="664" t="s">
        <v>4943</v>
      </c>
      <c r="G2" s="664" t="s">
        <v>4944</v>
      </c>
      <c r="H2" s="675" t="s">
        <v>5116</v>
      </c>
      <c r="I2" s="664" t="s">
        <v>645</v>
      </c>
      <c r="J2" s="664" t="s">
        <v>644</v>
      </c>
      <c r="K2" s="664" t="s">
        <v>4945</v>
      </c>
      <c r="L2" s="664" t="s">
        <v>4946</v>
      </c>
    </row>
    <row r="3" spans="1:12" ht="17.5" thickTop="1" x14ac:dyDescent="0.25">
      <c r="A3" s="57"/>
      <c r="B3" s="731">
        <v>1</v>
      </c>
      <c r="C3" s="733" t="s">
        <v>4968</v>
      </c>
      <c r="D3" s="731"/>
      <c r="E3" s="734">
        <v>1</v>
      </c>
      <c r="F3" s="734"/>
      <c r="G3" s="734"/>
      <c r="H3" s="735"/>
      <c r="I3" s="736"/>
      <c r="J3" s="731" t="s">
        <v>4969</v>
      </c>
      <c r="K3" s="731" t="s">
        <v>4970</v>
      </c>
      <c r="L3" s="731"/>
    </row>
    <row r="4" spans="1:12" ht="17" x14ac:dyDescent="0.25">
      <c r="A4" s="57"/>
      <c r="B4" s="730">
        <v>2</v>
      </c>
      <c r="C4" s="732"/>
      <c r="D4" s="730"/>
      <c r="E4" s="739">
        <v>1</v>
      </c>
      <c r="F4" s="737"/>
      <c r="G4" s="737"/>
      <c r="H4" s="738"/>
      <c r="I4" s="738"/>
      <c r="J4" s="730"/>
      <c r="K4" s="731"/>
      <c r="L4" s="730"/>
    </row>
    <row r="5" spans="1:12" ht="17" x14ac:dyDescent="0.25">
      <c r="A5" s="57"/>
      <c r="B5" s="730">
        <v>3</v>
      </c>
      <c r="C5" s="732"/>
      <c r="D5" s="730"/>
      <c r="E5" s="739">
        <v>1</v>
      </c>
      <c r="F5" s="737"/>
      <c r="G5" s="737"/>
      <c r="H5" s="738"/>
      <c r="I5" s="738"/>
      <c r="J5" s="730"/>
      <c r="K5" s="731"/>
      <c r="L5" s="730"/>
    </row>
    <row r="6" spans="1:12" ht="17" x14ac:dyDescent="0.25">
      <c r="A6" s="57"/>
      <c r="B6" s="730">
        <v>4</v>
      </c>
      <c r="C6" s="732"/>
      <c r="D6" s="730"/>
      <c r="E6" s="739">
        <v>1</v>
      </c>
      <c r="F6" s="737"/>
      <c r="G6" s="730"/>
      <c r="H6" s="730"/>
      <c r="I6" s="730"/>
      <c r="J6" s="730"/>
      <c r="K6" s="731"/>
      <c r="L6" s="730"/>
    </row>
    <row r="7" spans="1:12" ht="17" x14ac:dyDescent="0.25">
      <c r="A7" s="57"/>
      <c r="B7" s="663">
        <v>5</v>
      </c>
      <c r="C7" s="732"/>
      <c r="D7" s="730"/>
      <c r="E7" s="739">
        <v>1</v>
      </c>
      <c r="F7" s="737"/>
      <c r="G7" s="730"/>
      <c r="H7" s="730"/>
      <c r="I7" s="730"/>
      <c r="J7" s="730"/>
      <c r="K7" s="731"/>
      <c r="L7" s="730"/>
    </row>
    <row r="8" spans="1:12" ht="17" x14ac:dyDescent="0.25">
      <c r="A8" s="57"/>
      <c r="B8" s="730">
        <v>6</v>
      </c>
      <c r="C8" s="732"/>
      <c r="D8" s="730"/>
      <c r="E8" s="739">
        <v>1</v>
      </c>
      <c r="F8" s="737"/>
      <c r="G8" s="730"/>
      <c r="H8" s="730"/>
      <c r="I8" s="730"/>
      <c r="J8" s="730"/>
      <c r="K8" s="731"/>
      <c r="L8" s="730"/>
    </row>
    <row r="9" spans="1:12" ht="17" x14ac:dyDescent="0.25">
      <c r="A9" s="57"/>
      <c r="B9" s="730">
        <v>7</v>
      </c>
      <c r="C9" s="732"/>
      <c r="D9" s="730"/>
      <c r="E9" s="739">
        <v>1</v>
      </c>
      <c r="F9" s="737"/>
      <c r="G9" s="730"/>
      <c r="H9" s="730"/>
      <c r="I9" s="730"/>
      <c r="J9" s="730"/>
      <c r="K9" s="731"/>
      <c r="L9" s="730"/>
    </row>
    <row r="10" spans="1:12" ht="17" x14ac:dyDescent="0.25">
      <c r="A10" s="57"/>
      <c r="B10" s="730">
        <v>8</v>
      </c>
      <c r="C10" s="732"/>
      <c r="D10" s="730"/>
      <c r="E10" s="739">
        <v>1</v>
      </c>
      <c r="F10" s="737"/>
      <c r="G10" s="730"/>
      <c r="H10" s="738"/>
      <c r="I10" s="730"/>
      <c r="J10" s="730"/>
      <c r="K10" s="731"/>
      <c r="L10" s="730"/>
    </row>
    <row r="11" spans="1:12" ht="17" x14ac:dyDescent="0.25">
      <c r="A11" s="57"/>
      <c r="B11" s="731">
        <v>9</v>
      </c>
      <c r="C11" s="732"/>
      <c r="D11" s="730"/>
      <c r="E11" s="739">
        <v>1</v>
      </c>
      <c r="F11" s="737"/>
      <c r="G11" s="737"/>
      <c r="H11" s="730"/>
      <c r="I11" s="730"/>
      <c r="J11" s="730"/>
      <c r="K11" s="731"/>
      <c r="L11" s="730"/>
    </row>
    <row r="12" spans="1:12" ht="17" x14ac:dyDescent="0.25">
      <c r="A12" s="57"/>
      <c r="B12" s="730">
        <v>10</v>
      </c>
      <c r="C12" s="732"/>
      <c r="D12" s="730"/>
      <c r="E12" s="739">
        <v>1</v>
      </c>
      <c r="F12" s="737"/>
      <c r="G12" s="737"/>
      <c r="H12" s="738"/>
      <c r="I12" s="738"/>
      <c r="J12" s="730"/>
      <c r="K12" s="731"/>
      <c r="L12" s="730"/>
    </row>
    <row r="13" spans="1:12" ht="17" x14ac:dyDescent="0.25">
      <c r="A13" s="57"/>
      <c r="B13" s="730">
        <v>11</v>
      </c>
      <c r="C13" s="732"/>
      <c r="D13" s="730"/>
      <c r="E13" s="739">
        <v>1</v>
      </c>
      <c r="F13" s="737"/>
      <c r="G13" s="737"/>
      <c r="H13" s="730"/>
      <c r="I13" s="730"/>
      <c r="J13" s="730"/>
      <c r="K13" s="731"/>
      <c r="L13" s="730"/>
    </row>
    <row r="14" spans="1:12" ht="17" x14ac:dyDescent="0.25">
      <c r="A14" s="57"/>
      <c r="B14" s="730">
        <v>12</v>
      </c>
      <c r="C14" s="732"/>
      <c r="D14" s="730"/>
      <c r="E14" s="739">
        <v>1</v>
      </c>
      <c r="F14" s="737"/>
      <c r="G14" s="730"/>
      <c r="H14" s="738"/>
      <c r="I14" s="730"/>
      <c r="J14" s="730"/>
      <c r="K14" s="731"/>
      <c r="L14" s="730"/>
    </row>
    <row r="15" spans="1:12" ht="17" x14ac:dyDescent="0.25">
      <c r="A15" s="57"/>
      <c r="B15" s="663">
        <v>13</v>
      </c>
      <c r="C15" s="732"/>
      <c r="D15" s="730"/>
      <c r="E15" s="739">
        <v>1</v>
      </c>
      <c r="F15" s="737"/>
      <c r="G15" s="730"/>
      <c r="H15" s="738"/>
      <c r="I15" s="730"/>
      <c r="J15" s="730"/>
      <c r="K15" s="731"/>
      <c r="L15" s="730"/>
    </row>
    <row r="16" spans="1:12" ht="17" x14ac:dyDescent="0.25">
      <c r="A16" s="57"/>
      <c r="B16" s="730">
        <v>14</v>
      </c>
      <c r="C16" s="732"/>
      <c r="D16" s="730"/>
      <c r="E16" s="739">
        <v>1</v>
      </c>
      <c r="F16" s="737"/>
      <c r="G16" s="730"/>
      <c r="H16" s="730"/>
      <c r="I16" s="730"/>
      <c r="J16" s="730"/>
      <c r="K16" s="731"/>
      <c r="L16" s="730"/>
    </row>
    <row r="17" spans="1:12" ht="17" x14ac:dyDescent="0.25">
      <c r="A17" s="57"/>
      <c r="B17" s="730">
        <v>15</v>
      </c>
      <c r="C17" s="732"/>
      <c r="D17" s="730"/>
      <c r="E17" s="739">
        <v>1</v>
      </c>
      <c r="F17" s="737"/>
      <c r="G17" s="730"/>
      <c r="H17" s="730"/>
      <c r="I17" s="730"/>
      <c r="J17" s="730"/>
      <c r="K17" s="731"/>
      <c r="L17" s="730"/>
    </row>
    <row r="18" spans="1:12" ht="17" x14ac:dyDescent="0.25">
      <c r="A18" s="57"/>
      <c r="B18" s="730">
        <v>16</v>
      </c>
      <c r="C18" s="732"/>
      <c r="D18" s="730"/>
      <c r="E18" s="739">
        <v>1</v>
      </c>
      <c r="F18" s="737"/>
      <c r="G18" s="730"/>
      <c r="H18" s="730"/>
      <c r="I18" s="730"/>
      <c r="J18" s="730"/>
      <c r="K18" s="731"/>
      <c r="L18" s="730"/>
    </row>
    <row r="19" spans="1:12" ht="17" x14ac:dyDescent="0.25">
      <c r="A19" s="57"/>
      <c r="B19" s="731">
        <v>17</v>
      </c>
      <c r="C19" s="732"/>
      <c r="D19" s="730"/>
      <c r="E19" s="739">
        <v>1</v>
      </c>
      <c r="F19" s="737"/>
      <c r="G19" s="730"/>
      <c r="H19" s="730"/>
      <c r="I19" s="730"/>
      <c r="J19" s="730"/>
      <c r="K19" s="731"/>
      <c r="L19" s="730"/>
    </row>
    <row r="20" spans="1:12" ht="17" x14ac:dyDescent="0.25">
      <c r="A20" s="57"/>
      <c r="B20" s="730">
        <v>18</v>
      </c>
      <c r="C20" s="732"/>
      <c r="D20" s="730"/>
      <c r="E20" s="739">
        <v>1</v>
      </c>
      <c r="F20" s="737"/>
      <c r="G20" s="730"/>
      <c r="H20" s="730"/>
      <c r="I20" s="730"/>
      <c r="J20" s="730"/>
      <c r="K20" s="731"/>
      <c r="L20" s="730"/>
    </row>
    <row r="21" spans="1:12" ht="17" x14ac:dyDescent="0.25">
      <c r="A21" s="57"/>
      <c r="B21" s="730">
        <v>19</v>
      </c>
      <c r="C21" s="732"/>
      <c r="D21" s="730"/>
      <c r="E21" s="739">
        <v>1</v>
      </c>
      <c r="F21" s="737"/>
      <c r="G21" s="730"/>
      <c r="H21" s="738"/>
      <c r="I21" s="730"/>
      <c r="J21" s="730"/>
      <c r="K21" s="731"/>
      <c r="L21" s="730"/>
    </row>
    <row r="22" spans="1:12" ht="17" x14ac:dyDescent="0.25">
      <c r="A22" s="57"/>
      <c r="B22" s="730">
        <v>20</v>
      </c>
      <c r="C22" s="732"/>
      <c r="D22" s="730"/>
      <c r="E22" s="739">
        <v>1</v>
      </c>
      <c r="F22" s="737"/>
      <c r="G22" s="730"/>
      <c r="H22" s="738"/>
      <c r="I22" s="730"/>
      <c r="J22" s="730"/>
      <c r="K22" s="731"/>
      <c r="L22" s="730"/>
    </row>
    <row r="23" spans="1:12" ht="17" x14ac:dyDescent="0.25">
      <c r="A23" s="57"/>
      <c r="B23" s="661">
        <v>21</v>
      </c>
      <c r="C23" s="605"/>
      <c r="D23" s="661"/>
      <c r="E23" s="739">
        <v>1</v>
      </c>
      <c r="F23" s="665"/>
      <c r="G23" s="661"/>
      <c r="H23" s="661"/>
      <c r="I23" s="661"/>
      <c r="J23" s="661"/>
      <c r="K23" s="663"/>
      <c r="L23" s="661"/>
    </row>
    <row r="24" spans="1:12" ht="17" x14ac:dyDescent="0.25">
      <c r="A24" s="57"/>
      <c r="B24" s="661">
        <v>22</v>
      </c>
      <c r="C24" s="605"/>
      <c r="D24" s="661"/>
      <c r="E24" s="739">
        <v>1</v>
      </c>
      <c r="F24" s="665"/>
      <c r="G24" s="661"/>
      <c r="H24" s="661"/>
      <c r="I24" s="661"/>
      <c r="J24" s="661"/>
      <c r="K24" s="663"/>
      <c r="L24" s="661"/>
    </row>
    <row r="25" spans="1:12" ht="17" x14ac:dyDescent="0.25">
      <c r="A25" s="57"/>
      <c r="B25" s="661">
        <v>23</v>
      </c>
      <c r="C25" s="605"/>
      <c r="D25" s="661"/>
      <c r="E25" s="739">
        <v>1</v>
      </c>
      <c r="F25" s="665"/>
      <c r="G25" s="661"/>
      <c r="H25" s="661"/>
      <c r="I25" s="661"/>
      <c r="J25" s="661"/>
      <c r="K25" s="663"/>
      <c r="L25" s="661"/>
    </row>
    <row r="26" spans="1:12" ht="17" x14ac:dyDescent="0.25">
      <c r="A26" s="57"/>
      <c r="B26" s="661">
        <v>24</v>
      </c>
      <c r="C26" s="605"/>
      <c r="D26" s="661"/>
      <c r="E26" s="739">
        <v>1</v>
      </c>
      <c r="F26" s="665"/>
      <c r="G26" s="661"/>
      <c r="H26" s="661"/>
      <c r="I26" s="661"/>
      <c r="J26" s="661"/>
      <c r="K26" s="663"/>
      <c r="L26" s="661"/>
    </row>
    <row r="27" spans="1:12" ht="17" x14ac:dyDescent="0.25">
      <c r="A27" s="57"/>
      <c r="B27" s="663">
        <v>25</v>
      </c>
      <c r="C27" s="605"/>
      <c r="D27" s="661"/>
      <c r="E27" s="739">
        <v>1</v>
      </c>
      <c r="F27" s="665"/>
      <c r="G27" s="661"/>
      <c r="H27" s="661"/>
      <c r="I27" s="661"/>
      <c r="J27" s="661"/>
      <c r="K27" s="663"/>
      <c r="L27" s="661"/>
    </row>
    <row r="28" spans="1:12" ht="17" x14ac:dyDescent="0.25">
      <c r="A28" s="57"/>
      <c r="B28" s="661">
        <v>26</v>
      </c>
      <c r="C28" s="605"/>
      <c r="D28" s="661"/>
      <c r="E28" s="739">
        <v>1</v>
      </c>
      <c r="F28" s="665"/>
      <c r="G28" s="661"/>
      <c r="H28" s="661"/>
      <c r="I28" s="661"/>
      <c r="J28" s="661"/>
      <c r="K28" s="663"/>
      <c r="L28" s="661"/>
    </row>
    <row r="29" spans="1:12" ht="17" x14ac:dyDescent="0.25">
      <c r="A29" s="57"/>
      <c r="B29" s="661">
        <v>27</v>
      </c>
      <c r="C29" s="605"/>
      <c r="D29" s="661"/>
      <c r="E29" s="739">
        <v>1</v>
      </c>
      <c r="F29" s="665"/>
      <c r="G29" s="661"/>
      <c r="H29" s="661"/>
      <c r="I29" s="661"/>
      <c r="J29" s="661"/>
      <c r="K29" s="663"/>
      <c r="L29" s="661"/>
    </row>
    <row r="30" spans="1:12" ht="17" x14ac:dyDescent="0.25">
      <c r="A30" s="57"/>
      <c r="B30" s="661">
        <v>28</v>
      </c>
      <c r="C30" s="605"/>
      <c r="D30" s="661"/>
      <c r="E30" s="739">
        <v>1</v>
      </c>
      <c r="F30" s="665"/>
      <c r="G30" s="661"/>
      <c r="H30" s="661"/>
      <c r="I30" s="661"/>
      <c r="J30" s="661"/>
      <c r="K30" s="663"/>
      <c r="L30" s="661"/>
    </row>
    <row r="31" spans="1:12" ht="17" x14ac:dyDescent="0.25">
      <c r="A31" s="57"/>
      <c r="B31" s="661">
        <v>29</v>
      </c>
      <c r="C31" s="605"/>
      <c r="D31" s="661"/>
      <c r="E31" s="739">
        <v>1</v>
      </c>
      <c r="F31" s="665"/>
      <c r="G31" s="661"/>
      <c r="H31" s="661"/>
      <c r="I31" s="661"/>
      <c r="J31" s="661"/>
      <c r="K31" s="663"/>
      <c r="L31" s="661"/>
    </row>
    <row r="32" spans="1:12" ht="17" x14ac:dyDescent="0.25">
      <c r="A32" s="57"/>
      <c r="B32" s="661">
        <v>30</v>
      </c>
      <c r="C32" s="605"/>
      <c r="D32" s="661"/>
      <c r="E32" s="739">
        <v>1</v>
      </c>
      <c r="F32" s="665"/>
      <c r="G32" s="661"/>
      <c r="H32" s="661"/>
      <c r="I32" s="661"/>
      <c r="J32" s="661"/>
      <c r="K32" s="663"/>
      <c r="L32" s="661"/>
    </row>
    <row r="33" spans="1:12" ht="17" x14ac:dyDescent="0.25">
      <c r="A33" s="57"/>
      <c r="B33" s="661">
        <v>31</v>
      </c>
      <c r="C33" s="605"/>
      <c r="D33" s="661"/>
      <c r="E33" s="739">
        <v>1</v>
      </c>
      <c r="F33" s="665"/>
      <c r="G33" s="661"/>
      <c r="H33" s="661"/>
      <c r="I33" s="661"/>
      <c r="J33" s="661"/>
      <c r="K33" s="663"/>
      <c r="L33" s="661"/>
    </row>
    <row r="34" spans="1:12" ht="17" x14ac:dyDescent="0.25">
      <c r="A34" s="57"/>
      <c r="B34" s="661">
        <v>32</v>
      </c>
      <c r="C34" s="605"/>
      <c r="D34" s="661"/>
      <c r="E34" s="739">
        <v>1</v>
      </c>
      <c r="F34" s="665"/>
      <c r="G34" s="661"/>
      <c r="H34" s="661"/>
      <c r="I34" s="661"/>
      <c r="J34" s="661"/>
      <c r="K34" s="663"/>
      <c r="L34" s="661"/>
    </row>
    <row r="35" spans="1:12" ht="17" x14ac:dyDescent="0.25">
      <c r="A35" s="57"/>
      <c r="B35" s="663">
        <v>33</v>
      </c>
      <c r="C35" s="605"/>
      <c r="D35" s="661"/>
      <c r="E35" s="739">
        <v>1</v>
      </c>
      <c r="F35" s="665"/>
      <c r="G35" s="661"/>
      <c r="H35" s="661"/>
      <c r="I35" s="661"/>
      <c r="J35" s="661"/>
      <c r="K35" s="663"/>
      <c r="L35" s="661"/>
    </row>
    <row r="36" spans="1:12" ht="17" x14ac:dyDescent="0.25">
      <c r="A36" s="57"/>
      <c r="B36" s="661">
        <v>34</v>
      </c>
      <c r="C36" s="605"/>
      <c r="D36" s="661"/>
      <c r="E36" s="739">
        <v>1</v>
      </c>
      <c r="F36" s="665"/>
      <c r="G36" s="661"/>
      <c r="H36" s="661"/>
      <c r="I36" s="661"/>
      <c r="J36" s="661"/>
      <c r="K36" s="663"/>
      <c r="L36" s="661"/>
    </row>
    <row r="37" spans="1:12" ht="17" x14ac:dyDescent="0.25">
      <c r="A37" s="57"/>
      <c r="B37" s="661">
        <v>35</v>
      </c>
      <c r="C37" s="605"/>
      <c r="D37" s="661"/>
      <c r="E37" s="739">
        <v>1</v>
      </c>
      <c r="F37" s="665"/>
      <c r="G37" s="661"/>
      <c r="H37" s="661"/>
      <c r="I37" s="661"/>
      <c r="J37" s="661"/>
      <c r="K37" s="663"/>
      <c r="L37" s="661"/>
    </row>
    <row r="38" spans="1:12" ht="17" x14ac:dyDescent="0.25">
      <c r="A38" s="57"/>
      <c r="B38" s="663">
        <v>36</v>
      </c>
      <c r="C38" s="605"/>
      <c r="D38" s="661"/>
      <c r="E38" s="739">
        <v>1</v>
      </c>
      <c r="F38" s="665"/>
      <c r="G38" s="661"/>
      <c r="H38" s="661"/>
      <c r="I38" s="661"/>
      <c r="J38" s="661"/>
      <c r="K38" s="663"/>
      <c r="L38" s="661"/>
    </row>
    <row r="39" spans="1:12" ht="17" x14ac:dyDescent="0.25">
      <c r="A39" s="57"/>
      <c r="B39" s="661">
        <v>37</v>
      </c>
      <c r="C39" s="605"/>
      <c r="D39" s="661"/>
      <c r="E39" s="739">
        <v>1</v>
      </c>
      <c r="F39" s="665"/>
      <c r="G39" s="661"/>
      <c r="H39" s="661"/>
      <c r="I39" s="661"/>
      <c r="J39" s="661"/>
      <c r="K39" s="663"/>
      <c r="L39" s="661"/>
    </row>
    <row r="40" spans="1:12" ht="17" x14ac:dyDescent="0.25">
      <c r="A40" s="57"/>
      <c r="B40" s="661">
        <v>38</v>
      </c>
      <c r="C40" s="605"/>
      <c r="D40" s="661"/>
      <c r="E40" s="739">
        <v>1</v>
      </c>
      <c r="F40" s="665"/>
      <c r="G40" s="661"/>
      <c r="H40" s="661"/>
      <c r="I40" s="661"/>
      <c r="J40" s="661"/>
      <c r="K40" s="663"/>
      <c r="L40" s="661"/>
    </row>
    <row r="41" spans="1:12" ht="17" x14ac:dyDescent="0.25">
      <c r="A41" s="57"/>
      <c r="B41" s="663">
        <v>39</v>
      </c>
      <c r="C41" s="605"/>
      <c r="D41" s="661"/>
      <c r="E41" s="739">
        <v>1</v>
      </c>
      <c r="F41" s="665"/>
      <c r="G41" s="661"/>
      <c r="H41" s="661"/>
      <c r="I41" s="661"/>
      <c r="J41" s="661"/>
      <c r="K41" s="663"/>
      <c r="L41" s="661"/>
    </row>
    <row r="42" spans="1:12" ht="17" x14ac:dyDescent="0.25">
      <c r="A42" s="57"/>
      <c r="B42" s="661">
        <v>40</v>
      </c>
      <c r="C42" s="605"/>
      <c r="D42" s="661"/>
      <c r="E42" s="739">
        <v>1</v>
      </c>
      <c r="F42" s="665"/>
      <c r="G42" s="661"/>
      <c r="H42" s="661"/>
      <c r="I42" s="661"/>
      <c r="J42" s="661"/>
      <c r="K42" s="663"/>
      <c r="L42" s="661"/>
    </row>
    <row r="43" spans="1:12" ht="17" x14ac:dyDescent="0.25">
      <c r="A43" s="57"/>
      <c r="B43" s="661">
        <v>41</v>
      </c>
      <c r="C43" s="605"/>
      <c r="D43" s="661"/>
      <c r="E43" s="739">
        <v>1</v>
      </c>
      <c r="F43" s="665"/>
      <c r="G43" s="661"/>
      <c r="H43" s="661"/>
      <c r="I43" s="661"/>
      <c r="J43" s="661"/>
      <c r="K43" s="663"/>
      <c r="L43" s="661"/>
    </row>
    <row r="44" spans="1:12" ht="17" x14ac:dyDescent="0.25">
      <c r="A44" s="57"/>
      <c r="B44" s="663">
        <v>42</v>
      </c>
      <c r="C44" s="605"/>
      <c r="D44" s="661"/>
      <c r="E44" s="739">
        <v>1</v>
      </c>
      <c r="F44" s="665"/>
      <c r="G44" s="661"/>
      <c r="H44" s="661"/>
      <c r="I44" s="661"/>
      <c r="J44" s="661"/>
      <c r="K44" s="663"/>
      <c r="L44" s="661"/>
    </row>
    <row r="45" spans="1:12" ht="17" x14ac:dyDescent="0.25">
      <c r="A45" s="57"/>
      <c r="B45" s="661">
        <v>43</v>
      </c>
      <c r="C45" s="605"/>
      <c r="D45" s="661"/>
      <c r="E45" s="739">
        <v>1</v>
      </c>
      <c r="F45" s="665"/>
      <c r="G45" s="661"/>
      <c r="H45" s="661"/>
      <c r="I45" s="661"/>
      <c r="J45" s="661"/>
      <c r="K45" s="663"/>
      <c r="L45" s="661"/>
    </row>
    <row r="46" spans="1:12" ht="17" x14ac:dyDescent="0.25">
      <c r="A46" s="57"/>
      <c r="B46" s="661">
        <v>44</v>
      </c>
      <c r="C46" s="605"/>
      <c r="D46" s="661"/>
      <c r="E46" s="739">
        <v>1</v>
      </c>
      <c r="F46" s="665"/>
      <c r="G46" s="661"/>
      <c r="H46" s="661"/>
      <c r="I46" s="661"/>
      <c r="J46" s="661"/>
      <c r="K46" s="663"/>
      <c r="L46" s="661"/>
    </row>
    <row r="47" spans="1:12" ht="17" x14ac:dyDescent="0.25">
      <c r="A47" s="57"/>
      <c r="B47" s="663">
        <v>45</v>
      </c>
      <c r="C47" s="605"/>
      <c r="D47" s="661"/>
      <c r="E47" s="739">
        <v>1</v>
      </c>
      <c r="F47" s="665"/>
      <c r="G47" s="661"/>
      <c r="H47" s="661"/>
      <c r="I47" s="661"/>
      <c r="J47" s="661"/>
      <c r="K47" s="663"/>
      <c r="L47" s="661"/>
    </row>
    <row r="48" spans="1:12" ht="17" x14ac:dyDescent="0.25">
      <c r="A48" s="57"/>
      <c r="B48" s="661">
        <v>46</v>
      </c>
      <c r="C48" s="605"/>
      <c r="D48" s="661"/>
      <c r="E48" s="739">
        <v>1</v>
      </c>
      <c r="F48" s="665"/>
      <c r="G48" s="661"/>
      <c r="H48" s="661"/>
      <c r="I48" s="661"/>
      <c r="J48" s="661"/>
      <c r="K48" s="663"/>
      <c r="L48" s="661"/>
    </row>
    <row r="49" spans="1:12" ht="17" x14ac:dyDescent="0.25">
      <c r="A49" s="57"/>
      <c r="B49" s="661">
        <v>47</v>
      </c>
      <c r="C49" s="605"/>
      <c r="D49" s="661"/>
      <c r="E49" s="739">
        <v>1</v>
      </c>
      <c r="F49" s="665"/>
      <c r="G49" s="661"/>
      <c r="H49" s="661"/>
      <c r="I49" s="661"/>
      <c r="J49" s="661"/>
      <c r="K49" s="663"/>
      <c r="L49" s="661"/>
    </row>
    <row r="50" spans="1:12" ht="17" x14ac:dyDescent="0.25">
      <c r="A50" s="57"/>
      <c r="B50" s="663">
        <v>48</v>
      </c>
      <c r="C50" s="605"/>
      <c r="D50" s="661"/>
      <c r="E50" s="739">
        <v>1</v>
      </c>
      <c r="F50" s="665"/>
      <c r="G50" s="661"/>
      <c r="H50" s="661"/>
      <c r="I50" s="661"/>
      <c r="J50" s="661"/>
      <c r="K50" s="663"/>
      <c r="L50" s="661"/>
    </row>
    <row r="51" spans="1:12" ht="17" x14ac:dyDescent="0.25">
      <c r="A51" s="57"/>
      <c r="B51" s="661">
        <v>49</v>
      </c>
      <c r="C51" s="605"/>
      <c r="D51" s="661"/>
      <c r="E51" s="739">
        <v>1</v>
      </c>
      <c r="F51" s="665"/>
      <c r="G51" s="661"/>
      <c r="H51" s="661"/>
      <c r="I51" s="661"/>
      <c r="J51" s="661"/>
      <c r="K51" s="663"/>
      <c r="L51" s="661"/>
    </row>
    <row r="52" spans="1:12" ht="17" x14ac:dyDescent="0.25">
      <c r="A52" s="57"/>
      <c r="B52" s="661">
        <v>50</v>
      </c>
      <c r="C52" s="605"/>
      <c r="D52" s="661"/>
      <c r="E52" s="739">
        <v>1</v>
      </c>
      <c r="F52" s="665"/>
      <c r="G52" s="661"/>
      <c r="H52" s="661"/>
      <c r="I52" s="661"/>
      <c r="J52" s="661"/>
      <c r="K52" s="663"/>
      <c r="L52" s="661"/>
    </row>
    <row r="53" spans="1:12" ht="17" x14ac:dyDescent="0.25">
      <c r="A53" s="57"/>
      <c r="B53" s="663">
        <v>51</v>
      </c>
      <c r="C53" s="605"/>
      <c r="D53" s="661"/>
      <c r="E53" s="739">
        <v>1</v>
      </c>
      <c r="F53" s="665"/>
      <c r="G53" s="661"/>
      <c r="H53" s="661"/>
      <c r="I53" s="661"/>
      <c r="J53" s="661"/>
      <c r="K53" s="663"/>
      <c r="L53" s="661"/>
    </row>
    <row r="54" spans="1:12" ht="17" x14ac:dyDescent="0.25">
      <c r="A54" s="57"/>
      <c r="B54" s="661">
        <v>52</v>
      </c>
      <c r="C54" s="605"/>
      <c r="D54" s="661"/>
      <c r="E54" s="739">
        <v>1</v>
      </c>
      <c r="F54" s="665"/>
      <c r="G54" s="661"/>
      <c r="H54" s="661"/>
      <c r="I54" s="661"/>
      <c r="J54" s="661"/>
      <c r="K54" s="663"/>
      <c r="L54" s="661"/>
    </row>
    <row r="55" spans="1:12" ht="17" x14ac:dyDescent="0.25">
      <c r="A55" s="57"/>
      <c r="B55" s="661">
        <v>53</v>
      </c>
      <c r="C55" s="605"/>
      <c r="D55" s="661"/>
      <c r="E55" s="739">
        <v>1</v>
      </c>
      <c r="F55" s="665"/>
      <c r="G55" s="661"/>
      <c r="H55" s="661"/>
      <c r="I55" s="661"/>
      <c r="J55" s="661"/>
      <c r="K55" s="663"/>
      <c r="L55" s="661"/>
    </row>
    <row r="56" spans="1:12" ht="17" x14ac:dyDescent="0.25">
      <c r="A56" s="57"/>
      <c r="B56" s="663">
        <v>54</v>
      </c>
      <c r="C56" s="605"/>
      <c r="D56" s="661"/>
      <c r="E56" s="739">
        <v>1</v>
      </c>
      <c r="F56" s="665"/>
      <c r="G56" s="661"/>
      <c r="H56" s="661"/>
      <c r="I56" s="661"/>
      <c r="J56" s="661"/>
      <c r="K56" s="663"/>
      <c r="L56" s="661"/>
    </row>
    <row r="57" spans="1:12" ht="17" x14ac:dyDescent="0.25">
      <c r="A57" s="57"/>
      <c r="B57" s="661">
        <v>55</v>
      </c>
      <c r="C57" s="605"/>
      <c r="D57" s="661"/>
      <c r="E57" s="739">
        <v>1</v>
      </c>
      <c r="F57" s="665"/>
      <c r="G57" s="661"/>
      <c r="H57" s="661"/>
      <c r="I57" s="661"/>
      <c r="J57" s="661"/>
      <c r="K57" s="663"/>
      <c r="L57" s="661"/>
    </row>
    <row r="58" spans="1:12" ht="17" x14ac:dyDescent="0.25">
      <c r="A58" s="57"/>
      <c r="B58" s="661">
        <v>56</v>
      </c>
      <c r="C58" s="605"/>
      <c r="D58" s="661"/>
      <c r="E58" s="739">
        <v>1</v>
      </c>
      <c r="F58" s="665"/>
      <c r="G58" s="661"/>
      <c r="H58" s="661"/>
      <c r="I58" s="661"/>
      <c r="J58" s="661"/>
      <c r="K58" s="663"/>
      <c r="L58" s="661"/>
    </row>
    <row r="59" spans="1:12" ht="17" x14ac:dyDescent="0.25">
      <c r="A59" s="57"/>
      <c r="B59" s="663">
        <v>57</v>
      </c>
      <c r="C59" s="605"/>
      <c r="D59" s="661"/>
      <c r="E59" s="739">
        <v>1</v>
      </c>
      <c r="F59" s="665"/>
      <c r="G59" s="661"/>
      <c r="H59" s="661"/>
      <c r="I59" s="661"/>
      <c r="J59" s="661"/>
      <c r="K59" s="663"/>
      <c r="L59" s="661"/>
    </row>
    <row r="60" spans="1:12" ht="17" x14ac:dyDescent="0.25">
      <c r="A60" s="57"/>
      <c r="B60" s="661">
        <v>58</v>
      </c>
      <c r="C60" s="605"/>
      <c r="D60" s="661"/>
      <c r="E60" s="739">
        <v>1</v>
      </c>
      <c r="F60" s="665"/>
      <c r="G60" s="661"/>
      <c r="H60" s="661"/>
      <c r="I60" s="661"/>
      <c r="J60" s="661"/>
      <c r="K60" s="663"/>
      <c r="L60" s="661"/>
    </row>
    <row r="61" spans="1:12" ht="17" x14ac:dyDescent="0.25">
      <c r="A61" s="57"/>
      <c r="B61" s="661">
        <v>59</v>
      </c>
      <c r="C61" s="605"/>
      <c r="D61" s="661"/>
      <c r="E61" s="739">
        <v>1</v>
      </c>
      <c r="F61" s="665"/>
      <c r="G61" s="661"/>
      <c r="H61" s="661"/>
      <c r="I61" s="661"/>
      <c r="J61" s="661"/>
      <c r="K61" s="663"/>
      <c r="L61" s="661"/>
    </row>
    <row r="62" spans="1:12" ht="17" x14ac:dyDescent="0.25">
      <c r="A62" s="57"/>
      <c r="B62" s="663">
        <v>60</v>
      </c>
      <c r="C62" s="605"/>
      <c r="D62" s="661"/>
      <c r="E62" s="739">
        <v>1</v>
      </c>
      <c r="F62" s="665"/>
      <c r="G62" s="661"/>
      <c r="H62" s="661"/>
      <c r="I62" s="661"/>
      <c r="J62" s="661"/>
      <c r="K62" s="663"/>
      <c r="L62" s="661"/>
    </row>
    <row r="63" spans="1:12" ht="17" x14ac:dyDescent="0.25">
      <c r="A63" s="57"/>
      <c r="B63" s="661"/>
      <c r="C63" s="605"/>
      <c r="D63" s="661"/>
      <c r="E63" s="665"/>
      <c r="F63" s="665"/>
      <c r="G63" s="661"/>
      <c r="H63" s="661"/>
      <c r="I63" s="661"/>
      <c r="J63" s="661"/>
      <c r="K63" s="663"/>
      <c r="L63" s="661"/>
    </row>
    <row r="64" spans="1:12" ht="17" x14ac:dyDescent="0.25">
      <c r="A64" s="57"/>
      <c r="B64" s="661"/>
      <c r="C64" s="605"/>
      <c r="D64" s="661"/>
      <c r="E64" s="665"/>
      <c r="F64" s="665"/>
      <c r="G64" s="661"/>
      <c r="H64" s="661"/>
      <c r="I64" s="661"/>
      <c r="J64" s="661"/>
      <c r="K64" s="663"/>
      <c r="L64" s="661"/>
    </row>
    <row r="65" spans="1:12" ht="17" x14ac:dyDescent="0.25">
      <c r="A65" s="57"/>
      <c r="B65" s="687"/>
      <c r="C65" s="57"/>
      <c r="D65" s="687"/>
      <c r="E65" s="57"/>
      <c r="F65" s="57"/>
      <c r="G65" s="57"/>
      <c r="H65" s="687"/>
      <c r="I65" s="687"/>
      <c r="J65" s="687"/>
      <c r="K65" s="687"/>
      <c r="L65" s="687"/>
    </row>
    <row r="66" spans="1:12" ht="17" x14ac:dyDescent="0.25">
      <c r="A66" s="57"/>
      <c r="B66" s="687"/>
      <c r="C66" s="57"/>
      <c r="D66" s="687"/>
      <c r="E66" s="57"/>
      <c r="F66" s="57"/>
      <c r="G66" s="57"/>
      <c r="H66" s="687"/>
      <c r="I66" s="687"/>
      <c r="J66" s="687"/>
      <c r="K66" s="687"/>
      <c r="L66" s="687"/>
    </row>
    <row r="67" spans="1:12" ht="17" x14ac:dyDescent="0.25">
      <c r="A67" s="57"/>
      <c r="B67" s="687"/>
      <c r="C67" s="57"/>
      <c r="D67" s="687"/>
      <c r="E67" s="57"/>
      <c r="F67" s="57"/>
      <c r="G67" s="57"/>
      <c r="H67" s="687"/>
      <c r="I67" s="687"/>
      <c r="J67" s="687"/>
      <c r="K67" s="687"/>
      <c r="L67" s="687"/>
    </row>
    <row r="68" spans="1:12" ht="17" x14ac:dyDescent="0.25">
      <c r="A68" s="57"/>
      <c r="B68" s="687"/>
      <c r="C68" s="57"/>
      <c r="D68" s="687"/>
      <c r="E68" s="57"/>
      <c r="F68" s="57"/>
      <c r="G68" s="57"/>
      <c r="H68" s="687"/>
      <c r="I68" s="687"/>
      <c r="J68" s="687"/>
      <c r="K68" s="687"/>
      <c r="L68" s="687"/>
    </row>
    <row r="69" spans="1:12" ht="17" x14ac:dyDescent="0.25">
      <c r="A69" s="57"/>
      <c r="B69" s="687"/>
      <c r="C69" s="57"/>
      <c r="D69" s="687"/>
      <c r="E69" s="57"/>
      <c r="F69" s="57"/>
      <c r="G69" s="57"/>
      <c r="H69" s="687"/>
      <c r="I69" s="687"/>
      <c r="J69" s="687"/>
      <c r="K69" s="687"/>
      <c r="L69" s="687"/>
    </row>
    <row r="70" spans="1:12" ht="17" x14ac:dyDescent="0.25">
      <c r="A70" s="57"/>
      <c r="B70" s="687"/>
      <c r="C70" s="57"/>
      <c r="D70" s="687"/>
      <c r="E70" s="57"/>
      <c r="F70" s="57"/>
      <c r="G70" s="57"/>
      <c r="H70" s="687"/>
      <c r="I70" s="687"/>
      <c r="J70" s="687"/>
      <c r="K70" s="687"/>
      <c r="L70" s="687"/>
    </row>
    <row r="71" spans="1:12" ht="17" x14ac:dyDescent="0.25">
      <c r="A71" s="57"/>
      <c r="B71" s="687"/>
      <c r="C71" s="57"/>
      <c r="D71" s="687"/>
      <c r="E71" s="57"/>
      <c r="F71" s="57"/>
      <c r="G71" s="57"/>
      <c r="H71" s="687"/>
      <c r="I71" s="687"/>
      <c r="J71" s="687"/>
      <c r="K71" s="687"/>
      <c r="L71" s="687"/>
    </row>
    <row r="72" spans="1:12" ht="17" x14ac:dyDescent="0.25">
      <c r="A72" s="57"/>
      <c r="B72" s="687"/>
      <c r="C72" s="57"/>
      <c r="D72" s="687"/>
      <c r="E72" s="57"/>
      <c r="F72" s="57"/>
      <c r="G72" s="57"/>
      <c r="H72" s="687"/>
      <c r="I72" s="687"/>
      <c r="J72" s="687"/>
      <c r="K72" s="687"/>
      <c r="L72" s="687"/>
    </row>
    <row r="73" spans="1:12" ht="17" x14ac:dyDescent="0.25">
      <c r="A73" s="57"/>
      <c r="B73" s="687"/>
      <c r="C73" s="57"/>
      <c r="D73" s="687"/>
      <c r="E73" s="57"/>
      <c r="F73" s="57"/>
      <c r="G73" s="57"/>
      <c r="H73" s="594"/>
      <c r="I73" s="594"/>
      <c r="J73" s="687"/>
      <c r="K73" s="687"/>
      <c r="L73" s="687"/>
    </row>
    <row r="74" spans="1:12" ht="17" x14ac:dyDescent="0.25">
      <c r="A74" s="57"/>
      <c r="B74" s="687"/>
      <c r="C74" s="57"/>
      <c r="D74" s="687"/>
      <c r="E74" s="57"/>
      <c r="F74" s="57"/>
      <c r="G74" s="57"/>
      <c r="H74" s="687"/>
      <c r="I74" s="687"/>
      <c r="J74" s="687"/>
      <c r="K74" s="687"/>
      <c r="L74" s="687"/>
    </row>
  </sheetData>
  <phoneticPr fontId="39" type="noConversion"/>
  <conditionalFormatting sqref="H73:I73">
    <cfRule type="duplicateValues" dxfId="1" priority="2"/>
  </conditionalFormatting>
  <conditionalFormatting sqref="K3:K64">
    <cfRule type="cellIs" dxfId="0" priority="1" operator="equal">
      <formula>"Y"</formula>
    </cfRule>
  </conditionalFormatting>
  <dataValidations count="1">
    <dataValidation type="list" allowBlank="1" showInputMessage="1" showErrorMessage="1" sqref="K3:K64" xr:uid="{2EDF8039-8F92-47FB-9167-C75200784249}">
      <formula1>"Y, N"</formula1>
    </dataValidation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3d30ebd-e8be-4129-bd5c-4cb9f7266143" xsi:nil="true"/>
    <lcf76f155ced4ddcb4097134ff3c332f xmlns="343fddb9-674e-49bd-af31-aa458e88908d">
      <Terms xmlns="http://schemas.microsoft.com/office/infopath/2007/PartnerControls"/>
    </lcf76f155ced4ddcb4097134ff3c332f>
    <_Flow_SignoffStatus xmlns="343fddb9-674e-49bd-af31-aa458e88908d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FD407519F28E684BBF229B7F0C0B278B" ma:contentTypeVersion="18" ma:contentTypeDescription="새 문서를 만듭니다." ma:contentTypeScope="" ma:versionID="b8b7b2b2c072505495117e3587fb8e0a">
  <xsd:schema xmlns:xsd="http://www.w3.org/2001/XMLSchema" xmlns:xs="http://www.w3.org/2001/XMLSchema" xmlns:p="http://schemas.microsoft.com/office/2006/metadata/properties" xmlns:ns2="343fddb9-674e-49bd-af31-aa458e88908d" xmlns:ns3="13d30ebd-e8be-4129-bd5c-4cb9f7266143" targetNamespace="http://schemas.microsoft.com/office/2006/metadata/properties" ma:root="true" ma:fieldsID="0665f1df3370017e79822ea736a99330" ns2:_="" ns3:_="">
    <xsd:import namespace="343fddb9-674e-49bd-af31-aa458e88908d"/>
    <xsd:import namespace="13d30ebd-e8be-4129-bd5c-4cb9f72661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_Flow_SignoffStatu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3fddb9-674e-49bd-af31-aa458e8890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이미지 태그" ma:readOnly="false" ma:fieldId="{5cf76f15-5ced-4ddc-b409-7134ff3c332f}" ma:taxonomyMulti="true" ma:sspId="7014e59c-743f-4cb4-8403-544890de365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_Flow_SignoffStatus" ma:index="21" nillable="true" ma:displayName="Sign-off status" ma:internalName="Sign_x002d_off_x0020_status">
      <xsd:simpleType>
        <xsd:restriction base="dms:Text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30ebd-e8be-4129-bd5c-4cb9f726614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62a8d432-7a27-4d8e-aa44-b3f2fc265cc5}" ma:internalName="TaxCatchAll" ma:showField="CatchAllData" ma:web="13d30ebd-e8be-4129-bd5c-4cb9f72661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975ABFA-8245-42B4-9190-1057D0C8A0A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512E043-3EB0-4B4D-A76A-D461BCB1D43B}">
  <ds:schemaRefs>
    <ds:schemaRef ds:uri="http://schemas.microsoft.com/office/2006/metadata/properties"/>
    <ds:schemaRef ds:uri="http://schemas.microsoft.com/office/infopath/2007/PartnerControls"/>
    <ds:schemaRef ds:uri="13d30ebd-e8be-4129-bd5c-4cb9f7266143"/>
    <ds:schemaRef ds:uri="343fddb9-674e-49bd-af31-aa458e88908d"/>
  </ds:schemaRefs>
</ds:datastoreItem>
</file>

<file path=customXml/itemProps3.xml><?xml version="1.0" encoding="utf-8"?>
<ds:datastoreItem xmlns:ds="http://schemas.openxmlformats.org/officeDocument/2006/customXml" ds:itemID="{601A60A4-010D-440B-9AEC-CE8AA8A56EC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43fddb9-674e-49bd-af31-aa458e88908d"/>
    <ds:schemaRef ds:uri="13d30ebd-e8be-4129-bd5c-4cb9f72661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7</vt:i4>
      </vt:variant>
    </vt:vector>
  </HeadingPairs>
  <TitlesOfParts>
    <vt:vector size="20" baseType="lpstr">
      <vt:lpstr>Standard_layout_298</vt:lpstr>
      <vt:lpstr>4fl_layout</vt:lpstr>
      <vt:lpstr>5fl_layout</vt:lpstr>
      <vt:lpstr>6fl_layout</vt:lpstr>
      <vt:lpstr>7fl_layout</vt:lpstr>
      <vt:lpstr>SEL1_CAB</vt:lpstr>
      <vt:lpstr>SEL1_CAB Summary</vt:lpstr>
      <vt:lpstr>개통</vt:lpstr>
      <vt:lpstr>해지</vt:lpstr>
      <vt:lpstr>Sejong</vt:lpstr>
      <vt:lpstr>Telstra</vt:lpstr>
      <vt:lpstr>Singtel</vt:lpstr>
      <vt:lpstr>GS ITM</vt:lpstr>
      <vt:lpstr>개통!partner_id</vt:lpstr>
      <vt:lpstr>해지!partner_id</vt:lpstr>
      <vt:lpstr>'4fl_layout'!Print_Area</vt:lpstr>
      <vt:lpstr>'5fl_layout'!Print_Area</vt:lpstr>
      <vt:lpstr>'6fl_layout'!Print_Area</vt:lpstr>
      <vt:lpstr>'7fl_layout'!Print_Area</vt:lpstr>
      <vt:lpstr>Standard_layout_298!Print_Area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yongchul lee</dc:creator>
  <cp:keywords/>
  <dc:description/>
  <cp:lastModifiedBy>Ikjun Byun</cp:lastModifiedBy>
  <cp:revision/>
  <dcterms:created xsi:type="dcterms:W3CDTF">2021-07-29T05:12:35Z</dcterms:created>
  <dcterms:modified xsi:type="dcterms:W3CDTF">2024-02-06T07:27:54Z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0x010100FD407519F28E684BBF229B7F0C0B278B</vt:lpwstr>
  </property>
  <property fmtid="{D5CDD505-2E9C-101B-9397-08002B2CF9AE}" pid="3" name="MediaServiceImageTags">
    <vt:lpwstr/>
  </property>
</Properties>
</file>