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igitaledgeasia.sharepoint.com/sites/kr-ops/DEKR OPS only/002. PUS1 OPS/200. Operations/207. RPA/Development_Data/SLA/"/>
    </mc:Choice>
  </mc:AlternateContent>
  <xr:revisionPtr revIDLastSave="1672" documentId="8_{E811CB85-7830-46B3-9998-F47D3A81DB8F}" xr6:coauthVersionLast="47" xr6:coauthVersionMax="47" xr10:uidLastSave="{4436D936-5389-47E3-A4E3-91CCF17D970B}"/>
  <bookViews>
    <workbookView xWindow="37320" yWindow="-120" windowWidth="38640" windowHeight="21240" firstSheet="1" activeTab="1" xr2:uid="{73291EF5-B688-4D21-92D4-02DDCEF9A40B}"/>
  </bookViews>
  <sheets>
    <sheet name="기존_SLA(양식)" sheetId="3" state="hidden" r:id="rId1"/>
    <sheet name="SLA_SummaryTable" sheetId="2" r:id="rId2"/>
    <sheet name="새_SLA" sheetId="10" state="hidden" r:id="rId3"/>
    <sheet name="SLA기준표" sheetId="4" r:id="rId4"/>
    <sheet name="SLA계산식" sheetId="5" state="hidden" r:id="rId5"/>
    <sheet name="SLA_계산식" sheetId="9" r:id="rId6"/>
    <sheet name="글로벌SLA양식" sheetId="7" state="hidden" r:id="rId7"/>
    <sheet name="SLA기준표(글로벌양식)" sheetId="8" state="hidden" r:id="rId8"/>
    <sheet name="참고양식" sheetId="6" state="hidden" r:id="rId9"/>
    <sheet name="기존양식SLA" sheetId="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C8" i="2"/>
  <c r="C5" i="2"/>
  <c r="D15" i="10"/>
  <c r="D16" i="10"/>
  <c r="D17" i="10"/>
  <c r="D18" i="10"/>
  <c r="D19" i="10"/>
  <c r="D14" i="10"/>
  <c r="F17" i="10"/>
  <c r="F15" i="10"/>
  <c r="F16" i="10"/>
  <c r="F14" i="10"/>
  <c r="F19" i="10"/>
  <c r="F18" i="10"/>
  <c r="D7" i="9"/>
  <c r="D8" i="9"/>
  <c r="D9" i="9"/>
  <c r="D10" i="9"/>
  <c r="C10" i="9"/>
  <c r="C9" i="9"/>
  <c r="C8" i="9"/>
  <c r="C7" i="9"/>
  <c r="C6" i="9"/>
  <c r="D6" i="9"/>
  <c r="B19" i="9"/>
  <c r="B18" i="9"/>
  <c r="B17" i="9"/>
  <c r="B16" i="9"/>
  <c r="E2" i="5"/>
  <c r="F2" i="5" s="1"/>
  <c r="D2" i="5"/>
</calcChain>
</file>

<file path=xl/sharedStrings.xml><?xml version="1.0" encoding="utf-8"?>
<sst xmlns="http://schemas.openxmlformats.org/spreadsheetml/2006/main" count="285" uniqueCount="196">
  <si>
    <t>Digital Edge IDC SLA [Service Level Agreement]</t>
    <phoneticPr fontId="5" type="noConversion"/>
  </si>
  <si>
    <t>1. Overview</t>
    <phoneticPr fontId="5" type="noConversion"/>
  </si>
  <si>
    <t>Division</t>
    <phoneticPr fontId="5" type="noConversion"/>
  </si>
  <si>
    <t>Description</t>
    <phoneticPr fontId="5" type="noConversion"/>
  </si>
  <si>
    <t>장애기준(정의)</t>
    <phoneticPr fontId="5" type="noConversion"/>
  </si>
  <si>
    <t>● → 고객이 제안사가 제공하는 회선을 통해 정상적으로 데이터 전송을 하지 못한 경우</t>
    <phoneticPr fontId="5" type="noConversion"/>
  </si>
  <si>
    <t>장애 예외상황</t>
    <phoneticPr fontId="5" type="noConversion"/>
  </si>
  <si>
    <t>● → 천재지변으로 인한 장애
● → 자의적, 타의적인 DDoS 공격 및 고객사 운영 정책에 의해 발생되는 과부하로 인한 
        서비스 지연, 불가 현상
● → 선 공지된 공사로 인한 서비스 중단. (월 정기 PM 등)
● → 절체로 인해 주/예비 회선 중 한 회선으로 서비스되는 경우</t>
    <phoneticPr fontId="5" type="noConversion"/>
  </si>
  <si>
    <t>보상기준</t>
    <phoneticPr fontId="5" type="noConversion"/>
  </si>
  <si>
    <t>● → 장애 시간 및 횟수로 보상 기준을 산정함</t>
    <phoneticPr fontId="5" type="noConversion"/>
  </si>
  <si>
    <t>2. Faults and quality control</t>
    <phoneticPr fontId="5" type="noConversion"/>
  </si>
  <si>
    <t>Item</t>
    <phoneticPr fontId="5" type="noConversion"/>
  </si>
  <si>
    <t>Quality standards</t>
    <phoneticPr fontId="5" type="noConversion"/>
  </si>
  <si>
    <t>Compensation details</t>
    <phoneticPr fontId="5" type="noConversion"/>
  </si>
  <si>
    <t>Power</t>
    <phoneticPr fontId="5" type="noConversion"/>
  </si>
  <si>
    <t>100% Power</t>
  </si>
  <si>
    <t>● 센터 내 서버 공간의 정전 시 
     단, “제공자”가 제공하는 이중화된 전원시설이 모두 정전이 된 
     경우만 적용
 보상:
 정전 시간(월 누적), 보상(서비스 요금 할인)
  - 1시간 미만, 월간 서비스 요금의 10%
  - 1시간 ~ 2시간, 월간 서비스 요금의 30%
  - 2시간 ~ 3시간, 월간 서비스 요금의 60%
  - 3시간 초과, 월간 서비스 요금의 100%</t>
    <phoneticPr fontId="5" type="noConversion"/>
  </si>
  <si>
    <t>Temperature</t>
    <phoneticPr fontId="5" type="noConversion"/>
  </si>
  <si>
    <t>27℃ ± 3℃</t>
  </si>
  <si>
    <t>● 온도로 인하여 서버가 중단된 경우
 보상:
  - 서버 중단 시간(월 누적), 보상(서비스 요금 할인)
  - 1시간 미만, 월간 서비스 요금의 5%
  - 1시간 ~ 3시간, 월간 서비스 요금의 10%
  - 4시간초과, 월간 서비스 요금의 25%</t>
    <phoneticPr fontId="5" type="noConversion"/>
  </si>
  <si>
    <t>Humidity</t>
    <phoneticPr fontId="5" type="noConversion"/>
  </si>
  <si>
    <t>50% ± 20%</t>
  </si>
  <si>
    <t>● 습도로 인하여 서버가 중단된 경우
 보상:
  - 서버 중단 시간(월 누적), 보상(서비스 요금 할인)
  - 1시간 미만, 월간 서비스 요금의 5%
  - 1시간 ~ 3시간, 월간 서비스 요금의 10%
  - 4시간초과, 월간 서비스 요금의 25%</t>
  </si>
  <si>
    <t>Network Connectivity</t>
    <phoneticPr fontId="5" type="noConversion"/>
  </si>
  <si>
    <t>● 99.72% 초과시:
  - 2시간초과 3시간이하, 월간 서비스 요금의 3%
  - 3시간초과 6시간이하, 월간 서비스 요금의 5%
  - 6시간초과 12시간이하, 월간 서비스 요금의 15%
  - 12시간초과 24시간이하, 월간 서비스 요금의 30%
  - 24시간초과 48시간이하, 월간 서비스 요금의 50%
  - 48시간초과, 월간 서비스 요금의 100%</t>
  </si>
  <si>
    <t>Delay</t>
    <phoneticPr fontId="5" type="noConversion"/>
  </si>
  <si>
    <t>50ms</t>
  </si>
  <si>
    <t>● 센터 내 네트워크 상에서 2시간/일 초과 시
  - 월 요금의 1%</t>
  </si>
  <si>
    <t>Packet Loss</t>
    <phoneticPr fontId="5" type="noConversion"/>
  </si>
  <si>
    <t>Acess to Site Requirements</t>
    <phoneticPr fontId="5" type="noConversion"/>
  </si>
  <si>
    <t>● 센터 내 승인된 직원 또는 라이선스 계약자 출입 거부 시
  - 월 요금의 25%</t>
    <phoneticPr fontId="5" type="noConversion"/>
  </si>
  <si>
    <t>고객사명 입력 :</t>
  </si>
  <si>
    <t>LS</t>
  </si>
  <si>
    <t>목표치</t>
  </si>
  <si>
    <t>달성수치</t>
  </si>
  <si>
    <t>※ Sample</t>
    <phoneticPr fontId="5" type="noConversion"/>
  </si>
  <si>
    <t>Service Level Agreement</t>
  </si>
  <si>
    <t>Target Availability</t>
  </si>
  <si>
    <t>Availability Achieved (%)</t>
  </si>
  <si>
    <t>Power</t>
  </si>
  <si>
    <t>99.99% (Non Redundant)</t>
  </si>
  <si>
    <t>100%  (Redundant)</t>
  </si>
  <si>
    <t>Temperature (18°C – 27°C)</t>
  </si>
  <si>
    <t>Relative Humidity (30% - 70%)</t>
  </si>
  <si>
    <t>1분</t>
  </si>
  <si>
    <t>1시간</t>
  </si>
  <si>
    <t>1(시간)</t>
  </si>
  <si>
    <t>하루</t>
  </si>
  <si>
    <t>24(시간)</t>
  </si>
  <si>
    <t>일주일</t>
  </si>
  <si>
    <t>168(시간)</t>
  </si>
  <si>
    <t>한달</t>
  </si>
  <si>
    <t>720(시간)</t>
  </si>
  <si>
    <t>1년</t>
  </si>
  <si>
    <t>8760(시간)</t>
  </si>
  <si>
    <t>Description</t>
  </si>
  <si>
    <t>항목</t>
  </si>
  <si>
    <t>목표수치</t>
    <phoneticPr fontId="5" type="noConversion"/>
  </si>
  <si>
    <t>달성수치</t>
    <phoneticPr fontId="5" type="noConversion"/>
  </si>
  <si>
    <t>달성률</t>
    <phoneticPr fontId="5" type="noConversion"/>
  </si>
  <si>
    <t>장애시간 입력</t>
  </si>
  <si>
    <t>보상율</t>
  </si>
  <si>
    <t>● 센터 내 서버 공간의 정전 시 
     단, “제공자”가 제공하는 이중화된 전원시설이 모두 정전이 된 
     경우만 적용
 보상:
 정전 시간(월 누적), 보상(서비스 요금 할인)
   - 1시간 미만, 월간 서비스 요금의 10%
   - 1시간 ~ 2시간, 월간 서비스 요금의 30%
   - 2시간 ~ 3시간, 월간 서비스 요금의 60%
   - 3시간 초과, 월간 서비스 요금의 100%</t>
  </si>
  <si>
    <t>● 온도로 인하여 서버가 중단된 경우
 보상:
   - 서버 중단 시간(월 누적), 보상(서비스 요금 할인)
   - 1시간 미만, 월간 서비스 요금의 5%
   - 1시간 ~ 3시간, 월간 서비스 요금의 10%
   - 4시간초과, 월간 서비스 요금의 25%</t>
  </si>
  <si>
    <t>● 습도로 인하여 서버가 중단된 경우
 보상:
   - 서버 중단 시간(월 누적), 보상(서비스 요금 할인)
   - 1시간 미만, 월간 서비스 요금의 5%
   - 1시간 ~ 3시간, 월간 서비스 요금의 10%
   - 4시간초과, 월간 서비스 요금의 25%</t>
  </si>
  <si>
    <t>● 99.72% 초과시:
   - 2시간초과 3시간이하, 월간 서비스 요금의 3%
   - 3시간초과 6시간이하, 월간 서비스 요금의 5%
   - 6시간초과 12시간이하, 월간 서비스 요금의 15%
   - 12시간초과 24시간이하, 월간 서비스 요금의 30%
   - 24시간초과 48시간이하, 월간 서비스 요금의 50%
   - 48시간초과, 월간 서비스 요금의 100%</t>
  </si>
  <si>
    <t>● 센터 내 네트워크 상에서 2시간/일 초과 시
   - 월 요금의 1%</t>
  </si>
  <si>
    <t>전력</t>
  </si>
  <si>
    <t>제외</t>
  </si>
  <si>
    <t>Input</t>
  </si>
  <si>
    <t>월간서비스 요금기준 (단위: %)</t>
  </si>
  <si>
    <t>Standard</t>
    <phoneticPr fontId="5" type="noConversion"/>
  </si>
  <si>
    <t>Remark(%)</t>
  </si>
  <si>
    <t>정전시간(월 누적)</t>
    <phoneticPr fontId="5" type="noConversion"/>
  </si>
  <si>
    <t>보상(월간 서비스 요금 할인)</t>
    <phoneticPr fontId="5" type="noConversion"/>
  </si>
  <si>
    <t>100 &gt;= 0</t>
  </si>
  <si>
    <t>센터 내 승인된 직원 또는 라이선스 계약자 출입 거부 시</t>
    <phoneticPr fontId="5" type="noConversion"/>
  </si>
  <si>
    <t>1시간 미만</t>
    <phoneticPr fontId="5" type="noConversion"/>
  </si>
  <si>
    <t>1시간~2시간</t>
    <phoneticPr fontId="5" type="noConversion"/>
  </si>
  <si>
    <t>2시간~3시간</t>
    <phoneticPr fontId="5" type="noConversion"/>
  </si>
  <si>
    <t>3시간초과</t>
    <phoneticPr fontId="5" type="noConversion"/>
  </si>
  <si>
    <t>온도</t>
  </si>
  <si>
    <t>Remark(℃)</t>
  </si>
  <si>
    <t>서버 중단시간(월 누적)</t>
    <phoneticPr fontId="5" type="noConversion"/>
  </si>
  <si>
    <t>24 &gt;= 0</t>
  </si>
  <si>
    <t>27 &gt;= 24</t>
  </si>
  <si>
    <t>1시간~3시간</t>
    <phoneticPr fontId="5" type="noConversion"/>
  </si>
  <si>
    <t>30 &gt;= 27</t>
  </si>
  <si>
    <t>4시간초과</t>
    <phoneticPr fontId="5" type="noConversion"/>
  </si>
  <si>
    <t>습도</t>
  </si>
  <si>
    <t>30 &gt;= 0</t>
  </si>
  <si>
    <t>50 &gt;= 30</t>
  </si>
  <si>
    <t>70 &gt;= 50</t>
  </si>
  <si>
    <t>장애</t>
  </si>
  <si>
    <t>99.72 &gt;= 0</t>
  </si>
  <si>
    <t>2시간초과~3시간이하</t>
    <phoneticPr fontId="5" type="noConversion"/>
  </si>
  <si>
    <t>3시간초과~6시간이하</t>
    <phoneticPr fontId="5" type="noConversion"/>
  </si>
  <si>
    <t>6시간초과~12시간이하</t>
    <phoneticPr fontId="5" type="noConversion"/>
  </si>
  <si>
    <t>12시간초과~24시간이하</t>
    <phoneticPr fontId="5" type="noConversion"/>
  </si>
  <si>
    <t>24시간초과~48시간이하</t>
    <phoneticPr fontId="5" type="noConversion"/>
  </si>
  <si>
    <t>48시간초과</t>
    <phoneticPr fontId="5" type="noConversion"/>
  </si>
  <si>
    <t>Remark(ms)</t>
  </si>
  <si>
    <t>센터 내 네트워크 상에서 2시간/일 초과 시</t>
    <phoneticPr fontId="5" type="noConversion"/>
  </si>
  <si>
    <t>50 &gt;= 0</t>
  </si>
  <si>
    <t>0.3 &gt;= 0</t>
  </si>
  <si>
    <t>* 장애보상 시간적 기준: 분 단위</t>
    <phoneticPr fontId="5" type="noConversion"/>
  </si>
  <si>
    <t>한달 요금</t>
    <phoneticPr fontId="5" type="noConversion"/>
  </si>
  <si>
    <t>하루요금</t>
    <phoneticPr fontId="5" type="noConversion"/>
  </si>
  <si>
    <t>서비스장애비용</t>
    <phoneticPr fontId="5" type="noConversion"/>
  </si>
  <si>
    <t>서비스수준 평가 적용</t>
    <phoneticPr fontId="5" type="noConversion"/>
  </si>
  <si>
    <t>1년 2000만원</t>
    <phoneticPr fontId="5" type="noConversion"/>
  </si>
  <si>
    <t>등급</t>
    <phoneticPr fontId="5" type="noConversion"/>
  </si>
  <si>
    <t>점수</t>
    <phoneticPr fontId="5" type="noConversion"/>
  </si>
  <si>
    <t>제재/보상</t>
    <phoneticPr fontId="5" type="noConversion"/>
  </si>
  <si>
    <t>1시간: 60분</t>
    <phoneticPr fontId="5" type="noConversion"/>
  </si>
  <si>
    <t>166만6천700원</t>
    <phoneticPr fontId="5" type="noConversion"/>
  </si>
  <si>
    <t>5만3천800원</t>
    <phoneticPr fontId="5" type="noConversion"/>
  </si>
  <si>
    <t>10만7천500원</t>
    <phoneticPr fontId="5" type="noConversion"/>
  </si>
  <si>
    <t>90이상~100이하</t>
    <phoneticPr fontId="5" type="noConversion"/>
  </si>
  <si>
    <t>보상 x%</t>
    <phoneticPr fontId="5" type="noConversion"/>
  </si>
  <si>
    <t>1일 = 60분*24h = 1440분</t>
    <phoneticPr fontId="5" type="noConversion"/>
  </si>
  <si>
    <t>85이상~90이하</t>
    <phoneticPr fontId="5" type="noConversion"/>
  </si>
  <si>
    <t>1달 = 1440분*30일 = 43200분</t>
    <phoneticPr fontId="5" type="noConversion"/>
  </si>
  <si>
    <t>80이상~85이하</t>
    <phoneticPr fontId="5" type="noConversion"/>
  </si>
  <si>
    <t>75이상~80이하</t>
    <phoneticPr fontId="5" type="noConversion"/>
  </si>
  <si>
    <t>* SLA 99.9%의 가용률 계산식</t>
    <phoneticPr fontId="5" type="noConversion"/>
  </si>
  <si>
    <t>…</t>
    <phoneticPr fontId="5" type="noConversion"/>
  </si>
  <si>
    <t>43200*0.999 = 43156.8</t>
    <phoneticPr fontId="5" type="noConversion"/>
  </si>
  <si>
    <t>43200 - 43156.8 = 43.2분</t>
    <phoneticPr fontId="5" type="noConversion"/>
  </si>
  <si>
    <t>즉 43.2분이상 장애시 보상가능</t>
    <phoneticPr fontId="5" type="noConversion"/>
  </si>
  <si>
    <t>장애보상비 = (최근3개월의 서비스 이용 요금의 1일평균요금) / 24시간 × 서비스 장애시간 × 24배</t>
  </si>
  <si>
    <t>사용자의 서비스 비용에서 1시간의 요금을 구한다</t>
  </si>
  <si>
    <t>서비스 장애시간을 곱한다 (1시간 미만인 경우 1시간으로 책정한다)</t>
  </si>
  <si>
    <t>24를 곱하여 나온값을 장애보상비로 한다.</t>
  </si>
  <si>
    <t>∗ 사용자의 결제요금의 1시간에 해당 하는 비용 계산 X 장애시간 X 24 = 장애보상비</t>
  </si>
  <si>
    <t>서비스 수준 계약 (SLA)</t>
  </si>
  <si>
    <t>월간 99.99% 가동률의 경우 만약 한달이 30일이라고 가정하고
uptime/downtime은 아래와 같습니다.
- uptime : 29일 23시간 55분 41초
- downtime : 4분 19초</t>
  </si>
  <si>
    <t>이용약관</t>
  </si>
  <si>
    <t>서비스 제공 수준 협약(SLA)</t>
  </si>
  <si>
    <t>제1조 (목적)
본 서비스 제공 수준 협약(이하 "본 SLA")은 스마일서브(이하 "회사")의 책임 있는 사유로 서비스 장애가 발생하였고, 그로 인해 사용자(이하 "고객")가 손해를 입은 경우 보상의 범위를 명확히 규정하는데 있습니다. 본 SLA에 규정되어 있지 않은 내용은 서비스 이용 약관의 조건을 따르며, 상충되는 내용이 있을 경우에는 본 SLA를 우선합니다.
제2조 (손해배상의 범위)
① 회사는 회사가 제공하는 서비스에 대하여 월 가용성 99.9%를 보장하며, 회사의 명백한 귀책 사유로 제시한 가용성에 충족하지 않는 경우 고객의 청구에 의해 손해를 배상합니다.
가용성이란 정해진 서비스 운영 시간(예정된 가동시간) 대비 서비스에 접속이 가능한 시간(실제 가동시간)의 비율을 의미합니다.
② 서비스 장애 시간은 서비스를 이용하지 못한 사실을 고객이 회사에 통보하여 회사가 확인한 시점(또는 그 전에 회사가 그 사실을 알았거나 알 수 있게 된 시점)부터 측정됩니다.
서비스 장애란 회사가 제공하는 서비스로의 직·간접적인 접근이 지속적으로 불가한 상황을 의미합니다.
③ 손해배상금액의 산정은 서비스 제공 중지 시간에 대하여 최근 3개월(3개월 미만인 경우는 장애 해당 기간 적용)의 일일 평균요금을 24(시간)로 나눈 수를 서비스 장애시간과 곱하여 산출한 금액의 24배를 기준으로 하여 협의 후 배상합니다. 단 서비스 장애시간이 1시간 미만인 경우에는 1시간으로 합니다.
④ 서비스 장애로 인하여 데이터가 망실되는 사고가 발생한 경우 해당 서비스 1일 이용 요금의 300배를 손해배상금액으로 산정해 배상합니다.
⑤ 고객이 데이터 망실에 대하여 손해배상을 청구하고자 하는 경우 이에 대한 사유, 청구액과 산출 근거, 장애 상세 내용을 기재하여 회사에 서면으로 신청해야 합니다.
· 월 가용성(%)=(1-월 장애시간의 합/월 서비스 시간)×100
· 손해배상금액 = (최근3개월의 서비스 이용 요금의 1일평균요금/24시간×서비스 장애시간)×24
· 데이터망실에 대한 손해배상금액 = 해당 서비스 1일 요금 * 300
제3조 (면책)
본 SLA는 아래의 경우에는 적용되지 않습니다.
① 회사의 이용약관에 명시된 중단과 중지 등의 사유에 의한 중단
② 회사의 통제 범위를 벗어난 요인으로 인한 장애
· 자연 재해, 전쟁, 국가 비상사태, 천재 지변 등으로 정상적인 서비스를 제공할 수 없는 경우
· 시스템 다운 등 고의, 과실없는 하드웨어 또는 소프트웨어 장애
· 기간통신사업자 등의 과실로 인하여 전국적 네트워크 장애 또는 이에 상응하는 불가항력으로 인해 서비스가 중단된 경우
③ 고객의 자발적 행위 또는 관리 미흡으로 인한 장애
· 회사 서비스 내에 고객이 설치하여 사용하는 고객 또는 제3자의 장비, 소프트웨어, 애플리케이션 등에서 장애가 발생하는 경우
· 고객의 계정이나 장비를 사용하여 회사 네트워크에 접속하는 고객의 직원, 대리인, 공급업체 등 기타 모든 고객측 사람으로 인해 발생하는 경우
· 고객이 회사의 권고 또는 사용 정책을 따르지 않아 발생하는 장애
· 고객이 관리하는 시스템에 적절한 보안 조치를 취하지 않아 침해나 장애가 발생하는 경우
· 고객이 이용하는 서비스의 이용한도를 초과하거나, 과도한 이용으로 장애를 유발하는 경우
④ 회사의 명백한 귀책 사유의 데이터 망실이 아닌 경우 및 아래 항목에 해당하는 경우
· 회사가 관리 목적으로 백업한 데이터를 이용하여 최대 일주일 이내의 자료로 복구 서비스를 제공한 경우
· 홈페이지에 명시한 백업 불가 영역
⑤ 회사가 사전에 계획된 서비스의 유지·관리(SW/HW 업그레이드 등)를 위한 목적으로 야기된 사용상의 장애
⑥ 회사가 서비스에 적절한 보안조치를 취하였음에도 불법적인 침해로 인해 발생한 장애
⑦ 고객 상호간 또는 이용 고객과 제 3자 상호간에 서비스를 매개로 하여 물품거래 등을 한 경우 해당 거래로 인해 발생하는 손실 또는 장애
⑧ 회사가 고객에게 무료로 제공하는 서비스에 대해 이용 중 발생하는 장애
⑨ 기타 회사의 행위(부작위 포함)에 의하지 않은 경우로서 위 사항들에 준하는 경우
부칙
본 협약은 2023년 04월 12일부터 적용됩니다.</t>
  </si>
  <si>
    <t>1초</t>
  </si>
  <si>
    <t>장애시간</t>
  </si>
  <si>
    <t>=&gt; 약 한달간 4분19초의 가동 중지시간을 보증함</t>
  </si>
  <si>
    <t>장애시간(초)</t>
  </si>
  <si>
    <t>일년</t>
  </si>
  <si>
    <t>글로벌 SLA 기준표</t>
    <phoneticPr fontId="5" type="noConversion"/>
  </si>
  <si>
    <t>(기준: 월요금)</t>
    <phoneticPr fontId="5" type="noConversion"/>
  </si>
  <si>
    <t>서비스중단시간</t>
    <phoneticPr fontId="5" type="noConversion"/>
  </si>
  <si>
    <t>0시간초과~4시간</t>
    <phoneticPr fontId="5" type="noConversion"/>
  </si>
  <si>
    <t>없음</t>
    <phoneticPr fontId="5" type="noConversion"/>
  </si>
  <si>
    <t>4시간초과~8시간</t>
    <phoneticPr fontId="5" type="noConversion"/>
  </si>
  <si>
    <t>월간 요금의 1/2</t>
    <phoneticPr fontId="5" type="noConversion"/>
  </si>
  <si>
    <t>8시간초과~12시간</t>
    <phoneticPr fontId="5" type="noConversion"/>
  </si>
  <si>
    <t>월간 요금의 3/4</t>
    <phoneticPr fontId="5" type="noConversion"/>
  </si>
  <si>
    <t>12시간초과</t>
    <phoneticPr fontId="5" type="noConversion"/>
  </si>
  <si>
    <t>월간 요금 전체</t>
    <phoneticPr fontId="5" type="noConversion"/>
  </si>
  <si>
    <t>N+1 UPS보호 및 N+1발전기(가용성 100%)</t>
    <phoneticPr fontId="5" type="noConversion"/>
  </si>
  <si>
    <t>(기준: 월간 또는 연간 기준)</t>
    <phoneticPr fontId="5" type="noConversion"/>
  </si>
  <si>
    <t>정전으로 인한 Downtime 발생시</t>
    <phoneticPr fontId="5" type="noConversion"/>
  </si>
  <si>
    <t>MRC요금의 1일치 크레딧 제공</t>
    <phoneticPr fontId="5" type="noConversion"/>
  </si>
  <si>
    <t>CrossConnect</t>
    <phoneticPr fontId="5" type="noConversion"/>
  </si>
  <si>
    <t>(기준: NRC 및 MRC)</t>
    <phoneticPr fontId="5" type="noConversion"/>
  </si>
  <si>
    <t>고객요청일 기준</t>
    <phoneticPr fontId="5" type="noConversion"/>
  </si>
  <si>
    <t>보상(서비스 요금 면제)</t>
    <phoneticPr fontId="5" type="noConversion"/>
  </si>
  <si>
    <t>XC: 5일이상~10일이하</t>
    <phoneticPr fontId="5" type="noConversion"/>
  </si>
  <si>
    <t>1개월 MRC요금포기</t>
    <phoneticPr fontId="5" type="noConversion"/>
  </si>
  <si>
    <t>XC: 10일이상~15일미만</t>
    <phoneticPr fontId="5" type="noConversion"/>
  </si>
  <si>
    <t>NRC 및 1개월 MRC요금포기</t>
    <phoneticPr fontId="5" type="noConversion"/>
  </si>
  <si>
    <t>XC: 15일초과</t>
    <phoneticPr fontId="5" type="noConversion"/>
  </si>
  <si>
    <t>NRC 및 2개월 MRC요금포기</t>
    <phoneticPr fontId="5" type="noConversion"/>
  </si>
  <si>
    <t>XC설치목표일에서 10일초과</t>
    <phoneticPr fontId="5" type="noConversion"/>
  </si>
  <si>
    <t>고객 위약금 없이 취소가능</t>
    <phoneticPr fontId="5" type="noConversion"/>
  </si>
  <si>
    <t>XC Downtime발생시</t>
    <phoneticPr fontId="5" type="noConversion"/>
  </si>
  <si>
    <t>MRC의 1일치 크레딧 제공</t>
    <phoneticPr fontId="5" type="noConversion"/>
  </si>
  <si>
    <t>HVAC</t>
    <phoneticPr fontId="5" type="noConversion"/>
  </si>
  <si>
    <t>외부온도 화씨 78도(+_2도)를 충족하지 못할경우</t>
    <phoneticPr fontId="5" type="noConversion"/>
  </si>
  <si>
    <t>6시간 마다MRC의 1일치 크레딧 제공</t>
    <phoneticPr fontId="5" type="noConversion"/>
  </si>
  <si>
    <t>Acess to Site Requirements(하루24시간, 연간365일 무단액세스제공)</t>
    <phoneticPr fontId="5" type="noConversion"/>
  </si>
  <si>
    <t>(기준: MRC)</t>
    <phoneticPr fontId="5" type="noConversion"/>
  </si>
  <si>
    <t>센터 내 승인된 직원 또는 라이선스 계약자 출입거부 발생시</t>
    <phoneticPr fontId="5" type="noConversion"/>
  </si>
  <si>
    <t>MRC의 1주일치 크레딧 제공</t>
    <phoneticPr fontId="5" type="noConversion"/>
  </si>
  <si>
    <t>H. 학점적용, 기타 구제방법
H.1. 라이센스 계약에 따라 라이센스 계약자가 지불해야 하는 크레딧을 월별로 계산 및 추적하고 
      다음 월간 청구서에 크레딧을 적용해야 합니다. 위에서 설명한 크레딧의 적용으로 인해 
      라이센스 계약자가 법적 또는 형평적으로 사용할 수 있는 모든 치료법을 추구하는 것이 방해되지 않아야 합니다.
I. 허가자는 구내의 모든 지역에 화재 진압을 공급하고, 전기 통신 산업 표준에 따라 시스템을 수리 및 유지 관리할 
  책임이 있습니다.</t>
    <phoneticPr fontId="5" type="noConversion"/>
  </si>
  <si>
    <t>J. 보고:
J.1. 라이센서는 주문 전달/제공, 전력과 관련된 서비스 수준 성능, 환경 제어와 관련된 서비스 수준 성능, 교차 연결과 관련된 서비스 수준 성능, 라이센서가 라이센서에게 제공하는 다른 모든 서비스와 관련된 서비스 수준 성능을 포함하지만 이에 국한되지 않는 모든 누락된 서비스 수준 성능 목표를 추적해야 합니다.
J.2. 서비스 중단이 발생할 경우, 허가자는 그러한 사건으로부터 5영업일 이내에 그러한 중단이나 서비스 중단이 재발하지 않도록 적절한 프로세스 변경과 함께 사후 근본 원인 분석을 실시해야 합니다.</t>
    <phoneticPr fontId="5" type="noConversion"/>
  </si>
  <si>
    <t>K. 면허인은 면허인에게 합리적으로 수용할 수 있는 양식으로 고위 임원급까지의 각 부서에 대한 포괄적인 
연락 일정과 에스컬레이션 목록을 제공하고 정확성을 유지하기 위해 필요에 따라 업데이트해야 합니다.</t>
    <phoneticPr fontId="5" type="noConversion"/>
  </si>
  <si>
    <t>※ 예시1</t>
    <phoneticPr fontId="5" type="noConversion"/>
  </si>
  <si>
    <t>서비스 수준 협약</t>
    <phoneticPr fontId="5" type="noConversion"/>
  </si>
  <si>
    <t>목표 수준</t>
    <phoneticPr fontId="5" type="noConversion"/>
  </si>
  <si>
    <t>가중치</t>
    <phoneticPr fontId="5" type="noConversion"/>
  </si>
  <si>
    <t>전력</t>
    <phoneticPr fontId="5" type="noConversion"/>
  </si>
  <si>
    <t>온도</t>
    <phoneticPr fontId="5" type="noConversion"/>
  </si>
  <si>
    <t>습도</t>
    <phoneticPr fontId="5" type="noConversion"/>
  </si>
  <si>
    <t>네트워크연결</t>
    <phoneticPr fontId="5" type="noConversion"/>
  </si>
  <si>
    <t>지연발생</t>
    <phoneticPr fontId="5" type="noConversion"/>
  </si>
  <si>
    <t>패킷손실</t>
    <phoneticPr fontId="5" type="noConversion"/>
  </si>
  <si>
    <t>사이트출입절차</t>
    <phoneticPr fontId="5" type="noConversion"/>
  </si>
  <si>
    <t>※ 예시2</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</si>
</sst>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_);[Red]\(0\)"/>
    <numFmt numFmtId="165" formatCode="0.0%"/>
    <numFmt numFmtId="166" formatCode="0.0"/>
    <numFmt numFmtId="167" formatCode="0.0_);[Red]\(0.0\)"/>
    <numFmt numFmtId="168" formatCode="###.0&quot;%&quot;"/>
    <numFmt numFmtId="169" formatCode="##.0&quot;ms&quot;"/>
    <numFmt numFmtId="170" formatCode="##0.0&quot;%&quot;"/>
    <numFmt numFmtId="171" formatCode="##.0\°\C"/>
    <numFmt numFmtId="172" formatCode="#.##&quot;%&quot;"/>
  </numFmts>
  <fonts count="20">
    <font>
      <sz val="11"/>
      <color theme="1"/>
      <name val="맑은 고딕"/>
      <family val="2"/>
      <charset val="129"/>
      <scheme val="minor"/>
    </font>
    <font>
      <b/>
      <sz val="9"/>
      <color rgb="FFF2F2F2"/>
      <name val="Noto Sans"/>
      <family val="2"/>
    </font>
    <font>
      <b/>
      <sz val="9"/>
      <color rgb="FFFFFFFF"/>
      <name val="Noto Sans"/>
      <family val="2"/>
    </font>
    <font>
      <b/>
      <sz val="8"/>
      <color rgb="FF010028"/>
      <name val="Noto Sans"/>
      <family val="2"/>
    </font>
    <font>
      <sz val="8"/>
      <color rgb="FF010028"/>
      <name val="Noto Sans"/>
      <family val="2"/>
    </font>
    <font>
      <sz val="8"/>
      <name val="맑은 고딕"/>
      <family val="2"/>
      <charset val="129"/>
      <scheme val="minor"/>
    </font>
    <font>
      <b/>
      <sz val="20"/>
      <color theme="1"/>
      <name val="맑은 고딕"/>
      <family val="3"/>
      <charset val="129"/>
      <scheme val="minor"/>
    </font>
    <font>
      <b/>
      <sz val="12"/>
      <color theme="1"/>
      <name val="맑은 고딕"/>
      <family val="3"/>
      <charset val="129"/>
      <scheme val="minor"/>
    </font>
    <font>
      <b/>
      <sz val="11"/>
      <color theme="1"/>
      <name val="맑은 고딕"/>
      <family val="3"/>
      <charset val="129"/>
      <scheme val="minor"/>
    </font>
    <font>
      <b/>
      <sz val="10"/>
      <color rgb="FF454545"/>
      <name val="Inherit"/>
      <family val="2"/>
    </font>
    <font>
      <sz val="10"/>
      <color rgb="FF454545"/>
      <name val="Inherit"/>
      <family val="2"/>
    </font>
    <font>
      <sz val="10"/>
      <color rgb="FF3366FF"/>
      <name val="Inherit"/>
      <family val="2"/>
    </font>
    <font>
      <sz val="10"/>
      <color theme="1"/>
      <name val="맑은 고딕"/>
      <family val="2"/>
      <charset val="129"/>
      <scheme val="minor"/>
    </font>
    <font>
      <b/>
      <sz val="16"/>
      <color rgb="FF000000"/>
      <name val="맑은 고딕"/>
      <family val="3"/>
      <charset val="129"/>
    </font>
    <font>
      <sz val="11"/>
      <color rgb="FF000000"/>
      <name val="맑은 고딕"/>
      <family val="3"/>
      <charset val="129"/>
    </font>
    <font>
      <b/>
      <sz val="13"/>
      <color rgb="FF404040"/>
      <name val="Notosans-Regular"/>
      <family val="2"/>
    </font>
    <font>
      <b/>
      <sz val="11"/>
      <color rgb="FF000000"/>
      <name val="맑은 고딕"/>
      <family val="3"/>
      <charset val="129"/>
    </font>
    <font>
      <sz val="9"/>
      <color rgb="FF000000"/>
      <name val="맑은 고딕"/>
      <family val="3"/>
      <charset val="129"/>
    </font>
    <font>
      <b/>
      <sz val="9"/>
      <color rgb="FF404040"/>
      <name val="Notosans-Regular"/>
      <family val="2"/>
    </font>
    <font>
      <b/>
      <sz val="11"/>
      <color theme="1"/>
      <name val="맑은 고딕"/>
      <family val="2"/>
      <charset val="129"/>
      <scheme val="minor"/>
    </font>
  </fonts>
  <fills count="11">
    <fill>
      <patternFill patternType="none"/>
    </fill>
    <fill>
      <patternFill patternType="gray125"/>
    </fill>
    <fill>
      <patternFill patternType="solid">
        <fgColor rgb="FF042AA6"/>
        <bgColor indexed="64"/>
      </patternFill>
    </fill>
    <fill>
      <patternFill patternType="solid">
        <fgColor theme="8" tint="0.79998168889431442"/>
        <bgColor indexed="64"/>
      </patternFill>
    </fill>
    <fill>
      <patternFill patternType="solid">
        <fgColor theme="2"/>
        <bgColor indexed="64"/>
      </patternFill>
    </fill>
    <fill>
      <patternFill patternType="solid">
        <fgColor theme="0" tint="-0.14999847407452621"/>
        <bgColor indexed="64"/>
      </patternFill>
    </fill>
    <fill>
      <patternFill patternType="solid">
        <fgColor theme="7"/>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79998168889431442"/>
        <bgColor indexed="64"/>
      </patternFill>
    </fill>
  </fills>
  <borders count="54">
    <border>
      <left/>
      <right/>
      <top/>
      <bottom/>
      <diagonal/>
    </border>
    <border>
      <left/>
      <right style="medium">
        <color rgb="FF042AA6"/>
      </right>
      <top style="medium">
        <color rgb="FF042AA6"/>
      </top>
      <bottom style="medium">
        <color rgb="FF042AA6"/>
      </bottom>
      <diagonal/>
    </border>
    <border>
      <left style="medium">
        <color rgb="FF042AA6"/>
      </left>
      <right style="medium">
        <color rgb="FF042AA6"/>
      </right>
      <top/>
      <bottom style="medium">
        <color rgb="FF042AA6"/>
      </bottom>
      <diagonal/>
    </border>
    <border>
      <left/>
      <right style="medium">
        <color rgb="FF042AA6"/>
      </right>
      <top/>
      <bottom style="medium">
        <color rgb="FF042AA6"/>
      </bottom>
      <diagonal/>
    </border>
    <border>
      <left/>
      <right style="medium">
        <color rgb="FF042AA6"/>
      </right>
      <top/>
      <bottom/>
      <diagonal/>
    </border>
    <border>
      <left style="medium">
        <color rgb="FF042AA6"/>
      </left>
      <right style="medium">
        <color rgb="FF042AA6"/>
      </right>
      <top style="medium">
        <color rgb="FF042AA6"/>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double">
        <color indexed="64"/>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indexed="64"/>
      </right>
      <top/>
      <bottom style="thin">
        <color rgb="FF000000"/>
      </bottom>
      <diagonal/>
    </border>
    <border>
      <left/>
      <right style="thin">
        <color rgb="FF000000"/>
      </right>
      <top/>
      <bottom style="thin">
        <color rgb="FF000000"/>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bottom style="thin">
        <color indexed="64"/>
      </bottom>
      <diagonal/>
    </border>
    <border>
      <left style="thin">
        <color rgb="FF000000"/>
      </left>
      <right style="medium">
        <color indexed="64"/>
      </right>
      <top/>
      <bottom style="thin">
        <color rgb="FF000000"/>
      </bottom>
      <diagonal/>
    </border>
    <border>
      <left style="medium">
        <color indexed="64"/>
      </left>
      <right/>
      <top style="thin">
        <color indexed="64"/>
      </top>
      <bottom style="thin">
        <color indexed="64"/>
      </bottom>
      <diagonal/>
    </border>
    <border>
      <left style="thin">
        <color rgb="FF000000"/>
      </left>
      <right style="medium">
        <color indexed="64"/>
      </right>
      <top style="thin">
        <color rgb="FF000000"/>
      </top>
      <bottom style="thin">
        <color rgb="FF000000"/>
      </bottom>
      <diagonal/>
    </border>
    <border>
      <left style="medium">
        <color indexed="64"/>
      </left>
      <right/>
      <top style="thin">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double">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double">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s>
  <cellStyleXfs count="1">
    <xf numFmtId="0" fontId="0" fillId="0" borderId="0">
      <alignment vertical="center"/>
    </xf>
  </cellStyleXfs>
  <cellXfs count="152">
    <xf numFmtId="0" fontId="0" fillId="0" borderId="0" xfId="0">
      <alignment vertical="center"/>
    </xf>
    <xf numFmtId="0" fontId="3" fillId="0" borderId="2" xfId="0" applyFont="1" applyBorder="1" applyAlignment="1">
      <alignment vertical="center" wrapText="1"/>
    </xf>
    <xf numFmtId="9" fontId="4" fillId="0" borderId="3" xfId="0" applyNumberFormat="1" applyFont="1" applyBorder="1" applyAlignment="1">
      <alignment horizontal="left" vertical="center" wrapText="1"/>
    </xf>
    <xf numFmtId="10" fontId="0" fillId="0" borderId="0" xfId="0" applyNumberFormat="1">
      <alignment vertical="center"/>
    </xf>
    <xf numFmtId="0" fontId="0" fillId="0" borderId="6" xfId="0" applyBorder="1" applyAlignment="1">
      <alignment horizontal="center" vertical="center"/>
    </xf>
    <xf numFmtId="10" fontId="0" fillId="0" borderId="6" xfId="0" applyNumberFormat="1" applyBorder="1">
      <alignment vertical="center"/>
    </xf>
    <xf numFmtId="9" fontId="0" fillId="0" borderId="6" xfId="0" applyNumberFormat="1" applyBorder="1">
      <alignment vertical="center"/>
    </xf>
    <xf numFmtId="0" fontId="0" fillId="0" borderId="6" xfId="0" applyBorder="1">
      <alignment vertical="center"/>
    </xf>
    <xf numFmtId="0" fontId="7" fillId="0" borderId="0" xfId="0" applyFont="1">
      <alignment vertical="center"/>
    </xf>
    <xf numFmtId="0" fontId="8" fillId="3" borderId="6" xfId="0" applyFont="1" applyFill="1" applyBorder="1" applyAlignment="1">
      <alignment horizontal="center" vertical="center"/>
    </xf>
    <xf numFmtId="0" fontId="7" fillId="0" borderId="0" xfId="0" applyFont="1" applyAlignment="1">
      <alignment horizontal="left" vertical="center"/>
    </xf>
    <xf numFmtId="10" fontId="0" fillId="0" borderId="6" xfId="0" applyNumberFormat="1" applyBorder="1" applyAlignment="1">
      <alignment horizontal="center" vertical="center"/>
    </xf>
    <xf numFmtId="0" fontId="2" fillId="2" borderId="1" xfId="0" applyFont="1" applyFill="1" applyBorder="1" applyAlignment="1">
      <alignment horizontal="center" vertical="center" wrapText="1"/>
    </xf>
    <xf numFmtId="0" fontId="0" fillId="0" borderId="0" xfId="0" applyAlignment="1">
      <alignment horizontal="center" vertical="center"/>
    </xf>
    <xf numFmtId="0" fontId="8" fillId="4" borderId="6" xfId="0" applyFont="1" applyFill="1" applyBorder="1" applyAlignment="1">
      <alignment horizontal="center" vertical="center"/>
    </xf>
    <xf numFmtId="0" fontId="8" fillId="4" borderId="6" xfId="0" applyFont="1" applyFill="1" applyBorder="1" applyAlignment="1">
      <alignment horizontal="right" vertical="center"/>
    </xf>
    <xf numFmtId="2" fontId="0" fillId="0" borderId="0" xfId="0" applyNumberFormat="1">
      <alignment vertical="center"/>
    </xf>
    <xf numFmtId="0" fontId="8" fillId="5" borderId="6" xfId="0" applyFont="1" applyFill="1" applyBorder="1" applyAlignment="1">
      <alignment horizontal="center" vertical="center"/>
    </xf>
    <xf numFmtId="0" fontId="8" fillId="0" borderId="0" xfId="0" applyFont="1">
      <alignment vertical="center"/>
    </xf>
    <xf numFmtId="0" fontId="9"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horizontal="left" vertical="center"/>
    </xf>
    <xf numFmtId="9" fontId="4" fillId="0" borderId="0" xfId="0" applyNumberFormat="1" applyFont="1" applyAlignment="1">
      <alignment horizontal="left" vertical="center" wrapText="1"/>
    </xf>
    <xf numFmtId="10" fontId="4" fillId="0" borderId="0" xfId="0" applyNumberFormat="1" applyFont="1" applyAlignment="1">
      <alignment horizontal="left" vertical="center" wrapText="1"/>
    </xf>
    <xf numFmtId="0" fontId="0" fillId="0" borderId="0" xfId="0" applyAlignment="1">
      <alignment horizontal="right" vertical="center"/>
    </xf>
    <xf numFmtId="0" fontId="14" fillId="0" borderId="0" xfId="0" applyFont="1">
      <alignment vertical="center"/>
    </xf>
    <xf numFmtId="21" fontId="14" fillId="0" borderId="0" xfId="0" applyNumberFormat="1" applyFont="1">
      <alignment vertical="center"/>
    </xf>
    <xf numFmtId="0" fontId="13" fillId="0" borderId="0" xfId="0" applyFont="1">
      <alignment vertical="center"/>
    </xf>
    <xf numFmtId="164" fontId="0" fillId="0" borderId="0" xfId="0" applyNumberFormat="1">
      <alignment vertical="center"/>
    </xf>
    <xf numFmtId="0" fontId="17" fillId="0" borderId="0" xfId="0" applyFont="1" applyAlignment="1">
      <alignment vertical="center" wrapText="1"/>
    </xf>
    <xf numFmtId="0" fontId="8" fillId="0" borderId="0" xfId="0" applyFont="1" applyAlignment="1">
      <alignment horizontal="center" vertical="center"/>
    </xf>
    <xf numFmtId="0" fontId="8" fillId="4" borderId="12" xfId="0" applyFont="1" applyFill="1" applyBorder="1" applyAlignment="1">
      <alignment horizontal="center" vertical="center"/>
    </xf>
    <xf numFmtId="0" fontId="0" fillId="0" borderId="7" xfId="0" applyBorder="1" applyAlignment="1">
      <alignment horizontal="center" vertical="center"/>
    </xf>
    <xf numFmtId="0" fontId="0" fillId="0" borderId="7" xfId="0" applyBorder="1">
      <alignment vertical="center"/>
    </xf>
    <xf numFmtId="164" fontId="0" fillId="0" borderId="7" xfId="0" applyNumberFormat="1" applyBorder="1">
      <alignment vertical="center"/>
    </xf>
    <xf numFmtId="0" fontId="0" fillId="0" borderId="12" xfId="0" applyBorder="1" applyAlignment="1">
      <alignment horizontal="center" vertical="center"/>
    </xf>
    <xf numFmtId="10" fontId="0" fillId="0" borderId="12" xfId="0" applyNumberFormat="1" applyBorder="1" applyAlignment="1">
      <alignment horizontal="center" vertical="center"/>
    </xf>
    <xf numFmtId="165" fontId="0" fillId="0" borderId="12" xfId="0" applyNumberFormat="1" applyBorder="1" applyAlignment="1">
      <alignment horizontal="center" vertical="center"/>
    </xf>
    <xf numFmtId="0" fontId="0" fillId="4" borderId="6" xfId="0" applyFill="1" applyBorder="1" applyAlignment="1">
      <alignment horizontal="center" vertical="center"/>
    </xf>
    <xf numFmtId="9" fontId="0" fillId="4" borderId="6" xfId="0" applyNumberFormat="1" applyFill="1" applyBorder="1" applyAlignment="1">
      <alignment horizontal="center" vertical="center"/>
    </xf>
    <xf numFmtId="0" fontId="8" fillId="4" borderId="13" xfId="0" applyFont="1" applyFill="1" applyBorder="1" applyAlignment="1">
      <alignment horizontal="center" vertical="center"/>
    </xf>
    <xf numFmtId="0" fontId="8" fillId="4" borderId="17" xfId="0" applyFont="1" applyFill="1" applyBorder="1" applyAlignment="1">
      <alignment horizontal="center" vertical="center"/>
    </xf>
    <xf numFmtId="0" fontId="0" fillId="0" borderId="20" xfId="0" applyBorder="1" applyAlignment="1">
      <alignment horizontal="center" vertical="center"/>
    </xf>
    <xf numFmtId="165" fontId="0" fillId="0" borderId="20" xfId="0" applyNumberFormat="1" applyBorder="1" applyAlignment="1">
      <alignment horizontal="center" vertical="center"/>
    </xf>
    <xf numFmtId="0" fontId="8" fillId="4" borderId="20" xfId="0" applyFont="1" applyFill="1" applyBorder="1" applyAlignment="1">
      <alignment horizontal="center" vertical="center"/>
    </xf>
    <xf numFmtId="0" fontId="0" fillId="0" borderId="20" xfId="0" applyBorder="1">
      <alignment vertical="center"/>
    </xf>
    <xf numFmtId="9" fontId="0" fillId="0" borderId="12" xfId="0" applyNumberFormat="1" applyBorder="1">
      <alignment vertical="center"/>
    </xf>
    <xf numFmtId="0" fontId="14" fillId="0" borderId="0" xfId="0" quotePrefix="1" applyFont="1" applyAlignment="1">
      <alignment horizontal="left" vertical="center"/>
    </xf>
    <xf numFmtId="0" fontId="0" fillId="0" borderId="0" xfId="0" quotePrefix="1">
      <alignment vertical="center"/>
    </xf>
    <xf numFmtId="0" fontId="0" fillId="0" borderId="12" xfId="0" quotePrefix="1" applyBorder="1" applyAlignment="1">
      <alignment horizontal="center" vertical="center"/>
    </xf>
    <xf numFmtId="10" fontId="0" fillId="0" borderId="12" xfId="0" quotePrefix="1" applyNumberForma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wrapText="1"/>
    </xf>
    <xf numFmtId="168" fontId="0" fillId="0" borderId="12" xfId="0" applyNumberFormat="1" applyBorder="1" applyAlignment="1">
      <alignment horizontal="center" vertical="center"/>
    </xf>
    <xf numFmtId="169" fontId="0" fillId="0" borderId="12" xfId="0" applyNumberFormat="1" applyBorder="1" applyAlignment="1">
      <alignment horizontal="center" vertical="center"/>
    </xf>
    <xf numFmtId="171" fontId="0" fillId="0" borderId="12" xfId="0" applyNumberFormat="1" applyBorder="1" applyAlignment="1">
      <alignment horizontal="center" vertical="center"/>
    </xf>
    <xf numFmtId="167" fontId="0" fillId="0" borderId="31" xfId="0" applyNumberFormat="1" applyBorder="1" applyAlignment="1">
      <alignment horizontal="center" vertical="center"/>
    </xf>
    <xf numFmtId="166" fontId="0" fillId="0" borderId="31" xfId="0" applyNumberFormat="1" applyBorder="1" applyAlignment="1">
      <alignment horizontal="center" vertical="center"/>
    </xf>
    <xf numFmtId="9" fontId="0" fillId="0" borderId="30" xfId="0" applyNumberFormat="1" applyBorder="1" applyAlignment="1">
      <alignment horizontal="center" vertical="center"/>
    </xf>
    <xf numFmtId="168" fontId="0" fillId="0" borderId="32" xfId="0" applyNumberFormat="1" applyBorder="1" applyAlignment="1">
      <alignment horizontal="center" vertical="center"/>
    </xf>
    <xf numFmtId="9" fontId="0" fillId="0" borderId="33" xfId="0" applyNumberFormat="1" applyBorder="1" applyAlignment="1">
      <alignment horizontal="center" vertical="center"/>
    </xf>
    <xf numFmtId="167" fontId="0" fillId="0" borderId="34" xfId="0" quotePrefix="1" applyNumberFormat="1" applyBorder="1" applyAlignment="1">
      <alignment horizontal="center" vertical="center"/>
    </xf>
    <xf numFmtId="0" fontId="0" fillId="0" borderId="32" xfId="0" quotePrefix="1" applyBorder="1" applyAlignment="1">
      <alignment horizontal="center" vertical="center"/>
    </xf>
    <xf numFmtId="0" fontId="8" fillId="3" borderId="35" xfId="0" applyFont="1" applyFill="1" applyBorder="1" applyAlignment="1">
      <alignment horizontal="center" vertical="center"/>
    </xf>
    <xf numFmtId="0" fontId="8" fillId="3" borderId="36" xfId="0" applyFont="1" applyFill="1" applyBorder="1" applyAlignment="1">
      <alignment horizontal="center" vertical="center"/>
    </xf>
    <xf numFmtId="0" fontId="8" fillId="3" borderId="37" xfId="0" applyFont="1" applyFill="1"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left" vertical="center" wrapText="1"/>
    </xf>
    <xf numFmtId="0" fontId="0" fillId="0" borderId="40" xfId="0" applyBorder="1" applyAlignment="1">
      <alignment horizontal="center" vertical="center"/>
    </xf>
    <xf numFmtId="0" fontId="0" fillId="0" borderId="41" xfId="0" applyBorder="1" applyAlignment="1">
      <alignment horizontal="left" vertical="center" wrapText="1"/>
    </xf>
    <xf numFmtId="10" fontId="0" fillId="0" borderId="41" xfId="0" applyNumberFormat="1" applyBorder="1" applyAlignment="1">
      <alignment horizontal="left" vertical="center" wrapText="1"/>
    </xf>
    <xf numFmtId="0" fontId="0" fillId="0" borderId="42" xfId="0" applyBorder="1" applyAlignment="1">
      <alignment horizontal="center" vertical="center"/>
    </xf>
    <xf numFmtId="170" fontId="0" fillId="0" borderId="43" xfId="0" applyNumberFormat="1" applyBorder="1" applyAlignment="1">
      <alignment horizontal="center" vertical="center"/>
    </xf>
    <xf numFmtId="9" fontId="0" fillId="0" borderId="44" xfId="0" applyNumberFormat="1" applyBorder="1" applyAlignment="1">
      <alignment horizontal="center" vertical="center"/>
    </xf>
    <xf numFmtId="166" fontId="0" fillId="0" borderId="45" xfId="0" applyNumberFormat="1" applyBorder="1" applyAlignment="1">
      <alignment horizontal="center" vertical="center"/>
    </xf>
    <xf numFmtId="10" fontId="0" fillId="0" borderId="43" xfId="0" quotePrefix="1" applyNumberFormat="1" applyBorder="1" applyAlignment="1">
      <alignment horizontal="center" vertical="center"/>
    </xf>
    <xf numFmtId="10" fontId="0" fillId="0" borderId="46" xfId="0" applyNumberFormat="1" applyBorder="1" applyAlignment="1">
      <alignment horizontal="left" vertical="center" wrapText="1"/>
    </xf>
    <xf numFmtId="0" fontId="8" fillId="3" borderId="47" xfId="0" applyFont="1" applyFill="1"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8" fillId="3" borderId="52" xfId="0" applyFont="1" applyFill="1" applyBorder="1" applyAlignment="1">
      <alignment horizontal="center" vertical="center"/>
    </xf>
    <xf numFmtId="0" fontId="8" fillId="6" borderId="53" xfId="0" applyFont="1" applyFill="1" applyBorder="1" applyAlignment="1">
      <alignment horizontal="center" vertical="center"/>
    </xf>
    <xf numFmtId="0" fontId="8" fillId="6" borderId="36" xfId="0" applyFont="1" applyFill="1" applyBorder="1" applyAlignment="1">
      <alignment horizontal="center" vertical="center"/>
    </xf>
    <xf numFmtId="0" fontId="14" fillId="7" borderId="0" xfId="0" applyFont="1" applyFill="1">
      <alignment vertical="center"/>
    </xf>
    <xf numFmtId="0" fontId="4" fillId="7" borderId="4" xfId="0" applyFont="1" applyFill="1" applyBorder="1" applyAlignment="1">
      <alignment vertical="center" wrapText="1"/>
    </xf>
    <xf numFmtId="0" fontId="4" fillId="7" borderId="3" xfId="0" applyFont="1" applyFill="1" applyBorder="1" applyAlignment="1">
      <alignment vertical="center" wrapText="1"/>
    </xf>
    <xf numFmtId="10" fontId="4" fillId="7" borderId="3" xfId="0" applyNumberFormat="1" applyFont="1" applyFill="1" applyBorder="1" applyAlignment="1">
      <alignment vertical="center" wrapText="1"/>
    </xf>
    <xf numFmtId="2" fontId="14" fillId="0" borderId="0" xfId="0" applyNumberFormat="1" applyFont="1">
      <alignment vertical="center"/>
    </xf>
    <xf numFmtId="2" fontId="14" fillId="7" borderId="0" xfId="0" applyNumberFormat="1" applyFont="1" applyFill="1">
      <alignment vertical="center"/>
    </xf>
    <xf numFmtId="0" fontId="0" fillId="8" borderId="6" xfId="0" applyFill="1" applyBorder="1" applyAlignment="1">
      <alignment horizontal="center" vertical="center"/>
    </xf>
    <xf numFmtId="0" fontId="4" fillId="9" borderId="4" xfId="0" applyFont="1" applyFill="1" applyBorder="1" applyAlignment="1">
      <alignment vertical="center" wrapText="1"/>
    </xf>
    <xf numFmtId="0" fontId="4" fillId="9" borderId="3" xfId="0" applyFont="1" applyFill="1" applyBorder="1" applyAlignment="1">
      <alignment vertical="center" wrapText="1"/>
    </xf>
    <xf numFmtId="10" fontId="4" fillId="9" borderId="3" xfId="0" applyNumberFormat="1" applyFont="1" applyFill="1" applyBorder="1" applyAlignment="1">
      <alignment vertical="center" wrapText="1"/>
    </xf>
    <xf numFmtId="0" fontId="19" fillId="0" borderId="0" xfId="0" applyFont="1" applyAlignment="1">
      <alignment horizontal="right" vertical="center"/>
    </xf>
    <xf numFmtId="165" fontId="3" fillId="10" borderId="0" xfId="0" applyNumberFormat="1" applyFont="1" applyFill="1" applyAlignment="1">
      <alignment horizontal="center" vertical="center" wrapText="1"/>
    </xf>
    <xf numFmtId="0" fontId="3" fillId="10" borderId="0" xfId="0" applyFont="1" applyFill="1" applyAlignment="1">
      <alignment horizontal="center" vertical="center" wrapText="1"/>
    </xf>
    <xf numFmtId="0" fontId="8" fillId="3" borderId="6" xfId="0" applyFont="1" applyFill="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0" fillId="0" borderId="6" xfId="0" applyBorder="1" applyAlignment="1">
      <alignment horizontal="left" vertical="center"/>
    </xf>
    <xf numFmtId="0" fontId="0" fillId="0" borderId="6" xfId="0" applyBorder="1" applyAlignment="1">
      <alignment horizontal="left" vertical="top" wrapText="1"/>
    </xf>
    <xf numFmtId="0" fontId="0" fillId="4" borderId="7" xfId="0" applyFill="1" applyBorder="1" applyAlignment="1">
      <alignment horizontal="left" vertical="center" wrapText="1"/>
    </xf>
    <xf numFmtId="0" fontId="0" fillId="4" borderId="8" xfId="0" applyFill="1" applyBorder="1" applyAlignment="1">
      <alignment horizontal="left" vertical="center"/>
    </xf>
    <xf numFmtId="0" fontId="0" fillId="4" borderId="9" xfId="0" applyFill="1" applyBorder="1" applyAlignment="1">
      <alignment horizontal="left" vertical="center"/>
    </xf>
    <xf numFmtId="0" fontId="0" fillId="0" borderId="6" xfId="0" applyBorder="1" applyAlignment="1">
      <alignment horizontal="left" vertical="center" wrapText="1"/>
    </xf>
    <xf numFmtId="0" fontId="0" fillId="0" borderId="14" xfId="0" applyBorder="1" applyAlignment="1">
      <alignment horizontal="center" vertical="center"/>
    </xf>
    <xf numFmtId="0" fontId="0" fillId="0" borderId="16" xfId="0" applyBorder="1" applyAlignment="1">
      <alignment horizontal="center" vertical="center"/>
    </xf>
    <xf numFmtId="0" fontId="0" fillId="8" borderId="6" xfId="0" applyFill="1" applyBorder="1" applyAlignment="1">
      <alignment horizontal="center" vertical="center"/>
    </xf>
    <xf numFmtId="0" fontId="3" fillId="0" borderId="5" xfId="0" applyFont="1" applyBorder="1" applyAlignment="1">
      <alignment vertical="center" wrapText="1"/>
    </xf>
    <xf numFmtId="0" fontId="3" fillId="0" borderId="2" xfId="0" applyFont="1" applyBorder="1" applyAlignment="1">
      <alignment vertical="center" wrapText="1"/>
    </xf>
    <xf numFmtId="9" fontId="4" fillId="0" borderId="5" xfId="0" applyNumberFormat="1" applyFont="1" applyBorder="1" applyAlignment="1">
      <alignment horizontal="left" vertical="center" wrapText="1"/>
    </xf>
    <xf numFmtId="9" fontId="4" fillId="0" borderId="2" xfId="0" applyNumberFormat="1" applyFont="1" applyBorder="1" applyAlignment="1">
      <alignment horizontal="left" vertical="center" wrapText="1"/>
    </xf>
    <xf numFmtId="0" fontId="8" fillId="3" borderId="48" xfId="0" applyFont="1" applyFill="1" applyBorder="1" applyAlignment="1">
      <alignment horizontal="center" vertical="center"/>
    </xf>
    <xf numFmtId="0" fontId="8" fillId="3" borderId="49" xfId="0" applyFont="1" applyFill="1" applyBorder="1" applyAlignment="1">
      <alignment horizontal="center" vertical="center"/>
    </xf>
    <xf numFmtId="0" fontId="0" fillId="0" borderId="12" xfId="0" applyBorder="1" applyAlignment="1">
      <alignment horizontal="left" vertical="center"/>
    </xf>
    <xf numFmtId="0" fontId="0" fillId="0" borderId="41" xfId="0" applyBorder="1" applyAlignment="1">
      <alignment horizontal="left" vertical="center"/>
    </xf>
    <xf numFmtId="0" fontId="0" fillId="0" borderId="12" xfId="0" applyBorder="1" applyAlignment="1">
      <alignment horizontal="left" vertical="top" wrapText="1"/>
    </xf>
    <xf numFmtId="0" fontId="0" fillId="0" borderId="41" xfId="0" applyBorder="1" applyAlignment="1">
      <alignment horizontal="left" vertical="top" wrapText="1"/>
    </xf>
    <xf numFmtId="0" fontId="0" fillId="0" borderId="43" xfId="0" applyBorder="1" applyAlignment="1">
      <alignment horizontal="left" vertical="center"/>
    </xf>
    <xf numFmtId="0" fontId="0" fillId="0" borderId="46" xfId="0" applyBorder="1" applyAlignment="1">
      <alignment horizontal="left"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10" fontId="0" fillId="0" borderId="17" xfId="0" applyNumberFormat="1" applyBorder="1" applyAlignment="1">
      <alignment horizontal="center" vertical="center"/>
    </xf>
    <xf numFmtId="10" fontId="0" fillId="0" borderId="18" xfId="0" applyNumberFormat="1" applyBorder="1" applyAlignment="1">
      <alignment horizontal="center" vertical="center"/>
    </xf>
    <xf numFmtId="10" fontId="0" fillId="0" borderId="19" xfId="0" applyNumberFormat="1"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8" fillId="5" borderId="6" xfId="0" applyFont="1" applyFill="1" applyBorder="1" applyAlignment="1">
      <alignment horizontal="center" vertical="center"/>
    </xf>
    <xf numFmtId="0" fontId="16" fillId="0" borderId="0" xfId="0" applyFont="1" applyAlignment="1">
      <alignment horizontal="center" vertical="center"/>
    </xf>
    <xf numFmtId="0" fontId="15" fillId="0" borderId="0" xfId="0" applyFont="1" applyAlignment="1">
      <alignment horizontal="center" vertical="center" wrapText="1"/>
    </xf>
    <xf numFmtId="0" fontId="18" fillId="0" borderId="0" xfId="0" applyFont="1" applyAlignment="1">
      <alignment horizontal="left" vertical="center" wrapText="1"/>
    </xf>
    <xf numFmtId="0" fontId="14" fillId="0" borderId="0" xfId="0" applyFont="1" applyAlignment="1">
      <alignment horizontal="center" vertical="center" wrapText="1"/>
    </xf>
    <xf numFmtId="0" fontId="13" fillId="0" borderId="21" xfId="0" applyFont="1" applyBorder="1" applyAlignment="1">
      <alignment horizontal="center" vertical="center"/>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13" fillId="0" borderId="24" xfId="0" applyFont="1" applyBorder="1" applyAlignment="1">
      <alignment horizontal="center" vertical="center"/>
    </xf>
    <xf numFmtId="0" fontId="13" fillId="0" borderId="25" xfId="0" applyFont="1" applyBorder="1" applyAlignment="1">
      <alignment horizontal="center" vertical="center"/>
    </xf>
    <xf numFmtId="0" fontId="13" fillId="0" borderId="26"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0" fillId="0" borderId="7" xfId="0" applyBorder="1" applyAlignment="1">
      <alignment horizontal="left" vertical="center" wrapText="1"/>
    </xf>
    <xf numFmtId="0" fontId="0" fillId="0" borderId="9" xfId="0" applyBorder="1" applyAlignment="1">
      <alignment horizontal="left" vertical="center" wrapText="1"/>
    </xf>
    <xf numFmtId="0" fontId="0" fillId="0" borderId="9" xfId="0" applyBorder="1" applyAlignment="1">
      <alignment horizontal="left" vertical="center"/>
    </xf>
    <xf numFmtId="9" fontId="0" fillId="0" borderId="6" xfId="0" applyNumberFormat="1" applyBorder="1" applyAlignment="1">
      <alignment horizontal="right" vertical="center"/>
    </xf>
    <xf numFmtId="172" fontId="4" fillId="9" borderId="5" xfId="0" applyNumberFormat="1" applyFont="1" applyFill="1" applyBorder="1" applyAlignment="1">
      <alignment horizontal="right" vertical="center" wrapText="1"/>
    </xf>
    <xf numFmtId="172" fontId="4" fillId="9" borderId="2" xfId="0" applyNumberFormat="1" applyFont="1" applyFill="1" applyBorder="1" applyAlignment="1">
      <alignment horizontal="right" vertical="center" wrapText="1"/>
    </xf>
    <xf numFmtId="172" fontId="4" fillId="9" borderId="3" xfId="0" applyNumberFormat="1" applyFont="1" applyFill="1" applyBorder="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9</xdr:col>
      <xdr:colOff>561975</xdr:colOff>
      <xdr:row>5</xdr:row>
      <xdr:rowOff>9525</xdr:rowOff>
    </xdr:from>
    <xdr:to>
      <xdr:col>17</xdr:col>
      <xdr:colOff>571500</xdr:colOff>
      <xdr:row>32</xdr:row>
      <xdr:rowOff>180975</xdr:rowOff>
    </xdr:to>
    <xdr:pic>
      <xdr:nvPicPr>
        <xdr:cNvPr id="2" name="그림 1">
          <a:extLst>
            <a:ext uri="{FF2B5EF4-FFF2-40B4-BE49-F238E27FC236}">
              <a16:creationId xmlns:a16="http://schemas.microsoft.com/office/drawing/2014/main" id="{CC7EB471-A1A1-24F9-2BFB-548C51E2D5F0}"/>
            </a:ext>
          </a:extLst>
        </xdr:cNvPr>
        <xdr:cNvPicPr>
          <a:picLocks noChangeAspect="1"/>
        </xdr:cNvPicPr>
      </xdr:nvPicPr>
      <xdr:blipFill>
        <a:blip xmlns:r="http://schemas.openxmlformats.org/officeDocument/2006/relationships" r:embed="rId1"/>
        <a:stretch>
          <a:fillRect/>
        </a:stretch>
      </xdr:blipFill>
      <xdr:spPr>
        <a:xfrm>
          <a:off x="7629525" y="1057275"/>
          <a:ext cx="5495925" cy="5829300"/>
        </a:xfrm>
        <a:prstGeom prst="rect">
          <a:avLst/>
        </a:prstGeom>
      </xdr:spPr>
    </xdr:pic>
    <xdr:clientData/>
  </xdr:twoCellAnchor>
  <xdr:twoCellAnchor editAs="oneCell">
    <xdr:from>
      <xdr:col>17</xdr:col>
      <xdr:colOff>581025</xdr:colOff>
      <xdr:row>0</xdr:row>
      <xdr:rowOff>0</xdr:rowOff>
    </xdr:from>
    <xdr:to>
      <xdr:col>26</xdr:col>
      <xdr:colOff>542925</xdr:colOff>
      <xdr:row>32</xdr:row>
      <xdr:rowOff>180975</xdr:rowOff>
    </xdr:to>
    <xdr:pic>
      <xdr:nvPicPr>
        <xdr:cNvPr id="3" name="그림 2">
          <a:extLst>
            <a:ext uri="{FF2B5EF4-FFF2-40B4-BE49-F238E27FC236}">
              <a16:creationId xmlns:a16="http://schemas.microsoft.com/office/drawing/2014/main" id="{0AF0E866-305F-7671-68E4-D02F20B2489D}"/>
            </a:ext>
            <a:ext uri="{147F2762-F138-4A5C-976F-8EAC2B608ADB}">
              <a16:predDERef xmlns:a16="http://schemas.microsoft.com/office/drawing/2014/main" pred="{CC7EB471-A1A1-24F9-2BFB-548C51E2D5F0}"/>
            </a:ext>
          </a:extLst>
        </xdr:cNvPr>
        <xdr:cNvPicPr>
          <a:picLocks noChangeAspect="1"/>
        </xdr:cNvPicPr>
      </xdr:nvPicPr>
      <xdr:blipFill>
        <a:blip xmlns:r="http://schemas.openxmlformats.org/officeDocument/2006/relationships" r:embed="rId1"/>
        <a:stretch>
          <a:fillRect/>
        </a:stretch>
      </xdr:blipFill>
      <xdr:spPr>
        <a:xfrm>
          <a:off x="13134975" y="0"/>
          <a:ext cx="6134100" cy="6886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15</xdr:col>
      <xdr:colOff>217790</xdr:colOff>
      <xdr:row>58</xdr:row>
      <xdr:rowOff>101310</xdr:rowOff>
    </xdr:to>
    <xdr:pic>
      <xdr:nvPicPr>
        <xdr:cNvPr id="2" name="그림 1">
          <a:extLst>
            <a:ext uri="{FF2B5EF4-FFF2-40B4-BE49-F238E27FC236}">
              <a16:creationId xmlns:a16="http://schemas.microsoft.com/office/drawing/2014/main" id="{FBB8A543-462F-C5A7-CB5D-D8151553E63F}"/>
            </a:ext>
          </a:extLst>
        </xdr:cNvPr>
        <xdr:cNvPicPr>
          <a:picLocks noChangeAspect="1"/>
        </xdr:cNvPicPr>
      </xdr:nvPicPr>
      <xdr:blipFill>
        <a:blip xmlns:r="http://schemas.openxmlformats.org/officeDocument/2006/relationships" r:embed="rId1"/>
        <a:stretch>
          <a:fillRect/>
        </a:stretch>
      </xdr:blipFill>
      <xdr:spPr>
        <a:xfrm>
          <a:off x="0" y="441960"/>
          <a:ext cx="10276190" cy="124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7620</xdr:colOff>
      <xdr:row>1</xdr:row>
      <xdr:rowOff>15240</xdr:rowOff>
    </xdr:from>
    <xdr:to>
      <xdr:col>19</xdr:col>
      <xdr:colOff>225410</xdr:colOff>
      <xdr:row>39</xdr:row>
      <xdr:rowOff>185130</xdr:rowOff>
    </xdr:to>
    <xdr:pic>
      <xdr:nvPicPr>
        <xdr:cNvPr id="2" name="그림 1">
          <a:extLst>
            <a:ext uri="{FF2B5EF4-FFF2-40B4-BE49-F238E27FC236}">
              <a16:creationId xmlns:a16="http://schemas.microsoft.com/office/drawing/2014/main" id="{0EF803C9-591B-4C3A-91B2-F64554DD0491}"/>
            </a:ext>
          </a:extLst>
        </xdr:cNvPr>
        <xdr:cNvPicPr>
          <a:picLocks noChangeAspect="1"/>
        </xdr:cNvPicPr>
      </xdr:nvPicPr>
      <xdr:blipFill>
        <a:blip xmlns:r="http://schemas.openxmlformats.org/officeDocument/2006/relationships" r:embed="rId1"/>
        <a:stretch>
          <a:fillRect/>
        </a:stretch>
      </xdr:blipFill>
      <xdr:spPr>
        <a:xfrm>
          <a:off x="8618220" y="518160"/>
          <a:ext cx="10276190" cy="124761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2</xdr:row>
      <xdr:rowOff>38100</xdr:rowOff>
    </xdr:from>
    <xdr:to>
      <xdr:col>11</xdr:col>
      <xdr:colOff>435279</xdr:colOff>
      <xdr:row>48</xdr:row>
      <xdr:rowOff>55887</xdr:rowOff>
    </xdr:to>
    <xdr:pic>
      <xdr:nvPicPr>
        <xdr:cNvPr id="2" name="그림 1">
          <a:extLst>
            <a:ext uri="{FF2B5EF4-FFF2-40B4-BE49-F238E27FC236}">
              <a16:creationId xmlns:a16="http://schemas.microsoft.com/office/drawing/2014/main" id="{84377F27-4A93-ACE3-8795-4651817AA5C8}"/>
            </a:ext>
          </a:extLst>
        </xdr:cNvPr>
        <xdr:cNvPicPr>
          <a:picLocks noChangeAspect="1"/>
        </xdr:cNvPicPr>
      </xdr:nvPicPr>
      <xdr:blipFill>
        <a:blip xmlns:r="http://schemas.openxmlformats.org/officeDocument/2006/relationships" r:embed="rId1"/>
        <a:stretch>
          <a:fillRect/>
        </a:stretch>
      </xdr:blipFill>
      <xdr:spPr>
        <a:xfrm>
          <a:off x="38100" y="476250"/>
          <a:ext cx="7735239" cy="10099047"/>
        </a:xfrm>
        <a:prstGeom prst="rect">
          <a:avLst/>
        </a:prstGeom>
      </xdr:spPr>
    </xdr:pic>
    <xdr:clientData/>
  </xdr:twoCellAnchor>
  <xdr:twoCellAnchor editAs="oneCell">
    <xdr:from>
      <xdr:col>0</xdr:col>
      <xdr:colOff>171450</xdr:colOff>
      <xdr:row>46</xdr:row>
      <xdr:rowOff>59055</xdr:rowOff>
    </xdr:from>
    <xdr:to>
      <xdr:col>11</xdr:col>
      <xdr:colOff>282913</xdr:colOff>
      <xdr:row>69</xdr:row>
      <xdr:rowOff>136519</xdr:rowOff>
    </xdr:to>
    <xdr:pic>
      <xdr:nvPicPr>
        <xdr:cNvPr id="3" name="그림 2">
          <a:extLst>
            <a:ext uri="{FF2B5EF4-FFF2-40B4-BE49-F238E27FC236}">
              <a16:creationId xmlns:a16="http://schemas.microsoft.com/office/drawing/2014/main" id="{2AA63424-90CD-EAD2-1F73-AE94F85CCE3B}"/>
            </a:ext>
          </a:extLst>
        </xdr:cNvPr>
        <xdr:cNvPicPr>
          <a:picLocks noChangeAspect="1"/>
        </xdr:cNvPicPr>
      </xdr:nvPicPr>
      <xdr:blipFill>
        <a:blip xmlns:r="http://schemas.openxmlformats.org/officeDocument/2006/relationships" r:embed="rId2"/>
        <a:stretch>
          <a:fillRect/>
        </a:stretch>
      </xdr:blipFill>
      <xdr:spPr>
        <a:xfrm>
          <a:off x="171450" y="10136505"/>
          <a:ext cx="7449523" cy="5119999"/>
        </a:xfrm>
        <a:prstGeom prst="rect">
          <a:avLst/>
        </a:prstGeom>
      </xdr:spPr>
    </xdr:pic>
    <xdr:clientData/>
  </xdr:twoCellAnchor>
  <xdr:twoCellAnchor editAs="oneCell">
    <xdr:from>
      <xdr:col>14</xdr:col>
      <xdr:colOff>15240</xdr:colOff>
      <xdr:row>2</xdr:row>
      <xdr:rowOff>15240</xdr:rowOff>
    </xdr:from>
    <xdr:to>
      <xdr:col>23</xdr:col>
      <xdr:colOff>626745</xdr:colOff>
      <xdr:row>25</xdr:row>
      <xdr:rowOff>190500</xdr:rowOff>
    </xdr:to>
    <xdr:pic>
      <xdr:nvPicPr>
        <xdr:cNvPr id="4" name="그림 3">
          <a:extLst>
            <a:ext uri="{FF2B5EF4-FFF2-40B4-BE49-F238E27FC236}">
              <a16:creationId xmlns:a16="http://schemas.microsoft.com/office/drawing/2014/main" id="{8966733C-F095-95F9-DA8E-EEDE0457BB98}"/>
            </a:ext>
          </a:extLst>
        </xdr:cNvPr>
        <xdr:cNvPicPr>
          <a:picLocks noChangeAspect="1"/>
        </xdr:cNvPicPr>
      </xdr:nvPicPr>
      <xdr:blipFill>
        <a:blip xmlns:r="http://schemas.openxmlformats.org/officeDocument/2006/relationships" r:embed="rId3"/>
        <a:stretch>
          <a:fillRect/>
        </a:stretch>
      </xdr:blipFill>
      <xdr:spPr>
        <a:xfrm>
          <a:off x="9349740" y="453390"/>
          <a:ext cx="6623685" cy="5213985"/>
        </a:xfrm>
        <a:prstGeom prst="rect">
          <a:avLst/>
        </a:prstGeom>
      </xdr:spPr>
    </xdr:pic>
    <xdr:clientData/>
  </xdr:twoCellAnchor>
  <xdr:twoCellAnchor editAs="oneCell">
    <xdr:from>
      <xdr:col>14</xdr:col>
      <xdr:colOff>28574</xdr:colOff>
      <xdr:row>29</xdr:row>
      <xdr:rowOff>36195</xdr:rowOff>
    </xdr:from>
    <xdr:to>
      <xdr:col>23</xdr:col>
      <xdr:colOff>626745</xdr:colOff>
      <xdr:row>59</xdr:row>
      <xdr:rowOff>172517</xdr:rowOff>
    </xdr:to>
    <xdr:pic>
      <xdr:nvPicPr>
        <xdr:cNvPr id="5" name="그림 4">
          <a:extLst>
            <a:ext uri="{FF2B5EF4-FFF2-40B4-BE49-F238E27FC236}">
              <a16:creationId xmlns:a16="http://schemas.microsoft.com/office/drawing/2014/main" id="{886A9898-F74F-73E2-5AB2-3060B7C876E3}"/>
            </a:ext>
          </a:extLst>
        </xdr:cNvPr>
        <xdr:cNvPicPr>
          <a:picLocks noChangeAspect="1"/>
        </xdr:cNvPicPr>
      </xdr:nvPicPr>
      <xdr:blipFill>
        <a:blip xmlns:r="http://schemas.openxmlformats.org/officeDocument/2006/relationships" r:embed="rId4"/>
        <a:stretch>
          <a:fillRect/>
        </a:stretch>
      </xdr:blipFill>
      <xdr:spPr>
        <a:xfrm>
          <a:off x="9363074" y="6389370"/>
          <a:ext cx="6598921" cy="6700952"/>
        </a:xfrm>
        <a:prstGeom prst="rect">
          <a:avLst/>
        </a:prstGeom>
      </xdr:spPr>
    </xdr:pic>
    <xdr:clientData/>
  </xdr:twoCellAnchor>
  <xdr:twoCellAnchor editAs="oneCell">
    <xdr:from>
      <xdr:col>25</xdr:col>
      <xdr:colOff>28575</xdr:colOff>
      <xdr:row>2</xdr:row>
      <xdr:rowOff>9525</xdr:rowOff>
    </xdr:from>
    <xdr:to>
      <xdr:col>31</xdr:col>
      <xdr:colOff>58395</xdr:colOff>
      <xdr:row>10</xdr:row>
      <xdr:rowOff>1690</xdr:rowOff>
    </xdr:to>
    <xdr:pic>
      <xdr:nvPicPr>
        <xdr:cNvPr id="6" name="그림 5">
          <a:extLst>
            <a:ext uri="{FF2B5EF4-FFF2-40B4-BE49-F238E27FC236}">
              <a16:creationId xmlns:a16="http://schemas.microsoft.com/office/drawing/2014/main" id="{D96F1446-CE9D-1A8C-B7CD-41B8E1206796}"/>
            </a:ext>
          </a:extLst>
        </xdr:cNvPr>
        <xdr:cNvPicPr>
          <a:picLocks noChangeAspect="1"/>
        </xdr:cNvPicPr>
      </xdr:nvPicPr>
      <xdr:blipFill>
        <a:blip xmlns:r="http://schemas.openxmlformats.org/officeDocument/2006/relationships" r:embed="rId5"/>
        <a:stretch>
          <a:fillRect/>
        </a:stretch>
      </xdr:blipFill>
      <xdr:spPr>
        <a:xfrm>
          <a:off x="16697325" y="447675"/>
          <a:ext cx="5276190" cy="17238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57DFB-46B1-4D04-8BB3-D3BC153F3764}">
  <sheetPr>
    <pageSetUpPr fitToPage="1"/>
  </sheetPr>
  <dimension ref="A1:G20"/>
  <sheetViews>
    <sheetView zoomScaleNormal="100" workbookViewId="0">
      <selection sqref="A1:G1"/>
    </sheetView>
  </sheetViews>
  <sheetFormatPr defaultRowHeight="17.100000000000001"/>
  <cols>
    <col min="1" max="1" width="26.125" bestFit="1" customWidth="1"/>
    <col min="2" max="3" width="20.75" customWidth="1"/>
  </cols>
  <sheetData>
    <row r="1" spans="1:7" ht="52.15" customHeight="1">
      <c r="A1" s="99" t="s">
        <v>0</v>
      </c>
      <c r="B1" s="100"/>
      <c r="C1" s="100"/>
      <c r="D1" s="100"/>
      <c r="E1" s="100"/>
      <c r="F1" s="100"/>
      <c r="G1" s="101"/>
    </row>
    <row r="3" spans="1:7" ht="17.45">
      <c r="A3" s="8" t="s">
        <v>1</v>
      </c>
    </row>
    <row r="5" spans="1:7" ht="19.899999999999999" customHeight="1">
      <c r="A5" s="9" t="s">
        <v>2</v>
      </c>
      <c r="B5" s="98" t="s">
        <v>3</v>
      </c>
      <c r="C5" s="98"/>
      <c r="D5" s="98"/>
      <c r="E5" s="98"/>
      <c r="F5" s="98"/>
      <c r="G5" s="98"/>
    </row>
    <row r="6" spans="1:7" ht="19.899999999999999" customHeight="1">
      <c r="A6" s="4" t="s">
        <v>4</v>
      </c>
      <c r="B6" s="102" t="s">
        <v>5</v>
      </c>
      <c r="C6" s="102"/>
      <c r="D6" s="102"/>
      <c r="E6" s="102"/>
      <c r="F6" s="102"/>
      <c r="G6" s="102"/>
    </row>
    <row r="7" spans="1:7" ht="97.9" customHeight="1">
      <c r="A7" s="4" t="s">
        <v>6</v>
      </c>
      <c r="B7" s="103" t="s">
        <v>7</v>
      </c>
      <c r="C7" s="103"/>
      <c r="D7" s="103"/>
      <c r="E7" s="103"/>
      <c r="F7" s="103"/>
      <c r="G7" s="103"/>
    </row>
    <row r="8" spans="1:7" ht="19.899999999999999" customHeight="1">
      <c r="A8" s="4" t="s">
        <v>8</v>
      </c>
      <c r="B8" s="102" t="s">
        <v>9</v>
      </c>
      <c r="C8" s="102"/>
      <c r="D8" s="102"/>
      <c r="E8" s="102"/>
      <c r="F8" s="102"/>
      <c r="G8" s="102"/>
    </row>
    <row r="11" spans="1:7" ht="17.45">
      <c r="A11" s="10" t="s">
        <v>10</v>
      </c>
    </row>
    <row r="13" spans="1:7" ht="19.899999999999999" customHeight="1">
      <c r="A13" s="9" t="s">
        <v>11</v>
      </c>
      <c r="B13" s="9" t="s">
        <v>12</v>
      </c>
      <c r="C13" s="98" t="s">
        <v>13</v>
      </c>
      <c r="D13" s="98"/>
      <c r="E13" s="98"/>
      <c r="F13" s="98"/>
      <c r="G13" s="98"/>
    </row>
    <row r="14" spans="1:7" ht="174.6" customHeight="1">
      <c r="A14" s="4" t="s">
        <v>14</v>
      </c>
      <c r="B14" s="4" t="s">
        <v>15</v>
      </c>
      <c r="C14" s="107" t="s">
        <v>16</v>
      </c>
      <c r="D14" s="107"/>
      <c r="E14" s="107"/>
      <c r="F14" s="107"/>
      <c r="G14" s="107"/>
    </row>
    <row r="15" spans="1:7" ht="124.9" customHeight="1">
      <c r="A15" s="4" t="s">
        <v>17</v>
      </c>
      <c r="B15" s="4" t="s">
        <v>18</v>
      </c>
      <c r="C15" s="107" t="s">
        <v>19</v>
      </c>
      <c r="D15" s="107"/>
      <c r="E15" s="107"/>
      <c r="F15" s="107"/>
      <c r="G15" s="107"/>
    </row>
    <row r="16" spans="1:7" ht="120" customHeight="1">
      <c r="A16" s="4" t="s">
        <v>20</v>
      </c>
      <c r="B16" s="11" t="s">
        <v>21</v>
      </c>
      <c r="C16" s="107" t="s">
        <v>22</v>
      </c>
      <c r="D16" s="107"/>
      <c r="E16" s="107"/>
      <c r="F16" s="107"/>
      <c r="G16" s="107"/>
    </row>
    <row r="17" spans="1:7" ht="138" customHeight="1">
      <c r="A17" s="4" t="s">
        <v>23</v>
      </c>
      <c r="B17" s="11">
        <v>0.99719999999999998</v>
      </c>
      <c r="C17" s="107" t="s">
        <v>24</v>
      </c>
      <c r="D17" s="107"/>
      <c r="E17" s="107"/>
      <c r="F17" s="107"/>
      <c r="G17" s="107"/>
    </row>
    <row r="18" spans="1:7" ht="52.15" customHeight="1">
      <c r="A18" s="4" t="s">
        <v>25</v>
      </c>
      <c r="B18" s="11" t="s">
        <v>26</v>
      </c>
      <c r="C18" s="107" t="s">
        <v>27</v>
      </c>
      <c r="D18" s="107"/>
      <c r="E18" s="107"/>
      <c r="F18" s="107"/>
      <c r="G18" s="107"/>
    </row>
    <row r="19" spans="1:7" ht="52.15" customHeight="1">
      <c r="A19" s="4" t="s">
        <v>28</v>
      </c>
      <c r="B19" s="11">
        <v>3.0000000000000001E-3</v>
      </c>
      <c r="C19" s="107" t="s">
        <v>27</v>
      </c>
      <c r="D19" s="107"/>
      <c r="E19" s="107"/>
      <c r="F19" s="107"/>
      <c r="G19" s="107"/>
    </row>
    <row r="20" spans="1:7" ht="52.15" customHeight="1">
      <c r="A20" s="40" t="s">
        <v>29</v>
      </c>
      <c r="B20" s="41">
        <v>1</v>
      </c>
      <c r="C20" s="104" t="s">
        <v>30</v>
      </c>
      <c r="D20" s="105"/>
      <c r="E20" s="105"/>
      <c r="F20" s="105"/>
      <c r="G20" s="106"/>
    </row>
  </sheetData>
  <mergeCells count="13">
    <mergeCell ref="C20:G20"/>
    <mergeCell ref="C14:G14"/>
    <mergeCell ref="C15:G15"/>
    <mergeCell ref="C16:G16"/>
    <mergeCell ref="C17:G17"/>
    <mergeCell ref="C18:G18"/>
    <mergeCell ref="C19:G19"/>
    <mergeCell ref="C13:G13"/>
    <mergeCell ref="A1:G1"/>
    <mergeCell ref="B5:G5"/>
    <mergeCell ref="B6:G6"/>
    <mergeCell ref="B7:G7"/>
    <mergeCell ref="B8:G8"/>
  </mergeCells>
  <phoneticPr fontId="5" type="noConversion"/>
  <printOptions headings="1" gridLines="1"/>
  <pageMargins left="0.7" right="0.7" top="0.75" bottom="0.75" header="0.3" footer="0.3"/>
  <pageSetup paperSize="261" scale="10" orientation="landscape"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75DC5-FDF3-4940-9500-2F45920C55CE}">
  <dimension ref="O2:AC29"/>
  <sheetViews>
    <sheetView workbookViewId="0">
      <selection activeCell="M1" sqref="M1"/>
    </sheetView>
  </sheetViews>
  <sheetFormatPr defaultRowHeight="17.100000000000001"/>
  <cols>
    <col min="26" max="26" width="17.25" customWidth="1"/>
    <col min="27" max="27" width="13.25" customWidth="1"/>
    <col min="28" max="28" width="12.125" customWidth="1"/>
  </cols>
  <sheetData>
    <row r="2" spans="15:29">
      <c r="O2" t="s">
        <v>184</v>
      </c>
    </row>
    <row r="12" spans="15:29">
      <c r="Z12" s="4" t="s">
        <v>185</v>
      </c>
      <c r="AA12" s="4" t="s">
        <v>186</v>
      </c>
      <c r="AB12" s="4" t="s">
        <v>187</v>
      </c>
    </row>
    <row r="13" spans="15:29">
      <c r="Z13" s="102" t="s">
        <v>188</v>
      </c>
      <c r="AA13" s="5">
        <v>0.99990000000000001</v>
      </c>
      <c r="AB13" s="148">
        <v>1</v>
      </c>
      <c r="AC13" s="3"/>
    </row>
    <row r="14" spans="15:29">
      <c r="Z14" s="102"/>
      <c r="AA14" s="6">
        <v>1</v>
      </c>
      <c r="AB14" s="148"/>
    </row>
    <row r="15" spans="15:29">
      <c r="Z15" s="7" t="s">
        <v>189</v>
      </c>
      <c r="AA15" s="5">
        <v>0.99990000000000001</v>
      </c>
      <c r="AB15" s="6">
        <v>1</v>
      </c>
    </row>
    <row r="16" spans="15:29">
      <c r="Z16" s="7" t="s">
        <v>190</v>
      </c>
      <c r="AA16" s="5">
        <v>0.99990000000000001</v>
      </c>
      <c r="AB16" s="6">
        <v>1</v>
      </c>
    </row>
    <row r="17" spans="15:28">
      <c r="Z17" s="7" t="s">
        <v>191</v>
      </c>
      <c r="AA17" s="5">
        <v>0.99990000000000001</v>
      </c>
      <c r="AB17" s="6">
        <v>1</v>
      </c>
    </row>
    <row r="18" spans="15:28">
      <c r="Z18" s="7" t="s">
        <v>192</v>
      </c>
      <c r="AA18" s="5">
        <v>0.99990000000000001</v>
      </c>
      <c r="AB18" s="6">
        <v>1</v>
      </c>
    </row>
    <row r="19" spans="15:28">
      <c r="Z19" s="7" t="s">
        <v>193</v>
      </c>
      <c r="AA19" s="5">
        <v>0.99990000000000001</v>
      </c>
      <c r="AB19" s="6">
        <v>1</v>
      </c>
    </row>
    <row r="20" spans="15:28">
      <c r="Z20" s="7" t="s">
        <v>194</v>
      </c>
      <c r="AA20" s="5">
        <v>0.99990000000000001</v>
      </c>
      <c r="AB20" s="6">
        <v>1</v>
      </c>
    </row>
    <row r="29" spans="15:28">
      <c r="O29" t="s">
        <v>195</v>
      </c>
    </row>
  </sheetData>
  <mergeCells count="2">
    <mergeCell ref="Z13:Z14"/>
    <mergeCell ref="AB13:AB14"/>
  </mergeCells>
  <phoneticPr fontId="5" type="noConversion"/>
  <pageMargins left="0.7" right="0.7" top="0.75" bottom="0.75" header="0.3" footer="0.3"/>
  <pageSetup paperSize="261" orientation="landscape"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F647D-5A5E-4A3D-B7CA-463748869CEC}">
  <dimension ref="A1:J17"/>
  <sheetViews>
    <sheetView tabSelected="1" zoomScaleNormal="100" workbookViewId="0">
      <selection activeCell="B1" sqref="B1:C1"/>
    </sheetView>
  </sheetViews>
  <sheetFormatPr defaultRowHeight="16.5" customHeight="1"/>
  <cols>
    <col min="1" max="1" width="23.625" customWidth="1"/>
    <col min="2" max="3" width="22.625" customWidth="1"/>
    <col min="7" max="7" width="23.125" customWidth="1"/>
    <col min="8" max="8" width="19.875" customWidth="1"/>
    <col min="9" max="9" width="25.625" customWidth="1"/>
  </cols>
  <sheetData>
    <row r="1" spans="1:10" ht="16.5" customHeight="1">
      <c r="A1" s="95" t="s">
        <v>31</v>
      </c>
      <c r="B1" s="108" t="s">
        <v>32</v>
      </c>
      <c r="C1" s="109"/>
    </row>
    <row r="2" spans="1:10"/>
    <row r="3" spans="1:10" ht="18" customHeight="1">
      <c r="A3" s="26"/>
      <c r="B3" s="96" t="s">
        <v>33</v>
      </c>
      <c r="C3" s="97" t="s">
        <v>34</v>
      </c>
      <c r="D3" s="13"/>
      <c r="E3" s="13"/>
      <c r="F3" s="13"/>
      <c r="G3" s="18" t="s">
        <v>35</v>
      </c>
      <c r="H3" s="13" t="s">
        <v>33</v>
      </c>
      <c r="I3" s="13" t="s">
        <v>34</v>
      </c>
    </row>
    <row r="4" spans="1:10" ht="24" customHeight="1">
      <c r="A4" s="53" t="s">
        <v>36</v>
      </c>
      <c r="B4" s="12" t="s">
        <v>37</v>
      </c>
      <c r="C4" s="12" t="s">
        <v>38</v>
      </c>
      <c r="D4" s="54"/>
      <c r="E4" s="54"/>
      <c r="F4" s="54"/>
      <c r="G4" s="53" t="s">
        <v>36</v>
      </c>
      <c r="H4" s="12" t="s">
        <v>37</v>
      </c>
      <c r="I4" s="12" t="s">
        <v>38</v>
      </c>
    </row>
    <row r="5" spans="1:10" ht="17.45" customHeight="1">
      <c r="A5" s="111" t="s">
        <v>39</v>
      </c>
      <c r="B5" s="92" t="s">
        <v>40</v>
      </c>
      <c r="C5" s="149">
        <f>100-(D5/H13)*100</f>
        <v>99.996257716049385</v>
      </c>
      <c r="D5" s="110">
        <v>97</v>
      </c>
      <c r="E5" s="13"/>
      <c r="F5" s="24"/>
      <c r="G5" s="111" t="s">
        <v>39</v>
      </c>
      <c r="H5" s="86" t="s">
        <v>40</v>
      </c>
      <c r="I5" s="113">
        <v>1</v>
      </c>
    </row>
    <row r="6" spans="1:10" ht="17.45" customHeight="1">
      <c r="A6" s="112"/>
      <c r="B6" s="93" t="s">
        <v>41</v>
      </c>
      <c r="C6" s="150"/>
      <c r="D6" s="110"/>
      <c r="E6" s="13"/>
      <c r="F6" s="24"/>
      <c r="G6" s="112"/>
      <c r="H6" s="87" t="s">
        <v>41</v>
      </c>
      <c r="I6" s="114"/>
    </row>
    <row r="7" spans="1:10" ht="24" customHeight="1">
      <c r="A7" s="1" t="s">
        <v>42</v>
      </c>
      <c r="B7" s="94">
        <v>0.99990000000000001</v>
      </c>
      <c r="C7" s="151">
        <f>100-(D7/H13)*100</f>
        <v>99.999035493827165</v>
      </c>
      <c r="D7" s="91">
        <v>25</v>
      </c>
      <c r="E7" s="13"/>
      <c r="F7" s="25"/>
      <c r="G7" s="1" t="s">
        <v>42</v>
      </c>
      <c r="H7" s="88">
        <v>0.99990000000000001</v>
      </c>
      <c r="I7" s="2">
        <v>1</v>
      </c>
    </row>
    <row r="8" spans="1:10" ht="24" customHeight="1">
      <c r="A8" s="1" t="s">
        <v>43</v>
      </c>
      <c r="B8" s="94">
        <v>0.99990000000000001</v>
      </c>
      <c r="C8" s="151">
        <f>100-(D8/H13)*100</f>
        <v>99.990007716049377</v>
      </c>
      <c r="D8" s="91">
        <v>259</v>
      </c>
      <c r="E8" s="13"/>
      <c r="F8" s="24"/>
      <c r="G8" s="1" t="s">
        <v>43</v>
      </c>
      <c r="H8" s="88">
        <v>0.99990000000000001</v>
      </c>
      <c r="I8" s="2">
        <v>1</v>
      </c>
    </row>
    <row r="9" spans="1:10" ht="17.45" customHeight="1">
      <c r="G9" s="27" t="s">
        <v>44</v>
      </c>
      <c r="H9" s="27">
        <v>60</v>
      </c>
      <c r="I9" s="27"/>
      <c r="J9" s="29"/>
    </row>
    <row r="10" spans="1:10" ht="17.45" customHeight="1">
      <c r="G10" s="27" t="s">
        <v>45</v>
      </c>
      <c r="H10" s="27">
        <v>3600</v>
      </c>
      <c r="I10" s="27">
        <v>60</v>
      </c>
      <c r="J10" s="27" t="s">
        <v>46</v>
      </c>
    </row>
    <row r="11" spans="1:10" ht="17.45" customHeight="1">
      <c r="G11" s="27" t="s">
        <v>47</v>
      </c>
      <c r="H11" s="27">
        <v>86400</v>
      </c>
      <c r="I11" s="27">
        <v>1440</v>
      </c>
      <c r="J11" s="27" t="s">
        <v>48</v>
      </c>
    </row>
    <row r="12" spans="1:10" ht="17.45" customHeight="1">
      <c r="G12" s="27" t="s">
        <v>49</v>
      </c>
      <c r="H12" s="27">
        <v>604800</v>
      </c>
      <c r="I12" s="27">
        <v>10080</v>
      </c>
      <c r="J12" s="27" t="s">
        <v>50</v>
      </c>
    </row>
    <row r="13" spans="1:10" ht="17.45" customHeight="1">
      <c r="G13" s="27" t="s">
        <v>51</v>
      </c>
      <c r="H13" s="27">
        <v>2592000</v>
      </c>
      <c r="I13" s="27">
        <v>43200</v>
      </c>
      <c r="J13" s="27" t="s">
        <v>52</v>
      </c>
    </row>
    <row r="14" spans="1:10" ht="17.45" customHeight="1">
      <c r="G14" s="27" t="s">
        <v>53</v>
      </c>
      <c r="H14" s="27">
        <v>31536000</v>
      </c>
      <c r="I14" s="27">
        <v>525600</v>
      </c>
      <c r="J14" s="27" t="s">
        <v>54</v>
      </c>
    </row>
    <row r="15" spans="1:10" ht="17.45" customHeight="1"/>
    <row r="16" spans="1:10" ht="17.45" customHeight="1"/>
    <row r="17"/>
  </sheetData>
  <mergeCells count="6">
    <mergeCell ref="B1:C1"/>
    <mergeCell ref="D5:D6"/>
    <mergeCell ref="A5:A6"/>
    <mergeCell ref="G5:G6"/>
    <mergeCell ref="I5:I6"/>
    <mergeCell ref="C5:C6"/>
  </mergeCells>
  <phoneticPr fontId="5" type="noConversion"/>
  <pageMargins left="0.7" right="0.7" top="0.75" bottom="0.75" header="0.3" footer="0.3"/>
  <pageSetup paperSize="261" orientation="landscape"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30730-2867-4C2D-BAEB-6FEA61CD24FB}">
  <sheetPr>
    <pageSetUpPr fitToPage="1"/>
  </sheetPr>
  <dimension ref="A1:H19"/>
  <sheetViews>
    <sheetView zoomScaleNormal="100" workbookViewId="0">
      <selection activeCell="A17" sqref="A17"/>
    </sheetView>
  </sheetViews>
  <sheetFormatPr defaultRowHeight="17.100000000000001"/>
  <cols>
    <col min="1" max="1" width="24.75" customWidth="1"/>
    <col min="2" max="6" width="15.75" customWidth="1"/>
    <col min="7" max="7" width="54.875" customWidth="1"/>
  </cols>
  <sheetData>
    <row r="1" spans="1:8" ht="52.15" customHeight="1">
      <c r="A1" s="99" t="s">
        <v>0</v>
      </c>
      <c r="B1" s="100"/>
      <c r="C1" s="100"/>
      <c r="D1" s="100"/>
      <c r="E1" s="100"/>
      <c r="F1" s="100"/>
      <c r="G1" s="101"/>
    </row>
    <row r="3" spans="1:8" ht="17.45">
      <c r="A3" s="8" t="s">
        <v>1</v>
      </c>
      <c r="B3" s="8"/>
      <c r="C3" s="8"/>
      <c r="D3" s="8"/>
    </row>
    <row r="4" spans="1:8" ht="17.45" thickBot="1"/>
    <row r="5" spans="1:8" ht="19.899999999999999" customHeight="1">
      <c r="A5" s="79" t="s">
        <v>2</v>
      </c>
      <c r="B5" s="115" t="s">
        <v>55</v>
      </c>
      <c r="C5" s="115"/>
      <c r="D5" s="115"/>
      <c r="E5" s="115"/>
      <c r="F5" s="115"/>
      <c r="G5" s="116"/>
    </row>
    <row r="6" spans="1:8" ht="19.899999999999999" customHeight="1">
      <c r="A6" s="80" t="s">
        <v>4</v>
      </c>
      <c r="B6" s="117" t="s">
        <v>5</v>
      </c>
      <c r="C6" s="117"/>
      <c r="D6" s="117"/>
      <c r="E6" s="117"/>
      <c r="F6" s="117"/>
      <c r="G6" s="118"/>
    </row>
    <row r="7" spans="1:8" ht="97.9" customHeight="1">
      <c r="A7" s="80" t="s">
        <v>6</v>
      </c>
      <c r="B7" s="119" t="s">
        <v>7</v>
      </c>
      <c r="C7" s="119"/>
      <c r="D7" s="119"/>
      <c r="E7" s="119"/>
      <c r="F7" s="119"/>
      <c r="G7" s="120"/>
    </row>
    <row r="8" spans="1:8" ht="19.899999999999999" customHeight="1" thickBot="1">
      <c r="A8" s="81" t="s">
        <v>8</v>
      </c>
      <c r="B8" s="121" t="s">
        <v>9</v>
      </c>
      <c r="C8" s="121"/>
      <c r="D8" s="121"/>
      <c r="E8" s="121"/>
      <c r="F8" s="121"/>
      <c r="G8" s="122"/>
    </row>
    <row r="11" spans="1:8" ht="17.45">
      <c r="A11" s="10" t="s">
        <v>10</v>
      </c>
      <c r="B11" s="10"/>
      <c r="C11" s="10"/>
      <c r="D11" s="10"/>
    </row>
    <row r="12" spans="1:8" ht="17.45" thickBot="1"/>
    <row r="13" spans="1:8" ht="19.899999999999999" customHeight="1" thickBot="1">
      <c r="A13" s="65" t="s">
        <v>56</v>
      </c>
      <c r="B13" s="66" t="s">
        <v>57</v>
      </c>
      <c r="C13" s="66" t="s">
        <v>58</v>
      </c>
      <c r="D13" s="83" t="s">
        <v>59</v>
      </c>
      <c r="E13" s="82" t="s">
        <v>60</v>
      </c>
      <c r="F13" s="84" t="s">
        <v>61</v>
      </c>
      <c r="G13" s="67" t="s">
        <v>55</v>
      </c>
    </row>
    <row r="14" spans="1:8" ht="155.25" customHeight="1" thickTop="1">
      <c r="A14" s="68" t="s">
        <v>14</v>
      </c>
      <c r="B14" s="61">
        <v>100</v>
      </c>
      <c r="C14" s="61">
        <v>99</v>
      </c>
      <c r="D14" s="62">
        <f>B14/C14</f>
        <v>1.0101010101010102</v>
      </c>
      <c r="E14" s="63">
        <v>2</v>
      </c>
      <c r="F14" s="64" t="str">
        <f>IF(AND(E14&gt;=0,E14&lt;1)=TRUE,"-10%",IF(AND(E14&gt;=1,E14&lt;2)=TRUE,"-30%",IF(AND(E14&gt;=2,E14&lt;3)=TRUE,"-60%",IF(E14&gt;=3, "-100%"))))</f>
        <v>-60%</v>
      </c>
      <c r="G14" s="69" t="s">
        <v>62</v>
      </c>
      <c r="H14" s="50"/>
    </row>
    <row r="15" spans="1:8" ht="110.25" customHeight="1">
      <c r="A15" s="70" t="s">
        <v>17</v>
      </c>
      <c r="B15" s="57">
        <v>24</v>
      </c>
      <c r="C15" s="57">
        <v>28</v>
      </c>
      <c r="D15" s="60">
        <f t="shared" ref="D15:D19" si="0">B15/C15</f>
        <v>0.8571428571428571</v>
      </c>
      <c r="E15" s="58">
        <v>1</v>
      </c>
      <c r="F15" s="51" t="str">
        <f>IF(AND(E15&gt;=0,E15&lt;1)=TRUE,"-5%",IF(AND(E15&gt;=1,E15&lt;3)=TRUE,"-10%",IF(AND(E15&gt;=3,E15&lt;4)=TRUE,"-15%", IF(E15&gt;=4,"-25%"))))</f>
        <v>-10%</v>
      </c>
      <c r="G15" s="71" t="s">
        <v>63</v>
      </c>
    </row>
    <row r="16" spans="1:8" ht="110.25" customHeight="1">
      <c r="A16" s="70" t="s">
        <v>20</v>
      </c>
      <c r="B16" s="55">
        <v>50</v>
      </c>
      <c r="C16" s="55">
        <v>10</v>
      </c>
      <c r="D16" s="60">
        <f t="shared" si="0"/>
        <v>5</v>
      </c>
      <c r="E16" s="58">
        <v>8.5</v>
      </c>
      <c r="F16" s="51" t="str">
        <f>IF(AND(E16&gt;=0,E16&lt;1)=TRUE,"-5%",IF(AND(E16&gt;=1,E16&lt;3)=TRUE,"-10%",IF(AND(E16&gt;=3,E16&lt;4)=TRUE,"-15%", IF(E16&gt;=4,"-25%"))))</f>
        <v>-25%</v>
      </c>
      <c r="G16" s="71" t="s">
        <v>64</v>
      </c>
    </row>
    <row r="17" spans="1:8" ht="129.75" customHeight="1">
      <c r="A17" s="70" t="s">
        <v>23</v>
      </c>
      <c r="B17" s="55">
        <v>90</v>
      </c>
      <c r="C17" s="55">
        <v>99.7</v>
      </c>
      <c r="D17" s="60">
        <f t="shared" si="0"/>
        <v>0.90270812437311931</v>
      </c>
      <c r="E17" s="59">
        <v>1</v>
      </c>
      <c r="F17" s="52" t="str">
        <f>IF(AND(E17&gt;=0,E17&lt;2)=TRUE,"0%",IF(AND(E17&gt;=2,E17&lt;3)=TRUE,"-3%",IF(AND(E17&gt;=3,E17&lt;6)=TRUE,"-5%",IF(AND(E17&gt;=6,E17&lt;12)=TRUE,"-15%",IF(AND(E17&gt;=12,E17&lt;24)=TRUE,"-30%",IF(AND(E17&gt;=24,E17&lt;48)=TRUE,"-50%",IF(E17&gt;=48,"-100%")))))))</f>
        <v>0%</v>
      </c>
      <c r="G17" s="72" t="s">
        <v>65</v>
      </c>
      <c r="H17" s="50"/>
    </row>
    <row r="18" spans="1:8" ht="50.25" customHeight="1">
      <c r="A18" s="70" t="s">
        <v>25</v>
      </c>
      <c r="B18" s="56">
        <v>30</v>
      </c>
      <c r="C18" s="56">
        <v>50</v>
      </c>
      <c r="D18" s="60">
        <f t="shared" si="0"/>
        <v>0.6</v>
      </c>
      <c r="E18" s="59">
        <v>2</v>
      </c>
      <c r="F18" s="52" t="str">
        <f>IF(AND(E18&gt;=0,E18&lt;2)=TRUE,"0%",IF(AND(E18&gt;=2,E18&lt;4)=TRUE,"-1%",IF(AND(E18&gt;=4,E18&lt;6)=TRUE,"-2%",IF(AND(E18&gt;=6,E18&lt;8)=TRUE,"-3%",IF(AND(E18&gt;=8,E18&lt;12)=TRUE,"-4%",IF(AND(E18&gt;=12,E18&lt;24)=TRUE,"-5%",IF(E18&gt;=24, "-10%")))))))</f>
        <v>-1%</v>
      </c>
      <c r="G18" s="71" t="s">
        <v>66</v>
      </c>
    </row>
    <row r="19" spans="1:8" ht="50.25" customHeight="1" thickBot="1">
      <c r="A19" s="73" t="s">
        <v>28</v>
      </c>
      <c r="B19" s="74">
        <v>50</v>
      </c>
      <c r="C19" s="74">
        <v>30</v>
      </c>
      <c r="D19" s="75">
        <f t="shared" si="0"/>
        <v>1.6666666666666667</v>
      </c>
      <c r="E19" s="76">
        <v>1</v>
      </c>
      <c r="F19" s="77" t="str">
        <f>IF(AND(E19&gt;=0,E19&lt;2)=TRUE,"0%",IF(AND(E19&gt;=2,E19&lt;4)=TRUE,"-1%",IF(AND(E19&gt;=4,E19&lt;6)=TRUE,"-2%",IF(AND(E19&gt;=6,E19&lt;8)=TRUE,"-3%",IF(AND(E19&gt;=8,E19&lt;12)=TRUE,"-4%",IF(AND(E19&gt;=12,E19&lt;24)=TRUE,"-5%",IF(E19&gt;=24, "-10%")))))))</f>
        <v>0%</v>
      </c>
      <c r="G19" s="78" t="s">
        <v>66</v>
      </c>
    </row>
  </sheetData>
  <mergeCells count="5">
    <mergeCell ref="B5:G5"/>
    <mergeCell ref="B6:G6"/>
    <mergeCell ref="B7:G7"/>
    <mergeCell ref="B8:G8"/>
    <mergeCell ref="A1:G1"/>
  </mergeCells>
  <phoneticPr fontId="5" type="noConversion"/>
  <printOptions headings="1" gridLines="1"/>
  <pageMargins left="0.7" right="0.7" top="0.75" bottom="0.75" header="0.3" footer="0.3"/>
  <pageSetup paperSize="261" scale="10" orientation="landscape" horizontalDpi="180" verticalDpi="18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9D797-2C1E-4B5E-8F4F-3E0CBD4C5F0E}">
  <dimension ref="A3:I46"/>
  <sheetViews>
    <sheetView workbookViewId="0">
      <selection activeCell="D46" sqref="D46"/>
    </sheetView>
  </sheetViews>
  <sheetFormatPr defaultRowHeight="16.5" customHeight="1"/>
  <cols>
    <col min="1" max="1" width="36.625" customWidth="1"/>
    <col min="2" max="2" width="23.875" customWidth="1"/>
    <col min="3" max="3" width="26.625" customWidth="1"/>
    <col min="4" max="5" width="11.625" customWidth="1"/>
    <col min="7" max="7" width="47.375" customWidth="1"/>
    <col min="8" max="9" width="11.625" customWidth="1"/>
  </cols>
  <sheetData>
    <row r="3" spans="1:9">
      <c r="C3" s="26"/>
      <c r="E3" s="26" t="s">
        <v>67</v>
      </c>
      <c r="H3" s="26"/>
      <c r="I3" s="26" t="s">
        <v>68</v>
      </c>
    </row>
    <row r="4" spans="1:9">
      <c r="A4" s="14" t="s">
        <v>14</v>
      </c>
      <c r="B4" s="14" t="s">
        <v>69</v>
      </c>
      <c r="C4" s="15" t="s">
        <v>70</v>
      </c>
      <c r="D4" s="43" t="s">
        <v>71</v>
      </c>
      <c r="E4" s="33" t="s">
        <v>72</v>
      </c>
      <c r="F4" s="32"/>
      <c r="G4" s="46" t="s">
        <v>29</v>
      </c>
      <c r="H4" s="43" t="s">
        <v>71</v>
      </c>
      <c r="I4" s="33" t="s">
        <v>72</v>
      </c>
    </row>
    <row r="5" spans="1:9">
      <c r="A5" s="4" t="s">
        <v>73</v>
      </c>
      <c r="B5" s="129"/>
      <c r="C5" s="34" t="s">
        <v>74</v>
      </c>
      <c r="D5" s="123" t="s">
        <v>15</v>
      </c>
      <c r="E5" s="37" t="s">
        <v>75</v>
      </c>
      <c r="G5" s="47" t="s">
        <v>76</v>
      </c>
      <c r="H5" s="48">
        <v>1</v>
      </c>
      <c r="I5" s="37" t="s">
        <v>75</v>
      </c>
    </row>
    <row r="6" spans="1:9">
      <c r="A6" s="4" t="s">
        <v>77</v>
      </c>
      <c r="B6" s="130"/>
      <c r="C6" s="35">
        <v>10</v>
      </c>
      <c r="D6" s="124"/>
      <c r="E6" s="37"/>
    </row>
    <row r="7" spans="1:9">
      <c r="A7" s="4" t="s">
        <v>78</v>
      </c>
      <c r="B7" s="130"/>
      <c r="C7" s="35">
        <v>30</v>
      </c>
      <c r="D7" s="124"/>
      <c r="E7" s="37"/>
    </row>
    <row r="8" spans="1:9">
      <c r="A8" s="4" t="s">
        <v>79</v>
      </c>
      <c r="B8" s="130"/>
      <c r="C8" s="35">
        <v>50</v>
      </c>
      <c r="D8" s="124"/>
      <c r="E8" s="37"/>
    </row>
    <row r="9" spans="1:9">
      <c r="A9" s="4" t="s">
        <v>80</v>
      </c>
      <c r="B9" s="131"/>
      <c r="C9" s="35">
        <v>100</v>
      </c>
      <c r="D9" s="125"/>
      <c r="E9" s="37"/>
    </row>
    <row r="10" spans="1:9">
      <c r="A10" s="13"/>
      <c r="B10" s="13"/>
    </row>
    <row r="11" spans="1:9"/>
    <row r="12" spans="1:9">
      <c r="C12" s="26"/>
      <c r="E12" s="26" t="s">
        <v>81</v>
      </c>
    </row>
    <row r="13" spans="1:9">
      <c r="A13" s="14" t="s">
        <v>17</v>
      </c>
      <c r="B13" s="14" t="s">
        <v>69</v>
      </c>
      <c r="C13" s="15" t="s">
        <v>70</v>
      </c>
      <c r="D13" s="42" t="s">
        <v>71</v>
      </c>
      <c r="E13" s="33" t="s">
        <v>82</v>
      </c>
      <c r="F13" s="32"/>
    </row>
    <row r="14" spans="1:9">
      <c r="A14" s="4" t="s">
        <v>83</v>
      </c>
      <c r="B14" s="129"/>
      <c r="C14" s="34" t="s">
        <v>74</v>
      </c>
      <c r="D14" s="123" t="s">
        <v>18</v>
      </c>
      <c r="E14" s="37" t="s">
        <v>84</v>
      </c>
    </row>
    <row r="15" spans="1:9">
      <c r="A15" s="4" t="s">
        <v>77</v>
      </c>
      <c r="B15" s="130"/>
      <c r="C15" s="36">
        <v>5</v>
      </c>
      <c r="D15" s="124"/>
      <c r="E15" s="37" t="s">
        <v>85</v>
      </c>
    </row>
    <row r="16" spans="1:9">
      <c r="A16" s="4" t="s">
        <v>86</v>
      </c>
      <c r="B16" s="130"/>
      <c r="C16" s="36">
        <v>10</v>
      </c>
      <c r="D16" s="124"/>
      <c r="E16" s="37" t="s">
        <v>87</v>
      </c>
    </row>
    <row r="17" spans="1:6">
      <c r="A17" s="4" t="s">
        <v>88</v>
      </c>
      <c r="B17" s="131"/>
      <c r="C17" s="36">
        <v>25</v>
      </c>
      <c r="D17" s="125"/>
      <c r="E17" s="37"/>
    </row>
    <row r="18" spans="1:6">
      <c r="A18" s="13"/>
      <c r="B18" s="13"/>
      <c r="C18" s="30"/>
    </row>
    <row r="19" spans="1:6"/>
    <row r="20" spans="1:6">
      <c r="C20" s="26"/>
      <c r="E20" s="26" t="s">
        <v>89</v>
      </c>
    </row>
    <row r="21" spans="1:6">
      <c r="A21" s="14" t="s">
        <v>20</v>
      </c>
      <c r="B21" s="14" t="s">
        <v>69</v>
      </c>
      <c r="C21" s="15" t="s">
        <v>70</v>
      </c>
      <c r="D21" s="42" t="s">
        <v>71</v>
      </c>
      <c r="E21" s="33" t="s">
        <v>72</v>
      </c>
      <c r="F21" s="32"/>
    </row>
    <row r="22" spans="1:6">
      <c r="A22" s="4" t="s">
        <v>83</v>
      </c>
      <c r="B22" s="129"/>
      <c r="C22" s="34" t="s">
        <v>74</v>
      </c>
      <c r="D22" s="123" t="s">
        <v>21</v>
      </c>
      <c r="E22" s="37" t="s">
        <v>90</v>
      </c>
    </row>
    <row r="23" spans="1:6">
      <c r="A23" s="4" t="s">
        <v>77</v>
      </c>
      <c r="B23" s="130"/>
      <c r="C23" s="36">
        <v>5</v>
      </c>
      <c r="D23" s="124"/>
      <c r="E23" s="37" t="s">
        <v>91</v>
      </c>
    </row>
    <row r="24" spans="1:6">
      <c r="A24" s="4" t="s">
        <v>86</v>
      </c>
      <c r="B24" s="130"/>
      <c r="C24" s="36">
        <v>10</v>
      </c>
      <c r="D24" s="124"/>
      <c r="E24" s="37" t="s">
        <v>92</v>
      </c>
    </row>
    <row r="25" spans="1:6">
      <c r="A25" s="4" t="s">
        <v>88</v>
      </c>
      <c r="B25" s="131"/>
      <c r="C25" s="36">
        <v>25</v>
      </c>
      <c r="D25" s="125"/>
      <c r="E25" s="37"/>
    </row>
    <row r="26" spans="1:6"/>
    <row r="27" spans="1:6"/>
    <row r="28" spans="1:6">
      <c r="C28" s="26"/>
      <c r="E28" s="26" t="s">
        <v>93</v>
      </c>
    </row>
    <row r="29" spans="1:6">
      <c r="A29" s="14" t="s">
        <v>23</v>
      </c>
      <c r="B29" s="14" t="s">
        <v>69</v>
      </c>
      <c r="C29" s="15" t="s">
        <v>70</v>
      </c>
      <c r="D29" s="42" t="s">
        <v>71</v>
      </c>
      <c r="E29" s="33" t="s">
        <v>72</v>
      </c>
    </row>
    <row r="30" spans="1:6">
      <c r="A30" s="4" t="s">
        <v>83</v>
      </c>
      <c r="B30" s="129"/>
      <c r="C30" s="34" t="s">
        <v>74</v>
      </c>
      <c r="D30" s="126">
        <v>0.99719999999999998</v>
      </c>
      <c r="E30" s="38" t="s">
        <v>94</v>
      </c>
    </row>
    <row r="31" spans="1:6">
      <c r="A31" s="4" t="s">
        <v>95</v>
      </c>
      <c r="B31" s="130"/>
      <c r="C31" s="35">
        <v>3</v>
      </c>
      <c r="D31" s="127"/>
      <c r="E31" s="38"/>
    </row>
    <row r="32" spans="1:6">
      <c r="A32" s="4" t="s">
        <v>96</v>
      </c>
      <c r="B32" s="130"/>
      <c r="C32" s="35">
        <v>5</v>
      </c>
      <c r="D32" s="127"/>
      <c r="E32" s="38"/>
    </row>
    <row r="33" spans="1:5">
      <c r="A33" s="4" t="s">
        <v>97</v>
      </c>
      <c r="B33" s="130"/>
      <c r="C33" s="35">
        <v>15</v>
      </c>
      <c r="D33" s="127"/>
      <c r="E33" s="38"/>
    </row>
    <row r="34" spans="1:5">
      <c r="A34" s="4" t="s">
        <v>98</v>
      </c>
      <c r="B34" s="130"/>
      <c r="C34" s="35">
        <v>30</v>
      </c>
      <c r="D34" s="127"/>
      <c r="E34" s="38"/>
    </row>
    <row r="35" spans="1:5">
      <c r="A35" s="4" t="s">
        <v>99</v>
      </c>
      <c r="B35" s="130"/>
      <c r="C35" s="35">
        <v>50</v>
      </c>
      <c r="D35" s="127"/>
      <c r="E35" s="38"/>
    </row>
    <row r="36" spans="1:5">
      <c r="A36" s="4" t="s">
        <v>100</v>
      </c>
      <c r="B36" s="131"/>
      <c r="C36" s="35">
        <v>100</v>
      </c>
      <c r="D36" s="128"/>
      <c r="E36" s="38"/>
    </row>
    <row r="39" spans="1:5">
      <c r="C39" s="26"/>
      <c r="E39" s="26" t="s">
        <v>93</v>
      </c>
    </row>
    <row r="40" spans="1:5">
      <c r="A40" s="14" t="s">
        <v>25</v>
      </c>
      <c r="B40" s="14" t="s">
        <v>69</v>
      </c>
      <c r="C40" s="15" t="s">
        <v>70</v>
      </c>
      <c r="D40" s="42" t="s">
        <v>71</v>
      </c>
      <c r="E40" s="33" t="s">
        <v>101</v>
      </c>
    </row>
    <row r="41" spans="1:5">
      <c r="A41" s="4" t="s">
        <v>102</v>
      </c>
      <c r="B41" s="34"/>
      <c r="C41" s="35">
        <v>1</v>
      </c>
      <c r="D41" s="44" t="s">
        <v>26</v>
      </c>
      <c r="E41" s="37" t="s">
        <v>103</v>
      </c>
    </row>
    <row r="44" spans="1:5">
      <c r="C44" s="26"/>
      <c r="E44" s="26" t="s">
        <v>93</v>
      </c>
    </row>
    <row r="45" spans="1:5">
      <c r="A45" s="14" t="s">
        <v>28</v>
      </c>
      <c r="B45" s="14" t="s">
        <v>69</v>
      </c>
      <c r="C45" s="15" t="s">
        <v>70</v>
      </c>
      <c r="D45" s="42" t="s">
        <v>71</v>
      </c>
      <c r="E45" s="33" t="s">
        <v>72</v>
      </c>
    </row>
    <row r="46" spans="1:5">
      <c r="A46" s="7" t="s">
        <v>102</v>
      </c>
      <c r="B46" s="35"/>
      <c r="C46" s="35">
        <v>1</v>
      </c>
      <c r="D46" s="45">
        <v>3.0000000000000001E-3</v>
      </c>
      <c r="E46" s="39" t="s">
        <v>104</v>
      </c>
    </row>
  </sheetData>
  <mergeCells count="8">
    <mergeCell ref="D5:D9"/>
    <mergeCell ref="D14:D17"/>
    <mergeCell ref="D22:D25"/>
    <mergeCell ref="D30:D36"/>
    <mergeCell ref="B30:B36"/>
    <mergeCell ref="B22:B25"/>
    <mergeCell ref="B14:B17"/>
    <mergeCell ref="B5:B9"/>
  </mergeCells>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20913-63B6-41ED-AAA6-73386ACD782E}">
  <dimension ref="A1:J21"/>
  <sheetViews>
    <sheetView workbookViewId="0">
      <selection activeCell="A22" sqref="A22"/>
    </sheetView>
  </sheetViews>
  <sheetFormatPr defaultRowHeight="17.100000000000001"/>
  <cols>
    <col min="1" max="1" width="80.875" customWidth="1"/>
    <col min="3" max="3" width="12.625" bestFit="1" customWidth="1"/>
    <col min="4" max="4" width="14.125" bestFit="1" customWidth="1"/>
    <col min="5" max="5" width="12" bestFit="1" customWidth="1"/>
    <col min="6" max="6" width="14.375" bestFit="1" customWidth="1"/>
    <col min="8" max="10" width="15.75" customWidth="1"/>
  </cols>
  <sheetData>
    <row r="1" spans="1:10" ht="17.45">
      <c r="A1" s="8" t="s">
        <v>105</v>
      </c>
      <c r="D1" s="13" t="s">
        <v>106</v>
      </c>
      <c r="E1" s="13" t="s">
        <v>107</v>
      </c>
      <c r="F1" s="13" t="s">
        <v>108</v>
      </c>
      <c r="H1" s="132" t="s">
        <v>109</v>
      </c>
      <c r="I1" s="132"/>
      <c r="J1" s="132"/>
    </row>
    <row r="2" spans="1:10">
      <c r="C2" t="s">
        <v>110</v>
      </c>
      <c r="D2" s="16">
        <f>2000/12</f>
        <v>166.66666666666666</v>
      </c>
      <c r="E2" s="16">
        <f>D2/31</f>
        <v>5.376344086021505</v>
      </c>
      <c r="F2" s="16">
        <f>E2/24*2*24</f>
        <v>10.75268817204301</v>
      </c>
      <c r="H2" s="17" t="s">
        <v>111</v>
      </c>
      <c r="I2" s="17" t="s">
        <v>112</v>
      </c>
      <c r="J2" s="17" t="s">
        <v>113</v>
      </c>
    </row>
    <row r="3" spans="1:10">
      <c r="A3" t="s">
        <v>114</v>
      </c>
      <c r="D3" s="13" t="s">
        <v>115</v>
      </c>
      <c r="E3" s="13" t="s">
        <v>116</v>
      </c>
      <c r="F3" s="13" t="s">
        <v>117</v>
      </c>
      <c r="H3" s="4">
        <v>1</v>
      </c>
      <c r="I3" s="4" t="s">
        <v>118</v>
      </c>
      <c r="J3" s="7" t="s">
        <v>119</v>
      </c>
    </row>
    <row r="4" spans="1:10">
      <c r="A4" t="s">
        <v>120</v>
      </c>
      <c r="H4" s="4">
        <v>2</v>
      </c>
      <c r="I4" s="4" t="s">
        <v>121</v>
      </c>
      <c r="J4" s="7" t="s">
        <v>119</v>
      </c>
    </row>
    <row r="5" spans="1:10">
      <c r="A5" t="s">
        <v>122</v>
      </c>
      <c r="H5" s="4">
        <v>3</v>
      </c>
      <c r="I5" s="4" t="s">
        <v>123</v>
      </c>
      <c r="J5" s="7" t="s">
        <v>119</v>
      </c>
    </row>
    <row r="6" spans="1:10">
      <c r="H6" s="4">
        <v>4</v>
      </c>
      <c r="I6" s="4" t="s">
        <v>124</v>
      </c>
      <c r="J6" s="7" t="s">
        <v>119</v>
      </c>
    </row>
    <row r="7" spans="1:10">
      <c r="A7" s="18" t="s">
        <v>125</v>
      </c>
      <c r="H7" s="4">
        <v>5</v>
      </c>
      <c r="I7" s="4" t="s">
        <v>126</v>
      </c>
      <c r="J7" s="7" t="s">
        <v>119</v>
      </c>
    </row>
    <row r="8" spans="1:10">
      <c r="A8" t="s">
        <v>127</v>
      </c>
    </row>
    <row r="9" spans="1:10">
      <c r="A9" t="s">
        <v>128</v>
      </c>
    </row>
    <row r="10" spans="1:10">
      <c r="A10" t="s">
        <v>129</v>
      </c>
    </row>
    <row r="13" spans="1:10">
      <c r="A13" s="19" t="s">
        <v>130</v>
      </c>
    </row>
    <row r="14" spans="1:10">
      <c r="A14" s="20" t="s">
        <v>131</v>
      </c>
    </row>
    <row r="15" spans="1:10">
      <c r="A15" s="20" t="s">
        <v>132</v>
      </c>
    </row>
    <row r="16" spans="1:10">
      <c r="A16" s="20" t="s">
        <v>133</v>
      </c>
    </row>
    <row r="17" spans="1:1">
      <c r="A17" s="21" t="s">
        <v>134</v>
      </c>
    </row>
    <row r="20" spans="1:1">
      <c r="A20" s="22"/>
    </row>
    <row r="21" spans="1:1">
      <c r="A21" s="23"/>
    </row>
  </sheetData>
  <mergeCells count="1">
    <mergeCell ref="H1:J1"/>
  </mergeCells>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C623B-E11C-4F6D-A81F-94E75050E538}">
  <dimension ref="A1:AO45"/>
  <sheetViews>
    <sheetView workbookViewId="0">
      <selection activeCell="B24" sqref="B24"/>
    </sheetView>
  </sheetViews>
  <sheetFormatPr defaultRowHeight="17.100000000000001"/>
  <cols>
    <col min="1" max="1" width="12" customWidth="1"/>
    <col min="2" max="2" width="14.125" bestFit="1" customWidth="1"/>
    <col min="3" max="3" width="11" bestFit="1" customWidth="1"/>
    <col min="4" max="4" width="10.625" bestFit="1" customWidth="1"/>
  </cols>
  <sheetData>
    <row r="1" spans="1:41" ht="16.5" customHeight="1">
      <c r="A1" s="137" t="s">
        <v>135</v>
      </c>
      <c r="B1" s="138"/>
      <c r="C1" s="138"/>
      <c r="D1" s="138"/>
      <c r="E1" s="138"/>
      <c r="F1" s="138"/>
      <c r="G1" s="138"/>
      <c r="H1" s="138"/>
      <c r="I1" s="139"/>
      <c r="J1" s="27"/>
      <c r="K1" s="136" t="s">
        <v>136</v>
      </c>
      <c r="L1" s="136"/>
      <c r="M1" s="136"/>
      <c r="N1" s="136"/>
      <c r="O1" s="136"/>
      <c r="P1" s="136"/>
      <c r="Q1" s="136"/>
      <c r="R1" s="136"/>
      <c r="Z1" s="27"/>
      <c r="AA1" s="27"/>
      <c r="AB1" s="134" t="s">
        <v>137</v>
      </c>
      <c r="AC1" s="134"/>
      <c r="AD1" s="133" t="s">
        <v>138</v>
      </c>
      <c r="AE1" s="133"/>
      <c r="AF1" s="133"/>
      <c r="AG1" s="133"/>
      <c r="AH1" s="27"/>
      <c r="AI1" s="27"/>
      <c r="AJ1" s="27"/>
      <c r="AK1" s="27"/>
      <c r="AL1" s="27"/>
    </row>
    <row r="2" spans="1:41" ht="16.5" customHeight="1">
      <c r="A2" s="140"/>
      <c r="B2" s="141"/>
      <c r="C2" s="141"/>
      <c r="D2" s="141"/>
      <c r="E2" s="141"/>
      <c r="F2" s="141"/>
      <c r="G2" s="141"/>
      <c r="H2" s="141"/>
      <c r="I2" s="142"/>
      <c r="K2" s="136"/>
      <c r="L2" s="136"/>
      <c r="M2" s="136"/>
      <c r="N2" s="136"/>
      <c r="O2" s="136"/>
      <c r="P2" s="136"/>
      <c r="Q2" s="136"/>
      <c r="R2" s="136"/>
      <c r="AB2" s="135" t="s">
        <v>139</v>
      </c>
      <c r="AC2" s="135"/>
      <c r="AD2" s="135"/>
      <c r="AE2" s="135"/>
      <c r="AF2" s="135"/>
      <c r="AG2" s="135"/>
      <c r="AH2" s="135"/>
      <c r="AI2" s="135"/>
      <c r="AJ2" s="135"/>
      <c r="AK2" s="135"/>
      <c r="AL2" s="135"/>
      <c r="AM2" s="135"/>
    </row>
    <row r="3" spans="1:41" ht="16.5" customHeight="1">
      <c r="A3" s="29"/>
      <c r="B3" s="29"/>
      <c r="C3" s="29"/>
      <c r="D3" s="29"/>
      <c r="E3" s="29"/>
      <c r="F3" s="29"/>
      <c r="G3" s="29"/>
      <c r="H3" s="29"/>
      <c r="I3" s="29"/>
      <c r="K3" s="136"/>
      <c r="L3" s="136"/>
      <c r="M3" s="136"/>
      <c r="N3" s="136"/>
      <c r="O3" s="136"/>
      <c r="P3" s="136"/>
      <c r="Q3" s="136"/>
      <c r="R3" s="136"/>
      <c r="AB3" s="135"/>
      <c r="AC3" s="135"/>
      <c r="AD3" s="135"/>
      <c r="AE3" s="135"/>
      <c r="AF3" s="135"/>
      <c r="AG3" s="135"/>
      <c r="AH3" s="135"/>
      <c r="AI3" s="135"/>
      <c r="AJ3" s="135"/>
      <c r="AK3" s="135"/>
      <c r="AL3" s="135"/>
      <c r="AM3" s="135"/>
    </row>
    <row r="4" spans="1:41" ht="16.5" customHeight="1">
      <c r="A4" s="27" t="s">
        <v>140</v>
      </c>
      <c r="B4" s="27">
        <v>1</v>
      </c>
      <c r="C4" s="27"/>
      <c r="D4" s="29"/>
      <c r="E4" s="29"/>
      <c r="F4" s="29"/>
      <c r="G4" s="29"/>
      <c r="H4" s="29"/>
      <c r="I4" s="29"/>
      <c r="K4" s="136"/>
      <c r="L4" s="136"/>
      <c r="M4" s="136"/>
      <c r="N4" s="136"/>
      <c r="O4" s="136"/>
      <c r="P4" s="136"/>
      <c r="Q4" s="136"/>
      <c r="R4" s="136"/>
      <c r="AB4" s="135"/>
      <c r="AC4" s="135"/>
      <c r="AD4" s="135"/>
      <c r="AE4" s="135"/>
      <c r="AF4" s="135"/>
      <c r="AG4" s="135"/>
      <c r="AH4" s="135"/>
      <c r="AI4" s="135"/>
      <c r="AJ4" s="135"/>
      <c r="AK4" s="135"/>
      <c r="AL4" s="135"/>
      <c r="AM4" s="135"/>
    </row>
    <row r="5" spans="1:41" ht="16.5" customHeight="1">
      <c r="A5" s="27" t="s">
        <v>44</v>
      </c>
      <c r="B5" s="27">
        <v>60</v>
      </c>
      <c r="C5" s="27"/>
      <c r="D5" s="29"/>
      <c r="E5" s="29"/>
      <c r="F5" s="29"/>
      <c r="G5" s="29"/>
      <c r="H5" s="29"/>
      <c r="I5" s="29"/>
      <c r="K5" s="136"/>
      <c r="L5" s="136"/>
      <c r="M5" s="136"/>
      <c r="N5" s="136"/>
      <c r="O5" s="136"/>
      <c r="P5" s="136"/>
      <c r="Q5" s="136"/>
      <c r="R5" s="136"/>
      <c r="AB5" s="135"/>
      <c r="AC5" s="135"/>
      <c r="AD5" s="135"/>
      <c r="AE5" s="135"/>
      <c r="AF5" s="135"/>
      <c r="AG5" s="135"/>
      <c r="AH5" s="135"/>
      <c r="AI5" s="135"/>
      <c r="AJ5" s="135"/>
      <c r="AK5" s="135"/>
      <c r="AL5" s="135"/>
      <c r="AM5" s="135"/>
    </row>
    <row r="6" spans="1:41" ht="16.5" customHeight="1">
      <c r="A6" s="27" t="s">
        <v>45</v>
      </c>
      <c r="B6" s="27">
        <v>3600</v>
      </c>
      <c r="C6" s="27">
        <f>B6/60</f>
        <v>60</v>
      </c>
      <c r="D6" s="27" t="str">
        <f>C6/60&amp;"(시간)"</f>
        <v>1(시간)</v>
      </c>
      <c r="E6" s="29"/>
      <c r="F6" s="29"/>
      <c r="G6" s="29"/>
      <c r="H6" s="29"/>
      <c r="I6" s="29"/>
      <c r="J6" s="27"/>
      <c r="Z6" s="27"/>
      <c r="AA6" s="27"/>
      <c r="AB6" s="135"/>
      <c r="AC6" s="135"/>
      <c r="AD6" s="135"/>
      <c r="AE6" s="135"/>
      <c r="AF6" s="135"/>
      <c r="AG6" s="135"/>
      <c r="AH6" s="135"/>
      <c r="AI6" s="135"/>
      <c r="AJ6" s="135"/>
      <c r="AK6" s="135"/>
      <c r="AL6" s="135"/>
      <c r="AM6" s="135"/>
      <c r="AN6" s="31"/>
      <c r="AO6" s="31"/>
    </row>
    <row r="7" spans="1:41">
      <c r="A7" s="27" t="s">
        <v>47</v>
      </c>
      <c r="B7" s="27">
        <v>86400</v>
      </c>
      <c r="C7" s="27">
        <f>B7/60</f>
        <v>1440</v>
      </c>
      <c r="D7" s="27" t="str">
        <f t="shared" ref="D7:D10" si="0">C7/60&amp;"(시간)"</f>
        <v>24(시간)</v>
      </c>
      <c r="E7" s="27"/>
      <c r="F7" s="27"/>
      <c r="G7" s="27"/>
      <c r="H7" s="27"/>
      <c r="I7" s="27"/>
      <c r="J7" s="27"/>
      <c r="Z7" s="27"/>
      <c r="AA7" s="27"/>
      <c r="AB7" s="135"/>
      <c r="AC7" s="135"/>
      <c r="AD7" s="135"/>
      <c r="AE7" s="135"/>
      <c r="AF7" s="135"/>
      <c r="AG7" s="135"/>
      <c r="AH7" s="135"/>
      <c r="AI7" s="135"/>
      <c r="AJ7" s="135"/>
      <c r="AK7" s="135"/>
      <c r="AL7" s="135"/>
      <c r="AM7" s="135"/>
      <c r="AN7" s="31"/>
      <c r="AO7" s="31"/>
    </row>
    <row r="8" spans="1:41">
      <c r="A8" s="27" t="s">
        <v>49</v>
      </c>
      <c r="B8" s="27">
        <v>604800</v>
      </c>
      <c r="C8" s="27">
        <f>B8/60</f>
        <v>10080</v>
      </c>
      <c r="D8" s="27" t="str">
        <f t="shared" si="0"/>
        <v>168(시간)</v>
      </c>
      <c r="E8" s="27"/>
      <c r="F8" s="27"/>
      <c r="G8" s="27"/>
      <c r="H8" s="27"/>
      <c r="I8" s="27"/>
      <c r="J8" s="27"/>
      <c r="Z8" s="27"/>
      <c r="AA8" s="27"/>
      <c r="AB8" s="135"/>
      <c r="AC8" s="135"/>
      <c r="AD8" s="135"/>
      <c r="AE8" s="135"/>
      <c r="AF8" s="135"/>
      <c r="AG8" s="135"/>
      <c r="AH8" s="135"/>
      <c r="AI8" s="135"/>
      <c r="AJ8" s="135"/>
      <c r="AK8" s="135"/>
      <c r="AL8" s="135"/>
      <c r="AM8" s="135"/>
      <c r="AN8" s="31"/>
      <c r="AO8" s="31"/>
    </row>
    <row r="9" spans="1:41">
      <c r="A9" s="27" t="s">
        <v>51</v>
      </c>
      <c r="B9" s="27">
        <v>2592000</v>
      </c>
      <c r="C9" s="27">
        <f>B9/60</f>
        <v>43200</v>
      </c>
      <c r="D9" s="27" t="str">
        <f t="shared" si="0"/>
        <v>720(시간)</v>
      </c>
      <c r="E9" s="27"/>
      <c r="F9" s="27"/>
      <c r="G9" s="27"/>
      <c r="H9" s="27"/>
      <c r="I9" s="27"/>
      <c r="J9" s="27"/>
      <c r="Z9" s="27"/>
      <c r="AA9" s="27"/>
      <c r="AB9" s="135"/>
      <c r="AC9" s="135"/>
      <c r="AD9" s="135"/>
      <c r="AE9" s="135"/>
      <c r="AF9" s="135"/>
      <c r="AG9" s="135"/>
      <c r="AH9" s="135"/>
      <c r="AI9" s="135"/>
      <c r="AJ9" s="135"/>
      <c r="AK9" s="135"/>
      <c r="AL9" s="135"/>
      <c r="AM9" s="135"/>
      <c r="AN9" s="31"/>
      <c r="AO9" s="31"/>
    </row>
    <row r="10" spans="1:41">
      <c r="A10" s="27" t="s">
        <v>53</v>
      </c>
      <c r="B10" s="27">
        <v>31536000</v>
      </c>
      <c r="C10" s="27">
        <f>B10/60</f>
        <v>525600</v>
      </c>
      <c r="D10" s="27" t="str">
        <f t="shared" si="0"/>
        <v>8760(시간)</v>
      </c>
      <c r="E10" s="27"/>
      <c r="F10" s="27"/>
      <c r="G10" s="27"/>
      <c r="H10" s="27"/>
      <c r="I10" s="27"/>
      <c r="J10" s="27"/>
      <c r="K10" s="27"/>
      <c r="S10" s="27"/>
      <c r="T10" s="27"/>
      <c r="U10" s="27"/>
      <c r="V10" s="27"/>
      <c r="W10" s="27"/>
      <c r="X10" s="27"/>
      <c r="Y10" s="27"/>
      <c r="Z10" s="27"/>
      <c r="AA10" s="27"/>
      <c r="AB10" s="135"/>
      <c r="AC10" s="135"/>
      <c r="AD10" s="135"/>
      <c r="AE10" s="135"/>
      <c r="AF10" s="135"/>
      <c r="AG10" s="135"/>
      <c r="AH10" s="135"/>
      <c r="AI10" s="135"/>
      <c r="AJ10" s="135"/>
      <c r="AK10" s="135"/>
      <c r="AL10" s="135"/>
      <c r="AM10" s="135"/>
      <c r="AN10" s="31"/>
      <c r="AO10" s="31"/>
    </row>
    <row r="11" spans="1:41">
      <c r="A11" s="27"/>
      <c r="B11" s="27"/>
      <c r="C11" s="27"/>
      <c r="D11" s="27"/>
      <c r="E11" s="27"/>
      <c r="F11" s="27"/>
      <c r="G11" s="27"/>
      <c r="H11" s="27"/>
      <c r="I11" s="27"/>
      <c r="J11" s="27"/>
      <c r="K11" s="27"/>
      <c r="S11" s="27"/>
      <c r="T11" s="27"/>
      <c r="U11" s="27"/>
      <c r="V11" s="27"/>
      <c r="W11" s="27"/>
      <c r="X11" s="27"/>
      <c r="Y11" s="27"/>
      <c r="Z11" s="27"/>
      <c r="AA11" s="27"/>
      <c r="AB11" s="135"/>
      <c r="AC11" s="135"/>
      <c r="AD11" s="135"/>
      <c r="AE11" s="135"/>
      <c r="AF11" s="135"/>
      <c r="AG11" s="135"/>
      <c r="AH11" s="135"/>
      <c r="AI11" s="135"/>
      <c r="AJ11" s="135"/>
      <c r="AK11" s="135"/>
      <c r="AL11" s="135"/>
      <c r="AM11" s="135"/>
      <c r="AN11" s="31"/>
      <c r="AO11" s="31"/>
    </row>
    <row r="12" spans="1:41">
      <c r="A12" s="27" t="s">
        <v>141</v>
      </c>
      <c r="B12" s="28">
        <v>2.9976851851851848E-3</v>
      </c>
      <c r="C12" s="49" t="s">
        <v>142</v>
      </c>
      <c r="D12" s="27"/>
      <c r="E12" s="27"/>
      <c r="F12" s="27"/>
      <c r="G12" s="27"/>
      <c r="H12" s="27"/>
      <c r="I12" s="27"/>
      <c r="J12" s="27"/>
      <c r="K12" s="27"/>
      <c r="S12" s="27"/>
      <c r="T12" s="27"/>
      <c r="U12" s="27"/>
      <c r="V12" s="27"/>
      <c r="W12" s="27"/>
      <c r="X12" s="27"/>
      <c r="Y12" s="27"/>
      <c r="Z12" s="27"/>
      <c r="AA12" s="27"/>
      <c r="AB12" s="135"/>
      <c r="AC12" s="135"/>
      <c r="AD12" s="135"/>
      <c r="AE12" s="135"/>
      <c r="AF12" s="135"/>
      <c r="AG12" s="135"/>
      <c r="AH12" s="135"/>
      <c r="AI12" s="135"/>
      <c r="AJ12" s="135"/>
      <c r="AK12" s="135"/>
      <c r="AL12" s="135"/>
      <c r="AM12" s="135"/>
      <c r="AN12" s="31"/>
      <c r="AO12" s="31"/>
    </row>
    <row r="13" spans="1:41">
      <c r="A13" s="27" t="s">
        <v>143</v>
      </c>
      <c r="B13" s="85">
        <v>259</v>
      </c>
      <c r="C13" s="27"/>
      <c r="D13" s="27"/>
      <c r="E13" s="27"/>
      <c r="F13" s="27"/>
      <c r="G13" s="27"/>
      <c r="H13" s="27"/>
      <c r="I13" s="27"/>
      <c r="J13" s="27"/>
      <c r="K13" s="27"/>
      <c r="S13" s="27"/>
      <c r="T13" s="27"/>
      <c r="U13" s="27"/>
      <c r="V13" s="27"/>
      <c r="W13" s="27"/>
      <c r="X13" s="27"/>
      <c r="Y13" s="27"/>
      <c r="Z13" s="27"/>
      <c r="AA13" s="27"/>
      <c r="AB13" s="135"/>
      <c r="AC13" s="135"/>
      <c r="AD13" s="135"/>
      <c r="AE13" s="135"/>
      <c r="AF13" s="135"/>
      <c r="AG13" s="135"/>
      <c r="AH13" s="135"/>
      <c r="AI13" s="135"/>
      <c r="AJ13" s="135"/>
      <c r="AK13" s="135"/>
      <c r="AL13" s="135"/>
      <c r="AM13" s="135"/>
      <c r="AN13" s="31"/>
      <c r="AO13" s="31"/>
    </row>
    <row r="14" spans="1:41">
      <c r="A14" s="27"/>
      <c r="B14" s="27"/>
      <c r="C14" s="27"/>
      <c r="D14" s="27"/>
      <c r="E14" s="27"/>
      <c r="F14" s="27"/>
      <c r="G14" s="27"/>
      <c r="H14" s="27"/>
      <c r="I14" s="27"/>
      <c r="J14" s="27"/>
      <c r="K14" s="27"/>
      <c r="S14" s="27"/>
      <c r="T14" s="27"/>
      <c r="U14" s="27"/>
      <c r="V14" s="27"/>
      <c r="W14" s="27"/>
      <c r="X14" s="27"/>
      <c r="Y14" s="27"/>
      <c r="Z14" s="27"/>
      <c r="AA14" s="27"/>
      <c r="AB14" s="135"/>
      <c r="AC14" s="135"/>
      <c r="AD14" s="135"/>
      <c r="AE14" s="135"/>
      <c r="AF14" s="135"/>
      <c r="AG14" s="135"/>
      <c r="AH14" s="135"/>
      <c r="AI14" s="135"/>
      <c r="AJ14" s="135"/>
      <c r="AK14" s="135"/>
      <c r="AL14" s="135"/>
      <c r="AM14" s="135"/>
      <c r="AN14" s="31"/>
      <c r="AO14" s="31"/>
    </row>
    <row r="15" spans="1:41">
      <c r="A15" s="27"/>
      <c r="B15" s="27"/>
      <c r="C15" s="27"/>
      <c r="D15" s="27"/>
      <c r="E15" s="27"/>
      <c r="F15" s="27"/>
      <c r="G15" s="27"/>
      <c r="H15" s="27"/>
      <c r="I15" s="27"/>
      <c r="J15" s="27"/>
      <c r="K15" s="27"/>
      <c r="S15" s="27"/>
      <c r="T15" s="27"/>
      <c r="U15" s="27"/>
      <c r="V15" s="27"/>
      <c r="W15" s="27"/>
      <c r="X15" s="27"/>
      <c r="Y15" s="27"/>
      <c r="Z15" s="27"/>
      <c r="AA15" s="27"/>
      <c r="AB15" s="135"/>
      <c r="AC15" s="135"/>
      <c r="AD15" s="135"/>
      <c r="AE15" s="135"/>
      <c r="AF15" s="135"/>
      <c r="AG15" s="135"/>
      <c r="AH15" s="135"/>
      <c r="AI15" s="135"/>
      <c r="AJ15" s="135"/>
      <c r="AK15" s="135"/>
      <c r="AL15" s="135"/>
      <c r="AM15" s="135"/>
      <c r="AN15" s="31"/>
      <c r="AO15" s="31"/>
    </row>
    <row r="16" spans="1:41">
      <c r="A16" s="27" t="s">
        <v>47</v>
      </c>
      <c r="B16" s="89">
        <f>100-(B13/B7)*100</f>
        <v>99.700231481481481</v>
      </c>
      <c r="C16" s="27"/>
      <c r="D16" s="27"/>
      <c r="E16" s="27"/>
      <c r="F16" s="27"/>
      <c r="G16" s="27"/>
      <c r="H16" s="27"/>
      <c r="I16" s="27"/>
      <c r="J16" s="27"/>
      <c r="K16" s="27"/>
      <c r="S16" s="27"/>
      <c r="T16" s="27"/>
      <c r="U16" s="27"/>
      <c r="V16" s="27"/>
      <c r="W16" s="27"/>
      <c r="X16" s="27"/>
      <c r="Y16" s="27"/>
      <c r="Z16" s="27"/>
      <c r="AA16" s="27"/>
      <c r="AB16" s="135"/>
      <c r="AC16" s="135"/>
      <c r="AD16" s="135"/>
      <c r="AE16" s="135"/>
      <c r="AF16" s="135"/>
      <c r="AG16" s="135"/>
      <c r="AH16" s="135"/>
      <c r="AI16" s="135"/>
      <c r="AJ16" s="135"/>
      <c r="AK16" s="135"/>
      <c r="AL16" s="135"/>
      <c r="AM16" s="135"/>
      <c r="AN16" s="31"/>
      <c r="AO16" s="31"/>
    </row>
    <row r="17" spans="1:41">
      <c r="A17" s="27" t="s">
        <v>49</v>
      </c>
      <c r="B17" s="89">
        <f>100-(B13/B8)*100</f>
        <v>99.957175925925924</v>
      </c>
      <c r="C17" s="27"/>
      <c r="D17" s="27"/>
      <c r="E17" s="27"/>
      <c r="F17" s="27"/>
      <c r="G17" s="27"/>
      <c r="H17" s="27"/>
      <c r="I17" s="27"/>
      <c r="J17" s="27"/>
      <c r="K17" s="27"/>
      <c r="S17" s="27"/>
      <c r="T17" s="27"/>
      <c r="U17" s="27"/>
      <c r="V17" s="27"/>
      <c r="W17" s="27"/>
      <c r="X17" s="27"/>
      <c r="Y17" s="27"/>
      <c r="Z17" s="27"/>
      <c r="AA17" s="27"/>
      <c r="AB17" s="135"/>
      <c r="AC17" s="135"/>
      <c r="AD17" s="135"/>
      <c r="AE17" s="135"/>
      <c r="AF17" s="135"/>
      <c r="AG17" s="135"/>
      <c r="AH17" s="135"/>
      <c r="AI17" s="135"/>
      <c r="AJ17" s="135"/>
      <c r="AK17" s="135"/>
      <c r="AL17" s="135"/>
      <c r="AM17" s="135"/>
      <c r="AN17" s="31"/>
      <c r="AO17" s="31"/>
    </row>
    <row r="18" spans="1:41">
      <c r="A18" s="27" t="s">
        <v>51</v>
      </c>
      <c r="B18" s="90">
        <f>100-(B13/B9)*100</f>
        <v>99.990007716049377</v>
      </c>
      <c r="C18" s="27"/>
      <c r="D18" s="27"/>
      <c r="E18" s="27"/>
      <c r="F18" s="27"/>
      <c r="G18" s="27"/>
      <c r="H18" s="27"/>
      <c r="I18" s="27"/>
      <c r="J18" s="27"/>
      <c r="K18" s="27"/>
      <c r="S18" s="27"/>
      <c r="T18" s="27"/>
      <c r="U18" s="27"/>
      <c r="V18" s="27"/>
      <c r="W18" s="27"/>
      <c r="X18" s="27"/>
      <c r="Y18" s="27"/>
      <c r="Z18" s="27"/>
      <c r="AA18" s="27"/>
      <c r="AB18" s="135"/>
      <c r="AC18" s="135"/>
      <c r="AD18" s="135"/>
      <c r="AE18" s="135"/>
      <c r="AF18" s="135"/>
      <c r="AG18" s="135"/>
      <c r="AH18" s="135"/>
      <c r="AI18" s="135"/>
      <c r="AJ18" s="135"/>
      <c r="AK18" s="135"/>
      <c r="AL18" s="135"/>
      <c r="AM18" s="135"/>
      <c r="AN18" s="31"/>
      <c r="AO18" s="31"/>
    </row>
    <row r="19" spans="1:41">
      <c r="A19" s="27" t="s">
        <v>144</v>
      </c>
      <c r="B19" s="89">
        <f>100-(B13/B10)*100</f>
        <v>99.999178716387618</v>
      </c>
      <c r="C19" s="27"/>
      <c r="D19" s="27"/>
      <c r="E19" s="27"/>
      <c r="F19" s="27"/>
      <c r="G19" s="27"/>
      <c r="H19" s="27"/>
      <c r="I19" s="27"/>
      <c r="J19" s="27"/>
      <c r="K19" s="27"/>
      <c r="S19" s="27"/>
      <c r="T19" s="27"/>
      <c r="U19" s="27"/>
      <c r="V19" s="27"/>
      <c r="W19" s="27"/>
      <c r="X19" s="27"/>
      <c r="Y19" s="27"/>
      <c r="Z19" s="27"/>
      <c r="AA19" s="27"/>
      <c r="AB19" s="135"/>
      <c r="AC19" s="135"/>
      <c r="AD19" s="135"/>
      <c r="AE19" s="135"/>
      <c r="AF19" s="135"/>
      <c r="AG19" s="135"/>
      <c r="AH19" s="135"/>
      <c r="AI19" s="135"/>
      <c r="AJ19" s="135"/>
      <c r="AK19" s="135"/>
      <c r="AL19" s="135"/>
      <c r="AM19" s="135"/>
      <c r="AN19" s="31"/>
      <c r="AO19" s="31"/>
    </row>
    <row r="20" spans="1:41">
      <c r="D20" s="27"/>
      <c r="E20" s="27"/>
      <c r="F20" s="27"/>
      <c r="G20" s="27"/>
      <c r="H20" s="27"/>
      <c r="I20" s="27"/>
      <c r="J20" s="27"/>
      <c r="K20" s="27"/>
      <c r="S20" s="27"/>
      <c r="T20" s="27"/>
      <c r="U20" s="27"/>
      <c r="V20" s="27"/>
      <c r="W20" s="27"/>
      <c r="X20" s="27"/>
      <c r="Y20" s="27"/>
      <c r="Z20" s="27"/>
      <c r="AA20" s="27"/>
      <c r="AB20" s="135"/>
      <c r="AC20" s="135"/>
      <c r="AD20" s="135"/>
      <c r="AE20" s="135"/>
      <c r="AF20" s="135"/>
      <c r="AG20" s="135"/>
      <c r="AH20" s="135"/>
      <c r="AI20" s="135"/>
      <c r="AJ20" s="135"/>
      <c r="AK20" s="135"/>
      <c r="AL20" s="135"/>
      <c r="AM20" s="135"/>
      <c r="AN20" s="31"/>
      <c r="AO20" s="31"/>
    </row>
    <row r="21" spans="1:41">
      <c r="D21" s="27"/>
      <c r="E21" s="27"/>
      <c r="F21" s="27"/>
      <c r="G21" s="27"/>
      <c r="H21" s="27"/>
      <c r="I21" s="27"/>
      <c r="J21" s="27"/>
      <c r="K21" s="27"/>
      <c r="S21" s="27"/>
      <c r="T21" s="27"/>
      <c r="U21" s="27"/>
      <c r="V21" s="27"/>
      <c r="W21" s="27"/>
      <c r="X21" s="27"/>
      <c r="Y21" s="27"/>
      <c r="Z21" s="27"/>
      <c r="AA21" s="27"/>
      <c r="AB21" s="135"/>
      <c r="AC21" s="135"/>
      <c r="AD21" s="135"/>
      <c r="AE21" s="135"/>
      <c r="AF21" s="135"/>
      <c r="AG21" s="135"/>
      <c r="AH21" s="135"/>
      <c r="AI21" s="135"/>
      <c r="AJ21" s="135"/>
      <c r="AK21" s="135"/>
      <c r="AL21" s="135"/>
      <c r="AM21" s="135"/>
      <c r="AN21" s="31"/>
      <c r="AO21" s="31"/>
    </row>
    <row r="22" spans="1:41">
      <c r="D22" s="27"/>
      <c r="E22" s="27"/>
      <c r="F22" s="27"/>
      <c r="G22" s="27"/>
      <c r="H22" s="27"/>
      <c r="I22" s="27"/>
      <c r="J22" s="27"/>
      <c r="K22" s="27"/>
      <c r="S22" s="27"/>
      <c r="T22" s="27"/>
      <c r="U22" s="27"/>
      <c r="V22" s="27"/>
      <c r="W22" s="27"/>
      <c r="X22" s="27"/>
      <c r="Y22" s="27"/>
      <c r="Z22" s="27"/>
      <c r="AA22" s="27"/>
      <c r="AB22" s="135"/>
      <c r="AC22" s="135"/>
      <c r="AD22" s="135"/>
      <c r="AE22" s="135"/>
      <c r="AF22" s="135"/>
      <c r="AG22" s="135"/>
      <c r="AH22" s="135"/>
      <c r="AI22" s="135"/>
      <c r="AJ22" s="135"/>
      <c r="AK22" s="135"/>
      <c r="AL22" s="135"/>
      <c r="AM22" s="135"/>
      <c r="AN22" s="31"/>
      <c r="AO22" s="31"/>
    </row>
    <row r="23" spans="1:41">
      <c r="D23" s="27"/>
      <c r="E23" s="27"/>
      <c r="F23" s="27"/>
      <c r="G23" s="27"/>
      <c r="H23" s="27"/>
      <c r="I23" s="27"/>
      <c r="J23" s="27"/>
      <c r="K23" s="27"/>
      <c r="S23" s="27"/>
      <c r="T23" s="27"/>
      <c r="U23" s="27"/>
      <c r="V23" s="27"/>
      <c r="W23" s="27"/>
      <c r="X23" s="27"/>
      <c r="Y23" s="27"/>
      <c r="Z23" s="27"/>
      <c r="AA23" s="27"/>
      <c r="AB23" s="135"/>
      <c r="AC23" s="135"/>
      <c r="AD23" s="135"/>
      <c r="AE23" s="135"/>
      <c r="AF23" s="135"/>
      <c r="AG23" s="135"/>
      <c r="AH23" s="135"/>
      <c r="AI23" s="135"/>
      <c r="AJ23" s="135"/>
      <c r="AK23" s="135"/>
      <c r="AL23" s="135"/>
      <c r="AM23" s="135"/>
      <c r="AN23" s="31"/>
      <c r="AO23" s="31"/>
    </row>
    <row r="24" spans="1:41">
      <c r="A24" s="27"/>
      <c r="B24" s="27"/>
      <c r="C24" s="27"/>
      <c r="D24" s="27"/>
      <c r="E24" s="27"/>
      <c r="F24" s="27"/>
      <c r="G24" s="27"/>
      <c r="H24" s="27"/>
      <c r="I24" s="27"/>
      <c r="J24" s="27"/>
      <c r="K24" s="27"/>
      <c r="S24" s="27"/>
      <c r="T24" s="27"/>
      <c r="U24" s="27"/>
      <c r="V24" s="27"/>
      <c r="W24" s="27"/>
      <c r="X24" s="27"/>
      <c r="Y24" s="27"/>
      <c r="Z24" s="27"/>
      <c r="AA24" s="27"/>
      <c r="AB24" s="135"/>
      <c r="AC24" s="135"/>
      <c r="AD24" s="135"/>
      <c r="AE24" s="135"/>
      <c r="AF24" s="135"/>
      <c r="AG24" s="135"/>
      <c r="AH24" s="135"/>
      <c r="AI24" s="135"/>
      <c r="AJ24" s="135"/>
      <c r="AK24" s="135"/>
      <c r="AL24" s="135"/>
      <c r="AM24" s="135"/>
      <c r="AN24" s="31"/>
      <c r="AO24" s="31"/>
    </row>
    <row r="25" spans="1:41">
      <c r="A25" s="27"/>
      <c r="B25" s="27"/>
      <c r="C25" s="27"/>
      <c r="D25" s="27"/>
      <c r="E25" s="27"/>
      <c r="F25" s="27"/>
      <c r="G25" s="27"/>
      <c r="H25" s="27"/>
      <c r="I25" s="27"/>
      <c r="J25" s="27"/>
      <c r="K25" s="27"/>
      <c r="S25" s="27"/>
      <c r="T25" s="27"/>
      <c r="U25" s="27"/>
      <c r="V25" s="27"/>
      <c r="W25" s="27"/>
      <c r="X25" s="27"/>
      <c r="Y25" s="27"/>
      <c r="Z25" s="27"/>
      <c r="AA25" s="27"/>
      <c r="AB25" s="135"/>
      <c r="AC25" s="135"/>
      <c r="AD25" s="135"/>
      <c r="AE25" s="135"/>
      <c r="AF25" s="135"/>
      <c r="AG25" s="135"/>
      <c r="AH25" s="135"/>
      <c r="AI25" s="135"/>
      <c r="AJ25" s="135"/>
      <c r="AK25" s="135"/>
      <c r="AL25" s="135"/>
      <c r="AM25" s="135"/>
      <c r="AN25" s="31"/>
      <c r="AO25" s="31"/>
    </row>
    <row r="26" spans="1:41">
      <c r="A26" s="27"/>
      <c r="B26" s="27"/>
      <c r="C26" s="27"/>
      <c r="D26" s="27"/>
      <c r="E26" s="27"/>
      <c r="F26" s="27"/>
      <c r="G26" s="27"/>
      <c r="H26" s="27"/>
      <c r="I26" s="27"/>
      <c r="J26" s="27"/>
      <c r="K26" s="27"/>
      <c r="S26" s="27"/>
      <c r="T26" s="27"/>
      <c r="U26" s="27"/>
      <c r="V26" s="27"/>
      <c r="W26" s="27"/>
      <c r="X26" s="27"/>
      <c r="Y26" s="27"/>
      <c r="Z26" s="27"/>
      <c r="AA26" s="27"/>
      <c r="AB26" s="135"/>
      <c r="AC26" s="135"/>
      <c r="AD26" s="135"/>
      <c r="AE26" s="135"/>
      <c r="AF26" s="135"/>
      <c r="AG26" s="135"/>
      <c r="AH26" s="135"/>
      <c r="AI26" s="135"/>
      <c r="AJ26" s="135"/>
      <c r="AK26" s="135"/>
      <c r="AL26" s="135"/>
      <c r="AM26" s="135"/>
      <c r="AN26" s="31"/>
      <c r="AO26" s="31"/>
    </row>
    <row r="27" spans="1:41">
      <c r="A27" s="27"/>
      <c r="B27" s="27"/>
      <c r="C27" s="27"/>
      <c r="D27" s="27"/>
      <c r="E27" s="27"/>
      <c r="F27" s="27"/>
      <c r="G27" s="27"/>
      <c r="H27" s="27"/>
      <c r="I27" s="27"/>
      <c r="J27" s="27"/>
      <c r="K27" s="27"/>
      <c r="S27" s="27"/>
      <c r="T27" s="27"/>
      <c r="U27" s="27"/>
      <c r="V27" s="27"/>
      <c r="W27" s="27"/>
      <c r="X27" s="27"/>
      <c r="Y27" s="27"/>
      <c r="Z27" s="27"/>
      <c r="AA27" s="27"/>
      <c r="AB27" s="135"/>
      <c r="AC27" s="135"/>
      <c r="AD27" s="135"/>
      <c r="AE27" s="135"/>
      <c r="AF27" s="135"/>
      <c r="AG27" s="135"/>
      <c r="AH27" s="135"/>
      <c r="AI27" s="135"/>
      <c r="AJ27" s="135"/>
      <c r="AK27" s="135"/>
      <c r="AL27" s="135"/>
      <c r="AM27" s="135"/>
      <c r="AN27" s="31"/>
      <c r="AO27" s="31"/>
    </row>
    <row r="28" spans="1:41">
      <c r="A28" s="27"/>
      <c r="B28" s="27"/>
      <c r="C28" s="27"/>
      <c r="D28" s="27"/>
      <c r="E28" s="27"/>
      <c r="F28" s="27"/>
      <c r="G28" s="27"/>
      <c r="H28" s="27"/>
      <c r="I28" s="27"/>
      <c r="J28" s="27"/>
      <c r="K28" s="27"/>
      <c r="S28" s="27"/>
      <c r="T28" s="27"/>
      <c r="U28" s="27"/>
      <c r="V28" s="27"/>
      <c r="W28" s="27"/>
      <c r="X28" s="27"/>
      <c r="Y28" s="27"/>
      <c r="Z28" s="27"/>
      <c r="AA28" s="27"/>
      <c r="AB28" s="135"/>
      <c r="AC28" s="135"/>
      <c r="AD28" s="135"/>
      <c r="AE28" s="135"/>
      <c r="AF28" s="135"/>
      <c r="AG28" s="135"/>
      <c r="AH28" s="135"/>
      <c r="AI28" s="135"/>
      <c r="AJ28" s="135"/>
      <c r="AK28" s="135"/>
      <c r="AL28" s="135"/>
      <c r="AM28" s="135"/>
      <c r="AN28" s="31"/>
      <c r="AO28" s="31"/>
    </row>
    <row r="29" spans="1:41">
      <c r="A29" s="27"/>
      <c r="B29" s="27"/>
      <c r="C29" s="27"/>
      <c r="D29" s="27"/>
      <c r="E29" s="27"/>
      <c r="F29" s="27"/>
      <c r="G29" s="27"/>
      <c r="H29" s="27"/>
      <c r="I29" s="27"/>
      <c r="J29" s="27"/>
      <c r="K29" s="27"/>
      <c r="S29" s="27"/>
      <c r="T29" s="27"/>
      <c r="U29" s="27"/>
      <c r="V29" s="27"/>
      <c r="W29" s="27"/>
      <c r="X29" s="27"/>
      <c r="Y29" s="27"/>
      <c r="Z29" s="27"/>
      <c r="AA29" s="27"/>
      <c r="AB29" s="135"/>
      <c r="AC29" s="135"/>
      <c r="AD29" s="135"/>
      <c r="AE29" s="135"/>
      <c r="AF29" s="135"/>
      <c r="AG29" s="135"/>
      <c r="AH29" s="135"/>
      <c r="AI29" s="135"/>
      <c r="AJ29" s="135"/>
      <c r="AK29" s="135"/>
      <c r="AL29" s="135"/>
      <c r="AM29" s="135"/>
      <c r="AN29" s="31"/>
      <c r="AO29" s="31"/>
    </row>
    <row r="30" spans="1:41">
      <c r="A30" s="27"/>
      <c r="B30" s="27"/>
      <c r="C30" s="27"/>
      <c r="D30" s="27"/>
      <c r="E30" s="27"/>
      <c r="F30" s="27"/>
      <c r="G30" s="27"/>
      <c r="H30" s="27"/>
      <c r="I30" s="27"/>
      <c r="J30" s="27"/>
      <c r="K30" s="27"/>
      <c r="S30" s="27"/>
      <c r="T30" s="27"/>
      <c r="U30" s="27"/>
      <c r="V30" s="27"/>
      <c r="W30" s="27"/>
      <c r="X30" s="27"/>
      <c r="Y30" s="27"/>
      <c r="Z30" s="27"/>
      <c r="AA30" s="27"/>
      <c r="AB30" s="135"/>
      <c r="AC30" s="135"/>
      <c r="AD30" s="135"/>
      <c r="AE30" s="135"/>
      <c r="AF30" s="135"/>
      <c r="AG30" s="135"/>
      <c r="AH30" s="135"/>
      <c r="AI30" s="135"/>
      <c r="AJ30" s="135"/>
      <c r="AK30" s="135"/>
      <c r="AL30" s="135"/>
      <c r="AM30" s="135"/>
      <c r="AN30" s="31"/>
      <c r="AO30" s="31"/>
    </row>
    <row r="31" spans="1:41">
      <c r="A31" s="27"/>
      <c r="B31" s="27"/>
      <c r="C31" s="27"/>
      <c r="D31" s="27"/>
      <c r="E31" s="27"/>
      <c r="F31" s="27"/>
      <c r="G31" s="27"/>
      <c r="H31" s="27"/>
      <c r="I31" s="27"/>
      <c r="J31" s="27"/>
      <c r="K31" s="27"/>
      <c r="S31" s="27"/>
      <c r="T31" s="27"/>
      <c r="U31" s="27"/>
      <c r="V31" s="27"/>
      <c r="W31" s="27"/>
      <c r="X31" s="27"/>
      <c r="Y31" s="27"/>
      <c r="Z31" s="27"/>
      <c r="AA31" s="27"/>
      <c r="AB31" s="135"/>
      <c r="AC31" s="135"/>
      <c r="AD31" s="135"/>
      <c r="AE31" s="135"/>
      <c r="AF31" s="135"/>
      <c r="AG31" s="135"/>
      <c r="AH31" s="135"/>
      <c r="AI31" s="135"/>
      <c r="AJ31" s="135"/>
      <c r="AK31" s="135"/>
      <c r="AL31" s="135"/>
      <c r="AM31" s="135"/>
      <c r="AN31" s="31"/>
      <c r="AO31" s="31"/>
    </row>
    <row r="32" spans="1:41">
      <c r="A32" s="27"/>
      <c r="B32" s="27"/>
      <c r="C32" s="27"/>
      <c r="D32" s="27"/>
      <c r="E32" s="27"/>
      <c r="F32" s="27"/>
      <c r="G32" s="27"/>
      <c r="H32" s="27"/>
      <c r="I32" s="27"/>
      <c r="J32" s="27"/>
      <c r="K32" s="27"/>
      <c r="S32" s="27"/>
      <c r="T32" s="27"/>
      <c r="U32" s="27"/>
      <c r="V32" s="27"/>
      <c r="W32" s="27"/>
      <c r="X32" s="27"/>
      <c r="Y32" s="27"/>
      <c r="Z32" s="27"/>
      <c r="AA32" s="27"/>
      <c r="AB32" s="135"/>
      <c r="AC32" s="135"/>
      <c r="AD32" s="135"/>
      <c r="AE32" s="135"/>
      <c r="AF32" s="135"/>
      <c r="AG32" s="135"/>
      <c r="AH32" s="135"/>
      <c r="AI32" s="135"/>
      <c r="AJ32" s="135"/>
      <c r="AK32" s="135"/>
      <c r="AL32" s="135"/>
      <c r="AM32" s="135"/>
      <c r="AN32" s="31"/>
      <c r="AO32" s="31"/>
    </row>
    <row r="33" spans="1:41">
      <c r="A33" s="27"/>
      <c r="B33" s="27"/>
      <c r="C33" s="27"/>
      <c r="D33" s="27"/>
      <c r="E33" s="27"/>
      <c r="F33" s="27"/>
      <c r="G33" s="27"/>
      <c r="H33" s="27"/>
      <c r="I33" s="27"/>
      <c r="J33" s="27"/>
      <c r="K33" s="27"/>
      <c r="S33" s="27"/>
      <c r="T33" s="27"/>
      <c r="U33" s="27"/>
      <c r="V33" s="27"/>
      <c r="W33" s="27"/>
      <c r="X33" s="27"/>
      <c r="Y33" s="27"/>
      <c r="Z33" s="27"/>
      <c r="AA33" s="27"/>
      <c r="AB33" s="135"/>
      <c r="AC33" s="135"/>
      <c r="AD33" s="135"/>
      <c r="AE33" s="135"/>
      <c r="AF33" s="135"/>
      <c r="AG33" s="135"/>
      <c r="AH33" s="135"/>
      <c r="AI33" s="135"/>
      <c r="AJ33" s="135"/>
      <c r="AK33" s="135"/>
      <c r="AL33" s="135"/>
      <c r="AM33" s="135"/>
      <c r="AN33" s="31"/>
      <c r="AO33" s="31"/>
    </row>
    <row r="34" spans="1:41">
      <c r="A34" s="27"/>
      <c r="B34" s="27"/>
      <c r="C34" s="27"/>
      <c r="D34" s="27"/>
      <c r="E34" s="27"/>
      <c r="F34" s="27"/>
      <c r="G34" s="27"/>
      <c r="H34" s="27"/>
      <c r="I34" s="27"/>
      <c r="J34" s="27"/>
      <c r="K34" s="27"/>
      <c r="S34" s="27"/>
      <c r="T34" s="27"/>
      <c r="U34" s="27"/>
      <c r="V34" s="27"/>
      <c r="W34" s="27"/>
      <c r="X34" s="27"/>
      <c r="Y34" s="27"/>
      <c r="Z34" s="27"/>
      <c r="AA34" s="27"/>
      <c r="AB34" s="135"/>
      <c r="AC34" s="135"/>
      <c r="AD34" s="135"/>
      <c r="AE34" s="135"/>
      <c r="AF34" s="135"/>
      <c r="AG34" s="135"/>
      <c r="AH34" s="135"/>
      <c r="AI34" s="135"/>
      <c r="AJ34" s="135"/>
      <c r="AK34" s="135"/>
      <c r="AL34" s="135"/>
      <c r="AM34" s="135"/>
      <c r="AN34" s="31"/>
      <c r="AO34" s="31"/>
    </row>
    <row r="35" spans="1:41">
      <c r="A35" s="27"/>
      <c r="B35" s="27"/>
      <c r="C35" s="27"/>
      <c r="D35" s="27"/>
      <c r="E35" s="27"/>
      <c r="F35" s="27"/>
      <c r="G35" s="27"/>
      <c r="H35" s="27"/>
      <c r="I35" s="27"/>
      <c r="J35" s="27"/>
      <c r="K35" s="27"/>
      <c r="S35" s="27"/>
      <c r="T35" s="27"/>
      <c r="U35" s="27"/>
      <c r="V35" s="27"/>
      <c r="W35" s="27"/>
      <c r="X35" s="27"/>
      <c r="Y35" s="27"/>
      <c r="Z35" s="27"/>
      <c r="AA35" s="27"/>
      <c r="AB35" s="135"/>
      <c r="AC35" s="135"/>
      <c r="AD35" s="135"/>
      <c r="AE35" s="135"/>
      <c r="AF35" s="135"/>
      <c r="AG35" s="135"/>
      <c r="AH35" s="135"/>
      <c r="AI35" s="135"/>
      <c r="AJ35" s="135"/>
      <c r="AK35" s="135"/>
      <c r="AL35" s="135"/>
      <c r="AM35" s="135"/>
      <c r="AN35" s="31"/>
      <c r="AO35" s="31"/>
    </row>
    <row r="36" spans="1:41">
      <c r="A36" s="27"/>
      <c r="B36" s="27"/>
      <c r="C36" s="27"/>
      <c r="D36" s="27"/>
      <c r="E36" s="27"/>
      <c r="F36" s="27"/>
      <c r="G36" s="27"/>
      <c r="H36" s="27"/>
      <c r="I36" s="27"/>
      <c r="J36" s="27"/>
      <c r="K36" s="27"/>
      <c r="S36" s="27"/>
      <c r="T36" s="27"/>
      <c r="U36" s="27"/>
      <c r="V36" s="27"/>
      <c r="W36" s="27"/>
      <c r="X36" s="27"/>
      <c r="Y36" s="27"/>
      <c r="Z36" s="27"/>
      <c r="AA36" s="27"/>
      <c r="AB36" s="135"/>
      <c r="AC36" s="135"/>
      <c r="AD36" s="135"/>
      <c r="AE36" s="135"/>
      <c r="AF36" s="135"/>
      <c r="AG36" s="135"/>
      <c r="AH36" s="135"/>
      <c r="AI36" s="135"/>
      <c r="AJ36" s="135"/>
      <c r="AK36" s="135"/>
      <c r="AL36" s="135"/>
      <c r="AM36" s="135"/>
      <c r="AN36" s="31"/>
      <c r="AO36" s="31"/>
    </row>
    <row r="37" spans="1:41">
      <c r="AB37" s="135"/>
      <c r="AC37" s="135"/>
      <c r="AD37" s="135"/>
      <c r="AE37" s="135"/>
      <c r="AF37" s="135"/>
      <c r="AG37" s="135"/>
      <c r="AH37" s="135"/>
      <c r="AI37" s="135"/>
      <c r="AJ37" s="135"/>
      <c r="AK37" s="135"/>
      <c r="AL37" s="135"/>
      <c r="AM37" s="135"/>
      <c r="AN37" s="31"/>
      <c r="AO37" s="31"/>
    </row>
    <row r="38" spans="1:41">
      <c r="AB38" s="135"/>
      <c r="AC38" s="135"/>
      <c r="AD38" s="135"/>
      <c r="AE38" s="135"/>
      <c r="AF38" s="135"/>
      <c r="AG38" s="135"/>
      <c r="AH38" s="135"/>
      <c r="AI38" s="135"/>
      <c r="AJ38" s="135"/>
      <c r="AK38" s="135"/>
      <c r="AL38" s="135"/>
      <c r="AM38" s="135"/>
      <c r="AN38" s="31"/>
      <c r="AO38" s="31"/>
    </row>
    <row r="39" spans="1:41">
      <c r="AB39" s="135"/>
      <c r="AC39" s="135"/>
      <c r="AD39" s="135"/>
      <c r="AE39" s="135"/>
      <c r="AF39" s="135"/>
      <c r="AG39" s="135"/>
      <c r="AH39" s="135"/>
      <c r="AI39" s="135"/>
      <c r="AJ39" s="135"/>
      <c r="AK39" s="135"/>
      <c r="AL39" s="135"/>
      <c r="AM39" s="135"/>
      <c r="AN39" s="31"/>
      <c r="AO39" s="31"/>
    </row>
    <row r="40" spans="1:41">
      <c r="AB40" s="31"/>
      <c r="AC40" s="31"/>
      <c r="AD40" s="31"/>
      <c r="AE40" s="31"/>
      <c r="AF40" s="31"/>
      <c r="AG40" s="31"/>
      <c r="AH40" s="31"/>
      <c r="AI40" s="31"/>
      <c r="AJ40" s="31"/>
      <c r="AK40" s="31"/>
      <c r="AL40" s="31"/>
      <c r="AM40" s="31"/>
      <c r="AN40" s="31"/>
      <c r="AO40" s="31"/>
    </row>
    <row r="41" spans="1:41">
      <c r="AB41" s="31"/>
      <c r="AC41" s="31"/>
      <c r="AD41" s="31"/>
      <c r="AE41" s="31"/>
      <c r="AF41" s="31"/>
      <c r="AG41" s="31"/>
      <c r="AH41" s="31"/>
      <c r="AI41" s="31"/>
      <c r="AJ41" s="31"/>
      <c r="AK41" s="31"/>
      <c r="AL41" s="31"/>
      <c r="AM41" s="31"/>
      <c r="AN41" s="31"/>
      <c r="AO41" s="31"/>
    </row>
    <row r="42" spans="1:41">
      <c r="AB42" s="31"/>
      <c r="AC42" s="31"/>
      <c r="AD42" s="31"/>
      <c r="AE42" s="31"/>
      <c r="AF42" s="31"/>
      <c r="AG42" s="31"/>
      <c r="AH42" s="31"/>
      <c r="AI42" s="31"/>
      <c r="AJ42" s="31"/>
      <c r="AK42" s="31"/>
      <c r="AL42" s="31"/>
      <c r="AM42" s="31"/>
      <c r="AN42" s="31"/>
      <c r="AO42" s="31"/>
    </row>
    <row r="43" spans="1:41">
      <c r="AB43" s="31"/>
      <c r="AC43" s="31"/>
      <c r="AD43" s="31"/>
      <c r="AE43" s="31"/>
      <c r="AF43" s="31"/>
      <c r="AG43" s="31"/>
      <c r="AH43" s="31"/>
      <c r="AI43" s="31"/>
      <c r="AJ43" s="31"/>
      <c r="AK43" s="31"/>
      <c r="AL43" s="31"/>
      <c r="AM43" s="31"/>
      <c r="AN43" s="31"/>
      <c r="AO43" s="31"/>
    </row>
    <row r="44" spans="1:41">
      <c r="AB44" s="31"/>
      <c r="AC44" s="31"/>
      <c r="AD44" s="31"/>
      <c r="AE44" s="31"/>
      <c r="AF44" s="31"/>
      <c r="AG44" s="31"/>
      <c r="AH44" s="31"/>
      <c r="AI44" s="31"/>
      <c r="AJ44" s="31"/>
      <c r="AK44" s="31"/>
      <c r="AL44" s="31"/>
      <c r="AM44" s="31"/>
      <c r="AN44" s="31"/>
      <c r="AO44" s="31"/>
    </row>
    <row r="45" spans="1:41">
      <c r="AB45" s="31"/>
      <c r="AC45" s="31"/>
      <c r="AD45" s="31"/>
      <c r="AE45" s="31"/>
      <c r="AF45" s="31"/>
      <c r="AG45" s="31"/>
      <c r="AH45" s="31"/>
      <c r="AI45" s="31"/>
      <c r="AJ45" s="31"/>
      <c r="AK45" s="31"/>
      <c r="AL45" s="31"/>
      <c r="AM45" s="31"/>
      <c r="AN45" s="31"/>
      <c r="AO45" s="31"/>
    </row>
  </sheetData>
  <mergeCells count="5">
    <mergeCell ref="AD1:AG1"/>
    <mergeCell ref="AB1:AC1"/>
    <mergeCell ref="AB2:AM39"/>
    <mergeCell ref="K1:R5"/>
    <mergeCell ref="A1:I2"/>
  </mergeCells>
  <phoneticPr fontId="5"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0AB3A-434A-4F22-B227-087F0C92D803}">
  <dimension ref="A1"/>
  <sheetViews>
    <sheetView topLeftCell="A19" workbookViewId="0">
      <selection activeCell="R11" sqref="R11"/>
    </sheetView>
  </sheetViews>
  <sheetFormatPr defaultRowHeight="17.100000000000001"/>
  <sheetData/>
  <phoneticPr fontId="5"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48366-5453-4452-BB87-8FF5AD485BE7}">
  <dimension ref="A1:B37"/>
  <sheetViews>
    <sheetView workbookViewId="0">
      <selection sqref="A1:B1"/>
    </sheetView>
  </sheetViews>
  <sheetFormatPr defaultRowHeight="17.100000000000001"/>
  <cols>
    <col min="1" max="1" width="62.25" bestFit="1" customWidth="1"/>
    <col min="2" max="2" width="33.25" bestFit="1" customWidth="1"/>
  </cols>
  <sheetData>
    <row r="1" spans="1:2" ht="40.15" customHeight="1" thickBot="1">
      <c r="A1" s="143" t="s">
        <v>145</v>
      </c>
      <c r="B1" s="144"/>
    </row>
    <row r="4" spans="1:2">
      <c r="A4" s="14" t="s">
        <v>14</v>
      </c>
      <c r="B4" s="15" t="s">
        <v>146</v>
      </c>
    </row>
    <row r="5" spans="1:2">
      <c r="A5" s="4" t="s">
        <v>147</v>
      </c>
      <c r="B5" s="4" t="s">
        <v>74</v>
      </c>
    </row>
    <row r="6" spans="1:2">
      <c r="A6" s="4" t="s">
        <v>148</v>
      </c>
      <c r="B6" s="4" t="s">
        <v>149</v>
      </c>
    </row>
    <row r="7" spans="1:2">
      <c r="A7" s="4" t="s">
        <v>150</v>
      </c>
      <c r="B7" s="4" t="s">
        <v>151</v>
      </c>
    </row>
    <row r="8" spans="1:2">
      <c r="A8" s="4" t="s">
        <v>152</v>
      </c>
      <c r="B8" s="4" t="s">
        <v>153</v>
      </c>
    </row>
    <row r="9" spans="1:2">
      <c r="A9" s="4" t="s">
        <v>154</v>
      </c>
      <c r="B9" s="4" t="s">
        <v>155</v>
      </c>
    </row>
    <row r="12" spans="1:2">
      <c r="A12" s="14" t="s">
        <v>156</v>
      </c>
      <c r="B12" s="15" t="s">
        <v>157</v>
      </c>
    </row>
    <row r="13" spans="1:2">
      <c r="A13" s="13" t="s">
        <v>158</v>
      </c>
      <c r="B13" s="13" t="s">
        <v>159</v>
      </c>
    </row>
    <row r="16" spans="1:2">
      <c r="A16" s="14" t="s">
        <v>160</v>
      </c>
      <c r="B16" s="15" t="s">
        <v>161</v>
      </c>
    </row>
    <row r="17" spans="1:2">
      <c r="A17" s="4" t="s">
        <v>162</v>
      </c>
      <c r="B17" s="4" t="s">
        <v>163</v>
      </c>
    </row>
    <row r="18" spans="1:2">
      <c r="A18" s="4" t="s">
        <v>164</v>
      </c>
      <c r="B18" s="4" t="s">
        <v>165</v>
      </c>
    </row>
    <row r="19" spans="1:2">
      <c r="A19" s="4" t="s">
        <v>166</v>
      </c>
      <c r="B19" s="4" t="s">
        <v>167</v>
      </c>
    </row>
    <row r="20" spans="1:2">
      <c r="A20" s="4" t="s">
        <v>168</v>
      </c>
      <c r="B20" s="4" t="s">
        <v>169</v>
      </c>
    </row>
    <row r="21" spans="1:2">
      <c r="A21" s="4" t="s">
        <v>170</v>
      </c>
      <c r="B21" s="4" t="s">
        <v>171</v>
      </c>
    </row>
    <row r="22" spans="1:2">
      <c r="A22" s="4" t="s">
        <v>172</v>
      </c>
      <c r="B22" s="4" t="s">
        <v>173</v>
      </c>
    </row>
    <row r="25" spans="1:2">
      <c r="A25" s="14" t="s">
        <v>174</v>
      </c>
      <c r="B25" s="15" t="s">
        <v>161</v>
      </c>
    </row>
    <row r="26" spans="1:2">
      <c r="A26" s="4" t="s">
        <v>175</v>
      </c>
      <c r="B26" s="4" t="s">
        <v>176</v>
      </c>
    </row>
    <row r="29" spans="1:2">
      <c r="A29" s="14" t="s">
        <v>177</v>
      </c>
      <c r="B29" s="15" t="s">
        <v>178</v>
      </c>
    </row>
    <row r="30" spans="1:2">
      <c r="A30" s="4" t="s">
        <v>179</v>
      </c>
      <c r="B30" s="4" t="s">
        <v>180</v>
      </c>
    </row>
    <row r="33" spans="1:2" ht="120" customHeight="1">
      <c r="A33" s="145" t="s">
        <v>181</v>
      </c>
      <c r="B33" s="146"/>
    </row>
    <row r="35" spans="1:2" ht="120" customHeight="1">
      <c r="A35" s="145" t="s">
        <v>182</v>
      </c>
      <c r="B35" s="146"/>
    </row>
    <row r="37" spans="1:2" ht="120" customHeight="1">
      <c r="A37" s="145" t="s">
        <v>183</v>
      </c>
      <c r="B37" s="147"/>
    </row>
  </sheetData>
  <mergeCells count="4">
    <mergeCell ref="A1:B1"/>
    <mergeCell ref="A33:B33"/>
    <mergeCell ref="A35:B35"/>
    <mergeCell ref="A37:B37"/>
  </mergeCells>
  <phoneticPr fontId="5"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376BA-64BB-4225-B88A-4A85A37D016C}">
  <dimension ref="A1"/>
  <sheetViews>
    <sheetView workbookViewId="0"/>
  </sheetViews>
  <sheetFormatPr defaultRowHeight="17.100000000000001"/>
  <sheetData/>
  <phoneticPr fontId="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43fddb9-674e-49bd-af31-aa458e88908d">
      <Terms xmlns="http://schemas.microsoft.com/office/infopath/2007/PartnerControls"/>
    </lcf76f155ced4ddcb4097134ff3c332f>
    <_Flow_SignoffStatus xmlns="343fddb9-674e-49bd-af31-aa458e88908d" xsi:nil="true"/>
    <TaxCatchAll xmlns="13d30ebd-e8be-4129-bd5c-4cb9f726614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D407519F28E684BBF229B7F0C0B278B" ma:contentTypeVersion="18" ma:contentTypeDescription="Create a new document." ma:contentTypeScope="" ma:versionID="68f50e8919c31ecfe5b30f66ea3f49b8">
  <xsd:schema xmlns:xsd="http://www.w3.org/2001/XMLSchema" xmlns:xs="http://www.w3.org/2001/XMLSchema" xmlns:p="http://schemas.microsoft.com/office/2006/metadata/properties" xmlns:ns2="343fddb9-674e-49bd-af31-aa458e88908d" xmlns:ns3="13d30ebd-e8be-4129-bd5c-4cb9f7266143" targetNamespace="http://schemas.microsoft.com/office/2006/metadata/properties" ma:root="true" ma:fieldsID="9e24e8f8f750131812943b91fba855a8" ns2:_="" ns3:_="">
    <xsd:import namespace="343fddb9-674e-49bd-af31-aa458e88908d"/>
    <xsd:import namespace="13d30ebd-e8be-4129-bd5c-4cb9f726614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3fddb9-674e-49bd-af31-aa458e8890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014e59c-743f-4cb4-8403-544890de3653"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_Flow_SignoffStatus" ma:index="21" nillable="true" ma:displayName="Sign-off status" ma:internalName="Sign_x002d_off_x0020_status">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3d30ebd-e8be-4129-bd5c-4cb9f726614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2a8d432-7a27-4d8e-aa44-b3f2fc265cc5}" ma:internalName="TaxCatchAll" ma:showField="CatchAllData" ma:web="13d30ebd-e8be-4129-bd5c-4cb9f726614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955129-FBC9-439F-B599-1EB499F53071}"/>
</file>

<file path=customXml/itemProps2.xml><?xml version="1.0" encoding="utf-8"?>
<ds:datastoreItem xmlns:ds="http://schemas.openxmlformats.org/officeDocument/2006/customXml" ds:itemID="{238C2187-3A1B-4F69-9035-6C2EBD49138B}"/>
</file>

<file path=customXml/itemProps3.xml><?xml version="1.0" encoding="utf-8"?>
<ds:datastoreItem xmlns:ds="http://schemas.openxmlformats.org/officeDocument/2006/customXml" ds:itemID="{15F8F588-2681-4CB9-81CA-D3A85A6A06D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Shin</dc:creator>
  <cp:keywords/>
  <dc:description/>
  <cp:lastModifiedBy>Isaac Shin</cp:lastModifiedBy>
  <cp:revision/>
  <dcterms:created xsi:type="dcterms:W3CDTF">2023-10-11T01:03:26Z</dcterms:created>
  <dcterms:modified xsi:type="dcterms:W3CDTF">2024-02-05T06:55:51Z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0x010100FD407519F28E684BBF229B7F0C0B278B</vt:lpwstr>
  </property>
  <property fmtid="{D5CDD505-2E9C-101B-9397-08002B2CF9AE}" pid="3" name="MediaServiceImageTags">
    <vt:lpwstr/>
  </property>
</Properties>
</file>