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ALDO 2024" sheetId="1" state="visible" r:id="rId1"/>
    <sheet name="AÇÕES 2024" sheetId="2" state="visible" r:id="rId2"/>
    <sheet name="OBRIGAÇÕES MENSAIS" sheetId="3" state="visible" r:id="rId3"/>
    <sheet name="RECEBIMENTOS MENSAIS" sheetId="4" state="visible" r:id="rId4"/>
  </sheets>
  <externalReferences>
    <externalReference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[$R$ -416]#,##0.00"/>
    <numFmt numFmtId="165" formatCode="#,##0.0"/>
    <numFmt numFmtId="166" formatCode="YYYY-MM-DD HH:MM:SS"/>
    <numFmt numFmtId="167" formatCode="yyyy-mm-dd h:mm:ss"/>
  </numFmts>
  <fonts count="38">
    <font>
      <name val="Calibri"/>
      <color rgb="FF000000"/>
      <sz val="10"/>
      <scheme val="minor"/>
    </font>
    <font>
      <name val="Arial"/>
      <family val="2"/>
      <color rgb="FFFFFFFF"/>
      <sz val="10"/>
    </font>
    <font>
      <name val="Arial"/>
      <family val="2"/>
      <b val="1"/>
      <color theme="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Trebuchet MS"/>
      <family val="2"/>
      <color theme="1"/>
      <sz val="8"/>
    </font>
    <font>
      <name val="Trebuchet MS"/>
      <family val="2"/>
      <b val="1"/>
      <color theme="0"/>
      <sz val="8"/>
    </font>
    <font>
      <name val="Trebuchet MS"/>
      <family val="2"/>
      <b val="1"/>
      <color theme="0"/>
      <sz val="12"/>
    </font>
    <font>
      <name val="Trebuchet MS"/>
      <family val="2"/>
      <b val="1"/>
      <color rgb="FFFFFFFF"/>
      <sz val="12"/>
    </font>
    <font>
      <name val="Trebuchet MS"/>
      <family val="2"/>
      <b val="1"/>
      <color rgb="FFFFFFFF"/>
      <sz val="18"/>
    </font>
    <font>
      <name val="Trebuchet MS"/>
      <family val="2"/>
      <b val="1"/>
      <color rgb="FFFFFFFF"/>
      <sz val="8"/>
    </font>
    <font>
      <name val="Trebuchet MS"/>
      <family val="2"/>
      <b val="1"/>
      <color theme="0"/>
      <sz val="10"/>
    </font>
    <font>
      <name val="Trebuchet MS"/>
      <family val="2"/>
      <b val="1"/>
      <color rgb="FFFFFFFF"/>
      <sz val="10"/>
    </font>
    <font>
      <name val="Calibri"/>
      <family val="2"/>
      <color theme="1"/>
      <sz val="11"/>
    </font>
    <font>
      <name val="Calibri"/>
      <family val="2"/>
      <b val="1"/>
      <color rgb="FFFFFFFF"/>
      <sz val="11"/>
    </font>
    <font>
      <name val="Arial"/>
      <family val="2"/>
      <b val="1"/>
      <color rgb="FF000000"/>
      <sz val="10"/>
    </font>
    <font>
      <name val="Trebuchet MS"/>
      <family val="2"/>
      <color theme="1"/>
      <sz val="10"/>
    </font>
    <font>
      <name val="Trebuchet MS"/>
      <family val="2"/>
      <color rgb="FFFFFFFF"/>
      <sz val="10"/>
    </font>
    <font>
      <name val="Arial"/>
      <family val="2"/>
      <b val="1"/>
      <color theme="1"/>
      <sz val="10"/>
    </font>
    <font>
      <name val="Arial"/>
      <family val="2"/>
      <b val="1"/>
      <color rgb="FF0070C0"/>
      <sz val="10"/>
    </font>
    <font>
      <name val="Arial"/>
      <family val="2"/>
      <color theme="0"/>
      <sz val="10"/>
    </font>
    <font>
      <name val="Arial"/>
      <family val="2"/>
      <color theme="1"/>
      <sz val="11"/>
    </font>
    <font>
      <name val="Arial"/>
      <family val="2"/>
      <b val="1"/>
      <color rgb="FFFFFFFF"/>
      <sz val="11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70B9"/>
      <sz val="11"/>
    </font>
    <font>
      <name val="Arial"/>
      <family val="2"/>
      <b val="1"/>
      <color rgb="FF000000"/>
      <sz val="11"/>
    </font>
    <font>
      <name val="Calibri"/>
      <family val="2"/>
      <b val="1"/>
      <color rgb="FF0B5394"/>
      <sz val="12"/>
    </font>
    <font>
      <name val="Arial"/>
      <family val="2"/>
      <b val="1"/>
      <color rgb="FF0B5394"/>
      <sz val="11"/>
    </font>
    <font>
      <name val="Calibri"/>
      <family val="2"/>
      <color theme="1"/>
      <sz val="12"/>
    </font>
    <font>
      <name val="Trebuchet MS"/>
      <family val="2"/>
      <b val="1"/>
      <color theme="0"/>
      <sz val="20"/>
    </font>
    <font>
      <name val="Calibri"/>
      <family val="2"/>
      <color theme="1"/>
      <sz val="20"/>
    </font>
    <font>
      <name val="Calibri"/>
      <family val="2"/>
      <b val="1"/>
      <color rgb="FFFF0000"/>
      <sz val="20"/>
    </font>
    <font>
      <name val="Calibri"/>
      <family val="2"/>
      <b val="1"/>
      <color rgb="FF0000FF"/>
      <sz val="20"/>
    </font>
    <font>
      <name val="Calibri"/>
      <family val="2"/>
      <color rgb="FF000000"/>
      <sz val="20"/>
      <scheme val="minor"/>
    </font>
    <font>
      <name val="Calibri"/>
      <b val="1"/>
      <sz val="10"/>
    </font>
    <font>
      <b val="1"/>
    </font>
  </fonts>
  <fills count="15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D9D9D9"/>
        <bgColor rgb="FFD9D9D9"/>
      </patternFill>
    </fill>
    <fill>
      <patternFill patternType="solid">
        <fgColor rgb="FF0070C0"/>
        <bgColor rgb="FF0070C0"/>
      </patternFill>
    </fill>
    <fill>
      <patternFill patternType="solid">
        <fgColor rgb="FF00497A"/>
        <bgColor rgb="FF00497A"/>
      </patternFill>
    </fill>
    <fill>
      <patternFill patternType="solid">
        <fgColor rgb="FFFFD966"/>
        <bgColor rgb="FFFFD966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CC4125"/>
        <bgColor rgb="FFCC4125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rgb="FF434343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FFFFFF"/>
      </right>
      <top/>
      <bottom/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dotted">
        <color rgb="FFB7B7B7"/>
      </right>
      <top/>
      <bottom style="hair">
        <color rgb="FF999999"/>
      </bottom>
      <diagonal/>
    </border>
    <border>
      <left/>
      <right/>
      <top style="dotted">
        <color rgb="FFB7B7B7"/>
      </top>
      <bottom/>
      <diagonal/>
    </border>
    <border>
      <left/>
      <right style="thick">
        <color rgb="FFFFFFFF"/>
      </right>
      <top style="dotted">
        <color rgb="FFB7B7B7"/>
      </top>
      <bottom/>
      <diagonal/>
    </border>
    <border>
      <left/>
      <right style="dotted">
        <color rgb="FFB7B7B7"/>
      </right>
      <top/>
      <bottom style="thick">
        <color rgb="FFFFFFFF"/>
      </bottom>
      <diagonal/>
    </border>
    <border>
      <left/>
      <right/>
      <top style="dotted">
        <color rgb="FFB7B7B7"/>
      </top>
      <bottom style="thick">
        <color rgb="FFFFFFFF"/>
      </bottom>
      <diagonal/>
    </border>
    <border>
      <left/>
      <right style="thick">
        <color rgb="FFFFFFFF"/>
      </right>
      <top style="dotted">
        <color rgb="FFB7B7B7"/>
      </top>
      <bottom style="thick">
        <color rgb="FFFFFFFF"/>
      </bottom>
      <diagonal/>
    </border>
    <border>
      <left/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/>
      <bottom/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dotted">
        <color rgb="FF000000"/>
      </left>
      <right/>
      <top/>
      <bottom style="thick">
        <color rgb="FFFFFFFF"/>
      </bottom>
      <diagonal/>
    </border>
    <border>
      <left style="dotted">
        <color rgb="FF000000"/>
      </left>
      <right style="thick">
        <color rgb="FFFFFFFF"/>
      </right>
      <top/>
      <bottom style="thick">
        <color rgb="FFFFFFFF"/>
      </bottom>
      <diagonal/>
    </border>
    <border>
      <left/>
      <right/>
      <top style="thick">
        <color rgb="FFFFFFFF"/>
      </top>
      <bottom/>
      <diagonal/>
    </border>
    <border>
      <left style="thick">
        <color rgb="FFFFFFFF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ck">
        <color rgb="FFFFFFFF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ck">
        <color rgb="FFFFFFFF"/>
      </bottom>
      <diagonal/>
    </border>
    <border>
      <left/>
      <right style="thin">
        <color rgb="FFB7B7B7"/>
      </right>
      <top style="thin">
        <color rgb="FFB7B7B7"/>
      </top>
      <bottom style="thick">
        <color rgb="FFFFFFFF"/>
      </bottom>
      <diagonal/>
    </border>
    <border>
      <left/>
      <right style="thick">
        <color rgb="FFFFFFFF"/>
      </right>
      <top style="thin">
        <color rgb="FFB7B7B7"/>
      </top>
      <bottom style="thick">
        <color rgb="FFFFFFFF"/>
      </bottom>
      <diagonal/>
    </border>
    <border>
      <left style="thick">
        <color rgb="FFFFFFFF"/>
      </left>
      <right style="thin">
        <color rgb="FFB7B7B7"/>
      </right>
      <top style="thin">
        <color rgb="FFB7B7B7"/>
      </top>
      <bottom style="thick">
        <color rgb="FFFFFFFF"/>
      </bottom>
      <diagonal/>
    </border>
    <border>
      <left style="thin">
        <color rgb="FFB7B7B7"/>
      </left>
      <right style="thick">
        <color rgb="FFFFFFFF"/>
      </right>
      <top style="thin">
        <color rgb="FFB7B7B7"/>
      </top>
      <bottom style="thin">
        <color rgb="FFB7B7B7"/>
      </bottom>
      <diagonal/>
    </border>
    <border>
      <left style="thick">
        <color rgb="FFFFFFFF"/>
      </left>
      <right style="dotted">
        <color rgb="FFB7B7B7"/>
      </right>
      <top/>
      <bottom style="hair">
        <color rgb="FF999999"/>
      </bottom>
      <diagonal/>
    </border>
    <border>
      <left style="thick">
        <color rgb="FFFFFFFF"/>
      </left>
      <right style="dotted">
        <color rgb="FFB7B7B7"/>
      </right>
      <top/>
      <bottom style="thick">
        <color rgb="FFFFFFFF"/>
      </bottom>
      <diagonal/>
    </border>
    <border>
      <left style="dotted">
        <color rgb="FFB7B7B7"/>
      </left>
      <right style="thick">
        <color rgb="FFFFFFFF"/>
      </right>
      <top style="dotted">
        <color rgb="FFB7B7B7"/>
      </top>
      <bottom/>
      <diagonal/>
    </border>
    <border>
      <left style="dotted">
        <color rgb="FFB7B7B7"/>
      </left>
      <right style="thick">
        <color rgb="FFFFFFFF"/>
      </right>
      <top style="dotted">
        <color rgb="FFB7B7B7"/>
      </top>
      <bottom style="thick">
        <color rgb="FFFFFFFF"/>
      </bottom>
      <diagonal/>
    </border>
    <border>
      <left style="thin">
        <color rgb="FFB7B7B7"/>
      </left>
      <right style="thick">
        <color rgb="FFFFFFFF"/>
      </right>
      <top style="thin">
        <color rgb="FFB7B7B7"/>
      </top>
      <bottom style="thick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 style="dotted">
        <color rgb="FFB7B7B7"/>
      </right>
      <top/>
      <bottom/>
      <diagonal/>
    </border>
    <border>
      <left/>
      <right style="thick">
        <color rgb="FFFFFFFF"/>
      </right>
      <top style="thin">
        <color rgb="FFB7B7B7"/>
      </top>
      <bottom/>
      <diagonal/>
    </border>
    <border>
      <left/>
      <right/>
      <top style="hair">
        <color rgb="FF999999"/>
      </top>
      <bottom/>
      <diagonal/>
    </border>
    <border>
      <left/>
      <right style="hair">
        <color rgb="FF999999"/>
      </right>
      <top style="hair">
        <color rgb="FF999999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15"/>
  </cellStyleXfs>
  <cellXfs count="136">
    <xf numFmtId="0" fontId="0" fillId="0" borderId="0" pivotButton="0" quotePrefix="0" xfId="0"/>
    <xf numFmtId="0" fontId="7" fillId="6" borderId="2" applyAlignment="1" pivotButton="0" quotePrefix="0" xfId="0">
      <alignment vertical="center"/>
    </xf>
    <xf numFmtId="0" fontId="7" fillId="6" borderId="4" applyAlignment="1" pivotButton="0" quotePrefix="0" xfId="0">
      <alignment vertical="center"/>
    </xf>
    <xf numFmtId="0" fontId="15" fillId="2" borderId="6" applyAlignment="1" pivotButton="0" quotePrefix="0" xfId="0">
      <alignment horizontal="center" vertical="center"/>
    </xf>
    <xf numFmtId="0" fontId="16" fillId="8" borderId="28" applyAlignment="1" pivotButton="0" quotePrefix="0" xfId="0">
      <alignment horizontal="center" vertical="center"/>
    </xf>
    <xf numFmtId="0" fontId="2" fillId="4" borderId="28" applyAlignment="1" pivotButton="0" quotePrefix="0" xfId="0">
      <alignment horizontal="center" vertical="center"/>
    </xf>
    <xf numFmtId="0" fontId="2" fillId="7" borderId="29" applyAlignment="1" pivotButton="0" quotePrefix="0" xfId="0">
      <alignment horizontal="center" vertical="center"/>
    </xf>
    <xf numFmtId="0" fontId="2" fillId="9" borderId="29" applyAlignment="1" pivotButton="0" quotePrefix="0" xfId="0">
      <alignment horizontal="center" vertical="center"/>
    </xf>
    <xf numFmtId="164" fontId="19" fillId="10" borderId="31" applyAlignment="1" pivotButton="0" quotePrefix="0" xfId="0">
      <alignment vertical="center"/>
    </xf>
    <xf numFmtId="164" fontId="20" fillId="10" borderId="32" applyAlignment="1" pivotButton="0" quotePrefix="0" xfId="0">
      <alignment vertical="center"/>
    </xf>
    <xf numFmtId="164" fontId="2" fillId="7" borderId="34" applyAlignment="1" pivotButton="0" quotePrefix="0" xfId="0">
      <alignment vertical="center"/>
    </xf>
    <xf numFmtId="164" fontId="2" fillId="7" borderId="35" applyAlignment="1" pivotButton="0" quotePrefix="0" xfId="0">
      <alignment vertical="center"/>
    </xf>
    <xf numFmtId="0" fontId="24" fillId="0" borderId="37" applyAlignment="1" pivotButton="0" quotePrefix="0" xfId="0">
      <alignment horizontal="left" vertical="center"/>
    </xf>
    <xf numFmtId="0" fontId="22" fillId="5" borderId="2" applyAlignment="1" pivotButton="0" quotePrefix="0" xfId="0">
      <alignment vertical="top"/>
    </xf>
    <xf numFmtId="0" fontId="6" fillId="5" borderId="15" applyAlignment="1" pivotButton="0" quotePrefix="0" xfId="0">
      <alignment vertical="center"/>
    </xf>
    <xf numFmtId="0" fontId="7" fillId="5" borderId="15" applyAlignment="1" pivotButton="0" quotePrefix="0" xfId="0">
      <alignment vertical="center"/>
    </xf>
    <xf numFmtId="0" fontId="8" fillId="6" borderId="26" applyAlignment="1" pivotButton="0" quotePrefix="0" xfId="0">
      <alignment horizontal="left" vertical="center"/>
    </xf>
    <xf numFmtId="0" fontId="9" fillId="6" borderId="36" applyAlignment="1" pivotButton="0" quotePrefix="0" xfId="0">
      <alignment vertical="top"/>
    </xf>
    <xf numFmtId="0" fontId="5" fillId="6" borderId="36" applyAlignment="1" pivotButton="0" quotePrefix="0" xfId="0">
      <alignment vertical="top"/>
    </xf>
    <xf numFmtId="0" fontId="7" fillId="6" borderId="36" applyAlignment="1" pivotButton="0" quotePrefix="0" xfId="0">
      <alignment vertical="center"/>
    </xf>
    <xf numFmtId="0" fontId="7" fillId="6" borderId="27" applyAlignment="1" pivotButton="0" quotePrefix="0" xfId="0">
      <alignment vertical="center"/>
    </xf>
    <xf numFmtId="0" fontId="8" fillId="6" borderId="30" applyAlignment="1" pivotButton="0" quotePrefix="0" xfId="0">
      <alignment vertical="center"/>
    </xf>
    <xf numFmtId="0" fontId="9" fillId="6" borderId="15" applyAlignment="1" pivotButton="0" quotePrefix="0" xfId="0">
      <alignment vertical="top"/>
    </xf>
    <xf numFmtId="0" fontId="7" fillId="6" borderId="15" applyAlignment="1" pivotButton="0" quotePrefix="0" xfId="0">
      <alignment vertical="center"/>
    </xf>
    <xf numFmtId="0" fontId="9" fillId="6" borderId="30" applyAlignment="1" pivotButton="0" quotePrefix="0" xfId="0">
      <alignment horizontal="left" vertical="center"/>
    </xf>
    <xf numFmtId="0" fontId="9" fillId="6" borderId="15" applyAlignment="1" pivotButton="0" quotePrefix="0" xfId="0">
      <alignment horizontal="left" vertical="center"/>
    </xf>
    <xf numFmtId="0" fontId="9" fillId="6" borderId="33" applyAlignment="1" pivotButton="0" quotePrefix="0" xfId="0">
      <alignment horizontal="left" vertical="center"/>
    </xf>
    <xf numFmtId="0" fontId="7" fillId="6" borderId="3" applyAlignment="1" pivotButton="0" quotePrefix="0" xfId="0">
      <alignment vertical="center"/>
    </xf>
    <xf numFmtId="0" fontId="9" fillId="6" borderId="3" applyAlignment="1" pivotButton="0" quotePrefix="0" xfId="0">
      <alignment horizontal="left" vertical="center"/>
    </xf>
    <xf numFmtId="0" fontId="12" fillId="5" borderId="15" applyAlignment="1" pivotButton="0" quotePrefix="0" xfId="0">
      <alignment vertical="center"/>
    </xf>
    <xf numFmtId="0" fontId="13" fillId="5" borderId="15" applyAlignment="1" pivotButton="0" quotePrefix="0" xfId="0">
      <alignment vertical="top"/>
    </xf>
    <xf numFmtId="0" fontId="5" fillId="5" borderId="15" applyAlignment="1" pivotButton="0" quotePrefix="0" xfId="0">
      <alignment vertical="top"/>
    </xf>
    <xf numFmtId="0" fontId="14" fillId="5" borderId="15" applyAlignment="1" pivotButton="0" quotePrefix="0" xfId="0">
      <alignment horizontal="center" vertical="center"/>
    </xf>
    <xf numFmtId="0" fontId="7" fillId="5" borderId="15" applyAlignment="1" pivotButton="0" quotePrefix="0" xfId="0">
      <alignment horizontal="center" vertical="center"/>
    </xf>
    <xf numFmtId="0" fontId="4" fillId="5" borderId="15" applyAlignment="1" pivotButton="0" quotePrefix="0" xfId="0">
      <alignment vertical="top"/>
    </xf>
    <xf numFmtId="0" fontId="4" fillId="5" borderId="15" applyAlignment="1" pivotButton="0" quotePrefix="0" xfId="0">
      <alignment horizontal="center" vertical="center"/>
    </xf>
    <xf numFmtId="0" fontId="2" fillId="5" borderId="15" applyAlignment="1" pivotButton="0" quotePrefix="0" xfId="0">
      <alignment vertical="center"/>
    </xf>
    <xf numFmtId="0" fontId="2" fillId="5" borderId="15" applyAlignment="1" pivotButton="0" quotePrefix="0" xfId="0">
      <alignment horizontal="left" vertical="center"/>
    </xf>
    <xf numFmtId="0" fontId="3" fillId="5" borderId="15" applyAlignment="1" pivotButton="0" quotePrefix="0" xfId="0">
      <alignment vertical="top"/>
    </xf>
    <xf numFmtId="0" fontId="16" fillId="8" borderId="15" applyAlignment="1" pivotButton="0" quotePrefix="0" xfId="0">
      <alignment horizontal="center" vertical="top"/>
    </xf>
    <xf numFmtId="0" fontId="3" fillId="4" borderId="15" applyAlignment="1" pivotButton="0" quotePrefix="0" xfId="0">
      <alignment horizontal="center" vertical="top"/>
    </xf>
    <xf numFmtId="164" fontId="4" fillId="0" borderId="23" applyAlignment="1" pivotButton="0" quotePrefix="0" xfId="0">
      <alignment horizontal="center" vertical="top"/>
    </xf>
    <xf numFmtId="0" fontId="4" fillId="5" borderId="15" applyAlignment="1" pivotButton="0" quotePrefix="0" xfId="0">
      <alignment vertical="center"/>
    </xf>
    <xf numFmtId="3" fontId="4" fillId="5" borderId="15" applyAlignment="1" pivotButton="0" quotePrefix="0" xfId="0">
      <alignment vertical="center"/>
    </xf>
    <xf numFmtId="0" fontId="1" fillId="5" borderId="15" applyAlignment="1" pivotButton="0" quotePrefix="0" xfId="0">
      <alignment vertical="top"/>
    </xf>
    <xf numFmtId="0" fontId="16" fillId="3" borderId="15" applyAlignment="1" pivotButton="0" quotePrefix="0" xfId="0">
      <alignment vertical="top"/>
    </xf>
    <xf numFmtId="3" fontId="16" fillId="3" borderId="15" applyAlignment="1" pivotButton="0" quotePrefix="0" xfId="0">
      <alignment vertical="top"/>
    </xf>
    <xf numFmtId="165" fontId="16" fillId="3" borderId="15" applyAlignment="1" pivotButton="0" quotePrefix="0" xfId="0">
      <alignment vertical="top"/>
    </xf>
    <xf numFmtId="0" fontId="17" fillId="5" borderId="15" applyAlignment="1" pivotButton="0" quotePrefix="0" xfId="0">
      <alignment vertical="center"/>
    </xf>
    <xf numFmtId="3" fontId="17" fillId="5" borderId="15" applyAlignment="1" pivotButton="0" quotePrefix="0" xfId="0">
      <alignment vertical="center"/>
    </xf>
    <xf numFmtId="0" fontId="18" fillId="5" borderId="26" applyAlignment="1" pivotButton="0" quotePrefix="0" xfId="0">
      <alignment vertical="center"/>
    </xf>
    <xf numFmtId="0" fontId="18" fillId="5" borderId="36" applyAlignment="1" pivotButton="0" quotePrefix="0" xfId="0">
      <alignment vertical="center"/>
    </xf>
    <xf numFmtId="0" fontId="18" fillId="5" borderId="36" applyAlignment="1" pivotButton="0" quotePrefix="0" xfId="0">
      <alignment horizontal="center" vertical="center"/>
    </xf>
    <xf numFmtId="0" fontId="18" fillId="5" borderId="27" applyAlignment="1" pivotButton="0" quotePrefix="0" xfId="0">
      <alignment vertical="center"/>
    </xf>
    <xf numFmtId="0" fontId="4" fillId="0" borderId="3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19" fillId="0" borderId="31" applyAlignment="1" pivotButton="0" quotePrefix="0" xfId="0">
      <alignment vertical="center"/>
    </xf>
    <xf numFmtId="164" fontId="20" fillId="0" borderId="32" applyAlignment="1" pivotButton="0" quotePrefix="0" xfId="0">
      <alignment vertical="center"/>
    </xf>
    <xf numFmtId="0" fontId="4" fillId="10" borderId="30" applyAlignment="1" pivotButton="0" quotePrefix="0" xfId="0">
      <alignment horizontal="center" vertical="center"/>
    </xf>
    <xf numFmtId="0" fontId="4" fillId="10" borderId="15" applyAlignment="1" pivotButton="0" quotePrefix="0" xfId="0">
      <alignment horizontal="center" vertical="center"/>
    </xf>
    <xf numFmtId="164" fontId="2" fillId="7" borderId="3" applyAlignment="1" pivotButton="0" quotePrefix="0" xfId="0">
      <alignment vertical="center"/>
    </xf>
    <xf numFmtId="0" fontId="21" fillId="5" borderId="15" applyAlignment="1" pivotButton="0" quotePrefix="0" xfId="0">
      <alignment vertical="center"/>
    </xf>
    <xf numFmtId="0" fontId="22" fillId="5" borderId="15" applyAlignment="1" pivotButton="0" quotePrefix="0" xfId="0">
      <alignment vertical="center"/>
    </xf>
    <xf numFmtId="0" fontId="23" fillId="5" borderId="15" applyAlignment="1" pivotButton="0" quotePrefix="0" xfId="0">
      <alignment vertical="center"/>
    </xf>
    <xf numFmtId="0" fontId="11" fillId="5" borderId="15" applyAlignment="1" pivotButton="0" quotePrefix="0" xfId="0">
      <alignment vertical="center"/>
    </xf>
    <xf numFmtId="0" fontId="9" fillId="5" borderId="15" applyAlignment="1" pivotButton="0" quotePrefix="0" xfId="0">
      <alignment horizontal="left" vertical="center"/>
    </xf>
    <xf numFmtId="164" fontId="28" fillId="5" borderId="15" applyAlignment="1" pivotButton="0" quotePrefix="0" xfId="0">
      <alignment vertical="top"/>
    </xf>
    <xf numFmtId="0" fontId="22" fillId="5" borderId="15" applyAlignment="1" pivotButton="0" quotePrefix="0" xfId="0">
      <alignment vertical="top"/>
    </xf>
    <xf numFmtId="0" fontId="5" fillId="5" borderId="15" pivotButton="0" quotePrefix="0" xfId="0"/>
    <xf numFmtId="0" fontId="31" fillId="5" borderId="15" applyAlignment="1" pivotButton="0" quotePrefix="0" xfId="0">
      <alignment horizontal="center" vertical="center"/>
    </xf>
    <xf numFmtId="0" fontId="32" fillId="5" borderId="15" applyAlignment="1" pivotButton="0" quotePrefix="0" xfId="0">
      <alignment horizontal="center" vertical="center"/>
    </xf>
    <xf numFmtId="164" fontId="32" fillId="5" borderId="15" applyAlignment="1" pivotButton="0" quotePrefix="0" xfId="0">
      <alignment horizontal="center" vertical="center"/>
    </xf>
    <xf numFmtId="0" fontId="35" fillId="0" borderId="0" pivotButton="0" quotePrefix="0" xfId="0"/>
    <xf numFmtId="0" fontId="36" fillId="0" borderId="51" applyAlignment="1" pivotButton="0" quotePrefix="0" xfId="0">
      <alignment horizontal="center" vertical="top"/>
    </xf>
    <xf numFmtId="0" fontId="11" fillId="6" borderId="3" applyAlignment="1" pivotButton="0" quotePrefix="0" xfId="0">
      <alignment horizontal="center" vertical="center"/>
    </xf>
    <xf numFmtId="0" fontId="0" fillId="0" borderId="3" pivotButton="0" quotePrefix="0" xfId="0"/>
    <xf numFmtId="164" fontId="29" fillId="14" borderId="50" applyAlignment="1" pivotButton="0" quotePrefix="0" xfId="0">
      <alignment vertical="top"/>
    </xf>
    <xf numFmtId="0" fontId="0" fillId="0" borderId="41" pivotButton="0" quotePrefix="0" xfId="0"/>
    <xf numFmtId="0" fontId="0" fillId="0" borderId="43" pivotButton="0" quotePrefix="0" xfId="0"/>
    <xf numFmtId="0" fontId="24" fillId="3" borderId="37" applyAlignment="1" pivotButton="0" quotePrefix="0" xfId="0">
      <alignment horizontal="left" vertical="center"/>
    </xf>
    <xf numFmtId="0" fontId="0" fillId="0" borderId="38" pivotButton="0" quotePrefix="0" xfId="0"/>
    <xf numFmtId="0" fontId="0" fillId="0" borderId="40" pivotButton="0" quotePrefix="0" xfId="0"/>
    <xf numFmtId="0" fontId="4" fillId="0" borderId="23" applyAlignment="1" pivotButton="0" quotePrefix="0" xfId="0">
      <alignment horizontal="center" vertical="top"/>
    </xf>
    <xf numFmtId="0" fontId="0" fillId="0" borderId="22" pivotButton="0" quotePrefix="0" xfId="0"/>
    <xf numFmtId="164" fontId="33" fillId="3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35" fillId="0" borderId="0" pivotButton="0" quotePrefix="0" xfId="0"/>
    <xf numFmtId="0" fontId="0" fillId="0" borderId="11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4" pivotButton="0" quotePrefix="0" xfId="0"/>
    <xf numFmtId="164" fontId="25" fillId="0" borderId="45" applyAlignment="1" pivotButton="0" quotePrefix="0" xfId="0">
      <alignment vertical="center"/>
    </xf>
    <xf numFmtId="0" fontId="0" fillId="0" borderId="39" pivotButton="0" quotePrefix="0" xfId="0"/>
    <xf numFmtId="0" fontId="15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7" pivotButton="0" quotePrefix="0" xfId="0"/>
    <xf numFmtId="0" fontId="16" fillId="8" borderId="15" applyAlignment="1" pivotButton="0" quotePrefix="0" xfId="0">
      <alignment horizontal="center" vertical="top"/>
    </xf>
    <xf numFmtId="0" fontId="0" fillId="0" borderId="0" pivotButton="0" quotePrefix="0" xfId="0"/>
    <xf numFmtId="164" fontId="4" fillId="0" borderId="49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0" fontId="3" fillId="7" borderId="15" applyAlignment="1" pivotButton="0" quotePrefix="0" xfId="0">
      <alignment horizontal="center" vertical="top"/>
    </xf>
    <xf numFmtId="164" fontId="4" fillId="0" borderId="48" applyAlignment="1" pivotButton="0" quotePrefix="0" xfId="0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23" fillId="6" borderId="28" applyAlignment="1" pivotButton="0" quotePrefix="0" xfId="0">
      <alignment horizontal="center" vertical="top"/>
    </xf>
    <xf numFmtId="0" fontId="0" fillId="0" borderId="36" pivotButton="0" quotePrefix="0" xfId="0"/>
    <xf numFmtId="0" fontId="0" fillId="0" borderId="27" pivotButton="0" quotePrefix="0" xfId="0"/>
    <xf numFmtId="0" fontId="2" fillId="7" borderId="33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0" fillId="0" borderId="16" pivotButton="0" quotePrefix="0" xfId="0"/>
    <xf numFmtId="0" fontId="15" fillId="2" borderId="5" applyAlignment="1" pivotButton="0" quotePrefix="0" xfId="0">
      <alignment horizontal="center" vertical="center"/>
    </xf>
    <xf numFmtId="0" fontId="24" fillId="0" borderId="37" applyAlignment="1" pivotButton="0" quotePrefix="0" xfId="0">
      <alignment horizontal="left" vertical="center"/>
    </xf>
    <xf numFmtId="164" fontId="26" fillId="0" borderId="45" applyAlignment="1" pivotButton="0" quotePrefix="0" xfId="0">
      <alignment vertical="center"/>
    </xf>
    <xf numFmtId="0" fontId="10" fillId="6" borderId="15" applyAlignment="1" pivotButton="0" quotePrefix="0" xfId="0">
      <alignment horizontal="center" vertical="center"/>
    </xf>
    <xf numFmtId="164" fontId="33" fillId="3" borderId="6" applyAlignment="1" pivotButton="0" quotePrefix="0" xfId="0">
      <alignment horizontal="center" vertical="center"/>
    </xf>
    <xf numFmtId="0" fontId="16" fillId="8" borderId="28" applyAlignment="1" pivotButton="0" quotePrefix="0" xfId="0">
      <alignment horizontal="center" vertical="center"/>
    </xf>
    <xf numFmtId="0" fontId="23" fillId="11" borderId="28" applyAlignment="1" pivotButton="0" quotePrefix="0" xfId="0">
      <alignment horizontal="center" vertical="top"/>
    </xf>
    <xf numFmtId="0" fontId="27" fillId="12" borderId="44" applyAlignment="1" pivotButton="0" quotePrefix="0" xfId="0">
      <alignment horizontal="left" vertical="center"/>
    </xf>
    <xf numFmtId="0" fontId="0" fillId="0" borderId="42" pivotButton="0" quotePrefix="0" xfId="0"/>
    <xf numFmtId="164" fontId="25" fillId="3" borderId="45" applyAlignment="1" pivotButton="0" quotePrefix="0" xfId="0">
      <alignment vertical="center"/>
    </xf>
    <xf numFmtId="164" fontId="25" fillId="12" borderId="50" applyAlignment="1" pivotButton="0" quotePrefix="0" xfId="0">
      <alignment vertical="top"/>
    </xf>
    <xf numFmtId="0" fontId="4" fillId="0" borderId="47" applyAlignment="1" pivotButton="0" quotePrefix="0" xfId="0">
      <alignment horizontal="center" vertical="center"/>
    </xf>
    <xf numFmtId="0" fontId="0" fillId="0" borderId="19" pivotButton="0" quotePrefix="0" xfId="0"/>
    <xf numFmtId="0" fontId="2" fillId="7" borderId="29" applyAlignment="1" pivotButton="0" quotePrefix="0" xfId="0">
      <alignment horizontal="center" vertical="center"/>
    </xf>
    <xf numFmtId="0" fontId="0" fillId="0" borderId="25" pivotButton="0" quotePrefix="0" xfId="0"/>
    <xf numFmtId="164" fontId="34" fillId="3" borderId="5" applyAlignment="1" pivotButton="0" quotePrefix="0" xfId="0">
      <alignment horizontal="center" vertical="center"/>
    </xf>
    <xf numFmtId="0" fontId="27" fillId="13" borderId="44" applyAlignment="1" pivotButton="0" quotePrefix="0" xfId="0">
      <alignment horizontal="left" vertical="center"/>
    </xf>
    <xf numFmtId="0" fontId="13" fillId="7" borderId="29" applyAlignment="1" pivotButton="0" quotePrefix="0" xfId="0">
      <alignment horizontal="center" vertical="top"/>
    </xf>
    <xf numFmtId="0" fontId="0" fillId="0" borderId="24" pivotButton="0" quotePrefix="0" xfId="0"/>
    <xf numFmtId="0" fontId="30" fillId="5" borderId="15" applyAlignment="1" pivotButton="0" quotePrefix="0" xfId="0">
      <alignment wrapText="1"/>
    </xf>
    <xf numFmtId="0" fontId="3" fillId="7" borderId="29" applyAlignment="1" pivotButton="0" quotePrefix="0" xfId="0">
      <alignment horizontal="center" vertical="top"/>
    </xf>
    <xf numFmtId="0" fontId="37" fillId="0" borderId="58" applyAlignment="1" pivotButton="0" quotePrefix="0" xfId="0">
      <alignment horizontal="center" vertical="top"/>
    </xf>
    <xf numFmtId="166" fontId="0" fillId="0" borderId="0" pivotButton="0" quotePrefix="0" xfId="0"/>
  </cellXfs>
  <cellStyles count="1">
    <cellStyle name="Normal" xfId="0" builtinId="0"/>
  </cellStyles>
  <dxfs count="4">
    <dxf>
      <font>
        <b val="1"/>
        <color rgb="FF0B5394"/>
      </font>
      <fill>
        <patternFill patternType="solid">
          <fgColor rgb="FFFFFF00"/>
          <bgColor rgb="FFFFFF00"/>
        </patternFill>
      </fill>
    </dxf>
    <dxf>
      <font>
        <b val="1"/>
        <color rgb="FF0B5394"/>
      </font>
      <fill>
        <patternFill patternType="solid">
          <fgColor rgb="FFFFFFFF"/>
          <bgColor rgb="FFFFFFFF"/>
        </patternFill>
      </fill>
    </dxf>
    <dxf>
      <font>
        <b val="1"/>
        <color rgb="FFFF0000"/>
      </font>
      <fill>
        <patternFill patternType="solid">
          <fgColor rgb="FFFFFFFF"/>
          <bgColor rgb="FFFFFFFF"/>
        </patternFill>
      </fill>
    </dxf>
    <dxf>
      <font>
        <b val="1"/>
        <color rgb="FFF093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LinkExternoRecuperado1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Base de dados 2023"/>
      <sheetName val="SALDO DE VPC 2023"/>
      <sheetName val="RESUMO SALDO"/>
      <sheetName val="Página49"/>
      <sheetName val="Página48"/>
      <sheetName val="Página47"/>
      <sheetName val="SALDO TRADE"/>
    </sheetNames>
    <sheetDataSet>
      <sheetData sheetId="0">
        <row r="1">
          <cell r="A1" t="str">
            <v>Mês</v>
          </cell>
        </row>
      </sheetData>
      <sheetData sheetId="1">
        <row r="1">
          <cell r="C1" t="str">
            <v>Código Grupo Patroc.</v>
          </cell>
        </row>
      </sheetData>
      <sheetData sheetId="2">
        <row r="1">
          <cell r="C1" t="str">
            <v>Código Grupo Patroc.</v>
          </cell>
          <cell r="D1" t="str">
            <v>Cód. Forn.</v>
          </cell>
        </row>
        <row r="2">
          <cell r="C2" t="str">
            <v>3 CORAÇÕES</v>
          </cell>
          <cell r="D2">
            <v>11302</v>
          </cell>
        </row>
        <row r="3">
          <cell r="C3" t="str">
            <v>ACER</v>
          </cell>
          <cell r="D3" t="str">
            <v>7993/10103</v>
          </cell>
        </row>
        <row r="4">
          <cell r="C4" t="str">
            <v>AÇO NOBRE</v>
          </cell>
          <cell r="D4" t="str">
            <v>187/189</v>
          </cell>
        </row>
        <row r="5">
          <cell r="C5" t="str">
            <v>ACRILEX</v>
          </cell>
          <cell r="D5">
            <v>10845</v>
          </cell>
        </row>
        <row r="6">
          <cell r="C6" t="str">
            <v>AGA MÓVEIS</v>
          </cell>
          <cell r="D6">
            <v>10671</v>
          </cell>
        </row>
        <row r="7">
          <cell r="C7" t="str">
            <v>AGIS</v>
          </cell>
          <cell r="D7">
            <v>8531</v>
          </cell>
        </row>
        <row r="8">
          <cell r="C8" t="str">
            <v>ALCATEL</v>
          </cell>
          <cell r="D8" t="str">
            <v>10755
10816</v>
          </cell>
        </row>
        <row r="9">
          <cell r="C9" t="str">
            <v>ALLIED</v>
          </cell>
          <cell r="D9">
            <v>11842</v>
          </cell>
        </row>
        <row r="10">
          <cell r="C10" t="str">
            <v>APC</v>
          </cell>
          <cell r="D10">
            <v>7951</v>
          </cell>
        </row>
        <row r="11">
          <cell r="C11" t="str">
            <v>AQUÁRIO</v>
          </cell>
          <cell r="D11">
            <v>5721</v>
          </cell>
        </row>
        <row r="12">
          <cell r="C12" t="str">
            <v>ARTEFAMA</v>
          </cell>
          <cell r="D12">
            <v>10827</v>
          </cell>
        </row>
        <row r="13">
          <cell r="C13" t="str">
            <v>ARTELY</v>
          </cell>
          <cell r="D13">
            <v>1286</v>
          </cell>
        </row>
        <row r="14">
          <cell r="C14" t="str">
            <v>ARTEX/SANTISTA</v>
          </cell>
          <cell r="D14" t="str">
            <v>9372 / 9381 / 10383 / 10866 /11441</v>
          </cell>
        </row>
        <row r="15">
          <cell r="C15" t="str">
            <v>ASTRO TOYS</v>
          </cell>
          <cell r="D15">
            <v>4321</v>
          </cell>
        </row>
        <row r="16">
          <cell r="C16" t="str">
            <v>ATACADÃO S/A</v>
          </cell>
          <cell r="D16">
            <v>13027</v>
          </cell>
        </row>
        <row r="17">
          <cell r="C17" t="str">
            <v>ATIVA COLETES</v>
          </cell>
          <cell r="D17">
            <v>4421</v>
          </cell>
        </row>
        <row r="18">
          <cell r="C18" t="str">
            <v>ATLAS</v>
          </cell>
          <cell r="D18">
            <v>1963</v>
          </cell>
        </row>
        <row r="19">
          <cell r="C19" t="str">
            <v>B&amp;D</v>
          </cell>
          <cell r="D19" t="str">
            <v>171 / 7448 / 11440</v>
          </cell>
        </row>
        <row r="20">
          <cell r="C20" t="str">
            <v>BANDEIRANTE</v>
          </cell>
          <cell r="D20" t="str">
            <v>199 / 11436</v>
          </cell>
        </row>
        <row r="21">
          <cell r="C21" t="str">
            <v>BEL FIX</v>
          </cell>
          <cell r="D21" t="str">
            <v>10116 / 11437 / 11438 / 12132</v>
          </cell>
        </row>
        <row r="22">
          <cell r="C22" t="str">
            <v>BEMFIXA</v>
          </cell>
          <cell r="D22">
            <v>10794</v>
          </cell>
        </row>
        <row r="23">
          <cell r="C23" t="str">
            <v>BERTOLINI</v>
          </cell>
          <cell r="D23">
            <v>9437</v>
          </cell>
        </row>
        <row r="24">
          <cell r="C24" t="str">
            <v>BIC</v>
          </cell>
          <cell r="D24" t="str">
            <v>10946 / 11112</v>
          </cell>
        </row>
        <row r="25">
          <cell r="C25" t="str">
            <v>BOSCH FERRAM</v>
          </cell>
          <cell r="D25">
            <v>10397</v>
          </cell>
        </row>
        <row r="26">
          <cell r="C26" t="str">
            <v>BRASFORMA</v>
          </cell>
          <cell r="D26">
            <v>13993</v>
          </cell>
        </row>
        <row r="27">
          <cell r="C27" t="str">
            <v>BRINOX</v>
          </cell>
          <cell r="D27" t="str">
            <v>2247 / 12826 / 4221 / 12988</v>
          </cell>
        </row>
        <row r="28">
          <cell r="C28" t="str">
            <v>BRITÂNIA</v>
          </cell>
          <cell r="D28" t="str">
            <v>4267 / 11945/ 13282</v>
          </cell>
        </row>
        <row r="29">
          <cell r="C29" t="str">
            <v>BUDDEMEYER</v>
          </cell>
          <cell r="D29">
            <v>10422</v>
          </cell>
        </row>
        <row r="30">
          <cell r="C30" t="str">
            <v>CALOI</v>
          </cell>
          <cell r="D30" t="str">
            <v>193 / 8636 / 13167</v>
          </cell>
        </row>
        <row r="31">
          <cell r="C31" t="str">
            <v>CAMBUCI</v>
          </cell>
          <cell r="D31">
            <v>12713</v>
          </cell>
        </row>
        <row r="32">
          <cell r="C32" t="str">
            <v>CANDIDE</v>
          </cell>
          <cell r="D32" t="str">
            <v>10411 / 11653</v>
          </cell>
        </row>
        <row r="33">
          <cell r="C33" t="str">
            <v>CANTO DAS REDES</v>
          </cell>
          <cell r="D33">
            <v>14133</v>
          </cell>
        </row>
        <row r="34">
          <cell r="C34" t="str">
            <v>CAROLINA MÓVEIS</v>
          </cell>
          <cell r="D34">
            <v>8519</v>
          </cell>
        </row>
        <row r="35">
          <cell r="C35" t="str">
            <v>CARRARO</v>
          </cell>
          <cell r="D35">
            <v>298</v>
          </cell>
        </row>
        <row r="36">
          <cell r="C36" t="str">
            <v>CASIO TECLADOS</v>
          </cell>
          <cell r="D36" t="str">
            <v>8748 / 12346</v>
          </cell>
        </row>
        <row r="37">
          <cell r="C37" t="str">
            <v>CENTURY</v>
          </cell>
          <cell r="D37">
            <v>6445</v>
          </cell>
        </row>
        <row r="38">
          <cell r="C38" t="str">
            <v>CLARO</v>
          </cell>
          <cell r="D38" t="str">
            <v>1456 / 5230 / 7450 /7500</v>
          </cell>
        </row>
        <row r="39">
          <cell r="C39" t="str">
            <v>CLIMAZON INDUST</v>
          </cell>
          <cell r="D39">
            <v>137</v>
          </cell>
        </row>
        <row r="40">
          <cell r="C40" t="str">
            <v>COBRIREL</v>
          </cell>
          <cell r="D40">
            <v>4606</v>
          </cell>
        </row>
        <row r="41">
          <cell r="C41" t="str">
            <v>COLORMAQ</v>
          </cell>
          <cell r="D41" t="str">
            <v>5177 / 8524 / 10717 /12582</v>
          </cell>
        </row>
        <row r="42">
          <cell r="C42" t="str">
            <v>COPA</v>
          </cell>
          <cell r="D42">
            <v>7314</v>
          </cell>
        </row>
        <row r="43">
          <cell r="C43" t="str">
            <v>COPAG</v>
          </cell>
          <cell r="D43">
            <v>155</v>
          </cell>
        </row>
        <row r="44">
          <cell r="C44" t="str">
            <v>DEMOBILE</v>
          </cell>
          <cell r="D44">
            <v>12091</v>
          </cell>
        </row>
        <row r="45">
          <cell r="C45" t="str">
            <v>DERMIWIL</v>
          </cell>
          <cell r="D45" t="str">
            <v>5682 / 10262 /12604</v>
          </cell>
        </row>
        <row r="46">
          <cell r="C46" t="str">
            <v>DISMAT</v>
          </cell>
          <cell r="D46">
            <v>9378</v>
          </cell>
        </row>
        <row r="47">
          <cell r="C47" t="str">
            <v>DJ MÓVEIS</v>
          </cell>
          <cell r="D47">
            <v>11206</v>
          </cell>
        </row>
        <row r="48">
          <cell r="C48" t="str">
            <v>DL COMÉRCIO</v>
          </cell>
          <cell r="D48">
            <v>12115</v>
          </cell>
        </row>
        <row r="49">
          <cell r="C49" t="str">
            <v>D-LINK</v>
          </cell>
          <cell r="D49">
            <v>12286</v>
          </cell>
        </row>
        <row r="50">
          <cell r="C50" t="str">
            <v>DMW</v>
          </cell>
          <cell r="D50" t="str">
            <v>5588 / 6242 /12486 /12717</v>
          </cell>
        </row>
        <row r="51">
          <cell r="C51" t="str">
            <v>DOHLER S.A.</v>
          </cell>
          <cell r="D51">
            <v>12500</v>
          </cell>
        </row>
        <row r="52">
          <cell r="C52" t="str">
            <v>DOREL JUVENILE</v>
          </cell>
          <cell r="D52">
            <v>12287</v>
          </cell>
        </row>
        <row r="53">
          <cell r="C53" t="str">
            <v>DREAM FITNESS</v>
          </cell>
          <cell r="D53">
            <v>12429</v>
          </cell>
        </row>
        <row r="54">
          <cell r="C54" t="str">
            <v>DTC</v>
          </cell>
          <cell r="D54">
            <v>5235</v>
          </cell>
        </row>
        <row r="55">
          <cell r="C55" t="str">
            <v>DUOFLEX</v>
          </cell>
          <cell r="D55">
            <v>5178</v>
          </cell>
        </row>
        <row r="56">
          <cell r="C56" t="str">
            <v>ECOGAMES</v>
          </cell>
          <cell r="D56" t="str">
            <v>2896 / 12114</v>
          </cell>
        </row>
        <row r="57">
          <cell r="C57" t="str">
            <v>ECOSOLIS</v>
          </cell>
          <cell r="D57">
            <v>12142</v>
          </cell>
        </row>
        <row r="58">
          <cell r="C58" t="str">
            <v>ECOTAP</v>
          </cell>
          <cell r="D58">
            <v>10071</v>
          </cell>
        </row>
        <row r="59">
          <cell r="C59" t="str">
            <v>EDANCA</v>
          </cell>
          <cell r="D59">
            <v>9941</v>
          </cell>
        </row>
        <row r="60">
          <cell r="C60" t="str">
            <v>EINHELL</v>
          </cell>
          <cell r="D60">
            <v>11039</v>
          </cell>
        </row>
        <row r="61">
          <cell r="C61" t="str">
            <v>ELECTROLUX (LB)</v>
          </cell>
          <cell r="D61" t="str">
            <v>247 / 2524 / 10726</v>
          </cell>
        </row>
        <row r="62">
          <cell r="C62" t="str">
            <v>ELECTROLUX (PO)</v>
          </cell>
          <cell r="D62">
            <v>246</v>
          </cell>
        </row>
        <row r="63">
          <cell r="C63" t="str">
            <v>ELG</v>
          </cell>
          <cell r="D63">
            <v>6017</v>
          </cell>
        </row>
        <row r="64">
          <cell r="C64" t="str">
            <v>ELGIN</v>
          </cell>
          <cell r="D64" t="str">
            <v>4707 / 10102 /11448</v>
          </cell>
        </row>
        <row r="65">
          <cell r="C65" t="str">
            <v>ELKA</v>
          </cell>
          <cell r="D65">
            <v>10126</v>
          </cell>
        </row>
        <row r="66">
          <cell r="C66" t="str">
            <v>EPEDA</v>
          </cell>
          <cell r="D66">
            <v>7975</v>
          </cell>
        </row>
        <row r="67">
          <cell r="C67" t="str">
            <v>EPSON</v>
          </cell>
          <cell r="D67" t="str">
            <v>817 / 6517</v>
          </cell>
        </row>
        <row r="68">
          <cell r="C68" t="str">
            <v>ESMALTEC</v>
          </cell>
          <cell r="D68">
            <v>222</v>
          </cell>
        </row>
        <row r="69">
          <cell r="C69" t="str">
            <v>ESTRELA</v>
          </cell>
          <cell r="D69" t="str">
            <v>363 / 2890 /6699</v>
          </cell>
        </row>
        <row r="70">
          <cell r="C70" t="str">
            <v>FENNIX BRASIL</v>
          </cell>
          <cell r="D70" t="str">
            <v>13613/13614</v>
          </cell>
        </row>
        <row r="71">
          <cell r="C71" t="str">
            <v>FISCHER</v>
          </cell>
          <cell r="D71">
            <v>7989</v>
          </cell>
        </row>
        <row r="72">
          <cell r="C72" t="str">
            <v>FRAHM</v>
          </cell>
          <cell r="D72">
            <v>11103</v>
          </cell>
        </row>
        <row r="73">
          <cell r="C73" t="str">
            <v>FULL FIT</v>
          </cell>
          <cell r="D73">
            <v>12499</v>
          </cell>
        </row>
        <row r="74">
          <cell r="C74" t="str">
            <v>FUN BRINQUEDOS</v>
          </cell>
          <cell r="D74">
            <v>10119</v>
          </cell>
        </row>
        <row r="75">
          <cell r="C75" t="str">
            <v>FUTURE</v>
          </cell>
          <cell r="D75">
            <v>10402</v>
          </cell>
        </row>
        <row r="76">
          <cell r="C76" t="str">
            <v>GALZERANO</v>
          </cell>
          <cell r="D76">
            <v>1689</v>
          </cell>
        </row>
        <row r="77">
          <cell r="C77" t="str">
            <v>GAMA ITALY</v>
          </cell>
          <cell r="D77" t="str">
            <v>5606 / 5668</v>
          </cell>
        </row>
        <row r="78">
          <cell r="C78" t="str">
            <v>GARFOX</v>
          </cell>
          <cell r="D78">
            <v>10930</v>
          </cell>
        </row>
        <row r="79">
          <cell r="C79" t="str">
            <v>GARTHEN</v>
          </cell>
        </row>
        <row r="80">
          <cell r="C80" t="str">
            <v>GELIUS</v>
          </cell>
          <cell r="D80">
            <v>4041</v>
          </cell>
        </row>
        <row r="81">
          <cell r="C81" t="str">
            <v>GISNATIC</v>
          </cell>
          <cell r="D81">
            <v>5799</v>
          </cell>
        </row>
        <row r="82">
          <cell r="C82" t="str">
            <v>GREE</v>
          </cell>
          <cell r="D82">
            <v>11186</v>
          </cell>
        </row>
        <row r="83">
          <cell r="C83" t="str">
            <v>GROSFILLEX</v>
          </cell>
          <cell r="D83">
            <v>10360</v>
          </cell>
        </row>
        <row r="84">
          <cell r="C84" t="str">
            <v>GROW</v>
          </cell>
          <cell r="D84">
            <v>251</v>
          </cell>
        </row>
        <row r="85">
          <cell r="C85" t="str">
            <v>GRUPO SEB</v>
          </cell>
          <cell r="D85" t="str">
            <v>7156 / 10176 /11301</v>
          </cell>
        </row>
        <row r="86">
          <cell r="C86" t="str">
            <v>G-TECH</v>
          </cell>
          <cell r="D86">
            <v>4388</v>
          </cell>
        </row>
        <row r="87">
          <cell r="C87" t="str">
            <v>HAMILTON BEACH</v>
          </cell>
          <cell r="D87" t="str">
            <v>8906 / 12319</v>
          </cell>
        </row>
        <row r="88">
          <cell r="C88" t="str">
            <v>HARMAN</v>
          </cell>
          <cell r="D88">
            <v>7066</v>
          </cell>
        </row>
        <row r="89">
          <cell r="C89" t="str">
            <v>HASBRO</v>
          </cell>
          <cell r="D89" t="str">
            <v>5586 / 5801</v>
          </cell>
        </row>
        <row r="90">
          <cell r="C90" t="str">
            <v>HERVAL</v>
          </cell>
          <cell r="D90" t="str">
            <v>11362 / 11484</v>
          </cell>
        </row>
        <row r="91">
          <cell r="C91" t="str">
            <v>HERWEG</v>
          </cell>
          <cell r="D91">
            <v>2106</v>
          </cell>
        </row>
        <row r="92">
          <cell r="C92" t="str">
            <v>HOT SAT</v>
          </cell>
          <cell r="D92">
            <v>7511</v>
          </cell>
        </row>
        <row r="93">
          <cell r="C93" t="str">
            <v>HOUSTON</v>
          </cell>
          <cell r="D93" t="str">
            <v>10792 / 10793</v>
          </cell>
        </row>
        <row r="94">
          <cell r="C94" t="str">
            <v>IBBL</v>
          </cell>
          <cell r="D94">
            <v>592</v>
          </cell>
        </row>
        <row r="95">
          <cell r="C95" t="str">
            <v>INGRAM</v>
          </cell>
          <cell r="D95">
            <v>1168</v>
          </cell>
        </row>
        <row r="96">
          <cell r="C96" t="str">
            <v>INTELBRÁS</v>
          </cell>
          <cell r="D96">
            <v>1327</v>
          </cell>
        </row>
        <row r="97">
          <cell r="C97" t="str">
            <v>INVICTA</v>
          </cell>
          <cell r="D97">
            <v>366</v>
          </cell>
        </row>
        <row r="98">
          <cell r="C98" t="str">
            <v>ITATIAIA</v>
          </cell>
          <cell r="D98">
            <v>211</v>
          </cell>
        </row>
        <row r="99">
          <cell r="C99" t="str">
            <v>KAPAZI</v>
          </cell>
          <cell r="D99">
            <v>10787</v>
          </cell>
        </row>
        <row r="100">
          <cell r="C100" t="str">
            <v>KAPPESBERG</v>
          </cell>
          <cell r="D100" t="str">
            <v>4355/ 5931</v>
          </cell>
        </row>
        <row r="101">
          <cell r="C101" t="str">
            <v>KARCHER</v>
          </cell>
          <cell r="D101">
            <v>3376</v>
          </cell>
        </row>
        <row r="102">
          <cell r="C102" t="str">
            <v>KIT'S PARANÁ</v>
          </cell>
          <cell r="D102">
            <v>256</v>
          </cell>
        </row>
        <row r="103">
          <cell r="C103" t="str">
            <v>LAYR</v>
          </cell>
          <cell r="D103">
            <v>1378</v>
          </cell>
        </row>
        <row r="104">
          <cell r="C104" t="str">
            <v>LEGO</v>
          </cell>
          <cell r="D104">
            <v>12829</v>
          </cell>
        </row>
        <row r="105">
          <cell r="C105" t="str">
            <v>LENOVO</v>
          </cell>
          <cell r="D105">
            <v>9545</v>
          </cell>
        </row>
        <row r="106">
          <cell r="C106" t="str">
            <v>LENOX</v>
          </cell>
          <cell r="D106">
            <v>3314</v>
          </cell>
        </row>
        <row r="107">
          <cell r="C107" t="str">
            <v>LEVORIN</v>
          </cell>
          <cell r="D107">
            <v>9886</v>
          </cell>
        </row>
        <row r="108">
          <cell r="C108" t="str">
            <v>LG</v>
          </cell>
          <cell r="D108" t="str">
            <v>300 / 6982</v>
          </cell>
        </row>
        <row r="109">
          <cell r="C109" t="str">
            <v>LIDER</v>
          </cell>
          <cell r="D109">
            <v>11380</v>
          </cell>
        </row>
        <row r="110">
          <cell r="C110" t="str">
            <v>LÍNEA</v>
          </cell>
          <cell r="D110">
            <v>5786</v>
          </cell>
        </row>
        <row r="111">
          <cell r="C111" t="str">
            <v>LORENZETTI</v>
          </cell>
          <cell r="D111">
            <v>6229</v>
          </cell>
        </row>
        <row r="112">
          <cell r="C112" t="str">
            <v>M. SHOP COMERC</v>
          </cell>
          <cell r="D112">
            <v>12829</v>
          </cell>
        </row>
        <row r="113">
          <cell r="C113" t="str">
            <v>MACRO COMÉRCIO</v>
          </cell>
          <cell r="D113">
            <v>14435</v>
          </cell>
        </row>
        <row r="114">
          <cell r="C114" t="str">
            <v>MAGIC TOYS</v>
          </cell>
          <cell r="D114">
            <v>1282</v>
          </cell>
        </row>
        <row r="115">
          <cell r="C115" t="str">
            <v>MAGNUM/CHAMPION</v>
          </cell>
          <cell r="D115" t="str">
            <v>322 / 2775</v>
          </cell>
        </row>
        <row r="116">
          <cell r="C116" t="str">
            <v>MAKITA</v>
          </cell>
          <cell r="D116">
            <v>7670</v>
          </cell>
        </row>
        <row r="117">
          <cell r="C117" t="str">
            <v>MALLORY</v>
          </cell>
          <cell r="D117" t="str">
            <v>3523 / 5182</v>
          </cell>
        </row>
        <row r="118">
          <cell r="C118" t="str">
            <v>MARJOM</v>
          </cell>
          <cell r="D118">
            <v>8327</v>
          </cell>
        </row>
        <row r="119">
          <cell r="C119" t="str">
            <v>MARTIPLAST</v>
          </cell>
          <cell r="D119">
            <v>3801</v>
          </cell>
        </row>
        <row r="120">
          <cell r="C120" t="str">
            <v>MARTIPLAST SP</v>
          </cell>
          <cell r="D120">
            <v>10292</v>
          </cell>
        </row>
        <row r="121">
          <cell r="C121" t="str">
            <v>MATTEL</v>
          </cell>
          <cell r="D121">
            <v>384</v>
          </cell>
        </row>
        <row r="122">
          <cell r="C122" t="str">
            <v>MAXPRINT</v>
          </cell>
          <cell r="D122">
            <v>3541</v>
          </cell>
        </row>
        <row r="123">
          <cell r="C123" t="str">
            <v>MERCURY</v>
          </cell>
          <cell r="D123">
            <v>5598</v>
          </cell>
        </row>
        <row r="124">
          <cell r="C124" t="str">
            <v>METALFRIO</v>
          </cell>
          <cell r="D124">
            <v>4924</v>
          </cell>
        </row>
        <row r="125">
          <cell r="C125" t="str">
            <v>METALMIX</v>
          </cell>
          <cell r="D125">
            <v>3746</v>
          </cell>
        </row>
        <row r="126">
          <cell r="C126" t="str">
            <v>METALTEC</v>
          </cell>
          <cell r="D126">
            <v>906</v>
          </cell>
        </row>
        <row r="127">
          <cell r="C127" t="str">
            <v>MIMO</v>
          </cell>
          <cell r="D127">
            <v>7161</v>
          </cell>
        </row>
        <row r="128">
          <cell r="C128" t="str">
            <v>MIMO STYLE</v>
          </cell>
          <cell r="D128">
            <v>9396</v>
          </cell>
        </row>
        <row r="129">
          <cell r="C129" t="str">
            <v>MODECOR</v>
          </cell>
          <cell r="D129">
            <v>3908</v>
          </cell>
        </row>
        <row r="130">
          <cell r="C130" t="str">
            <v>MONARK</v>
          </cell>
          <cell r="D130">
            <v>195</v>
          </cell>
        </row>
        <row r="131">
          <cell r="C131" t="str">
            <v>MONDIAL</v>
          </cell>
          <cell r="D131">
            <v>5576</v>
          </cell>
        </row>
        <row r="132">
          <cell r="C132" t="str">
            <v>MOR</v>
          </cell>
          <cell r="D132">
            <v>12799</v>
          </cell>
        </row>
        <row r="133">
          <cell r="C133" t="str">
            <v>MOTOROLA</v>
          </cell>
          <cell r="D133">
            <v>9051</v>
          </cell>
        </row>
        <row r="134">
          <cell r="C134" t="str">
            <v>MOURA BATERIAS</v>
          </cell>
          <cell r="D134" t="str">
            <v>9412 / 9468 /12668</v>
          </cell>
        </row>
        <row r="135">
          <cell r="C135" t="str">
            <v>MOVELBENTO</v>
          </cell>
          <cell r="D135">
            <v>11295</v>
          </cell>
        </row>
        <row r="136">
          <cell r="C136" t="str">
            <v>MTA</v>
          </cell>
          <cell r="D136">
            <v>10158</v>
          </cell>
        </row>
        <row r="137">
          <cell r="C137" t="str">
            <v>MUELLER FOGÕES</v>
          </cell>
          <cell r="D137">
            <v>13376</v>
          </cell>
        </row>
        <row r="138">
          <cell r="C138" t="str">
            <v>MUELLER LAVADOR</v>
          </cell>
          <cell r="D138">
            <v>490</v>
          </cell>
        </row>
        <row r="139">
          <cell r="C139" t="str">
            <v>MULTILASER</v>
          </cell>
          <cell r="D139" t="str">
            <v>5170 /11433 / 11434</v>
          </cell>
        </row>
        <row r="140">
          <cell r="C140" t="str">
            <v>MULTIPRESENTES</v>
          </cell>
          <cell r="D140">
            <v>13221</v>
          </cell>
        </row>
        <row r="141">
          <cell r="C141" t="str">
            <v>MUSIMAX</v>
          </cell>
          <cell r="D141">
            <v>9897</v>
          </cell>
        </row>
        <row r="142">
          <cell r="C142" t="str">
            <v>NADIR</v>
          </cell>
          <cell r="D142">
            <v>12139</v>
          </cell>
        </row>
        <row r="143">
          <cell r="C143" t="str">
            <v>NÁUTIKA</v>
          </cell>
          <cell r="D143">
            <v>12021</v>
          </cell>
        </row>
        <row r="144">
          <cell r="C144" t="str">
            <v>OI</v>
          </cell>
          <cell r="D144">
            <v>5130</v>
          </cell>
        </row>
        <row r="145">
          <cell r="C145" t="str">
            <v>ORIENT</v>
          </cell>
          <cell r="D145">
            <v>285</v>
          </cell>
        </row>
        <row r="146">
          <cell r="C146" t="str">
            <v>ORTOBOM</v>
          </cell>
          <cell r="D146">
            <v>9967</v>
          </cell>
        </row>
        <row r="147">
          <cell r="C147" t="str">
            <v>ORTOPEDIA</v>
          </cell>
          <cell r="D147">
            <v>12019</v>
          </cell>
        </row>
        <row r="148">
          <cell r="C148" t="str">
            <v>OXFORD</v>
          </cell>
          <cell r="D148">
            <v>4320</v>
          </cell>
        </row>
        <row r="149">
          <cell r="C149" t="str">
            <v>PACIFIC IND</v>
          </cell>
          <cell r="D149">
            <v>14463</v>
          </cell>
        </row>
        <row r="150">
          <cell r="C150" t="str">
            <v>PANASONIC</v>
          </cell>
          <cell r="D150">
            <v>306</v>
          </cell>
        </row>
        <row r="151">
          <cell r="C151" t="str">
            <v>PELMEX</v>
          </cell>
          <cell r="D151" t="str">
            <v>234 / 4374</v>
          </cell>
        </row>
        <row r="152">
          <cell r="C152" t="str">
            <v>PHILIPS LIGHTIN</v>
          </cell>
          <cell r="D152">
            <v>10096</v>
          </cell>
        </row>
        <row r="153">
          <cell r="C153" t="str">
            <v>PHILIPS/AOC</v>
          </cell>
          <cell r="D153" t="str">
            <v>3783 / 6239 /7567</v>
          </cell>
        </row>
        <row r="154">
          <cell r="C154" t="str">
            <v>PHILIPS/WALITA</v>
          </cell>
          <cell r="D154">
            <v>295</v>
          </cell>
        </row>
        <row r="155">
          <cell r="C155" t="str">
            <v>PILOT</v>
          </cell>
          <cell r="D155">
            <v>11166</v>
          </cell>
        </row>
        <row r="156">
          <cell r="C156" t="str">
            <v>PIONEER</v>
          </cell>
          <cell r="D156">
            <v>3241</v>
          </cell>
        </row>
        <row r="157">
          <cell r="C157" t="str">
            <v>PIRELLI</v>
          </cell>
          <cell r="D157" t="str">
            <v>3904 / 9415 /10832 /12095 /12555</v>
          </cell>
        </row>
        <row r="158">
          <cell r="C158" t="str">
            <v>POLITORNO</v>
          </cell>
          <cell r="D158">
            <v>10002</v>
          </cell>
        </row>
        <row r="159">
          <cell r="C159" t="str">
            <v>POLIVOX</v>
          </cell>
          <cell r="D159">
            <v>9532</v>
          </cell>
        </row>
        <row r="160">
          <cell r="C160" t="str">
            <v>POSITIVO</v>
          </cell>
          <cell r="D160">
            <v>5060</v>
          </cell>
        </row>
        <row r="161">
          <cell r="C161" t="str">
            <v>POSITRON</v>
          </cell>
          <cell r="D161">
            <v>7592</v>
          </cell>
        </row>
        <row r="162">
          <cell r="C162" t="str">
            <v>PRO TORK</v>
          </cell>
          <cell r="D162">
            <v>12517</v>
          </cell>
        </row>
        <row r="163">
          <cell r="C163" t="str">
            <v>PROBEL</v>
          </cell>
          <cell r="D163">
            <v>11965</v>
          </cell>
        </row>
        <row r="164">
          <cell r="C164" t="str">
            <v>RAVEO</v>
          </cell>
          <cell r="D164">
            <v>11926</v>
          </cell>
        </row>
        <row r="165">
          <cell r="C165" t="str">
            <v>RCELL</v>
          </cell>
          <cell r="D165">
            <v>11324</v>
          </cell>
        </row>
        <row r="166">
          <cell r="C166" t="str">
            <v>RF ENXOVAIS</v>
          </cell>
          <cell r="D166">
            <v>12593</v>
          </cell>
        </row>
        <row r="167">
          <cell r="C167" t="str">
            <v>RICAELLE</v>
          </cell>
          <cell r="D167">
            <v>5271</v>
          </cell>
        </row>
        <row r="168">
          <cell r="C168" t="str">
            <v>ROMA JENSEN</v>
          </cell>
          <cell r="D168">
            <v>1806</v>
          </cell>
        </row>
        <row r="169">
          <cell r="C169" t="str">
            <v>RYMO</v>
          </cell>
          <cell r="D169">
            <v>7336</v>
          </cell>
        </row>
        <row r="170">
          <cell r="C170" t="str">
            <v>SAMSUNG DA AMAZ</v>
          </cell>
          <cell r="D170">
            <v>157</v>
          </cell>
        </row>
        <row r="171">
          <cell r="C171" t="str">
            <v>SAO CARLOS</v>
          </cell>
          <cell r="D171">
            <v>12337</v>
          </cell>
        </row>
        <row r="172">
          <cell r="C172" t="str">
            <v>SARCOP</v>
          </cell>
          <cell r="D172">
            <v>5851</v>
          </cell>
        </row>
        <row r="173">
          <cell r="C173" t="str">
            <v>SÉCULUS</v>
          </cell>
          <cell r="D173">
            <v>305</v>
          </cell>
        </row>
        <row r="174">
          <cell r="C174" t="str">
            <v>SEMP TCL</v>
          </cell>
          <cell r="D174">
            <v>10626</v>
          </cell>
        </row>
        <row r="175">
          <cell r="C175" t="str">
            <v>SESTINI</v>
          </cell>
          <cell r="D175">
            <v>7255</v>
          </cell>
        </row>
        <row r="176">
          <cell r="C176" t="str">
            <v>SETE PNEUS</v>
          </cell>
          <cell r="D176" t="str">
            <v>9877 / 7058</v>
          </cell>
        </row>
        <row r="177">
          <cell r="C177" t="str">
            <v>SINGER</v>
          </cell>
          <cell r="D177">
            <v>204</v>
          </cell>
        </row>
        <row r="178">
          <cell r="C178" t="str">
            <v>SK FITNESS</v>
          </cell>
          <cell r="D178">
            <v>13115</v>
          </cell>
        </row>
        <row r="179">
          <cell r="C179" t="str">
            <v>SOLID</v>
          </cell>
          <cell r="D179">
            <v>11918</v>
          </cell>
        </row>
        <row r="180">
          <cell r="C180" t="str">
            <v>SONO DESIGN</v>
          </cell>
          <cell r="D180">
            <v>8416</v>
          </cell>
        </row>
        <row r="181">
          <cell r="C181" t="str">
            <v>SONOTEC</v>
          </cell>
          <cell r="D181">
            <v>9896</v>
          </cell>
        </row>
        <row r="182">
          <cell r="C182" t="str">
            <v>SONY</v>
          </cell>
          <cell r="D182" t="str">
            <v>316 / 355</v>
          </cell>
        </row>
        <row r="183">
          <cell r="C183" t="str">
            <v>SPRINGER/MIDEA</v>
          </cell>
          <cell r="D183">
            <v>757</v>
          </cell>
        </row>
        <row r="184">
          <cell r="C184" t="str">
            <v>STARPLAST</v>
          </cell>
          <cell r="D184">
            <v>9832</v>
          </cell>
        </row>
        <row r="185">
          <cell r="C185" t="str">
            <v>SUNNY BRINQUEDO</v>
          </cell>
          <cell r="D185">
            <v>10412</v>
          </cell>
        </row>
        <row r="186">
          <cell r="C186" t="str">
            <v>TAGIMA VIOLÕES</v>
          </cell>
          <cell r="D186">
            <v>11027</v>
          </cell>
        </row>
        <row r="187">
          <cell r="C187" t="str">
            <v>TAIFF</v>
          </cell>
          <cell r="D187">
            <v>7765</v>
          </cell>
        </row>
        <row r="188">
          <cell r="C188" t="str">
            <v>TAURUS CAPACETE</v>
          </cell>
          <cell r="D188">
            <v>9455</v>
          </cell>
        </row>
        <row r="189">
          <cell r="C189" t="str">
            <v>TECHNOS</v>
          </cell>
          <cell r="D189" t="str">
            <v>309 / 3965</v>
          </cell>
        </row>
        <row r="190">
          <cell r="C190" t="str">
            <v>TELASUL</v>
          </cell>
          <cell r="D190">
            <v>149</v>
          </cell>
        </row>
        <row r="191">
          <cell r="C191" t="str">
            <v>THB MÓVEIS</v>
          </cell>
          <cell r="D191">
            <v>9551</v>
          </cell>
        </row>
        <row r="192">
          <cell r="C192" t="str">
            <v>TILIBRA</v>
          </cell>
          <cell r="D192">
            <v>10857</v>
          </cell>
        </row>
        <row r="193">
          <cell r="C193" t="str">
            <v>TIM</v>
          </cell>
          <cell r="D193" t="str">
            <v>4457 / 11738</v>
          </cell>
        </row>
        <row r="194">
          <cell r="C194" t="str">
            <v>TONBRÁS</v>
          </cell>
          <cell r="D194">
            <v>12125</v>
          </cell>
        </row>
        <row r="195">
          <cell r="C195" t="str">
            <v>TOYAMA</v>
          </cell>
          <cell r="D195">
            <v>10256</v>
          </cell>
        </row>
        <row r="196">
          <cell r="C196" t="str">
            <v>TOYSTER</v>
          </cell>
          <cell r="D196">
            <v>13454</v>
          </cell>
        </row>
        <row r="197">
          <cell r="C197" t="str">
            <v>TRAMONTINA</v>
          </cell>
          <cell r="D197">
            <v>311</v>
          </cell>
        </row>
        <row r="198">
          <cell r="C198" t="str">
            <v>TRON</v>
          </cell>
          <cell r="D198">
            <v>9182</v>
          </cell>
        </row>
        <row r="199">
          <cell r="C199" t="str">
            <v>URBAN</v>
          </cell>
          <cell r="D199">
            <v>11386</v>
          </cell>
        </row>
        <row r="200">
          <cell r="C200" t="str">
            <v>UTIMIL INDUST</v>
          </cell>
          <cell r="D200">
            <v>13776</v>
          </cell>
        </row>
        <row r="201">
          <cell r="C201" t="str">
            <v>VENTIDELTA</v>
          </cell>
          <cell r="D201">
            <v>8490</v>
          </cell>
        </row>
        <row r="202">
          <cell r="C202" t="str">
            <v>VIVO</v>
          </cell>
          <cell r="D202">
            <v>7941</v>
          </cell>
        </row>
        <row r="203">
          <cell r="C203" t="str">
            <v>WAHL CLIPPER</v>
          </cell>
          <cell r="D203">
            <v>12174</v>
          </cell>
        </row>
        <row r="204">
          <cell r="C204" t="str">
            <v>WEBER INDUSTRIA</v>
          </cell>
          <cell r="D204">
            <v>12020</v>
          </cell>
        </row>
        <row r="205">
          <cell r="C205" t="str">
            <v>WHIRLPOOL</v>
          </cell>
          <cell r="D205" t="str">
            <v>198 / 241 / 2489/ 7735</v>
          </cell>
        </row>
        <row r="206">
          <cell r="C206" t="str">
            <v>XERYUS</v>
          </cell>
          <cell r="D206">
            <v>12603</v>
          </cell>
        </row>
        <row r="207">
          <cell r="C207" t="str">
            <v>YAMAHA MOTOR</v>
          </cell>
          <cell r="D207">
            <v>2907</v>
          </cell>
        </row>
        <row r="208">
          <cell r="C208" t="str">
            <v>ZAPALA</v>
          </cell>
          <cell r="D208">
            <v>11299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70C0"/>
    <outlinePr summaryBelow="0" summaryRight="0"/>
    <pageSetUpPr fitToPage="1"/>
  </sheetPr>
  <dimension ref="A1:Q98"/>
  <sheetViews>
    <sheetView showGridLines="0" tabSelected="1" zoomScale="70" zoomScaleNormal="70" workbookViewId="0">
      <selection activeCell="R8" sqref="R8"/>
    </sheetView>
  </sheetViews>
  <sheetFormatPr baseColWidth="8" defaultColWidth="14.44140625" defaultRowHeight="15" customHeight="1"/>
  <cols>
    <col width="4.33203125" customWidth="1" style="99" min="1" max="1"/>
    <col width="8" customWidth="1" style="99" min="2" max="2"/>
    <col width="36.33203125" customWidth="1" style="99" min="3" max="3"/>
    <col width="17.6640625" customWidth="1" style="99" min="4" max="4"/>
    <col width="17.33203125" customWidth="1" style="99" min="5" max="5"/>
    <col width="14.6640625" customWidth="1" style="99" min="6" max="6"/>
    <col width="20.44140625" customWidth="1" style="99" min="7" max="7"/>
    <col width="14.6640625" customWidth="1" style="99" min="8" max="11"/>
    <col width="15.33203125" customWidth="1" style="99" min="12" max="12"/>
    <col width="12.88671875" customWidth="1" style="99" min="13" max="15"/>
    <col width="16.88671875" customWidth="1" style="99" min="16" max="16"/>
    <col width="9.109375" customWidth="1" style="99" min="17" max="17"/>
  </cols>
  <sheetData>
    <row r="1" ht="15.75" customHeight="1" s="99">
      <c r="A1" s="14" t="n"/>
      <c r="B1" s="14" t="n"/>
      <c r="C1" s="14" t="n"/>
      <c r="D1" s="14" t="n"/>
      <c r="E1" s="14" t="n"/>
      <c r="F1" s="14" t="n"/>
      <c r="G1" s="14" t="n"/>
      <c r="H1" s="14" t="n"/>
      <c r="I1" s="14" t="n"/>
      <c r="J1" s="14" t="n"/>
      <c r="K1" s="14" t="n"/>
      <c r="L1" s="14" t="n"/>
      <c r="M1" s="14" t="n"/>
      <c r="N1" s="14" t="n"/>
      <c r="O1" s="14" t="n"/>
      <c r="P1" s="14" t="n"/>
      <c r="Q1" s="14" t="n"/>
    </row>
    <row r="2" ht="15" customHeight="1" s="99">
      <c r="A2" s="15" t="n"/>
      <c r="B2" s="16" t="n"/>
      <c r="C2" s="17" t="n"/>
      <c r="D2" s="18" t="n"/>
      <c r="E2" s="18" t="n"/>
      <c r="F2" s="19" t="n"/>
      <c r="G2" s="19" t="n"/>
      <c r="H2" s="19" t="n"/>
      <c r="I2" s="19" t="n"/>
      <c r="J2" s="19" t="n"/>
      <c r="K2" s="19" t="n"/>
      <c r="L2" s="19" t="n"/>
      <c r="M2" s="19" t="n"/>
      <c r="N2" s="19" t="n"/>
      <c r="O2" s="19" t="n"/>
      <c r="P2" s="20" t="n"/>
      <c r="Q2" s="15" t="n"/>
    </row>
    <row r="3" ht="15.75" customHeight="1" s="99">
      <c r="A3" s="15" t="n"/>
      <c r="B3" s="21" t="n"/>
      <c r="C3" s="22" t="inlineStr">
        <is>
          <t>Controle dos Investimentos em Marketing</t>
        </is>
      </c>
      <c r="D3" s="23" t="n"/>
      <c r="E3" s="23" t="n"/>
      <c r="F3" s="116" t="inlineStr">
        <is>
          <t>MARJOM</t>
        </is>
      </c>
      <c r="L3" s="23" t="n"/>
      <c r="M3" s="23" t="n"/>
      <c r="N3" s="23" t="n"/>
      <c r="O3" s="23" t="n"/>
      <c r="P3" s="1" t="n"/>
      <c r="Q3" s="15" t="n"/>
    </row>
    <row r="4" ht="15" customHeight="1" s="99">
      <c r="A4" s="15" t="n"/>
      <c r="B4" s="24" t="n"/>
      <c r="C4" s="23" t="n"/>
      <c r="D4" s="23" t="n"/>
      <c r="E4" s="23" t="n"/>
      <c r="L4" s="23" t="n"/>
      <c r="M4" s="23" t="n"/>
      <c r="N4" s="23" t="n"/>
      <c r="O4" s="25" t="inlineStr">
        <is>
          <t>Ano 2024</t>
        </is>
      </c>
      <c r="P4" s="1" t="n"/>
      <c r="Q4" s="15" t="n"/>
    </row>
    <row r="5" ht="15" customHeight="1" s="99">
      <c r="A5" s="15" t="n"/>
      <c r="B5" s="26" t="n"/>
      <c r="C5" s="27" t="n"/>
      <c r="D5" s="27" t="n"/>
      <c r="E5" s="27" t="n"/>
      <c r="F5" s="74">
        <f>IFERROR(VLOOKUP(F3,'[1]RESUMO SALDO'!$C:$D,2,0),"0")</f>
        <v/>
      </c>
      <c r="G5" s="75" t="n"/>
      <c r="H5" s="75" t="n"/>
      <c r="I5" s="75" t="n"/>
      <c r="J5" s="75" t="n"/>
      <c r="K5" s="75" t="n"/>
      <c r="L5" s="27" t="n"/>
      <c r="M5" s="27" t="n"/>
      <c r="N5" s="27" t="n"/>
      <c r="O5" s="28" t="n"/>
      <c r="P5" s="2" t="n"/>
      <c r="Q5" s="15" t="n"/>
    </row>
    <row r="6" ht="15" customHeight="1" s="99">
      <c r="A6" s="29" t="n"/>
      <c r="B6" s="30" t="n"/>
      <c r="C6" s="30" t="n"/>
      <c r="D6" s="30" t="n"/>
      <c r="E6" s="31" t="n"/>
      <c r="F6" s="29" t="n"/>
      <c r="G6" s="29" t="n"/>
      <c r="H6" s="29" t="n"/>
      <c r="I6" s="30" t="n"/>
      <c r="J6" s="29" t="n"/>
      <c r="K6" s="29" t="n"/>
      <c r="L6" s="32" t="n"/>
      <c r="M6" s="30" t="n"/>
      <c r="N6" s="29" t="n"/>
      <c r="O6" s="29" t="n"/>
      <c r="P6" s="30" t="n"/>
      <c r="Q6" s="29" t="n"/>
    </row>
    <row r="7" ht="15.75" customHeight="1" s="99">
      <c r="A7" s="33" t="n"/>
      <c r="B7" s="32" t="n"/>
      <c r="C7" s="3" t="inlineStr">
        <is>
          <t>VALORES A PAGAR (OBRIGAÇÕES)</t>
        </is>
      </c>
      <c r="D7" s="32" t="n"/>
      <c r="E7" s="113" t="inlineStr">
        <is>
          <t>RECEBIMENTOS</t>
        </is>
      </c>
      <c r="F7" s="96" t="n"/>
      <c r="G7" s="96" t="n"/>
      <c r="H7" s="32" t="n"/>
      <c r="I7" s="95" t="inlineStr">
        <is>
          <t>MÍDIAS REALIZADAS</t>
        </is>
      </c>
      <c r="J7" s="96" t="n"/>
      <c r="K7" s="97" t="n"/>
      <c r="L7" s="32" t="n"/>
      <c r="M7" s="95" t="inlineStr">
        <is>
          <t>SALDO VPC (PARA USAR EM MÍDIAS)</t>
        </is>
      </c>
      <c r="N7" s="96" t="n"/>
      <c r="O7" s="97" t="n"/>
      <c r="P7" s="32" t="n"/>
      <c r="Q7" s="32" t="n"/>
    </row>
    <row r="8" ht="15.75" customFormat="1" customHeight="1" s="88">
      <c r="A8" s="69" t="n"/>
      <c r="B8" s="70" t="n"/>
      <c r="C8" s="117">
        <f>IF(VLOOKUP(B67,B67:P67,5,0)&lt;=0,F67,0)</f>
        <v/>
      </c>
      <c r="D8" s="71" t="n"/>
      <c r="E8" s="128">
        <f>P29</f>
        <v/>
      </c>
      <c r="F8" s="85" t="n"/>
      <c r="G8" s="85" t="n"/>
      <c r="H8" s="71" t="n"/>
      <c r="I8" s="84">
        <f>-F71</f>
        <v/>
      </c>
      <c r="J8" s="85" t="n"/>
      <c r="K8" s="86" t="n"/>
      <c r="L8" s="71" t="n"/>
      <c r="M8" s="84">
        <f>F73</f>
        <v/>
      </c>
      <c r="N8" s="85" t="n"/>
      <c r="O8" s="86" t="n"/>
      <c r="P8" s="70" t="n"/>
      <c r="Q8" s="70" t="n"/>
    </row>
    <row r="9" ht="15.75" customFormat="1" customHeight="1" s="88">
      <c r="A9" s="69" t="n"/>
      <c r="B9" s="70" t="n"/>
      <c r="C9" s="87" t="n"/>
      <c r="D9" s="71" t="n"/>
      <c r="H9" s="71" t="n"/>
      <c r="I9" s="87" t="n"/>
      <c r="K9" s="89" t="n"/>
      <c r="L9" s="71" t="n"/>
      <c r="M9" s="87" t="n"/>
      <c r="O9" s="89" t="n"/>
      <c r="P9" s="70" t="n"/>
      <c r="Q9" s="70" t="n"/>
    </row>
    <row r="10" ht="15.75" customFormat="1" customHeight="1" s="88">
      <c r="A10" s="69" t="n"/>
      <c r="B10" s="70" t="n"/>
      <c r="C10" s="87" t="n"/>
      <c r="D10" s="71" t="n"/>
      <c r="H10" s="71" t="n"/>
      <c r="I10" s="87" t="n"/>
      <c r="K10" s="89" t="n"/>
      <c r="L10" s="71" t="n"/>
      <c r="M10" s="87" t="n"/>
      <c r="O10" s="89" t="n"/>
      <c r="P10" s="70" t="n"/>
      <c r="Q10" s="70" t="n"/>
    </row>
    <row r="11" ht="15.75" customFormat="1" customHeight="1" s="88">
      <c r="A11" s="69" t="n"/>
      <c r="B11" s="70" t="n"/>
      <c r="C11" s="90" t="n"/>
      <c r="D11" s="71" t="n"/>
      <c r="E11" s="91" t="n"/>
      <c r="F11" s="91" t="n"/>
      <c r="G11" s="91" t="n"/>
      <c r="H11" s="71" t="n"/>
      <c r="I11" s="90" t="n"/>
      <c r="J11" s="91" t="n"/>
      <c r="K11" s="92" t="n"/>
      <c r="L11" s="71" t="n"/>
      <c r="M11" s="90" t="n"/>
      <c r="N11" s="91" t="n"/>
      <c r="O11" s="92" t="n"/>
      <c r="P11" s="70" t="n"/>
      <c r="Q11" s="70" t="n"/>
    </row>
    <row r="12" ht="15" customHeight="1" s="99">
      <c r="A12" s="29" t="n"/>
      <c r="B12" s="31" t="n"/>
      <c r="C12" s="30" t="n"/>
      <c r="D12" s="31" t="n"/>
      <c r="E12" s="31" t="n"/>
      <c r="F12" s="29" t="n"/>
      <c r="G12" s="29" t="n"/>
      <c r="H12" s="29" t="n"/>
      <c r="I12" s="31" t="n"/>
      <c r="J12" s="29" t="n"/>
      <c r="K12" s="29" t="n"/>
      <c r="L12" s="29" t="n"/>
      <c r="M12" s="31" t="n"/>
      <c r="N12" s="29" t="n"/>
      <c r="O12" s="29" t="n"/>
      <c r="P12" s="31" t="n"/>
      <c r="Q12" s="29" t="n"/>
    </row>
    <row r="13" ht="15.75" customHeight="1" s="99">
      <c r="A13" s="34" t="n"/>
      <c r="B13" s="103" t="inlineStr">
        <is>
          <t>1. SALDO ANTERIOR (2023)</t>
        </is>
      </c>
      <c r="Q13" s="34" t="n"/>
    </row>
    <row r="14" ht="15.75" customHeight="1" s="99">
      <c r="A14" s="35" t="n"/>
      <c r="B14" s="111" t="inlineStr">
        <is>
          <t>Saldo Ações 2023</t>
        </is>
      </c>
      <c r="C14" s="112" t="n"/>
      <c r="D14" s="104">
        <f>'RECEBIMENTOS MENSAIS'!D2</f>
        <v/>
      </c>
      <c r="E14" s="105" t="n"/>
      <c r="F14" s="105" t="n"/>
      <c r="G14" s="105" t="n"/>
      <c r="H14" s="105" t="n"/>
      <c r="I14" s="105" t="n"/>
      <c r="J14" s="105" t="n"/>
      <c r="K14" s="105" t="n"/>
      <c r="L14" s="105" t="n"/>
      <c r="M14" s="105" t="n"/>
      <c r="N14" s="105" t="n"/>
      <c r="O14" s="105" t="n"/>
      <c r="P14" s="106" t="n"/>
      <c r="Q14" s="35" t="n"/>
    </row>
    <row r="15" ht="15.75" customHeight="1" s="99">
      <c r="A15" s="35" t="n"/>
      <c r="B15" s="124" t="inlineStr">
        <is>
          <t>Obrigações  2023</t>
        </is>
      </c>
      <c r="C15" s="125" t="n"/>
      <c r="D15" s="100">
        <f>'RECEBIMENTOS MENSAIS'!E2</f>
        <v/>
      </c>
      <c r="E15" s="101" t="n"/>
      <c r="F15" s="101" t="n"/>
      <c r="G15" s="101" t="n"/>
      <c r="H15" s="101" t="n"/>
      <c r="I15" s="101" t="n"/>
      <c r="J15" s="101" t="n"/>
      <c r="K15" s="101" t="n"/>
      <c r="L15" s="101" t="n"/>
      <c r="M15" s="101" t="n"/>
      <c r="N15" s="101" t="n"/>
      <c r="O15" s="101" t="n"/>
      <c r="P15" s="102" t="n"/>
      <c r="Q15" s="35" t="n"/>
    </row>
    <row r="16" ht="15" customHeight="1" s="99">
      <c r="A16" s="36" t="n"/>
      <c r="B16" s="37" t="n"/>
      <c r="C16" s="38" t="n"/>
      <c r="D16" s="34" t="n"/>
      <c r="E16" s="34" t="n"/>
      <c r="F16" s="36" t="n"/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</row>
    <row r="17" ht="15.75" customHeight="1" s="99">
      <c r="A17" s="34" t="n"/>
      <c r="B17" s="103" t="inlineStr">
        <is>
          <t>2. COMPRAS RECEBIDAS 2024  (MCSJ)</t>
        </is>
      </c>
      <c r="Q17" s="34" t="n"/>
    </row>
    <row r="18" ht="15.75" customHeight="1" s="99">
      <c r="A18" s="34" t="n"/>
      <c r="B18" s="98" t="n">
        <v>2024</v>
      </c>
      <c r="D18" s="98" t="inlineStr">
        <is>
          <t>Janeiro</t>
        </is>
      </c>
      <c r="E18" s="98" t="inlineStr">
        <is>
          <t>Fevereiro</t>
        </is>
      </c>
      <c r="F18" s="98" t="inlineStr">
        <is>
          <t>Março</t>
        </is>
      </c>
      <c r="G18" s="98" t="inlineStr">
        <is>
          <t>Abril</t>
        </is>
      </c>
      <c r="H18" s="98" t="inlineStr">
        <is>
          <t>Maio</t>
        </is>
      </c>
      <c r="I18" s="98" t="inlineStr">
        <is>
          <t>Junho</t>
        </is>
      </c>
      <c r="J18" s="98" t="inlineStr">
        <is>
          <t>Julho</t>
        </is>
      </c>
      <c r="K18" s="98" t="inlineStr">
        <is>
          <t>Agosto</t>
        </is>
      </c>
      <c r="L18" s="98" t="inlineStr">
        <is>
          <t>Setembro</t>
        </is>
      </c>
      <c r="M18" s="98" t="inlineStr">
        <is>
          <t>Outubro</t>
        </is>
      </c>
      <c r="N18" s="98" t="inlineStr">
        <is>
          <t>Novembro</t>
        </is>
      </c>
      <c r="O18" s="98" t="inlineStr">
        <is>
          <t>Dezembro</t>
        </is>
      </c>
      <c r="P18" s="40" t="inlineStr">
        <is>
          <t>Total</t>
        </is>
      </c>
      <c r="Q18" s="34" t="n"/>
    </row>
    <row r="19" ht="15.75" customHeight="1" s="99">
      <c r="A19" s="34" t="n"/>
      <c r="B19" s="82" t="inlineStr">
        <is>
          <t>Saldo Mensal</t>
        </is>
      </c>
      <c r="C19" s="83" t="n"/>
      <c r="D19" s="41">
        <f>'OBRIGAÇÕES MENSAIS'!E2</f>
        <v/>
      </c>
      <c r="E19" s="41">
        <f>'OBRIGAÇÕES MENSAIS'!G2</f>
        <v/>
      </c>
      <c r="F19" s="41">
        <f>'OBRIGAÇÕES MENSAIS'!I2</f>
        <v/>
      </c>
      <c r="G19" s="41">
        <f>'OBRIGAÇÕES MENSAIS'!K2</f>
        <v/>
      </c>
      <c r="H19" s="41">
        <f>'OBRIGAÇÕES MENSAIS'!M2</f>
        <v/>
      </c>
      <c r="I19" s="41">
        <f>'OBRIGAÇÕES MENSAIS'!O2</f>
        <v/>
      </c>
      <c r="J19" s="41">
        <f>'OBRIGAÇÕES MENSAIS'!Q2</f>
        <v/>
      </c>
      <c r="K19" s="41">
        <f>'OBRIGAÇÕES MENSAIS'!S2</f>
        <v/>
      </c>
      <c r="L19" s="41">
        <f>'OBRIGAÇÕES MENSAIS'!U2</f>
        <v/>
      </c>
      <c r="M19" s="41">
        <f>'OBRIGAÇÕES MENSAIS'!W2</f>
        <v/>
      </c>
      <c r="N19" s="41">
        <f>'OBRIGAÇÕES MENSAIS'!Y2</f>
        <v/>
      </c>
      <c r="O19" s="41">
        <f>'OBRIGAÇÕES MENSAIS'!AA2</f>
        <v/>
      </c>
      <c r="P19" s="41">
        <f>SUM(D19:O19)</f>
        <v/>
      </c>
      <c r="Q19" s="34" t="n"/>
    </row>
    <row r="20" ht="15.75" customHeight="1" s="99">
      <c r="A20" s="42" t="n"/>
      <c r="B20" s="42" t="n"/>
      <c r="C20" s="42" t="n"/>
      <c r="D20" s="43" t="n"/>
      <c r="E20" s="43" t="n"/>
      <c r="F20" s="43" t="n"/>
      <c r="G20" s="43" t="n"/>
      <c r="H20" s="43" t="n"/>
      <c r="I20" s="43" t="n"/>
      <c r="J20" s="43" t="n"/>
      <c r="K20" s="43" t="n"/>
      <c r="L20" s="43" t="n"/>
      <c r="M20" s="43" t="n"/>
      <c r="N20" s="43" t="n"/>
      <c r="O20" s="43" t="n"/>
      <c r="P20" s="43" t="n"/>
      <c r="Q20" s="42" t="n"/>
    </row>
    <row r="21" ht="15.75" customHeight="1" s="99">
      <c r="A21" s="34" t="n"/>
      <c r="B21" s="103" t="inlineStr">
        <is>
          <t>3. OBRIGAÇÕES - VPC 2024</t>
        </is>
      </c>
      <c r="Q21" s="34" t="n"/>
    </row>
    <row r="22" ht="15.75" customHeight="1" s="99">
      <c r="A22" s="44" t="n"/>
      <c r="B22" s="45" t="inlineStr">
        <is>
          <t>Verba de Marketing Gerada conforme regra do contrato:</t>
        </is>
      </c>
      <c r="C22" s="45" t="n"/>
      <c r="D22" s="46" t="n"/>
      <c r="E22" s="47">
        <f>'OBRIGAÇÕES MENSAIS'!D2</f>
        <v/>
      </c>
      <c r="F22" s="46" t="inlineStr">
        <is>
          <t>%</t>
        </is>
      </c>
      <c r="G22" s="46" t="inlineStr">
        <is>
          <t>sobre as compras recebidas</t>
        </is>
      </c>
      <c r="H22" s="46" t="n"/>
      <c r="I22" s="46" t="n"/>
      <c r="J22" s="46" t="n"/>
      <c r="K22" s="46" t="n"/>
      <c r="L22" s="46" t="n"/>
      <c r="M22" s="46" t="n"/>
      <c r="N22" s="46" t="n"/>
      <c r="O22" s="46" t="n"/>
      <c r="P22" s="46" t="n"/>
      <c r="Q22" s="44" t="n"/>
    </row>
    <row r="23" ht="6.75" customHeight="1" s="99">
      <c r="A23" s="42" t="n"/>
      <c r="B23" s="42" t="n"/>
      <c r="C23" s="42" t="n"/>
      <c r="D23" s="43" t="n"/>
      <c r="E23" s="43" t="n"/>
      <c r="F23" s="43" t="n"/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  <c r="Q23" s="42" t="n"/>
    </row>
    <row r="24" ht="15.75" customHeight="1" s="99">
      <c r="A24" s="34" t="n"/>
      <c r="B24" s="98" t="inlineStr">
        <is>
          <t>VPC Acordo</t>
        </is>
      </c>
      <c r="D24" s="98" t="inlineStr">
        <is>
          <t>Janeiro</t>
        </is>
      </c>
      <c r="E24" s="98" t="inlineStr">
        <is>
          <t>Fevereiro</t>
        </is>
      </c>
      <c r="F24" s="98" t="inlineStr">
        <is>
          <t>Março</t>
        </is>
      </c>
      <c r="G24" s="98" t="inlineStr">
        <is>
          <t>Abril</t>
        </is>
      </c>
      <c r="H24" s="98" t="inlineStr">
        <is>
          <t>Maio</t>
        </is>
      </c>
      <c r="I24" s="98" t="inlineStr">
        <is>
          <t>Junho</t>
        </is>
      </c>
      <c r="J24" s="98" t="inlineStr">
        <is>
          <t>Julho</t>
        </is>
      </c>
      <c r="K24" s="98" t="inlineStr">
        <is>
          <t>Agosto</t>
        </is>
      </c>
      <c r="L24" s="98" t="inlineStr">
        <is>
          <t>Setembro</t>
        </is>
      </c>
      <c r="M24" s="98" t="inlineStr">
        <is>
          <t>Outubro</t>
        </is>
      </c>
      <c r="N24" s="98" t="inlineStr">
        <is>
          <t>Novembro</t>
        </is>
      </c>
      <c r="O24" s="98" t="inlineStr">
        <is>
          <t>Dezembro</t>
        </is>
      </c>
      <c r="P24" s="40" t="inlineStr">
        <is>
          <t>Total</t>
        </is>
      </c>
      <c r="Q24" s="34" t="n"/>
    </row>
    <row r="25" ht="15.75" customHeight="1" s="99">
      <c r="A25" s="34" t="n"/>
      <c r="B25" s="82" t="inlineStr">
        <is>
          <t>VPC Gerado</t>
        </is>
      </c>
      <c r="C25" s="83" t="n"/>
      <c r="D25" s="41">
        <f>D19*$E$22/100</f>
        <v/>
      </c>
      <c r="E25" s="41">
        <f>E19*$E$22/100</f>
        <v/>
      </c>
      <c r="F25" s="41">
        <f>F19*$E$22/100</f>
        <v/>
      </c>
      <c r="G25" s="41">
        <f>G19*$E$22/100</f>
        <v/>
      </c>
      <c r="H25" s="41">
        <f>H19*$E$22/100</f>
        <v/>
      </c>
      <c r="I25" s="41">
        <f>I19*$E$22/100</f>
        <v/>
      </c>
      <c r="J25" s="41">
        <f>J19*$E$22/100</f>
        <v/>
      </c>
      <c r="K25" s="41">
        <f>K19*$E$22/100</f>
        <v/>
      </c>
      <c r="L25" s="41">
        <f>L19*$E$22/100</f>
        <v/>
      </c>
      <c r="M25" s="41">
        <f>M19*$E$22/100</f>
        <v/>
      </c>
      <c r="N25" s="41">
        <f>N19*$E$22/100</f>
        <v/>
      </c>
      <c r="O25" s="41">
        <f>O19*$E$22/100</f>
        <v/>
      </c>
      <c r="P25" s="41">
        <f>SUM(D25:O25)</f>
        <v/>
      </c>
      <c r="Q25" s="34" t="n"/>
    </row>
    <row r="26" ht="15.75" customHeight="1" s="99">
      <c r="A26" s="42" t="n"/>
      <c r="B26" s="42" t="n"/>
      <c r="C26" s="42" t="n"/>
      <c r="D26" s="43" t="n"/>
      <c r="E26" s="43" t="n"/>
      <c r="F26" s="43" t="n"/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  <c r="Q26" s="42" t="n"/>
    </row>
    <row r="27" ht="15.75" customHeight="1" s="99">
      <c r="A27" s="34" t="n"/>
      <c r="B27" s="133" t="inlineStr">
        <is>
          <t>4. RECEBIMENTOS - VPC 2024</t>
        </is>
      </c>
      <c r="C27" s="131" t="n"/>
      <c r="D27" s="131" t="n"/>
      <c r="E27" s="131" t="n"/>
      <c r="F27" s="131" t="n"/>
      <c r="G27" s="131" t="n"/>
      <c r="H27" s="131" t="n"/>
      <c r="I27" s="131" t="n"/>
      <c r="J27" s="131" t="n"/>
      <c r="K27" s="131" t="n"/>
      <c r="L27" s="131" t="n"/>
      <c r="M27" s="131" t="n"/>
      <c r="N27" s="131" t="n"/>
      <c r="O27" s="131" t="n"/>
      <c r="P27" s="127" t="n"/>
      <c r="Q27" s="34" t="n"/>
    </row>
    <row r="28" ht="15.75" customHeight="1" s="99">
      <c r="A28" s="35" t="n"/>
      <c r="B28" s="118" t="n">
        <v>2024</v>
      </c>
      <c r="C28" s="109" t="n"/>
      <c r="D28" s="118" t="inlineStr">
        <is>
          <t>Janeiro</t>
        </is>
      </c>
      <c r="E28" s="118" t="inlineStr">
        <is>
          <t>Fevereiro</t>
        </is>
      </c>
      <c r="F28" s="118" t="inlineStr">
        <is>
          <t>Março</t>
        </is>
      </c>
      <c r="G28" s="118" t="inlineStr">
        <is>
          <t>Abril</t>
        </is>
      </c>
      <c r="H28" s="118" t="inlineStr">
        <is>
          <t>Maio</t>
        </is>
      </c>
      <c r="I28" s="118" t="inlineStr">
        <is>
          <t>Junho</t>
        </is>
      </c>
      <c r="J28" s="118" t="inlineStr">
        <is>
          <t>Julho</t>
        </is>
      </c>
      <c r="K28" s="118" t="inlineStr">
        <is>
          <t>Agosto</t>
        </is>
      </c>
      <c r="L28" s="118" t="inlineStr">
        <is>
          <t>Setembro</t>
        </is>
      </c>
      <c r="M28" s="118" t="inlineStr">
        <is>
          <t>Outubro</t>
        </is>
      </c>
      <c r="N28" s="118" t="inlineStr">
        <is>
          <t>Novembro</t>
        </is>
      </c>
      <c r="O28" s="118" t="inlineStr">
        <is>
          <t>Dezembro</t>
        </is>
      </c>
      <c r="P28" s="5" t="inlineStr">
        <is>
          <t>Total</t>
        </is>
      </c>
      <c r="Q28" s="35" t="n"/>
    </row>
    <row r="29" ht="15.75" customHeight="1" s="99">
      <c r="A29" s="34" t="n"/>
      <c r="B29" s="82" t="inlineStr">
        <is>
          <t>Recebimentos Mensais</t>
        </is>
      </c>
      <c r="C29" s="83" t="n"/>
      <c r="D29" s="41">
        <f>'RECEBIMENTOS MENSAIS'!F2</f>
        <v/>
      </c>
      <c r="E29" s="41">
        <f>'RECEBIMENTOS MENSAIS'!G2</f>
        <v/>
      </c>
      <c r="F29" s="41">
        <f>'RECEBIMENTOS MENSAIS'!H2</f>
        <v/>
      </c>
      <c r="G29" s="41">
        <f>'RECEBIMENTOS MENSAIS'!I2</f>
        <v/>
      </c>
      <c r="H29" s="41">
        <f>'RECEBIMENTOS MENSAIS'!J2</f>
        <v/>
      </c>
      <c r="I29" s="41">
        <f>'RECEBIMENTOS MENSAIS'!K2</f>
        <v/>
      </c>
      <c r="J29" s="41">
        <f>'RECEBIMENTOS MENSAIS'!L2</f>
        <v/>
      </c>
      <c r="K29" s="41">
        <f>'RECEBIMENTOS MENSAIS'!M2</f>
        <v/>
      </c>
      <c r="L29" s="41">
        <f>'RECEBIMENTOS MENSAIS'!N2</f>
        <v/>
      </c>
      <c r="M29" s="41">
        <f>'RECEBIMENTOS MENSAIS'!O2</f>
        <v/>
      </c>
      <c r="N29" s="41">
        <f>'RECEBIMENTOS MENSAIS'!P2</f>
        <v/>
      </c>
      <c r="O29" s="41">
        <f>'RECEBIMENTOS MENSAIS'!Q2</f>
        <v/>
      </c>
      <c r="P29" s="41">
        <f>SUM(D29:O29)</f>
        <v/>
      </c>
      <c r="Q29" s="34" t="n"/>
    </row>
    <row r="30" ht="15.75" customHeight="1" s="99">
      <c r="A30" s="48" t="n"/>
      <c r="B30" s="48" t="n"/>
      <c r="C30" s="48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8" t="n"/>
    </row>
    <row r="31" ht="15.75" customHeight="1" s="99">
      <c r="A31" s="31" t="n"/>
      <c r="B31" s="130" t="inlineStr">
        <is>
          <t>5. CONTROLE DE AÇÕES 2024</t>
        </is>
      </c>
      <c r="C31" s="131" t="n"/>
      <c r="D31" s="131" t="n"/>
      <c r="E31" s="131" t="n"/>
      <c r="F31" s="131" t="n"/>
      <c r="G31" s="131" t="n"/>
      <c r="H31" s="131" t="n"/>
      <c r="I31" s="131" t="n"/>
      <c r="J31" s="131" t="n"/>
      <c r="K31" s="131" t="n"/>
      <c r="L31" s="131" t="n"/>
      <c r="M31" s="131" t="n"/>
      <c r="N31" s="131" t="n"/>
      <c r="O31" s="131" t="n"/>
      <c r="P31" s="127" t="n"/>
      <c r="Q31" s="31" t="n"/>
    </row>
    <row r="32" ht="15" customHeight="1" s="99">
      <c r="A32" s="48" t="n"/>
      <c r="B32" s="50" t="n"/>
      <c r="C32" s="51" t="n"/>
      <c r="D32" s="52" t="n">
        <v>1</v>
      </c>
      <c r="E32" s="52">
        <f>D32+1</f>
        <v/>
      </c>
      <c r="F32" s="52">
        <f>E32+1</f>
        <v/>
      </c>
      <c r="G32" s="52">
        <f>F32+1</f>
        <v/>
      </c>
      <c r="H32" s="52">
        <f>G32+1</f>
        <v/>
      </c>
      <c r="I32" s="52">
        <f>H32+1</f>
        <v/>
      </c>
      <c r="J32" s="52">
        <f>I32+1</f>
        <v/>
      </c>
      <c r="K32" s="52">
        <f>J32+1</f>
        <v/>
      </c>
      <c r="L32" s="52">
        <f>K32+1</f>
        <v/>
      </c>
      <c r="M32" s="52">
        <f>L32+1</f>
        <v/>
      </c>
      <c r="N32" s="52">
        <f>M32+1</f>
        <v/>
      </c>
      <c r="O32" s="52">
        <f>N32+1</f>
        <v/>
      </c>
      <c r="P32" s="53" t="n"/>
      <c r="Q32" s="48" t="n"/>
    </row>
    <row r="33" ht="15" customHeight="1" s="99">
      <c r="A33" s="42" t="n"/>
      <c r="B33" s="126" t="inlineStr">
        <is>
          <t>Tipo de Investimento</t>
        </is>
      </c>
      <c r="C33" s="127" t="n"/>
      <c r="D33" s="126" t="inlineStr">
        <is>
          <t>Janeiro</t>
        </is>
      </c>
      <c r="E33" s="126" t="inlineStr">
        <is>
          <t>Fevereiro</t>
        </is>
      </c>
      <c r="F33" s="126" t="inlineStr">
        <is>
          <t>Março</t>
        </is>
      </c>
      <c r="G33" s="126" t="inlineStr">
        <is>
          <t>Abril</t>
        </is>
      </c>
      <c r="H33" s="126" t="inlineStr">
        <is>
          <t>Maio</t>
        </is>
      </c>
      <c r="I33" s="126" t="inlineStr">
        <is>
          <t>Junho</t>
        </is>
      </c>
      <c r="J33" s="126" t="inlineStr">
        <is>
          <t>Julho</t>
        </is>
      </c>
      <c r="K33" s="126" t="inlineStr">
        <is>
          <t>Agosto</t>
        </is>
      </c>
      <c r="L33" s="7" t="inlineStr">
        <is>
          <t>Setembro</t>
        </is>
      </c>
      <c r="M33" s="7" t="inlineStr">
        <is>
          <t>Outubro</t>
        </is>
      </c>
      <c r="N33" s="7" t="inlineStr">
        <is>
          <t>Novembro</t>
        </is>
      </c>
      <c r="O33" s="7" t="inlineStr">
        <is>
          <t>Dezembro</t>
        </is>
      </c>
      <c r="P33" s="126" t="inlineStr">
        <is>
          <t>Total</t>
        </is>
      </c>
      <c r="Q33" s="42" t="n"/>
    </row>
    <row r="34" ht="15" customHeight="1" s="99">
      <c r="A34" s="42" t="n"/>
      <c r="B34" s="54" t="inlineStr">
        <is>
          <t>AM01</t>
        </is>
      </c>
      <c r="C34" s="55" t="inlineStr">
        <is>
          <t>ENCARTE SEMANAL</t>
        </is>
      </c>
      <c r="D34" s="56">
        <f>SUMIFS('AÇÕES 2024'!$O:$O,'AÇÕES 2024'!$W:$W,D$32,'AÇÕES 2024'!$J:$J,$C34)</f>
        <v/>
      </c>
      <c r="E34" s="56">
        <f>SUMIFS('AÇÕES 2024'!$O:$O,'AÇÕES 2024'!$W:$W,E$32,'AÇÕES 2024'!$J:$J,$C34)</f>
        <v/>
      </c>
      <c r="F34" s="56">
        <f>SUMIFS('AÇÕES 2024'!$O:$O,'AÇÕES 2024'!$W:$W,F$32,'AÇÕES 2024'!$J:$J,$C34)</f>
        <v/>
      </c>
      <c r="G34" s="56">
        <f>SUMIFS('AÇÕES 2024'!$O:$O,'AÇÕES 2024'!$W:$W,G$32,'AÇÕES 2024'!$J:$J,$C34)</f>
        <v/>
      </c>
      <c r="H34" s="56">
        <f>SUMIFS('AÇÕES 2024'!$O:$O,'AÇÕES 2024'!$W:$W,H$32,'AÇÕES 2024'!$J:$J,$C34)</f>
        <v/>
      </c>
      <c r="I34" s="56">
        <f>SUMIFS('AÇÕES 2024'!$O:$O,'AÇÕES 2024'!$W:$W,I$32,'AÇÕES 2024'!$J:$J,$C34)</f>
        <v/>
      </c>
      <c r="J34" s="56">
        <f>SUMIFS('AÇÕES 2024'!$O:$O,'AÇÕES 2024'!$W:$W,J$32,'AÇÕES 2024'!$J:$J,$C34)</f>
        <v/>
      </c>
      <c r="K34" s="56">
        <f>SUMIFS('AÇÕES 2024'!$O:$O,'AÇÕES 2024'!$W:$W,K$32,'AÇÕES 2024'!$J:$J,$C34)</f>
        <v/>
      </c>
      <c r="L34" s="56">
        <f>SUMIFS('AÇÕES 2024'!$O:$O,'AÇÕES 2024'!$W:$W,L$32,'AÇÕES 2024'!$J:$J,$C34)</f>
        <v/>
      </c>
      <c r="M34" s="56">
        <f>SUMIFS('AÇÕES 2024'!$O:$O,'AÇÕES 2024'!$W:$W,M$32,'AÇÕES 2024'!$J:$J,$C34)</f>
        <v/>
      </c>
      <c r="N34" s="56">
        <f>SUMIFS('AÇÕES 2024'!$O:$O,'AÇÕES 2024'!$W:$W,N$32,'AÇÕES 2024'!$J:$J,$C34)</f>
        <v/>
      </c>
      <c r="O34" s="56">
        <f>SUMIFS('AÇÕES 2024'!$O:$O,'AÇÕES 2024'!$W:$W,O$32,'AÇÕES 2024'!$J:$J,$C34)</f>
        <v/>
      </c>
      <c r="P34" s="57">
        <f>SUM(D34:O34)</f>
        <v/>
      </c>
      <c r="Q34" s="42" t="n"/>
    </row>
    <row r="35" ht="15" customHeight="1" s="99">
      <c r="A35" s="42" t="n"/>
      <c r="B35" s="58" t="inlineStr">
        <is>
          <t>AM02</t>
        </is>
      </c>
      <c r="C35" s="59" t="inlineStr">
        <is>
          <t>SPOT</t>
        </is>
      </c>
      <c r="D35" s="8">
        <f>SUMIFS('AÇÕES 2024'!$O:$O,'AÇÕES 2024'!$W:$W,D$32,'AÇÕES 2024'!$J:$J,$C35)</f>
        <v/>
      </c>
      <c r="E35" s="8">
        <f>SUMIFS('AÇÕES 2024'!$O:$O,'AÇÕES 2024'!$W:$W,E$32,'AÇÕES 2024'!$J:$J,$C35)</f>
        <v/>
      </c>
      <c r="F35" s="8">
        <f>SUMIFS('AÇÕES 2024'!$O:$O,'AÇÕES 2024'!$W:$W,F$32,'AÇÕES 2024'!$J:$J,$C35)</f>
        <v/>
      </c>
      <c r="G35" s="8">
        <f>SUMIFS('AÇÕES 2024'!$O:$O,'AÇÕES 2024'!$W:$W,G$32,'AÇÕES 2024'!$J:$J,$C35)</f>
        <v/>
      </c>
      <c r="H35" s="8">
        <f>SUMIFS('AÇÕES 2024'!$O:$O,'AÇÕES 2024'!$W:$W,H$32,'AÇÕES 2024'!$J:$J,$C35)</f>
        <v/>
      </c>
      <c r="I35" s="8">
        <f>SUMIFS('AÇÕES 2024'!$O:$O,'AÇÕES 2024'!$W:$W,I$32,'AÇÕES 2024'!$J:$J,$C35)</f>
        <v/>
      </c>
      <c r="J35" s="8">
        <f>SUMIFS('AÇÕES 2024'!$O:$O,'AÇÕES 2024'!$W:$W,J$32,'AÇÕES 2024'!$J:$J,$C35)</f>
        <v/>
      </c>
      <c r="K35" s="8">
        <f>SUMIFS('AÇÕES 2024'!$O:$O,'AÇÕES 2024'!$W:$W,K$32,'AÇÕES 2024'!$J:$J,$C35)</f>
        <v/>
      </c>
      <c r="L35" s="8">
        <f>SUMIFS('AÇÕES 2024'!$O:$O,'AÇÕES 2024'!$W:$W,L$32,'AÇÕES 2024'!$J:$J,$C35)</f>
        <v/>
      </c>
      <c r="M35" s="8">
        <f>SUMIFS('AÇÕES 2024'!$O:$O,'AÇÕES 2024'!$W:$W,M$32,'AÇÕES 2024'!$J:$J,$C35)</f>
        <v/>
      </c>
      <c r="N35" s="8">
        <f>SUMIFS('AÇÕES 2024'!$O:$O,'AÇÕES 2024'!$W:$W,N$32,'AÇÕES 2024'!$J:$J,$C35)</f>
        <v/>
      </c>
      <c r="O35" s="8">
        <f>SUMIFS('AÇÕES 2024'!$O:$O,'AÇÕES 2024'!$W:$W,O$32,'AÇÕES 2024'!$J:$J,$C35)</f>
        <v/>
      </c>
      <c r="P35" s="9">
        <f>SUM(D35:O35)</f>
        <v/>
      </c>
      <c r="Q35" s="42" t="n"/>
    </row>
    <row r="36" ht="15" customHeight="1" s="99">
      <c r="A36" s="42" t="n"/>
      <c r="B36" s="54" t="inlineStr">
        <is>
          <t>AM03</t>
        </is>
      </c>
      <c r="C36" s="55" t="inlineStr">
        <is>
          <t>OUTDOOR</t>
        </is>
      </c>
      <c r="D36" s="56">
        <f>SUMIFS('AÇÕES 2024'!$O:$O,'AÇÕES 2024'!$W:$W,D$32,'AÇÕES 2024'!$J:$J,$C36)</f>
        <v/>
      </c>
      <c r="E36" s="56">
        <f>SUMIFS('AÇÕES 2024'!$O:$O,'AÇÕES 2024'!$W:$W,E$32,'AÇÕES 2024'!$J:$J,$C36)</f>
        <v/>
      </c>
      <c r="F36" s="56">
        <f>SUMIFS('AÇÕES 2024'!$O:$O,'AÇÕES 2024'!$W:$W,F$32,'AÇÕES 2024'!$J:$J,$C36)</f>
        <v/>
      </c>
      <c r="G36" s="56">
        <f>SUMIFS('AÇÕES 2024'!$O:$O,'AÇÕES 2024'!$W:$W,G$32,'AÇÕES 2024'!$J:$J,$C36)</f>
        <v/>
      </c>
      <c r="H36" s="56">
        <f>SUMIFS('AÇÕES 2024'!$O:$O,'AÇÕES 2024'!$W:$W,H$32,'AÇÕES 2024'!$J:$J,$C36)</f>
        <v/>
      </c>
      <c r="I36" s="56">
        <f>SUMIFS('AÇÕES 2024'!$O:$O,'AÇÕES 2024'!$W:$W,I$32,'AÇÕES 2024'!$J:$J,$C36)</f>
        <v/>
      </c>
      <c r="J36" s="56">
        <f>SUMIFS('AÇÕES 2024'!$O:$O,'AÇÕES 2024'!$W:$W,J$32,'AÇÕES 2024'!$J:$J,$C36)</f>
        <v/>
      </c>
      <c r="K36" s="56">
        <f>SUMIFS('AÇÕES 2024'!$O:$O,'AÇÕES 2024'!$W:$W,K$32,'AÇÕES 2024'!$J:$J,$C36)</f>
        <v/>
      </c>
      <c r="L36" s="56">
        <f>SUMIFS('AÇÕES 2024'!$O:$O,'AÇÕES 2024'!$W:$W,L$32,'AÇÕES 2024'!$J:$J,$C36)</f>
        <v/>
      </c>
      <c r="M36" s="56">
        <f>SUMIFS('AÇÕES 2024'!$O:$O,'AÇÕES 2024'!$W:$W,M$32,'AÇÕES 2024'!$J:$J,$C36)</f>
        <v/>
      </c>
      <c r="N36" s="56">
        <f>SUMIFS('AÇÕES 2024'!$O:$O,'AÇÕES 2024'!$W:$W,N$32,'AÇÕES 2024'!$J:$J,$C36)</f>
        <v/>
      </c>
      <c r="O36" s="56">
        <f>SUMIFS('AÇÕES 2024'!$O:$O,'AÇÕES 2024'!$W:$W,O$32,'AÇÕES 2024'!$J:$J,$C36)</f>
        <v/>
      </c>
      <c r="P36" s="57">
        <f>SUM(D36:O36)</f>
        <v/>
      </c>
      <c r="Q36" s="42" t="n"/>
    </row>
    <row r="37" ht="15" customHeight="1" s="99">
      <c r="A37" s="42" t="n"/>
      <c r="B37" s="58" t="inlineStr">
        <is>
          <t>AM04</t>
        </is>
      </c>
      <c r="C37" s="59" t="inlineStr">
        <is>
          <t>FRONT LIGHT</t>
        </is>
      </c>
      <c r="D37" s="8">
        <f>SUMIFS('AÇÕES 2024'!$O:$O,'AÇÕES 2024'!$W:$W,D$32,'AÇÕES 2024'!$J:$J,$C37)</f>
        <v/>
      </c>
      <c r="E37" s="8">
        <f>SUMIFS('AÇÕES 2024'!$O:$O,'AÇÕES 2024'!$W:$W,E$32,'AÇÕES 2024'!$J:$J,$C37)</f>
        <v/>
      </c>
      <c r="F37" s="8">
        <f>SUMIFS('AÇÕES 2024'!$O:$O,'AÇÕES 2024'!$W:$W,F$32,'AÇÕES 2024'!$J:$J,$C37)</f>
        <v/>
      </c>
      <c r="G37" s="8">
        <f>SUMIFS('AÇÕES 2024'!$O:$O,'AÇÕES 2024'!$W:$W,G$32,'AÇÕES 2024'!$J:$J,$C37)</f>
        <v/>
      </c>
      <c r="H37" s="8">
        <f>SUMIFS('AÇÕES 2024'!$O:$O,'AÇÕES 2024'!$W:$W,H$32,'AÇÕES 2024'!$J:$J,$C37)</f>
        <v/>
      </c>
      <c r="I37" s="8">
        <f>SUMIFS('AÇÕES 2024'!$O:$O,'AÇÕES 2024'!$W:$W,I$32,'AÇÕES 2024'!$J:$J,$C37)</f>
        <v/>
      </c>
      <c r="J37" s="8">
        <f>SUMIFS('AÇÕES 2024'!$O:$O,'AÇÕES 2024'!$W:$W,J$32,'AÇÕES 2024'!$J:$J,$C37)</f>
        <v/>
      </c>
      <c r="K37" s="8">
        <f>SUMIFS('AÇÕES 2024'!$O:$O,'AÇÕES 2024'!$W:$W,K$32,'AÇÕES 2024'!$J:$J,$C37)</f>
        <v/>
      </c>
      <c r="L37" s="8">
        <f>SUMIFS('AÇÕES 2024'!$O:$O,'AÇÕES 2024'!$W:$W,L$32,'AÇÕES 2024'!$J:$J,$C37)</f>
        <v/>
      </c>
      <c r="M37" s="8">
        <f>SUMIFS('AÇÕES 2024'!$O:$O,'AÇÕES 2024'!$W:$W,M$32,'AÇÕES 2024'!$J:$J,$C37)</f>
        <v/>
      </c>
      <c r="N37" s="8">
        <f>SUMIFS('AÇÕES 2024'!$O:$O,'AÇÕES 2024'!$W:$W,N$32,'AÇÕES 2024'!$J:$J,$C37)</f>
        <v/>
      </c>
      <c r="O37" s="8">
        <f>SUMIFS('AÇÕES 2024'!$O:$O,'AÇÕES 2024'!$W:$W,O$32,'AÇÕES 2024'!$J:$J,$C37)</f>
        <v/>
      </c>
      <c r="P37" s="9">
        <f>SUM(D37:O37)</f>
        <v/>
      </c>
      <c r="Q37" s="42" t="n"/>
    </row>
    <row r="38" ht="15" customHeight="1" s="99">
      <c r="A38" s="42" t="n"/>
      <c r="B38" s="54" t="inlineStr">
        <is>
          <t>AM05</t>
        </is>
      </c>
      <c r="C38" s="55" t="inlineStr">
        <is>
          <t>MOBILIÁRIO URBANO</t>
        </is>
      </c>
      <c r="D38" s="56">
        <f>SUMIFS('AÇÕES 2024'!$O:$O,'AÇÕES 2024'!$W:$W,D$32,'AÇÕES 2024'!$J:$J,$C38)</f>
        <v/>
      </c>
      <c r="E38" s="56">
        <f>SUMIFS('AÇÕES 2024'!$O:$O,'AÇÕES 2024'!$W:$W,E$32,'AÇÕES 2024'!$J:$J,$C38)</f>
        <v/>
      </c>
      <c r="F38" s="56">
        <f>SUMIFS('AÇÕES 2024'!$O:$O,'AÇÕES 2024'!$W:$W,F$32,'AÇÕES 2024'!$J:$J,$C38)</f>
        <v/>
      </c>
      <c r="G38" s="56">
        <f>SUMIFS('AÇÕES 2024'!$O:$O,'AÇÕES 2024'!$W:$W,G$32,'AÇÕES 2024'!$J:$J,$C38)</f>
        <v/>
      </c>
      <c r="H38" s="56">
        <f>SUMIFS('AÇÕES 2024'!$O:$O,'AÇÕES 2024'!$W:$W,H$32,'AÇÕES 2024'!$J:$J,$C38)</f>
        <v/>
      </c>
      <c r="I38" s="56">
        <f>SUMIFS('AÇÕES 2024'!$O:$O,'AÇÕES 2024'!$W:$W,I$32,'AÇÕES 2024'!$J:$J,$C38)</f>
        <v/>
      </c>
      <c r="J38" s="56">
        <f>SUMIFS('AÇÕES 2024'!$O:$O,'AÇÕES 2024'!$W:$W,J$32,'AÇÕES 2024'!$J:$J,$C38)</f>
        <v/>
      </c>
      <c r="K38" s="56">
        <f>SUMIFS('AÇÕES 2024'!$O:$O,'AÇÕES 2024'!$W:$W,K$32,'AÇÕES 2024'!$J:$J,$C38)</f>
        <v/>
      </c>
      <c r="L38" s="56">
        <f>SUMIFS('AÇÕES 2024'!$O:$O,'AÇÕES 2024'!$W:$W,L$32,'AÇÕES 2024'!$J:$J,$C38)</f>
        <v/>
      </c>
      <c r="M38" s="56">
        <f>SUMIFS('AÇÕES 2024'!$O:$O,'AÇÕES 2024'!$W:$W,M$32,'AÇÕES 2024'!$J:$J,$C38)</f>
        <v/>
      </c>
      <c r="N38" s="56">
        <f>SUMIFS('AÇÕES 2024'!$O:$O,'AÇÕES 2024'!$W:$W,N$32,'AÇÕES 2024'!$J:$J,$C38)</f>
        <v/>
      </c>
      <c r="O38" s="56">
        <f>SUMIFS('AÇÕES 2024'!$O:$O,'AÇÕES 2024'!$W:$W,O$32,'AÇÕES 2024'!$J:$J,$C38)</f>
        <v/>
      </c>
      <c r="P38" s="57">
        <f>SUM(D38:O38)</f>
        <v/>
      </c>
      <c r="Q38" s="42" t="n"/>
    </row>
    <row r="39" ht="15" customHeight="1" s="99">
      <c r="A39" s="42" t="n"/>
      <c r="B39" s="58" t="inlineStr">
        <is>
          <t>AM06</t>
        </is>
      </c>
      <c r="C39" s="59" t="inlineStr">
        <is>
          <t>LAMINA</t>
        </is>
      </c>
      <c r="D39" s="8">
        <f>SUMIFS('AÇÕES 2024'!$O:$O,'AÇÕES 2024'!$W:$W,D$32,'AÇÕES 2024'!$J:$J,$C39)</f>
        <v/>
      </c>
      <c r="E39" s="8">
        <f>SUMIFS('AÇÕES 2024'!$O:$O,'AÇÕES 2024'!$W:$W,E$32,'AÇÕES 2024'!$J:$J,$C39)</f>
        <v/>
      </c>
      <c r="F39" s="8">
        <f>SUMIFS('AÇÕES 2024'!$O:$O,'AÇÕES 2024'!$W:$W,F$32,'AÇÕES 2024'!$J:$J,$C39)</f>
        <v/>
      </c>
      <c r="G39" s="8">
        <f>SUMIFS('AÇÕES 2024'!$O:$O,'AÇÕES 2024'!$W:$W,G$32,'AÇÕES 2024'!$J:$J,$C39)</f>
        <v/>
      </c>
      <c r="H39" s="8">
        <f>SUMIFS('AÇÕES 2024'!$O:$O,'AÇÕES 2024'!$W:$W,H$32,'AÇÕES 2024'!$J:$J,$C39)</f>
        <v/>
      </c>
      <c r="I39" s="8">
        <f>SUMIFS('AÇÕES 2024'!$O:$O,'AÇÕES 2024'!$W:$W,I$32,'AÇÕES 2024'!$J:$J,$C39)</f>
        <v/>
      </c>
      <c r="J39" s="8">
        <f>SUMIFS('AÇÕES 2024'!$O:$O,'AÇÕES 2024'!$W:$W,J$32,'AÇÕES 2024'!$J:$J,$C39)</f>
        <v/>
      </c>
      <c r="K39" s="8">
        <f>SUMIFS('AÇÕES 2024'!$O:$O,'AÇÕES 2024'!$W:$W,K$32,'AÇÕES 2024'!$J:$J,$C39)</f>
        <v/>
      </c>
      <c r="L39" s="8">
        <f>SUMIFS('AÇÕES 2024'!$O:$O,'AÇÕES 2024'!$W:$W,L$32,'AÇÕES 2024'!$J:$J,$C39)</f>
        <v/>
      </c>
      <c r="M39" s="8">
        <f>SUMIFS('AÇÕES 2024'!$O:$O,'AÇÕES 2024'!$W:$W,M$32,'AÇÕES 2024'!$J:$J,$C39)</f>
        <v/>
      </c>
      <c r="N39" s="8">
        <f>SUMIFS('AÇÕES 2024'!$O:$O,'AÇÕES 2024'!$W:$W,N$32,'AÇÕES 2024'!$J:$J,$C39)</f>
        <v/>
      </c>
      <c r="O39" s="8">
        <f>SUMIFS('AÇÕES 2024'!$O:$O,'AÇÕES 2024'!$W:$W,O$32,'AÇÕES 2024'!$J:$J,$C39)</f>
        <v/>
      </c>
      <c r="P39" s="9">
        <f>SUM(D39:O39)</f>
        <v/>
      </c>
      <c r="Q39" s="42" t="n"/>
    </row>
    <row r="40" ht="15" customHeight="1" s="99">
      <c r="A40" s="42" t="n"/>
      <c r="B40" s="54" t="inlineStr">
        <is>
          <t>AM07</t>
        </is>
      </c>
      <c r="C40" s="55" t="inlineStr">
        <is>
          <t>JORNAL</t>
        </is>
      </c>
      <c r="D40" s="56">
        <f>SUMIFS('AÇÕES 2024'!$O:$O,'AÇÕES 2024'!$W:$W,D$32,'AÇÕES 2024'!$J:$J,$C40)</f>
        <v/>
      </c>
      <c r="E40" s="56">
        <f>SUMIFS('AÇÕES 2024'!$O:$O,'AÇÕES 2024'!$W:$W,E$32,'AÇÕES 2024'!$J:$J,$C40)</f>
        <v/>
      </c>
      <c r="F40" s="56">
        <f>SUMIFS('AÇÕES 2024'!$O:$O,'AÇÕES 2024'!$W:$W,F$32,'AÇÕES 2024'!$J:$J,$C40)</f>
        <v/>
      </c>
      <c r="G40" s="56">
        <f>SUMIFS('AÇÕES 2024'!$O:$O,'AÇÕES 2024'!$W:$W,G$32,'AÇÕES 2024'!$J:$J,$C40)</f>
        <v/>
      </c>
      <c r="H40" s="56">
        <f>SUMIFS('AÇÕES 2024'!$O:$O,'AÇÕES 2024'!$W:$W,H$32,'AÇÕES 2024'!$J:$J,$C40)</f>
        <v/>
      </c>
      <c r="I40" s="56">
        <f>SUMIFS('AÇÕES 2024'!$O:$O,'AÇÕES 2024'!$W:$W,I$32,'AÇÕES 2024'!$J:$J,$C40)</f>
        <v/>
      </c>
      <c r="J40" s="56">
        <f>SUMIFS('AÇÕES 2024'!$O:$O,'AÇÕES 2024'!$W:$W,J$32,'AÇÕES 2024'!$J:$J,$C40)</f>
        <v/>
      </c>
      <c r="K40" s="56">
        <f>SUMIFS('AÇÕES 2024'!$O:$O,'AÇÕES 2024'!$W:$W,K$32,'AÇÕES 2024'!$J:$J,$C40)</f>
        <v/>
      </c>
      <c r="L40" s="56">
        <f>SUMIFS('AÇÕES 2024'!$O:$O,'AÇÕES 2024'!$W:$W,L$32,'AÇÕES 2024'!$J:$J,$C40)</f>
        <v/>
      </c>
      <c r="M40" s="56">
        <f>SUMIFS('AÇÕES 2024'!$O:$O,'AÇÕES 2024'!$W:$W,M$32,'AÇÕES 2024'!$J:$J,$C40)</f>
        <v/>
      </c>
      <c r="N40" s="56">
        <f>SUMIFS('AÇÕES 2024'!$O:$O,'AÇÕES 2024'!$W:$W,N$32,'AÇÕES 2024'!$J:$J,$C40)</f>
        <v/>
      </c>
      <c r="O40" s="56">
        <f>SUMIFS('AÇÕES 2024'!$O:$O,'AÇÕES 2024'!$W:$W,O$32,'AÇÕES 2024'!$J:$J,$C40)</f>
        <v/>
      </c>
      <c r="P40" s="57">
        <f>SUM(D40:O40)</f>
        <v/>
      </c>
      <c r="Q40" s="42" t="n"/>
    </row>
    <row r="41" ht="15" customHeight="1" s="99">
      <c r="A41" s="42" t="n"/>
      <c r="B41" s="58" t="inlineStr">
        <is>
          <t>AM08</t>
        </is>
      </c>
      <c r="C41" s="59" t="inlineStr">
        <is>
          <t>BUSDOOR</t>
        </is>
      </c>
      <c r="D41" s="8">
        <f>SUMIFS('AÇÕES 2024'!$O:$O,'AÇÕES 2024'!$W:$W,D$32,'AÇÕES 2024'!$J:$J,$C41)</f>
        <v/>
      </c>
      <c r="E41" s="8">
        <f>SUMIFS('AÇÕES 2024'!$O:$O,'AÇÕES 2024'!$W:$W,E$32,'AÇÕES 2024'!$J:$J,$C41)</f>
        <v/>
      </c>
      <c r="F41" s="8">
        <f>SUMIFS('AÇÕES 2024'!$O:$O,'AÇÕES 2024'!$W:$W,F$32,'AÇÕES 2024'!$J:$J,$C41)</f>
        <v/>
      </c>
      <c r="G41" s="8">
        <f>SUMIFS('AÇÕES 2024'!$O:$O,'AÇÕES 2024'!$W:$W,G$32,'AÇÕES 2024'!$J:$J,$C41)</f>
        <v/>
      </c>
      <c r="H41" s="8">
        <f>SUMIFS('AÇÕES 2024'!$O:$O,'AÇÕES 2024'!$W:$W,H$32,'AÇÕES 2024'!$J:$J,$C41)</f>
        <v/>
      </c>
      <c r="I41" s="8">
        <f>SUMIFS('AÇÕES 2024'!$O:$O,'AÇÕES 2024'!$W:$W,I$32,'AÇÕES 2024'!$J:$J,$C41)</f>
        <v/>
      </c>
      <c r="J41" s="8">
        <f>SUMIFS('AÇÕES 2024'!$O:$O,'AÇÕES 2024'!$W:$W,J$32,'AÇÕES 2024'!$J:$J,$C41)</f>
        <v/>
      </c>
      <c r="K41" s="8">
        <f>SUMIFS('AÇÕES 2024'!$O:$O,'AÇÕES 2024'!$W:$W,K$32,'AÇÕES 2024'!$J:$J,$C41)</f>
        <v/>
      </c>
      <c r="L41" s="8">
        <f>SUMIFS('AÇÕES 2024'!$O:$O,'AÇÕES 2024'!$W:$W,L$32,'AÇÕES 2024'!$J:$J,$C41)</f>
        <v/>
      </c>
      <c r="M41" s="8">
        <f>SUMIFS('AÇÕES 2024'!$O:$O,'AÇÕES 2024'!$W:$W,M$32,'AÇÕES 2024'!$J:$J,$C41)</f>
        <v/>
      </c>
      <c r="N41" s="8">
        <f>SUMIFS('AÇÕES 2024'!$O:$O,'AÇÕES 2024'!$W:$W,N$32,'AÇÕES 2024'!$J:$J,$C41)</f>
        <v/>
      </c>
      <c r="O41" s="8">
        <f>SUMIFS('AÇÕES 2024'!$O:$O,'AÇÕES 2024'!$W:$W,O$32,'AÇÕES 2024'!$J:$J,$C41)</f>
        <v/>
      </c>
      <c r="P41" s="9">
        <f>SUM(D41:O41)</f>
        <v/>
      </c>
      <c r="Q41" s="42" t="n"/>
    </row>
    <row r="42" ht="15" customHeight="1" s="99">
      <c r="A42" s="42" t="n"/>
      <c r="B42" s="54" t="inlineStr">
        <is>
          <t>AM09</t>
        </is>
      </c>
      <c r="C42" s="55" t="inlineStr">
        <is>
          <t>CAMPANHA DE INCENTIVO</t>
        </is>
      </c>
      <c r="D42" s="56">
        <f>SUMIFS('AÇÕES 2024'!$O:$O,'AÇÕES 2024'!$W:$W,D$32,'AÇÕES 2024'!$J:$J,$C42)</f>
        <v/>
      </c>
      <c r="E42" s="56">
        <f>SUMIFS('AÇÕES 2024'!$O:$O,'AÇÕES 2024'!$W:$W,E$32,'AÇÕES 2024'!$J:$J,$C42)</f>
        <v/>
      </c>
      <c r="F42" s="56">
        <f>SUMIFS('AÇÕES 2024'!$O:$O,'AÇÕES 2024'!$W:$W,F$32,'AÇÕES 2024'!$J:$J,$C42)</f>
        <v/>
      </c>
      <c r="G42" s="56">
        <f>SUMIFS('AÇÕES 2024'!$O:$O,'AÇÕES 2024'!$W:$W,G$32,'AÇÕES 2024'!$J:$J,$C42)</f>
        <v/>
      </c>
      <c r="H42" s="56">
        <f>SUMIFS('AÇÕES 2024'!$O:$O,'AÇÕES 2024'!$W:$W,H$32,'AÇÕES 2024'!$J:$J,$C42)</f>
        <v/>
      </c>
      <c r="I42" s="56">
        <f>SUMIFS('AÇÕES 2024'!$O:$O,'AÇÕES 2024'!$W:$W,I$32,'AÇÕES 2024'!$J:$J,$C42)</f>
        <v/>
      </c>
      <c r="J42" s="56">
        <f>SUMIFS('AÇÕES 2024'!$O:$O,'AÇÕES 2024'!$W:$W,J$32,'AÇÕES 2024'!$J:$J,$C42)</f>
        <v/>
      </c>
      <c r="K42" s="56">
        <f>SUMIFS('AÇÕES 2024'!$O:$O,'AÇÕES 2024'!$W:$W,K$32,'AÇÕES 2024'!$J:$J,$C42)</f>
        <v/>
      </c>
      <c r="L42" s="56">
        <f>SUMIFS('AÇÕES 2024'!$O:$O,'AÇÕES 2024'!$W:$W,L$32,'AÇÕES 2024'!$J:$J,$C42)</f>
        <v/>
      </c>
      <c r="M42" s="56">
        <f>SUMIFS('AÇÕES 2024'!$O:$O,'AÇÕES 2024'!$W:$W,M$32,'AÇÕES 2024'!$J:$J,$C42)</f>
        <v/>
      </c>
      <c r="N42" s="56">
        <f>SUMIFS('AÇÕES 2024'!$O:$O,'AÇÕES 2024'!$W:$W,N$32,'AÇÕES 2024'!$J:$J,$C42)</f>
        <v/>
      </c>
      <c r="O42" s="56">
        <f>SUMIFS('AÇÕES 2024'!$O:$O,'AÇÕES 2024'!$W:$W,O$32,'AÇÕES 2024'!$J:$J,$C42)</f>
        <v/>
      </c>
      <c r="P42" s="57">
        <f>SUM(D42:O42)</f>
        <v/>
      </c>
      <c r="Q42" s="42" t="n"/>
    </row>
    <row r="43" ht="15" customHeight="1" s="99">
      <c r="A43" s="42" t="n"/>
      <c r="B43" s="58" t="inlineStr">
        <is>
          <t>AM10</t>
        </is>
      </c>
      <c r="C43" s="59" t="inlineStr">
        <is>
          <t>BRINDES</t>
        </is>
      </c>
      <c r="D43" s="8">
        <f>SUMIFS('AÇÕES 2024'!$O:$O,'AÇÕES 2024'!$W:$W,D$32,'AÇÕES 2024'!$J:$J,$C43)</f>
        <v/>
      </c>
      <c r="E43" s="8">
        <f>SUMIFS('AÇÕES 2024'!$O:$O,'AÇÕES 2024'!$W:$W,E$32,'AÇÕES 2024'!$J:$J,$C43)</f>
        <v/>
      </c>
      <c r="F43" s="8">
        <f>SUMIFS('AÇÕES 2024'!$O:$O,'AÇÕES 2024'!$W:$W,F$32,'AÇÕES 2024'!$J:$J,$C43)</f>
        <v/>
      </c>
      <c r="G43" s="8">
        <f>SUMIFS('AÇÕES 2024'!$O:$O,'AÇÕES 2024'!$W:$W,G$32,'AÇÕES 2024'!$J:$J,$C43)</f>
        <v/>
      </c>
      <c r="H43" s="8">
        <f>SUMIFS('AÇÕES 2024'!$O:$O,'AÇÕES 2024'!$W:$W,H$32,'AÇÕES 2024'!$J:$J,$C43)</f>
        <v/>
      </c>
      <c r="I43" s="8">
        <f>SUMIFS('AÇÕES 2024'!$O:$O,'AÇÕES 2024'!$W:$W,I$32,'AÇÕES 2024'!$J:$J,$C43)</f>
        <v/>
      </c>
      <c r="J43" s="8">
        <f>SUMIFS('AÇÕES 2024'!$O:$O,'AÇÕES 2024'!$W:$W,J$32,'AÇÕES 2024'!$J:$J,$C43)</f>
        <v/>
      </c>
      <c r="K43" s="8">
        <f>SUMIFS('AÇÕES 2024'!$O:$O,'AÇÕES 2024'!$W:$W,K$32,'AÇÕES 2024'!$J:$J,$C43)</f>
        <v/>
      </c>
      <c r="L43" s="8">
        <f>SUMIFS('AÇÕES 2024'!$O:$O,'AÇÕES 2024'!$W:$W,L$32,'AÇÕES 2024'!$J:$J,$C43)</f>
        <v/>
      </c>
      <c r="M43" s="8">
        <f>SUMIFS('AÇÕES 2024'!$O:$O,'AÇÕES 2024'!$W:$W,M$32,'AÇÕES 2024'!$J:$J,$C43)</f>
        <v/>
      </c>
      <c r="N43" s="8">
        <f>SUMIFS('AÇÕES 2024'!$O:$O,'AÇÕES 2024'!$W:$W,N$32,'AÇÕES 2024'!$J:$J,$C43)</f>
        <v/>
      </c>
      <c r="O43" s="8">
        <f>SUMIFS('AÇÕES 2024'!$O:$O,'AÇÕES 2024'!$W:$W,O$32,'AÇÕES 2024'!$J:$J,$C43)</f>
        <v/>
      </c>
      <c r="P43" s="9">
        <f>SUM(D43:O43)</f>
        <v/>
      </c>
      <c r="Q43" s="42" t="n"/>
    </row>
    <row r="44" ht="15" customHeight="1" s="99">
      <c r="A44" s="42" t="n"/>
      <c r="B44" s="54" t="inlineStr">
        <is>
          <t>AM11</t>
        </is>
      </c>
      <c r="C44" s="55" t="inlineStr">
        <is>
          <t>VT</t>
        </is>
      </c>
      <c r="D44" s="56">
        <f>SUMIFS('AÇÕES 2024'!$O:$O,'AÇÕES 2024'!$W:$W,D$32,'AÇÕES 2024'!$J:$J,$C44)</f>
        <v/>
      </c>
      <c r="E44" s="56">
        <f>SUMIFS('AÇÕES 2024'!$O:$O,'AÇÕES 2024'!$W:$W,E$32,'AÇÕES 2024'!$J:$J,$C44)</f>
        <v/>
      </c>
      <c r="F44" s="56">
        <f>SUMIFS('AÇÕES 2024'!$O:$O,'AÇÕES 2024'!$W:$W,F$32,'AÇÕES 2024'!$J:$J,$C44)</f>
        <v/>
      </c>
      <c r="G44" s="56">
        <f>SUMIFS('AÇÕES 2024'!$O:$O,'AÇÕES 2024'!$W:$W,G$32,'AÇÕES 2024'!$J:$J,$C44)</f>
        <v/>
      </c>
      <c r="H44" s="56">
        <f>SUMIFS('AÇÕES 2024'!$O:$O,'AÇÕES 2024'!$W:$W,H$32,'AÇÕES 2024'!$J:$J,$C44)</f>
        <v/>
      </c>
      <c r="I44" s="56">
        <f>SUMIFS('AÇÕES 2024'!$O:$O,'AÇÕES 2024'!$W:$W,I$32,'AÇÕES 2024'!$J:$J,$C44)</f>
        <v/>
      </c>
      <c r="J44" s="56">
        <f>SUMIFS('AÇÕES 2024'!$O:$O,'AÇÕES 2024'!$W:$W,J$32,'AÇÕES 2024'!$J:$J,$C44)</f>
        <v/>
      </c>
      <c r="K44" s="56">
        <f>SUMIFS('AÇÕES 2024'!$O:$O,'AÇÕES 2024'!$W:$W,K$32,'AÇÕES 2024'!$J:$J,$C44)</f>
        <v/>
      </c>
      <c r="L44" s="56">
        <f>SUMIFS('AÇÕES 2024'!$O:$O,'AÇÕES 2024'!$W:$W,L$32,'AÇÕES 2024'!$J:$J,$C44)</f>
        <v/>
      </c>
      <c r="M44" s="56">
        <f>SUMIFS('AÇÕES 2024'!$O:$O,'AÇÕES 2024'!$W:$W,M$32,'AÇÕES 2024'!$J:$J,$C44)</f>
        <v/>
      </c>
      <c r="N44" s="56">
        <f>SUMIFS('AÇÕES 2024'!$O:$O,'AÇÕES 2024'!$W:$W,N$32,'AÇÕES 2024'!$J:$J,$C44)</f>
        <v/>
      </c>
      <c r="O44" s="56">
        <f>SUMIFS('AÇÕES 2024'!$O:$O,'AÇÕES 2024'!$W:$W,O$32,'AÇÕES 2024'!$J:$J,$C44)</f>
        <v/>
      </c>
      <c r="P44" s="57">
        <f>SUM(D44:O44)</f>
        <v/>
      </c>
      <c r="Q44" s="42" t="n"/>
    </row>
    <row r="45" ht="15" customHeight="1" s="99">
      <c r="A45" s="42" t="n"/>
      <c r="B45" s="58" t="inlineStr">
        <is>
          <t>AM12</t>
        </is>
      </c>
      <c r="C45" s="59" t="inlineStr">
        <is>
          <t>ENCARTE VARIEDADES/EXCLUSIVO</t>
        </is>
      </c>
      <c r="D45" s="8">
        <f>SUMIFS('AÇÕES 2024'!$O:$O,'AÇÕES 2024'!$W:$W,D$32,'AÇÕES 2024'!$J:$J,$C45)</f>
        <v/>
      </c>
      <c r="E45" s="8">
        <f>SUMIFS('AÇÕES 2024'!$O:$O,'AÇÕES 2024'!$W:$W,E$32,'AÇÕES 2024'!$J:$J,$C45)</f>
        <v/>
      </c>
      <c r="F45" s="8">
        <f>SUMIFS('AÇÕES 2024'!$O:$O,'AÇÕES 2024'!$W:$W,F$32,'AÇÕES 2024'!$J:$J,$C45)</f>
        <v/>
      </c>
      <c r="G45" s="8">
        <f>SUMIFS('AÇÕES 2024'!$O:$O,'AÇÕES 2024'!$W:$W,G$32,'AÇÕES 2024'!$J:$J,$C45)</f>
        <v/>
      </c>
      <c r="H45" s="8">
        <f>SUMIFS('AÇÕES 2024'!$O:$O,'AÇÕES 2024'!$W:$W,H$32,'AÇÕES 2024'!$J:$J,$C45)</f>
        <v/>
      </c>
      <c r="I45" s="8">
        <f>SUMIFS('AÇÕES 2024'!$O:$O,'AÇÕES 2024'!$W:$W,I$32,'AÇÕES 2024'!$J:$J,$C45)</f>
        <v/>
      </c>
      <c r="J45" s="8">
        <f>SUMIFS('AÇÕES 2024'!$O:$O,'AÇÕES 2024'!$W:$W,J$32,'AÇÕES 2024'!$J:$J,$C45)</f>
        <v/>
      </c>
      <c r="K45" s="8">
        <f>SUMIFS('AÇÕES 2024'!$O:$O,'AÇÕES 2024'!$W:$W,K$32,'AÇÕES 2024'!$J:$J,$C45)</f>
        <v/>
      </c>
      <c r="L45" s="8">
        <f>SUMIFS('AÇÕES 2024'!$O:$O,'AÇÕES 2024'!$W:$W,L$32,'AÇÕES 2024'!$J:$J,$C45)</f>
        <v/>
      </c>
      <c r="M45" s="8">
        <f>SUMIFS('AÇÕES 2024'!$O:$O,'AÇÕES 2024'!$W:$W,M$32,'AÇÕES 2024'!$J:$J,$C45)</f>
        <v/>
      </c>
      <c r="N45" s="8">
        <f>SUMIFS('AÇÕES 2024'!$O:$O,'AÇÕES 2024'!$W:$W,N$32,'AÇÕES 2024'!$J:$J,$C45)</f>
        <v/>
      </c>
      <c r="O45" s="8">
        <f>SUMIFS('AÇÕES 2024'!$O:$O,'AÇÕES 2024'!$W:$W,O$32,'AÇÕES 2024'!$J:$J,$C45)</f>
        <v/>
      </c>
      <c r="P45" s="9">
        <f>SUM(D45:O45)</f>
        <v/>
      </c>
      <c r="Q45" s="42" t="n"/>
    </row>
    <row r="46" ht="15" customHeight="1" s="99">
      <c r="A46" s="42" t="n"/>
      <c r="B46" s="54" t="inlineStr">
        <is>
          <t>AM13</t>
        </is>
      </c>
      <c r="C46" s="55" t="inlineStr">
        <is>
          <t>CAMPANHA COMPRE E GANHE</t>
        </is>
      </c>
      <c r="D46" s="56">
        <f>SUMIFS('AÇÕES 2024'!$O:$O,'AÇÕES 2024'!$W:$W,D$32,'AÇÕES 2024'!$J:$J,$C46)</f>
        <v/>
      </c>
      <c r="E46" s="56">
        <f>SUMIFS('AÇÕES 2024'!$O:$O,'AÇÕES 2024'!$W:$W,E$32,'AÇÕES 2024'!$J:$J,$C46)</f>
        <v/>
      </c>
      <c r="F46" s="56">
        <f>SUMIFS('AÇÕES 2024'!$O:$O,'AÇÕES 2024'!$W:$W,F$32,'AÇÕES 2024'!$J:$J,$C46)</f>
        <v/>
      </c>
      <c r="G46" s="56">
        <f>SUMIFS('AÇÕES 2024'!$O:$O,'AÇÕES 2024'!$W:$W,G$32,'AÇÕES 2024'!$J:$J,$C46)</f>
        <v/>
      </c>
      <c r="H46" s="56">
        <f>SUMIFS('AÇÕES 2024'!$O:$O,'AÇÕES 2024'!$W:$W,H$32,'AÇÕES 2024'!$J:$J,$C46)</f>
        <v/>
      </c>
      <c r="I46" s="56">
        <f>SUMIFS('AÇÕES 2024'!$O:$O,'AÇÕES 2024'!$W:$W,I$32,'AÇÕES 2024'!$J:$J,$C46)</f>
        <v/>
      </c>
      <c r="J46" s="56">
        <f>SUMIFS('AÇÕES 2024'!$O:$O,'AÇÕES 2024'!$W:$W,J$32,'AÇÕES 2024'!$J:$J,$C46)</f>
        <v/>
      </c>
      <c r="K46" s="56">
        <f>SUMIFS('AÇÕES 2024'!$O:$O,'AÇÕES 2024'!$W:$W,K$32,'AÇÕES 2024'!$J:$J,$C46)</f>
        <v/>
      </c>
      <c r="L46" s="56">
        <f>SUMIFS('AÇÕES 2024'!$O:$O,'AÇÕES 2024'!$W:$W,L$32,'AÇÕES 2024'!$J:$J,$C46)</f>
        <v/>
      </c>
      <c r="M46" s="56">
        <f>SUMIFS('AÇÕES 2024'!$O:$O,'AÇÕES 2024'!$W:$W,M$32,'AÇÕES 2024'!$J:$J,$C46)</f>
        <v/>
      </c>
      <c r="N46" s="56">
        <f>SUMIFS('AÇÕES 2024'!$O:$O,'AÇÕES 2024'!$W:$W,N$32,'AÇÕES 2024'!$J:$J,$C46)</f>
        <v/>
      </c>
      <c r="O46" s="56">
        <f>SUMIFS('AÇÕES 2024'!$O:$O,'AÇÕES 2024'!$W:$W,O$32,'AÇÕES 2024'!$J:$J,$C46)</f>
        <v/>
      </c>
      <c r="P46" s="57">
        <f>SUM(D46:O46)</f>
        <v/>
      </c>
      <c r="Q46" s="42" t="n"/>
    </row>
    <row r="47" ht="15" customHeight="1" s="99">
      <c r="A47" s="42" t="n"/>
      <c r="B47" s="58" t="inlineStr">
        <is>
          <t>AM14</t>
        </is>
      </c>
      <c r="C47" s="59" t="inlineStr">
        <is>
          <t>MÍDIA INDOOR</t>
        </is>
      </c>
      <c r="D47" s="8">
        <f>SUMIFS('AÇÕES 2024'!$O:$O,'AÇÕES 2024'!$W:$W,D$32,'AÇÕES 2024'!$J:$J,$C47)</f>
        <v/>
      </c>
      <c r="E47" s="8">
        <f>SUMIFS('AÇÕES 2024'!$O:$O,'AÇÕES 2024'!$W:$W,E$32,'AÇÕES 2024'!$J:$J,$C47)</f>
        <v/>
      </c>
      <c r="F47" s="8">
        <f>SUMIFS('AÇÕES 2024'!$O:$O,'AÇÕES 2024'!$W:$W,F$32,'AÇÕES 2024'!$J:$J,$C47)</f>
        <v/>
      </c>
      <c r="G47" s="8">
        <f>SUMIFS('AÇÕES 2024'!$O:$O,'AÇÕES 2024'!$W:$W,G$32,'AÇÕES 2024'!$J:$J,$C47)</f>
        <v/>
      </c>
      <c r="H47" s="8">
        <f>SUMIFS('AÇÕES 2024'!$O:$O,'AÇÕES 2024'!$W:$W,H$32,'AÇÕES 2024'!$J:$J,$C47)</f>
        <v/>
      </c>
      <c r="I47" s="8">
        <f>SUMIFS('AÇÕES 2024'!$O:$O,'AÇÕES 2024'!$W:$W,I$32,'AÇÕES 2024'!$J:$J,$C47)</f>
        <v/>
      </c>
      <c r="J47" s="8">
        <f>SUMIFS('AÇÕES 2024'!$O:$O,'AÇÕES 2024'!$W:$W,J$32,'AÇÕES 2024'!$J:$J,$C47)</f>
        <v/>
      </c>
      <c r="K47" s="8">
        <f>SUMIFS('AÇÕES 2024'!$O:$O,'AÇÕES 2024'!$W:$W,K$32,'AÇÕES 2024'!$J:$J,$C47)</f>
        <v/>
      </c>
      <c r="L47" s="8">
        <f>SUMIFS('AÇÕES 2024'!$O:$O,'AÇÕES 2024'!$W:$W,L$32,'AÇÕES 2024'!$J:$J,$C47)</f>
        <v/>
      </c>
      <c r="M47" s="8">
        <f>SUMIFS('AÇÕES 2024'!$O:$O,'AÇÕES 2024'!$W:$W,M$32,'AÇÕES 2024'!$J:$J,$C47)</f>
        <v/>
      </c>
      <c r="N47" s="8">
        <f>SUMIFS('AÇÕES 2024'!$O:$O,'AÇÕES 2024'!$W:$W,N$32,'AÇÕES 2024'!$J:$J,$C47)</f>
        <v/>
      </c>
      <c r="O47" s="8">
        <f>SUMIFS('AÇÕES 2024'!$O:$O,'AÇÕES 2024'!$W:$W,O$32,'AÇÕES 2024'!$J:$J,$C47)</f>
        <v/>
      </c>
      <c r="P47" s="9">
        <f>SUM(D47:O47)</f>
        <v/>
      </c>
      <c r="Q47" s="42" t="n"/>
    </row>
    <row r="48" ht="15" customHeight="1" s="99">
      <c r="A48" s="42" t="n"/>
      <c r="B48" s="54" t="inlineStr">
        <is>
          <t>AM15</t>
        </is>
      </c>
      <c r="C48" s="55" t="inlineStr">
        <is>
          <t>ENCARTE FARMA</t>
        </is>
      </c>
      <c r="D48" s="56">
        <f>SUMIFS('AÇÕES 2024'!$O:$O,'AÇÕES 2024'!$W:$W,D$32,'AÇÕES 2024'!$J:$J,$C48)</f>
        <v/>
      </c>
      <c r="E48" s="56">
        <f>SUMIFS('AÇÕES 2024'!$O:$O,'AÇÕES 2024'!$W:$W,E$32,'AÇÕES 2024'!$J:$J,$C48)</f>
        <v/>
      </c>
      <c r="F48" s="56">
        <f>SUMIFS('AÇÕES 2024'!$O:$O,'AÇÕES 2024'!$W:$W,F$32,'AÇÕES 2024'!$J:$J,$C48)</f>
        <v/>
      </c>
      <c r="G48" s="56">
        <f>SUMIFS('AÇÕES 2024'!$O:$O,'AÇÕES 2024'!$W:$W,G$32,'AÇÕES 2024'!$J:$J,$C48)</f>
        <v/>
      </c>
      <c r="H48" s="56">
        <f>SUMIFS('AÇÕES 2024'!$O:$O,'AÇÕES 2024'!$W:$W,H$32,'AÇÕES 2024'!$J:$J,$C48)</f>
        <v/>
      </c>
      <c r="I48" s="56">
        <f>SUMIFS('AÇÕES 2024'!$O:$O,'AÇÕES 2024'!$W:$W,I$32,'AÇÕES 2024'!$J:$J,$C48)</f>
        <v/>
      </c>
      <c r="J48" s="56">
        <f>SUMIFS('AÇÕES 2024'!$O:$O,'AÇÕES 2024'!$W:$W,J$32,'AÇÕES 2024'!$J:$J,$C48)</f>
        <v/>
      </c>
      <c r="K48" s="56">
        <f>SUMIFS('AÇÕES 2024'!$O:$O,'AÇÕES 2024'!$W:$W,K$32,'AÇÕES 2024'!$J:$J,$C48)</f>
        <v/>
      </c>
      <c r="L48" s="56">
        <f>SUMIFS('AÇÕES 2024'!$O:$O,'AÇÕES 2024'!$W:$W,L$32,'AÇÕES 2024'!$J:$J,$C48)</f>
        <v/>
      </c>
      <c r="M48" s="56">
        <f>SUMIFS('AÇÕES 2024'!$O:$O,'AÇÕES 2024'!$W:$W,M$32,'AÇÕES 2024'!$J:$J,$C48)</f>
        <v/>
      </c>
      <c r="N48" s="56">
        <f>SUMIFS('AÇÕES 2024'!$O:$O,'AÇÕES 2024'!$W:$W,N$32,'AÇÕES 2024'!$J:$J,$C48)</f>
        <v/>
      </c>
      <c r="O48" s="56">
        <f>SUMIFS('AÇÕES 2024'!$O:$O,'AÇÕES 2024'!$W:$W,O$32,'AÇÕES 2024'!$J:$J,$C48)</f>
        <v/>
      </c>
      <c r="P48" s="57">
        <f>SUM(D48:O48)</f>
        <v/>
      </c>
      <c r="Q48" s="42" t="n"/>
    </row>
    <row r="49" ht="15" customHeight="1" s="99">
      <c r="A49" s="42" t="n"/>
      <c r="B49" s="58" t="inlineStr">
        <is>
          <t>AM16</t>
        </is>
      </c>
      <c r="C49" s="59" t="inlineStr">
        <is>
          <t>VITRINE</t>
        </is>
      </c>
      <c r="D49" s="8">
        <f>SUMIFS('AÇÕES 2024'!$O:$O,'AÇÕES 2024'!$W:$W,D$32,'AÇÕES 2024'!$J:$J,$C49)</f>
        <v/>
      </c>
      <c r="E49" s="8">
        <f>SUMIFS('AÇÕES 2024'!$O:$O,'AÇÕES 2024'!$W:$W,E$32,'AÇÕES 2024'!$J:$J,$C49)</f>
        <v/>
      </c>
      <c r="F49" s="8">
        <f>SUMIFS('AÇÕES 2024'!$O:$O,'AÇÕES 2024'!$W:$W,F$32,'AÇÕES 2024'!$J:$J,$C49)</f>
        <v/>
      </c>
      <c r="G49" s="8">
        <f>SUMIFS('AÇÕES 2024'!$O:$O,'AÇÕES 2024'!$W:$W,G$32,'AÇÕES 2024'!$J:$J,$C49)</f>
        <v/>
      </c>
      <c r="H49" s="8">
        <f>SUMIFS('AÇÕES 2024'!$O:$O,'AÇÕES 2024'!$W:$W,H$32,'AÇÕES 2024'!$J:$J,$C49)</f>
        <v/>
      </c>
      <c r="I49" s="8">
        <f>SUMIFS('AÇÕES 2024'!$O:$O,'AÇÕES 2024'!$W:$W,I$32,'AÇÕES 2024'!$J:$J,$C49)</f>
        <v/>
      </c>
      <c r="J49" s="8">
        <f>SUMIFS('AÇÕES 2024'!$O:$O,'AÇÕES 2024'!$W:$W,J$32,'AÇÕES 2024'!$J:$J,$C49)</f>
        <v/>
      </c>
      <c r="K49" s="8">
        <f>SUMIFS('AÇÕES 2024'!$O:$O,'AÇÕES 2024'!$W:$W,K$32,'AÇÕES 2024'!$J:$J,$C49)</f>
        <v/>
      </c>
      <c r="L49" s="8">
        <f>SUMIFS('AÇÕES 2024'!$O:$O,'AÇÕES 2024'!$W:$W,L$32,'AÇÕES 2024'!$J:$J,$C49)</f>
        <v/>
      </c>
      <c r="M49" s="8">
        <f>SUMIFS('AÇÕES 2024'!$O:$O,'AÇÕES 2024'!$W:$W,M$32,'AÇÕES 2024'!$J:$J,$C49)</f>
        <v/>
      </c>
      <c r="N49" s="8">
        <f>SUMIFS('AÇÕES 2024'!$O:$O,'AÇÕES 2024'!$W:$W,N$32,'AÇÕES 2024'!$J:$J,$C49)</f>
        <v/>
      </c>
      <c r="O49" s="8">
        <f>SUMIFS('AÇÕES 2024'!$O:$O,'AÇÕES 2024'!$W:$W,O$32,'AÇÕES 2024'!$J:$J,$C49)</f>
        <v/>
      </c>
      <c r="P49" s="9">
        <f>SUM(D49:O49)</f>
        <v/>
      </c>
      <c r="Q49" s="42" t="n"/>
    </row>
    <row r="50" ht="15" customHeight="1" s="99">
      <c r="A50" s="42" t="n"/>
      <c r="B50" s="54" t="inlineStr">
        <is>
          <t>AM17</t>
        </is>
      </c>
      <c r="C50" s="55" t="inlineStr">
        <is>
          <t>ENXOVAL</t>
        </is>
      </c>
      <c r="D50" s="56">
        <f>SUMIFS('AÇÕES 2024'!$O:$O,'AÇÕES 2024'!$W:$W,D$32,'AÇÕES 2024'!$J:$J,$C50)</f>
        <v/>
      </c>
      <c r="E50" s="56">
        <f>SUMIFS('AÇÕES 2024'!$O:$O,'AÇÕES 2024'!$W:$W,E$32,'AÇÕES 2024'!$J:$J,$C50)</f>
        <v/>
      </c>
      <c r="F50" s="56">
        <f>SUMIFS('AÇÕES 2024'!$O:$O,'AÇÕES 2024'!$W:$W,F$32,'AÇÕES 2024'!$J:$J,$C50)</f>
        <v/>
      </c>
      <c r="G50" s="56">
        <f>SUMIFS('AÇÕES 2024'!$O:$O,'AÇÕES 2024'!$W:$W,G$32,'AÇÕES 2024'!$J:$J,$C50)</f>
        <v/>
      </c>
      <c r="H50" s="56">
        <f>SUMIFS('AÇÕES 2024'!$O:$O,'AÇÕES 2024'!$W:$W,H$32,'AÇÕES 2024'!$J:$J,$C50)</f>
        <v/>
      </c>
      <c r="I50" s="56">
        <f>SUMIFS('AÇÕES 2024'!$O:$O,'AÇÕES 2024'!$W:$W,I$32,'AÇÕES 2024'!$J:$J,$C50)</f>
        <v/>
      </c>
      <c r="J50" s="56">
        <f>SUMIFS('AÇÕES 2024'!$O:$O,'AÇÕES 2024'!$W:$W,J$32,'AÇÕES 2024'!$J:$J,$C50)</f>
        <v/>
      </c>
      <c r="K50" s="56">
        <f>SUMIFS('AÇÕES 2024'!$O:$O,'AÇÕES 2024'!$W:$W,K$32,'AÇÕES 2024'!$J:$J,$C50)</f>
        <v/>
      </c>
      <c r="L50" s="56">
        <f>SUMIFS('AÇÕES 2024'!$O:$O,'AÇÕES 2024'!$W:$W,L$32,'AÇÕES 2024'!$J:$J,$C50)</f>
        <v/>
      </c>
      <c r="M50" s="56">
        <f>SUMIFS('AÇÕES 2024'!$O:$O,'AÇÕES 2024'!$W:$W,M$32,'AÇÕES 2024'!$J:$J,$C50)</f>
        <v/>
      </c>
      <c r="N50" s="56">
        <f>SUMIFS('AÇÕES 2024'!$O:$O,'AÇÕES 2024'!$W:$W,N$32,'AÇÕES 2024'!$J:$J,$C50)</f>
        <v/>
      </c>
      <c r="O50" s="56">
        <f>SUMIFS('AÇÕES 2024'!$O:$O,'AÇÕES 2024'!$W:$W,O$32,'AÇÕES 2024'!$J:$J,$C50)</f>
        <v/>
      </c>
      <c r="P50" s="57">
        <f>SUM(D50:O50)</f>
        <v/>
      </c>
      <c r="Q50" s="42" t="n"/>
    </row>
    <row r="51" ht="15" customHeight="1" s="99">
      <c r="A51" s="42" t="n"/>
      <c r="B51" s="58" t="inlineStr">
        <is>
          <t>AM18</t>
        </is>
      </c>
      <c r="C51" s="59" t="inlineStr">
        <is>
          <t>CUSTA JUDICIAL</t>
        </is>
      </c>
      <c r="D51" s="8">
        <f>SUMIFS('AÇÕES 2024'!$O:$O,'AÇÕES 2024'!$W:$W,D$32,'AÇÕES 2024'!$J:$J,$C51)</f>
        <v/>
      </c>
      <c r="E51" s="8">
        <f>SUMIFS('AÇÕES 2024'!$O:$O,'AÇÕES 2024'!$W:$W,E$32,'AÇÕES 2024'!$J:$J,$C51)</f>
        <v/>
      </c>
      <c r="F51" s="8">
        <f>SUMIFS('AÇÕES 2024'!$O:$O,'AÇÕES 2024'!$W:$W,F$32,'AÇÕES 2024'!$J:$J,$C51)</f>
        <v/>
      </c>
      <c r="G51" s="8">
        <f>SUMIFS('AÇÕES 2024'!$O:$O,'AÇÕES 2024'!$W:$W,G$32,'AÇÕES 2024'!$J:$J,$C51)</f>
        <v/>
      </c>
      <c r="H51" s="8">
        <f>SUMIFS('AÇÕES 2024'!$O:$O,'AÇÕES 2024'!$W:$W,H$32,'AÇÕES 2024'!$J:$J,$C51)</f>
        <v/>
      </c>
      <c r="I51" s="8">
        <f>SUMIFS('AÇÕES 2024'!$O:$O,'AÇÕES 2024'!$W:$W,I$32,'AÇÕES 2024'!$J:$J,$C51)</f>
        <v/>
      </c>
      <c r="J51" s="8">
        <f>SUMIFS('AÇÕES 2024'!$O:$O,'AÇÕES 2024'!$W:$W,J$32,'AÇÕES 2024'!$J:$J,$C51)</f>
        <v/>
      </c>
      <c r="K51" s="8">
        <f>SUMIFS('AÇÕES 2024'!$O:$O,'AÇÕES 2024'!$W:$W,K$32,'AÇÕES 2024'!$J:$J,$C51)</f>
        <v/>
      </c>
      <c r="L51" s="8">
        <f>SUMIFS('AÇÕES 2024'!$O:$O,'AÇÕES 2024'!$W:$W,L$32,'AÇÕES 2024'!$J:$J,$C51)</f>
        <v/>
      </c>
      <c r="M51" s="8">
        <f>SUMIFS('AÇÕES 2024'!$O:$O,'AÇÕES 2024'!$W:$W,M$32,'AÇÕES 2024'!$J:$J,$C51)</f>
        <v/>
      </c>
      <c r="N51" s="8">
        <f>SUMIFS('AÇÕES 2024'!$O:$O,'AÇÕES 2024'!$W:$W,N$32,'AÇÕES 2024'!$J:$J,$C51)</f>
        <v/>
      </c>
      <c r="O51" s="8">
        <f>SUMIFS('AÇÕES 2024'!$O:$O,'AÇÕES 2024'!$W:$W,O$32,'AÇÕES 2024'!$J:$J,$C51)</f>
        <v/>
      </c>
      <c r="P51" s="9">
        <f>SUM(D51:O51)</f>
        <v/>
      </c>
      <c r="Q51" s="42" t="n"/>
    </row>
    <row r="52" ht="15" customHeight="1" s="99">
      <c r="A52" s="42" t="n"/>
      <c r="B52" s="54" t="inlineStr">
        <is>
          <t>AM19</t>
        </is>
      </c>
      <c r="C52" s="55" t="inlineStr">
        <is>
          <t>MÍDIA DIGITAL</t>
        </is>
      </c>
      <c r="D52" s="56">
        <f>SUMIFS('AÇÕES 2024'!$O:$O,'AÇÕES 2024'!$W:$W,D$32,'AÇÕES 2024'!$J:$J,$C52)</f>
        <v/>
      </c>
      <c r="E52" s="56">
        <f>SUMIFS('AÇÕES 2024'!$O:$O,'AÇÕES 2024'!$W:$W,E$32,'AÇÕES 2024'!$J:$J,$C52)</f>
        <v/>
      </c>
      <c r="F52" s="56">
        <f>SUMIFS('AÇÕES 2024'!$O:$O,'AÇÕES 2024'!$W:$W,F$32,'AÇÕES 2024'!$J:$J,$C52)</f>
        <v/>
      </c>
      <c r="G52" s="56">
        <f>SUMIFS('AÇÕES 2024'!$O:$O,'AÇÕES 2024'!$W:$W,G$32,'AÇÕES 2024'!$J:$J,$C52)</f>
        <v/>
      </c>
      <c r="H52" s="56">
        <f>SUMIFS('AÇÕES 2024'!$O:$O,'AÇÕES 2024'!$W:$W,H$32,'AÇÕES 2024'!$J:$J,$C52)</f>
        <v/>
      </c>
      <c r="I52" s="56">
        <f>SUMIFS('AÇÕES 2024'!$O:$O,'AÇÕES 2024'!$W:$W,I$32,'AÇÕES 2024'!$J:$J,$C52)</f>
        <v/>
      </c>
      <c r="J52" s="56">
        <f>SUMIFS('AÇÕES 2024'!$O:$O,'AÇÕES 2024'!$W:$W,J$32,'AÇÕES 2024'!$J:$J,$C52)</f>
        <v/>
      </c>
      <c r="K52" s="56">
        <f>SUMIFS('AÇÕES 2024'!$O:$O,'AÇÕES 2024'!$W:$W,K$32,'AÇÕES 2024'!$J:$J,$C52)</f>
        <v/>
      </c>
      <c r="L52" s="56">
        <f>SUMIFS('AÇÕES 2024'!$O:$O,'AÇÕES 2024'!$W:$W,L$32,'AÇÕES 2024'!$J:$J,$C52)</f>
        <v/>
      </c>
      <c r="M52" s="56">
        <f>SUMIFS('AÇÕES 2024'!$O:$O,'AÇÕES 2024'!$W:$W,M$32,'AÇÕES 2024'!$J:$J,$C52)</f>
        <v/>
      </c>
      <c r="N52" s="56">
        <f>SUMIFS('AÇÕES 2024'!$O:$O,'AÇÕES 2024'!$W:$W,N$32,'AÇÕES 2024'!$J:$J,$C52)</f>
        <v/>
      </c>
      <c r="O52" s="56">
        <f>SUMIFS('AÇÕES 2024'!$O:$O,'AÇÕES 2024'!$W:$W,O$32,'AÇÕES 2024'!$J:$J,$C52)</f>
        <v/>
      </c>
      <c r="P52" s="57">
        <f>SUM(D52:O52)</f>
        <v/>
      </c>
      <c r="Q52" s="42" t="n"/>
    </row>
    <row r="53" ht="15" customHeight="1" s="99">
      <c r="A53" s="42" t="n"/>
      <c r="B53" s="58" t="inlineStr">
        <is>
          <t>AM20</t>
        </is>
      </c>
      <c r="C53" s="59" t="inlineStr">
        <is>
          <t>PATROCÍNIOS AÇÕES</t>
        </is>
      </c>
      <c r="D53" s="8">
        <f>SUMIFS('AÇÕES 2024'!$O:$O,'AÇÕES 2024'!$W:$W,D$32,'AÇÕES 2024'!$J:$J,$C53)</f>
        <v/>
      </c>
      <c r="E53" s="8">
        <f>SUMIFS('AÇÕES 2024'!$O:$O,'AÇÕES 2024'!$W:$W,E$32,'AÇÕES 2024'!$J:$J,$C53)</f>
        <v/>
      </c>
      <c r="F53" s="8">
        <f>SUMIFS('AÇÕES 2024'!$O:$O,'AÇÕES 2024'!$W:$W,F$32,'AÇÕES 2024'!$J:$J,$C53)</f>
        <v/>
      </c>
      <c r="G53" s="8">
        <f>SUMIFS('AÇÕES 2024'!$O:$O,'AÇÕES 2024'!$W:$W,G$32,'AÇÕES 2024'!$J:$J,$C53)</f>
        <v/>
      </c>
      <c r="H53" s="8">
        <f>SUMIFS('AÇÕES 2024'!$O:$O,'AÇÕES 2024'!$W:$W,H$32,'AÇÕES 2024'!$J:$J,$C53)</f>
        <v/>
      </c>
      <c r="I53" s="8">
        <f>SUMIFS('AÇÕES 2024'!$O:$O,'AÇÕES 2024'!$W:$W,I$32,'AÇÕES 2024'!$J:$J,$C53)</f>
        <v/>
      </c>
      <c r="J53" s="8">
        <f>SUMIFS('AÇÕES 2024'!$O:$O,'AÇÕES 2024'!$W:$W,J$32,'AÇÕES 2024'!$J:$J,$C53)</f>
        <v/>
      </c>
      <c r="K53" s="8">
        <f>SUMIFS('AÇÕES 2024'!$O:$O,'AÇÕES 2024'!$W:$W,K$32,'AÇÕES 2024'!$J:$J,$C53)</f>
        <v/>
      </c>
      <c r="L53" s="8">
        <f>SUMIFS('AÇÕES 2024'!$O:$O,'AÇÕES 2024'!$W:$W,L$32,'AÇÕES 2024'!$J:$J,$C53)</f>
        <v/>
      </c>
      <c r="M53" s="8">
        <f>SUMIFS('AÇÕES 2024'!$O:$O,'AÇÕES 2024'!$W:$W,M$32,'AÇÕES 2024'!$J:$J,$C53)</f>
        <v/>
      </c>
      <c r="N53" s="8">
        <f>SUMIFS('AÇÕES 2024'!$O:$O,'AÇÕES 2024'!$W:$W,N$32,'AÇÕES 2024'!$J:$J,$C53)</f>
        <v/>
      </c>
      <c r="O53" s="8">
        <f>SUMIFS('AÇÕES 2024'!$O:$O,'AÇÕES 2024'!$W:$W,O$32,'AÇÕES 2024'!$J:$J,$C53)</f>
        <v/>
      </c>
      <c r="P53" s="9">
        <f>SUM(D53:O53)</f>
        <v/>
      </c>
      <c r="Q53" s="42" t="n"/>
    </row>
    <row r="54" ht="15" customHeight="1" s="99">
      <c r="A54" s="42" t="n"/>
      <c r="B54" s="54" t="inlineStr">
        <is>
          <t>AM21</t>
        </is>
      </c>
      <c r="C54" s="55" t="inlineStr">
        <is>
          <t>ESPAÇO FARMA</t>
        </is>
      </c>
      <c r="D54" s="56">
        <f>SUMIFS('AÇÕES 2024'!$O:$O,'AÇÕES 2024'!$W:$W,D$32,'AÇÕES 2024'!$J:$J,$C54)</f>
        <v/>
      </c>
      <c r="E54" s="56">
        <f>SUMIFS('AÇÕES 2024'!$O:$O,'AÇÕES 2024'!$W:$W,E$32,'AÇÕES 2024'!$J:$J,$C54)</f>
        <v/>
      </c>
      <c r="F54" s="56">
        <f>SUMIFS('AÇÕES 2024'!$O:$O,'AÇÕES 2024'!$W:$W,F$32,'AÇÕES 2024'!$J:$J,$C54)</f>
        <v/>
      </c>
      <c r="G54" s="56">
        <f>SUMIFS('AÇÕES 2024'!$O:$O,'AÇÕES 2024'!$W:$W,G$32,'AÇÕES 2024'!$J:$J,$C54)</f>
        <v/>
      </c>
      <c r="H54" s="56">
        <f>SUMIFS('AÇÕES 2024'!$O:$O,'AÇÕES 2024'!$W:$W,H$32,'AÇÕES 2024'!$J:$J,$C54)</f>
        <v/>
      </c>
      <c r="I54" s="56">
        <f>SUMIFS('AÇÕES 2024'!$O:$O,'AÇÕES 2024'!$W:$W,I$32,'AÇÕES 2024'!$J:$J,$C54)</f>
        <v/>
      </c>
      <c r="J54" s="56">
        <f>SUMIFS('AÇÕES 2024'!$O:$O,'AÇÕES 2024'!$W:$W,J$32,'AÇÕES 2024'!$J:$J,$C54)</f>
        <v/>
      </c>
      <c r="K54" s="56">
        <f>SUMIFS('AÇÕES 2024'!$O:$O,'AÇÕES 2024'!$W:$W,K$32,'AÇÕES 2024'!$J:$J,$C54)</f>
        <v/>
      </c>
      <c r="L54" s="56">
        <f>SUMIFS('AÇÕES 2024'!$O:$O,'AÇÕES 2024'!$W:$W,L$32,'AÇÕES 2024'!$J:$J,$C54)</f>
        <v/>
      </c>
      <c r="M54" s="56">
        <f>SUMIFS('AÇÕES 2024'!$O:$O,'AÇÕES 2024'!$W:$W,M$32,'AÇÕES 2024'!$J:$J,$C54)</f>
        <v/>
      </c>
      <c r="N54" s="56">
        <f>SUMIFS('AÇÕES 2024'!$O:$O,'AÇÕES 2024'!$W:$W,N$32,'AÇÕES 2024'!$J:$J,$C54)</f>
        <v/>
      </c>
      <c r="O54" s="56">
        <f>SUMIFS('AÇÕES 2024'!$O:$O,'AÇÕES 2024'!$W:$W,O$32,'AÇÕES 2024'!$J:$J,$C54)</f>
        <v/>
      </c>
      <c r="P54" s="57">
        <f>SUM(D54:O54)</f>
        <v/>
      </c>
      <c r="Q54" s="42" t="n"/>
    </row>
    <row r="55" ht="15" customHeight="1" s="99">
      <c r="A55" s="42" t="n"/>
      <c r="B55" s="58" t="inlineStr">
        <is>
          <t>AM22</t>
        </is>
      </c>
      <c r="C55" s="59" t="inlineStr">
        <is>
          <t>AÇÃO BUNDLE</t>
        </is>
      </c>
      <c r="D55" s="8">
        <f>SUMIFS('AÇÕES 2024'!$O:$O,'AÇÕES 2024'!$W:$W,D$32,'AÇÕES 2024'!$J:$J,$C55)</f>
        <v/>
      </c>
      <c r="E55" s="8">
        <f>SUMIFS('AÇÕES 2024'!$O:$O,'AÇÕES 2024'!$W:$W,E$32,'AÇÕES 2024'!$J:$J,$C55)</f>
        <v/>
      </c>
      <c r="F55" s="8">
        <f>SUMIFS('AÇÕES 2024'!$O:$O,'AÇÕES 2024'!$W:$W,F$32,'AÇÕES 2024'!$J:$J,$C55)</f>
        <v/>
      </c>
      <c r="G55" s="8">
        <f>SUMIFS('AÇÕES 2024'!$O:$O,'AÇÕES 2024'!$W:$W,G$32,'AÇÕES 2024'!$J:$J,$C55)</f>
        <v/>
      </c>
      <c r="H55" s="8">
        <f>SUMIFS('AÇÕES 2024'!$O:$O,'AÇÕES 2024'!$W:$W,H$32,'AÇÕES 2024'!$J:$J,$C55)</f>
        <v/>
      </c>
      <c r="I55" s="8">
        <f>SUMIFS('AÇÕES 2024'!$O:$O,'AÇÕES 2024'!$W:$W,I$32,'AÇÕES 2024'!$J:$J,$C55)</f>
        <v/>
      </c>
      <c r="J55" s="8">
        <f>SUMIFS('AÇÕES 2024'!$O:$O,'AÇÕES 2024'!$W:$W,J$32,'AÇÕES 2024'!$J:$J,$C55)</f>
        <v/>
      </c>
      <c r="K55" s="8">
        <f>SUMIFS('AÇÕES 2024'!$O:$O,'AÇÕES 2024'!$W:$W,K$32,'AÇÕES 2024'!$J:$J,$C55)</f>
        <v/>
      </c>
      <c r="L55" s="8">
        <f>SUMIFS('AÇÕES 2024'!$O:$O,'AÇÕES 2024'!$W:$W,L$32,'AÇÕES 2024'!$J:$J,$C55)</f>
        <v/>
      </c>
      <c r="M55" s="8">
        <f>SUMIFS('AÇÕES 2024'!$O:$O,'AÇÕES 2024'!$W:$W,M$32,'AÇÕES 2024'!$J:$J,$C55)</f>
        <v/>
      </c>
      <c r="N55" s="8">
        <f>SUMIFS('AÇÕES 2024'!$O:$O,'AÇÕES 2024'!$W:$W,N$32,'AÇÕES 2024'!$J:$J,$C55)</f>
        <v/>
      </c>
      <c r="O55" s="8">
        <f>SUMIFS('AÇÕES 2024'!$O:$O,'AÇÕES 2024'!$W:$W,O$32,'AÇÕES 2024'!$J:$J,$C55)</f>
        <v/>
      </c>
      <c r="P55" s="9">
        <f>SUM(D55:O55)</f>
        <v/>
      </c>
      <c r="Q55" s="42" t="n"/>
    </row>
    <row r="56" ht="15" customHeight="1" s="99">
      <c r="A56" s="42" t="n"/>
      <c r="B56" s="54" t="inlineStr">
        <is>
          <t>AM23</t>
        </is>
      </c>
      <c r="C56" s="55" t="inlineStr">
        <is>
          <t>MIDIA INDOOR (NF)</t>
        </is>
      </c>
      <c r="D56" s="56">
        <f>SUMIFS('AÇÕES 2024'!$O:$O,'AÇÕES 2024'!$W:$W,D$32,'AÇÕES 2024'!$J:$J,$C56)</f>
        <v/>
      </c>
      <c r="E56" s="56">
        <f>SUMIFS('AÇÕES 2024'!$O:$O,'AÇÕES 2024'!$W:$W,E$32,'AÇÕES 2024'!$J:$J,$C56)</f>
        <v/>
      </c>
      <c r="F56" s="56">
        <f>SUMIFS('AÇÕES 2024'!$O:$O,'AÇÕES 2024'!$W:$W,F$32,'AÇÕES 2024'!$J:$J,$C56)</f>
        <v/>
      </c>
      <c r="G56" s="56">
        <f>SUMIFS('AÇÕES 2024'!$O:$O,'AÇÕES 2024'!$W:$W,G$32,'AÇÕES 2024'!$J:$J,$C56)</f>
        <v/>
      </c>
      <c r="H56" s="56">
        <f>SUMIFS('AÇÕES 2024'!$O:$O,'AÇÕES 2024'!$W:$W,H$32,'AÇÕES 2024'!$J:$J,$C56)</f>
        <v/>
      </c>
      <c r="I56" s="56">
        <f>SUMIFS('AÇÕES 2024'!$O:$O,'AÇÕES 2024'!$W:$W,I$32,'AÇÕES 2024'!$J:$J,$C56)</f>
        <v/>
      </c>
      <c r="J56" s="56">
        <f>SUMIFS('AÇÕES 2024'!$O:$O,'AÇÕES 2024'!$W:$W,J$32,'AÇÕES 2024'!$J:$J,$C56)</f>
        <v/>
      </c>
      <c r="K56" s="56">
        <f>SUMIFS('AÇÕES 2024'!$O:$O,'AÇÕES 2024'!$W:$W,K$32,'AÇÕES 2024'!$J:$J,$C56)</f>
        <v/>
      </c>
      <c r="L56" s="56">
        <f>SUMIFS('AÇÕES 2024'!$O:$O,'AÇÕES 2024'!$W:$W,L$32,'AÇÕES 2024'!$J:$J,$C56)</f>
        <v/>
      </c>
      <c r="M56" s="56">
        <f>SUMIFS('AÇÕES 2024'!$O:$O,'AÇÕES 2024'!$W:$W,M$32,'AÇÕES 2024'!$J:$J,$C56)</f>
        <v/>
      </c>
      <c r="N56" s="56">
        <f>SUMIFS('AÇÕES 2024'!$O:$O,'AÇÕES 2024'!$W:$W,N$32,'AÇÕES 2024'!$J:$J,$C56)</f>
        <v/>
      </c>
      <c r="O56" s="56">
        <f>SUMIFS('AÇÕES 2024'!$O:$O,'AÇÕES 2024'!$W:$W,O$32,'AÇÕES 2024'!$J:$J,$C56)</f>
        <v/>
      </c>
      <c r="P56" s="57">
        <f>SUM(D56:O56)</f>
        <v/>
      </c>
      <c r="Q56" s="42" t="n"/>
    </row>
    <row r="57" ht="15" customHeight="1" s="99">
      <c r="A57" s="42" t="n"/>
      <c r="B57" s="58" t="inlineStr">
        <is>
          <t>AM24</t>
        </is>
      </c>
      <c r="C57" s="59" t="inlineStr">
        <is>
          <t>MÍDIA PATROCINADA</t>
        </is>
      </c>
      <c r="D57" s="8">
        <f>SUMIFS('AÇÕES 2024'!$O:$O,'AÇÕES 2024'!$W:$W,D$32,'AÇÕES 2024'!$J:$J,$C57)</f>
        <v/>
      </c>
      <c r="E57" s="8">
        <f>SUMIFS('AÇÕES 2024'!$O:$O,'AÇÕES 2024'!$W:$W,E$32,'AÇÕES 2024'!$J:$J,$C57)</f>
        <v/>
      </c>
      <c r="F57" s="8">
        <f>SUMIFS('AÇÕES 2024'!$O:$O,'AÇÕES 2024'!$W:$W,F$32,'AÇÕES 2024'!$J:$J,$C57)</f>
        <v/>
      </c>
      <c r="G57" s="8">
        <f>SUMIFS('AÇÕES 2024'!$O:$O,'AÇÕES 2024'!$W:$W,G$32,'AÇÕES 2024'!$J:$J,$C57)</f>
        <v/>
      </c>
      <c r="H57" s="8">
        <f>SUMIFS('AÇÕES 2024'!$O:$O,'AÇÕES 2024'!$W:$W,H$32,'AÇÕES 2024'!$J:$J,$C57)</f>
        <v/>
      </c>
      <c r="I57" s="8">
        <f>SUMIFS('AÇÕES 2024'!$O:$O,'AÇÕES 2024'!$W:$W,I$32,'AÇÕES 2024'!$J:$J,$C57)</f>
        <v/>
      </c>
      <c r="J57" s="8">
        <f>SUMIFS('AÇÕES 2024'!$O:$O,'AÇÕES 2024'!$W:$W,J$32,'AÇÕES 2024'!$J:$J,$C57)</f>
        <v/>
      </c>
      <c r="K57" s="8">
        <f>SUMIFS('AÇÕES 2024'!$O:$O,'AÇÕES 2024'!$W:$W,K$32,'AÇÕES 2024'!$J:$J,$C57)</f>
        <v/>
      </c>
      <c r="L57" s="8">
        <f>SUMIFS('AÇÕES 2024'!$O:$O,'AÇÕES 2024'!$W:$W,L$32,'AÇÕES 2024'!$J:$J,$C57)</f>
        <v/>
      </c>
      <c r="M57" s="8">
        <f>SUMIFS('AÇÕES 2024'!$O:$O,'AÇÕES 2024'!$W:$W,M$32,'AÇÕES 2024'!$J:$J,$C57)</f>
        <v/>
      </c>
      <c r="N57" s="8">
        <f>SUMIFS('AÇÕES 2024'!$O:$O,'AÇÕES 2024'!$W:$W,N$32,'AÇÕES 2024'!$J:$J,$C57)</f>
        <v/>
      </c>
      <c r="O57" s="8">
        <f>SUMIFS('AÇÕES 2024'!$O:$O,'AÇÕES 2024'!$W:$W,O$32,'AÇÕES 2024'!$J:$J,$C57)</f>
        <v/>
      </c>
      <c r="P57" s="9">
        <f>SUM(D57:O57)</f>
        <v/>
      </c>
      <c r="Q57" s="42" t="n"/>
    </row>
    <row r="58" ht="15" customHeight="1" s="99">
      <c r="A58" s="42" t="n"/>
      <c r="B58" s="54" t="inlineStr">
        <is>
          <t>AM25</t>
        </is>
      </c>
      <c r="C58" s="55" t="inlineStr">
        <is>
          <t>OUTROS</t>
        </is>
      </c>
      <c r="D58" s="56">
        <f>SUMIFS('AÇÕES 2024'!$O:$O,'AÇÕES 2024'!$W:$W,D$32,'AÇÕES 2024'!$J:$J,$C58)</f>
        <v/>
      </c>
      <c r="E58" s="56">
        <f>SUMIFS('AÇÕES 2024'!$O:$O,'AÇÕES 2024'!$W:$W,E$32,'AÇÕES 2024'!$J:$J,$C58)</f>
        <v/>
      </c>
      <c r="F58" s="56">
        <f>SUMIFS('AÇÕES 2024'!$O:$O,'AÇÕES 2024'!$W:$W,F$32,'AÇÕES 2024'!$J:$J,$C58)</f>
        <v/>
      </c>
      <c r="G58" s="56">
        <f>SUMIFS('AÇÕES 2024'!$O:$O,'AÇÕES 2024'!$W:$W,G$32,'AÇÕES 2024'!$J:$J,$C58)</f>
        <v/>
      </c>
      <c r="H58" s="56">
        <f>SUMIFS('AÇÕES 2024'!$O:$O,'AÇÕES 2024'!$W:$W,H$32,'AÇÕES 2024'!$J:$J,$C58)</f>
        <v/>
      </c>
      <c r="I58" s="56">
        <f>SUMIFS('AÇÕES 2024'!$O:$O,'AÇÕES 2024'!$W:$W,I$32,'AÇÕES 2024'!$J:$J,$C58)</f>
        <v/>
      </c>
      <c r="J58" s="56">
        <f>SUMIFS('AÇÕES 2024'!$O:$O,'AÇÕES 2024'!$W:$W,J$32,'AÇÕES 2024'!$J:$J,$C58)</f>
        <v/>
      </c>
      <c r="K58" s="56">
        <f>SUMIFS('AÇÕES 2024'!$O:$O,'AÇÕES 2024'!$W:$W,K$32,'AÇÕES 2024'!$J:$J,$C58)</f>
        <v/>
      </c>
      <c r="L58" s="56">
        <f>SUMIFS('AÇÕES 2024'!$O:$O,'AÇÕES 2024'!$W:$W,L$32,'AÇÕES 2024'!$J:$J,$C58)</f>
        <v/>
      </c>
      <c r="M58" s="56">
        <f>SUMIFS('AÇÕES 2024'!$O:$O,'AÇÕES 2024'!$W:$W,M$32,'AÇÕES 2024'!$J:$J,$C58)</f>
        <v/>
      </c>
      <c r="N58" s="56">
        <f>SUMIFS('AÇÕES 2024'!$O:$O,'AÇÕES 2024'!$W:$W,N$32,'AÇÕES 2024'!$J:$J,$C58)</f>
        <v/>
      </c>
      <c r="O58" s="56">
        <f>SUMIFS('AÇÕES 2024'!$O:$O,'AÇÕES 2024'!$W:$W,O$32,'AÇÕES 2024'!$J:$J,$C58)</f>
        <v/>
      </c>
      <c r="P58" s="57">
        <f>SUM(D58:O58)</f>
        <v/>
      </c>
      <c r="Q58" s="42" t="n"/>
    </row>
    <row r="59" ht="15" customHeight="1" s="99">
      <c r="A59" s="42" t="n"/>
      <c r="B59" s="58" t="inlineStr">
        <is>
          <t>AM26</t>
        </is>
      </c>
      <c r="C59" s="59" t="inlineStr">
        <is>
          <t>INFLUENCER</t>
        </is>
      </c>
      <c r="D59" s="8">
        <f>SUMIFS('AÇÕES 2024'!$O:$O,'AÇÕES 2024'!$W:$W,D$32,'AÇÕES 2024'!$J:$J,$C59)</f>
        <v/>
      </c>
      <c r="E59" s="8">
        <f>SUMIFS('AÇÕES 2024'!$O:$O,'AÇÕES 2024'!$W:$W,E$32,'AÇÕES 2024'!$J:$J,$C59)</f>
        <v/>
      </c>
      <c r="F59" s="8">
        <f>SUMIFS('AÇÕES 2024'!$O:$O,'AÇÕES 2024'!$W:$W,F$32,'AÇÕES 2024'!$J:$J,$C59)</f>
        <v/>
      </c>
      <c r="G59" s="8">
        <f>SUMIFS('AÇÕES 2024'!$O:$O,'AÇÕES 2024'!$W:$W,G$32,'AÇÕES 2024'!$J:$J,$C59)</f>
        <v/>
      </c>
      <c r="H59" s="8">
        <f>SUMIFS('AÇÕES 2024'!$O:$O,'AÇÕES 2024'!$W:$W,H$32,'AÇÕES 2024'!$J:$J,$C59)</f>
        <v/>
      </c>
      <c r="I59" s="8">
        <f>SUMIFS('AÇÕES 2024'!$O:$O,'AÇÕES 2024'!$W:$W,I$32,'AÇÕES 2024'!$J:$J,$C59)</f>
        <v/>
      </c>
      <c r="J59" s="8">
        <f>SUMIFS('AÇÕES 2024'!$O:$O,'AÇÕES 2024'!$W:$W,J$32,'AÇÕES 2024'!$J:$J,$C59)</f>
        <v/>
      </c>
      <c r="K59" s="8">
        <f>SUMIFS('AÇÕES 2024'!$O:$O,'AÇÕES 2024'!$W:$W,K$32,'AÇÕES 2024'!$J:$J,$C59)</f>
        <v/>
      </c>
      <c r="L59" s="8">
        <f>SUMIFS('AÇÕES 2024'!$O:$O,'AÇÕES 2024'!$W:$W,L$32,'AÇÕES 2024'!$J:$J,$C59)</f>
        <v/>
      </c>
      <c r="M59" s="8">
        <f>SUMIFS('AÇÕES 2024'!$O:$O,'AÇÕES 2024'!$W:$W,M$32,'AÇÕES 2024'!$J:$J,$C59)</f>
        <v/>
      </c>
      <c r="N59" s="8">
        <f>SUMIFS('AÇÕES 2024'!$O:$O,'AÇÕES 2024'!$W:$W,N$32,'AÇÕES 2024'!$J:$J,$C59)</f>
        <v/>
      </c>
      <c r="O59" s="8">
        <f>SUMIFS('AÇÕES 2024'!$O:$O,'AÇÕES 2024'!$W:$W,O$32,'AÇÕES 2024'!$J:$J,$C59)</f>
        <v/>
      </c>
      <c r="P59" s="9">
        <f>SUM(D59:O59)</f>
        <v/>
      </c>
      <c r="Q59" s="42" t="n"/>
    </row>
    <row r="60" ht="19.5" customHeight="1" s="99">
      <c r="A60" s="42" t="n"/>
      <c r="B60" s="110" t="inlineStr">
        <is>
          <t>Total</t>
        </is>
      </c>
      <c r="C60" s="75" t="n"/>
      <c r="D60" s="10">
        <f>SUM(D34:D58)</f>
        <v/>
      </c>
      <c r="E60" s="60">
        <f>SUM(E34:E58)</f>
        <v/>
      </c>
      <c r="F60" s="60">
        <f>SUM(F34:F58)</f>
        <v/>
      </c>
      <c r="G60" s="60">
        <f>SUM(G34:G58)</f>
        <v/>
      </c>
      <c r="H60" s="60">
        <f>SUM(H34:H58)</f>
        <v/>
      </c>
      <c r="I60" s="60">
        <f>SUM(I34:I58)</f>
        <v/>
      </c>
      <c r="J60" s="60">
        <f>SUM(J34:J58)</f>
        <v/>
      </c>
      <c r="K60" s="60">
        <f>SUM(K34:K59)</f>
        <v/>
      </c>
      <c r="L60" s="60">
        <f>SUM(L34:L58)</f>
        <v/>
      </c>
      <c r="M60" s="60">
        <f>SUM(M34:M58)</f>
        <v/>
      </c>
      <c r="N60" s="60">
        <f>SUM(N34:N58)</f>
        <v/>
      </c>
      <c r="O60" s="60">
        <f>SUM(O34:O58)</f>
        <v/>
      </c>
      <c r="P60" s="11">
        <f>SUM(D60:O60)</f>
        <v/>
      </c>
      <c r="Q60" s="61" t="n"/>
    </row>
    <row r="61" ht="15.75" customHeight="1" s="99">
      <c r="A61" s="48" t="n"/>
      <c r="B61" s="48" t="n"/>
      <c r="C61" s="48" t="n"/>
      <c r="D61" s="48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</row>
    <row r="62" ht="15.75" customHeight="1" s="99">
      <c r="A62" s="48" t="n"/>
      <c r="B62" s="48" t="n"/>
      <c r="C62" s="48" t="n"/>
      <c r="D62" s="49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</row>
    <row r="63" ht="15.75" customHeight="1" s="99">
      <c r="A63" s="62" t="n"/>
      <c r="B63" s="119" t="inlineStr">
        <is>
          <t>SALDO DE OBRIGAÇÕES*</t>
        </is>
      </c>
      <c r="C63" s="108" t="n"/>
      <c r="D63" s="108" t="n"/>
      <c r="E63" s="108" t="n"/>
      <c r="F63" s="108" t="n"/>
      <c r="G63" s="108" t="n"/>
      <c r="H63" s="108" t="n"/>
      <c r="I63" s="108" t="n"/>
      <c r="J63" s="108" t="n"/>
      <c r="K63" s="108" t="n"/>
      <c r="L63" s="108" t="n"/>
      <c r="M63" s="108" t="n"/>
      <c r="N63" s="108" t="n"/>
      <c r="O63" s="108" t="n"/>
      <c r="P63" s="109" t="n"/>
      <c r="Q63" s="62" t="n"/>
    </row>
    <row r="64" ht="15.75" customHeight="1" s="99">
      <c r="A64" s="62" t="n"/>
      <c r="B64" s="114" t="inlineStr">
        <is>
          <t>Obrigações transportadas de 2023</t>
        </is>
      </c>
      <c r="C64" s="114" t="n"/>
      <c r="D64" s="114" t="n"/>
      <c r="E64" s="114" t="n"/>
      <c r="F64" s="93">
        <f>D15</f>
        <v/>
      </c>
      <c r="G64" s="80" t="n"/>
      <c r="H64" s="80" t="n"/>
      <c r="I64" s="80" t="n"/>
      <c r="J64" s="80" t="n"/>
      <c r="K64" s="80" t="n"/>
      <c r="L64" s="80" t="n"/>
      <c r="M64" s="80" t="n"/>
      <c r="N64" s="80" t="n"/>
      <c r="O64" s="80" t="n"/>
      <c r="P64" s="94" t="n"/>
      <c r="Q64" s="62" t="n"/>
    </row>
    <row r="65" ht="15.75" customHeight="1" s="99">
      <c r="A65" s="62" t="n"/>
      <c r="B65" s="79" t="inlineStr">
        <is>
          <t>Obrigações pendentes</t>
        </is>
      </c>
      <c r="C65" s="80" t="n"/>
      <c r="D65" s="80" t="n"/>
      <c r="E65" s="81" t="n"/>
      <c r="F65" s="93">
        <f>P25</f>
        <v/>
      </c>
      <c r="G65" s="80" t="n"/>
      <c r="H65" s="80" t="n"/>
      <c r="I65" s="80" t="n"/>
      <c r="J65" s="80" t="n"/>
      <c r="K65" s="80" t="n"/>
      <c r="L65" s="80" t="n"/>
      <c r="M65" s="80" t="n"/>
      <c r="N65" s="80" t="n"/>
      <c r="O65" s="80" t="n"/>
      <c r="P65" s="94" t="n"/>
      <c r="Q65" s="62" t="n"/>
    </row>
    <row r="66" ht="15.75" customHeight="1" s="99">
      <c r="A66" s="62" t="n"/>
      <c r="B66" s="114" t="inlineStr">
        <is>
          <t>VPC pago (Recebimentos) 2024</t>
        </is>
      </c>
      <c r="C66" s="80" t="n"/>
      <c r="D66" s="80" t="n"/>
      <c r="E66" s="81" t="n"/>
      <c r="F66" s="115">
        <f>P29</f>
        <v/>
      </c>
      <c r="G66" s="80" t="n"/>
      <c r="H66" s="80" t="n"/>
      <c r="I66" s="80" t="n"/>
      <c r="J66" s="80" t="n"/>
      <c r="K66" s="80" t="n"/>
      <c r="L66" s="80" t="n"/>
      <c r="M66" s="80" t="n"/>
      <c r="N66" s="80" t="n"/>
      <c r="O66" s="80" t="n"/>
      <c r="P66" s="94" t="n"/>
      <c r="Q66" s="62" t="n"/>
    </row>
    <row r="67" ht="15.75" customHeight="1" s="99">
      <c r="A67" s="63" t="n"/>
      <c r="B67" s="120" t="inlineStr">
        <is>
          <t>SALDO ATUAL</t>
        </is>
      </c>
      <c r="C67" s="77" t="n"/>
      <c r="D67" s="77" t="n"/>
      <c r="E67" s="121" t="n"/>
      <c r="F67" s="123">
        <f>F64+(F66-F65)</f>
        <v/>
      </c>
      <c r="G67" s="77" t="n"/>
      <c r="H67" s="77" t="n"/>
      <c r="I67" s="77" t="n"/>
      <c r="J67" s="77" t="n"/>
      <c r="K67" s="77" t="n"/>
      <c r="L67" s="77" t="n"/>
      <c r="M67" s="77" t="n"/>
      <c r="N67" s="77" t="n"/>
      <c r="O67" s="77" t="n"/>
      <c r="P67" s="78" t="n"/>
      <c r="Q67" s="63" t="n"/>
    </row>
    <row r="68" ht="15.75" customHeight="1" s="99">
      <c r="A68" s="64" t="n"/>
      <c r="B68" s="65" t="n"/>
      <c r="C68" s="65" t="n"/>
      <c r="D68" s="65" t="n"/>
      <c r="E68" s="65" t="n"/>
      <c r="F68" s="66" t="n"/>
      <c r="G68" s="66" t="n"/>
      <c r="H68" s="66" t="n"/>
      <c r="I68" s="66" t="n"/>
      <c r="J68" s="66" t="n"/>
      <c r="K68" s="66" t="n"/>
      <c r="L68" s="66" t="n"/>
      <c r="M68" s="66" t="n"/>
      <c r="N68" s="66" t="n"/>
      <c r="O68" s="66" t="n"/>
      <c r="P68" s="66" t="n"/>
      <c r="Q68" s="64" t="n"/>
    </row>
    <row r="69" ht="15.75" customHeight="1" s="99">
      <c r="A69" s="62" t="n"/>
      <c r="B69" s="107" t="inlineStr">
        <is>
          <t>SALDO DE AÇÕES DE MÍDIA*</t>
        </is>
      </c>
      <c r="C69" s="108" t="n"/>
      <c r="D69" s="108" t="n"/>
      <c r="E69" s="108" t="n"/>
      <c r="F69" s="108" t="n"/>
      <c r="G69" s="108" t="n"/>
      <c r="H69" s="108" t="n"/>
      <c r="I69" s="108" t="n"/>
      <c r="J69" s="108" t="n"/>
      <c r="K69" s="108" t="n"/>
      <c r="L69" s="108" t="n"/>
      <c r="M69" s="108" t="n"/>
      <c r="N69" s="108" t="n"/>
      <c r="O69" s="108" t="n"/>
      <c r="P69" s="109" t="n"/>
      <c r="Q69" s="62" t="n"/>
    </row>
    <row r="70" ht="15.75" customHeight="1" s="99">
      <c r="A70" s="62" t="n"/>
      <c r="B70" s="114" t="inlineStr">
        <is>
          <t>Saldo Inicial 2024 (Ações de Mídia)</t>
        </is>
      </c>
      <c r="C70" s="114" t="n"/>
      <c r="D70" s="114" t="n"/>
      <c r="E70" s="114" t="n"/>
      <c r="F70" s="115">
        <f>D14</f>
        <v/>
      </c>
      <c r="G70" s="80" t="n"/>
      <c r="H70" s="80" t="n"/>
      <c r="I70" s="80" t="n"/>
      <c r="J70" s="80" t="n"/>
      <c r="K70" s="80" t="n"/>
      <c r="L70" s="80" t="n"/>
      <c r="M70" s="80" t="n"/>
      <c r="N70" s="80" t="n"/>
      <c r="O70" s="80" t="n"/>
      <c r="P70" s="94" t="n"/>
      <c r="Q70" s="62" t="n"/>
    </row>
    <row r="71" ht="15.75" customHeight="1" s="99">
      <c r="A71" s="13" t="n"/>
      <c r="B71" s="79" t="inlineStr">
        <is>
          <t>Investimento Realizado 2024 (Ações de Mídia)</t>
        </is>
      </c>
      <c r="C71" s="80" t="n"/>
      <c r="D71" s="80" t="n"/>
      <c r="E71" s="81" t="n"/>
      <c r="F71" s="122">
        <f>P60</f>
        <v/>
      </c>
      <c r="G71" s="80" t="n"/>
      <c r="H71" s="80" t="n"/>
      <c r="I71" s="80" t="n"/>
      <c r="J71" s="80" t="n"/>
      <c r="K71" s="80" t="n"/>
      <c r="L71" s="80" t="n"/>
      <c r="M71" s="80" t="n"/>
      <c r="N71" s="80" t="n"/>
      <c r="O71" s="80" t="n"/>
      <c r="P71" s="94" t="n"/>
      <c r="Q71" s="67" t="n"/>
    </row>
    <row r="72" ht="15.75" customHeight="1" s="99">
      <c r="A72" s="62" t="n"/>
      <c r="B72" s="114" t="inlineStr">
        <is>
          <t>VPC pago (Recebimentos) 2024</t>
        </is>
      </c>
      <c r="C72" s="80" t="n"/>
      <c r="D72" s="80" t="n"/>
      <c r="E72" s="81" t="n"/>
      <c r="F72" s="115">
        <f>P29</f>
        <v/>
      </c>
      <c r="G72" s="80" t="n"/>
      <c r="H72" s="80" t="n"/>
      <c r="I72" s="80" t="n"/>
      <c r="J72" s="80" t="n"/>
      <c r="K72" s="80" t="n"/>
      <c r="L72" s="80" t="n"/>
      <c r="M72" s="80" t="n"/>
      <c r="N72" s="80" t="n"/>
      <c r="O72" s="80" t="n"/>
      <c r="P72" s="94" t="n"/>
      <c r="Q72" s="62" t="n"/>
    </row>
    <row r="73" ht="15.75" customHeight="1" s="99">
      <c r="A73" s="63" t="n"/>
      <c r="B73" s="129" t="inlineStr">
        <is>
          <t>SALDO ATUAL</t>
        </is>
      </c>
      <c r="C73" s="77" t="n"/>
      <c r="D73" s="77" t="n"/>
      <c r="E73" s="121" t="n"/>
      <c r="F73" s="76">
        <f>F70+(F72-F71)</f>
        <v/>
      </c>
      <c r="G73" s="77" t="n"/>
      <c r="H73" s="77" t="n"/>
      <c r="I73" s="77" t="n"/>
      <c r="J73" s="77" t="n"/>
      <c r="K73" s="77" t="n"/>
      <c r="L73" s="77" t="n"/>
      <c r="M73" s="77" t="n"/>
      <c r="N73" s="77" t="n"/>
      <c r="O73" s="77" t="n"/>
      <c r="P73" s="78" t="n"/>
      <c r="Q73" s="63" t="n"/>
    </row>
    <row r="74" ht="15.75" customHeight="1" s="99">
      <c r="A74" s="64" t="n"/>
      <c r="B74" s="65" t="n"/>
      <c r="C74" s="65" t="n"/>
      <c r="D74" s="65" t="n"/>
      <c r="E74" s="65" t="n"/>
      <c r="F74" s="66" t="n"/>
      <c r="G74" s="66" t="n"/>
      <c r="H74" s="66" t="n"/>
      <c r="I74" s="66" t="n"/>
      <c r="J74" s="66" t="n"/>
      <c r="K74" s="66" t="n"/>
      <c r="L74" s="66" t="n"/>
      <c r="M74" s="66" t="n"/>
      <c r="N74" s="66" t="n"/>
      <c r="O74" s="66" t="n"/>
      <c r="P74" s="66" t="n"/>
      <c r="Q74" s="64" t="n"/>
    </row>
    <row r="75" ht="15.75" customHeight="1" s="99">
      <c r="A75" s="64" t="n"/>
      <c r="B75" s="65" t="n"/>
      <c r="C75" s="65" t="n"/>
      <c r="D75" s="65" t="n"/>
      <c r="E75" s="65" t="n"/>
      <c r="F75" s="66" t="n"/>
      <c r="G75" s="66" t="n"/>
      <c r="H75" s="66" t="n"/>
      <c r="I75" s="66" t="n"/>
      <c r="J75" s="66" t="n"/>
      <c r="K75" s="66" t="n"/>
      <c r="L75" s="66" t="n"/>
      <c r="M75" s="66" t="n"/>
      <c r="N75" s="66" t="n"/>
      <c r="O75" s="66" t="n"/>
      <c r="P75" s="66" t="n"/>
      <c r="Q75" s="64" t="n"/>
    </row>
    <row r="76" ht="15.75" customHeight="1" s="99">
      <c r="A76" s="68" t="n"/>
      <c r="B76" s="132" t="inlineStr">
        <is>
          <t>DETALHAMENTO:
1. SALDO ANTERIOR: SALDO O QUAL O FORNECEDOR ENCERROU O ANO ANTERIOR).
2. COMPRAS RECEBIDAS: VALOR LÍQUIDO DOS PEDIDOS FATURADOS NO PERÍODO REFERENTE.
3. OBRIGAÇÕES: OBRIGAÇÕES GERADAS DE ACORDO COM O PERCENTUAL ACORDADO, EM CIMA DAS COMPRAS FATURADAS.
4. RECEBIMENTO: PAGAMENTOS EFETUADOS PELO FORNECEDOR NO PERIODO REFERENTE.
5. CONTROLE DE AÇÕES: RESUMO DAS AÇÕES REALIZADAS NO PERÍODO REFERENTE. 
*SALDO DE OBRIGAÇÕES: SALDO DEVEDOR DE ACORDO COM AS OBRIGAÇÕES GERADAS.
*SALDO DE AÇÕES: SALDO DISPONÍVEL PARA SER UTILIZADO NAS AÇÕES DE MARKETING.</t>
        </is>
      </c>
      <c r="Q76" s="68" t="n"/>
    </row>
    <row r="77" ht="15.75" customHeight="1" s="99">
      <c r="A77" s="68" t="n"/>
      <c r="Q77" s="68" t="n"/>
    </row>
    <row r="78" ht="15.75" customHeight="1" s="99">
      <c r="A78" s="68" t="n"/>
      <c r="Q78" s="68" t="n"/>
    </row>
    <row r="79" ht="15.75" customHeight="1" s="99">
      <c r="A79" s="68" t="n"/>
      <c r="Q79" s="68" t="n"/>
    </row>
    <row r="80" ht="15.75" customHeight="1" s="99">
      <c r="A80" s="68" t="n"/>
      <c r="Q80" s="68" t="n"/>
    </row>
    <row r="81" ht="15.75" customHeight="1" s="99">
      <c r="A81" s="68" t="n"/>
      <c r="Q81" s="68" t="n"/>
    </row>
    <row r="82" ht="15.75" customHeight="1" s="99">
      <c r="A82" s="68" t="n"/>
      <c r="Q82" s="68" t="n"/>
    </row>
    <row r="83" ht="15.75" customHeight="1" s="99">
      <c r="A83" s="68" t="n"/>
      <c r="Q83" s="68" t="n"/>
    </row>
    <row r="84" ht="15.75" customHeight="1" s="99">
      <c r="A84" s="68" t="n"/>
      <c r="Q84" s="68" t="n"/>
    </row>
    <row r="85" ht="15.75" customHeight="1" s="99">
      <c r="A85" s="68" t="n"/>
      <c r="Q85" s="68" t="n"/>
    </row>
    <row r="86" ht="15.75" customHeight="1" s="99">
      <c r="A86" s="68" t="n"/>
      <c r="Q86" s="68" t="n"/>
    </row>
    <row r="87" ht="15.75" customHeight="1" s="99">
      <c r="A87" s="68" t="n"/>
      <c r="Q87" s="68" t="n"/>
    </row>
    <row r="88" ht="15.75" customHeight="1" s="99">
      <c r="A88" s="68" t="n"/>
      <c r="Q88" s="68" t="n"/>
    </row>
    <row r="89" ht="15.75" customHeight="1" s="99">
      <c r="A89" s="68" t="n"/>
      <c r="Q89" s="68" t="n"/>
    </row>
    <row r="90" ht="15.75" customHeight="1" s="99">
      <c r="A90" s="68" t="n"/>
      <c r="Q90" s="68" t="n"/>
    </row>
    <row r="91" ht="15.75" customHeight="1" s="99">
      <c r="A91" s="68" t="n"/>
      <c r="Q91" s="68" t="n"/>
    </row>
    <row r="92" ht="15.75" customHeight="1" s="99">
      <c r="A92" s="68" t="n"/>
      <c r="Q92" s="68" t="n"/>
    </row>
    <row r="93" ht="15.75" customHeight="1" s="99">
      <c r="A93" s="68" t="n"/>
      <c r="Q93" s="68" t="n"/>
    </row>
    <row r="94" ht="15.75" customHeight="1" s="99">
      <c r="A94" s="68" t="n"/>
      <c r="B94" s="68" t="n"/>
      <c r="C94" s="68" t="n"/>
      <c r="D94" s="68" t="n"/>
      <c r="E94" s="68" t="n"/>
      <c r="F94" s="68" t="n"/>
      <c r="G94" s="68" t="n"/>
      <c r="H94" s="68" t="n"/>
      <c r="I94" s="68" t="n"/>
      <c r="J94" s="68" t="n"/>
      <c r="K94" s="68" t="n"/>
      <c r="L94" s="68" t="n"/>
      <c r="M94" s="68" t="n"/>
      <c r="N94" s="68" t="n"/>
      <c r="O94" s="68" t="n"/>
      <c r="P94" s="68" t="n"/>
      <c r="Q94" s="68" t="n"/>
    </row>
    <row r="95" ht="15.75" customHeight="1" s="99">
      <c r="A95" s="68" t="n"/>
      <c r="B95" s="68" t="n"/>
      <c r="C95" s="68" t="n"/>
      <c r="D95" s="68" t="n"/>
      <c r="E95" s="68" t="n"/>
      <c r="F95" s="68" t="n"/>
      <c r="G95" s="68" t="n"/>
      <c r="H95" s="68" t="n"/>
      <c r="I95" s="68" t="n"/>
      <c r="J95" s="68" t="n"/>
      <c r="K95" s="68" t="n"/>
      <c r="L95" s="68" t="n"/>
      <c r="M95" s="68" t="n"/>
      <c r="N95" s="68" t="n"/>
      <c r="O95" s="68" t="n"/>
      <c r="P95" s="68" t="n"/>
      <c r="Q95" s="68" t="n"/>
    </row>
    <row r="96" ht="15.75" customHeight="1" s="99">
      <c r="A96" s="68" t="n"/>
      <c r="B96" s="68" t="n"/>
      <c r="C96" s="68" t="n"/>
      <c r="D96" s="68" t="n"/>
      <c r="E96" s="68" t="n"/>
      <c r="F96" s="68" t="n"/>
      <c r="G96" s="68" t="n"/>
      <c r="H96" s="68" t="n"/>
      <c r="I96" s="68" t="n"/>
      <c r="J96" s="68" t="n"/>
      <c r="K96" s="68" t="n"/>
      <c r="L96" s="68" t="n"/>
      <c r="M96" s="68" t="n"/>
      <c r="N96" s="68" t="n"/>
      <c r="O96" s="68" t="n"/>
      <c r="P96" s="68" t="n"/>
      <c r="Q96" s="68" t="n"/>
    </row>
    <row r="97" ht="15.75" customHeight="1" s="99">
      <c r="A97" s="68" t="n"/>
      <c r="B97" s="68" t="n"/>
      <c r="C97" s="68" t="n"/>
      <c r="D97" s="68" t="n"/>
      <c r="E97" s="68" t="n"/>
      <c r="F97" s="68" t="n"/>
      <c r="G97" s="68" t="n"/>
      <c r="H97" s="68" t="n"/>
      <c r="I97" s="68" t="n"/>
      <c r="J97" s="68" t="n"/>
      <c r="K97" s="68" t="n"/>
      <c r="L97" s="68" t="n"/>
      <c r="M97" s="68" t="n"/>
      <c r="N97" s="68" t="n"/>
      <c r="O97" s="68" t="n"/>
      <c r="P97" s="68" t="n"/>
      <c r="Q97" s="68" t="n"/>
    </row>
    <row r="98" ht="15.75" customHeight="1" s="99">
      <c r="A98" s="68" t="n"/>
      <c r="B98" s="68" t="n"/>
      <c r="C98" s="68" t="n"/>
      <c r="D98" s="68" t="n"/>
      <c r="E98" s="68" t="n"/>
      <c r="F98" s="68" t="n"/>
      <c r="G98" s="68" t="n"/>
      <c r="H98" s="68" t="n"/>
      <c r="I98" s="68" t="n"/>
      <c r="J98" s="68" t="n"/>
      <c r="K98" s="68" t="n"/>
      <c r="L98" s="68" t="n"/>
      <c r="M98" s="68" t="n"/>
      <c r="N98" s="68" t="n"/>
      <c r="O98" s="68" t="n"/>
      <c r="P98" s="68" t="n"/>
      <c r="Q98" s="68" t="n"/>
    </row>
    <row r="99" ht="15.75" customHeight="1" s="99"/>
    <row r="100" ht="15.75" customHeight="1" s="99"/>
    <row r="101" ht="15.75" customHeight="1" s="99"/>
    <row r="102" ht="15.75" customHeight="1" s="99"/>
    <row r="103" ht="15.75" customHeight="1" s="99"/>
    <row r="104" ht="15.75" customHeight="1" s="99"/>
    <row r="105" ht="15.75" customHeight="1" s="99"/>
    <row r="106" ht="15.75" customHeight="1" s="99"/>
    <row r="107" ht="15.75" customHeight="1" s="99"/>
    <row r="108" ht="15.75" customHeight="1" s="99"/>
    <row r="109" ht="15.75" customHeight="1" s="99"/>
    <row r="110" ht="15.75" customHeight="1" s="99"/>
    <row r="111" ht="15.75" customHeight="1" s="99"/>
    <row r="112" ht="15.75" customHeight="1" s="99"/>
    <row r="113" ht="15.75" customHeight="1" s="99"/>
    <row r="114" ht="15.75" customHeight="1" s="99"/>
    <row r="115" ht="15.75" customHeight="1" s="99"/>
    <row r="116" ht="15.75" customHeight="1" s="99"/>
    <row r="117" ht="15.75" customHeight="1" s="99"/>
    <row r="118" ht="15.75" customHeight="1" s="99"/>
    <row r="119" ht="15.75" customHeight="1" s="99"/>
    <row r="120" ht="15.75" customHeight="1" s="99"/>
    <row r="121" ht="15.75" customHeight="1" s="99"/>
    <row r="122" ht="15.75" customHeight="1" s="99"/>
    <row r="123" ht="15.75" customHeight="1" s="99"/>
    <row r="124" ht="15.75" customHeight="1" s="99"/>
    <row r="125" ht="15.75" customHeight="1" s="99"/>
    <row r="126" ht="15.75" customHeight="1" s="99"/>
    <row r="127" ht="15.75" customHeight="1" s="99"/>
    <row r="128" ht="15.75" customHeight="1" s="99"/>
    <row r="129" ht="15.75" customHeight="1" s="99"/>
    <row r="130" ht="15.75" customHeight="1" s="99"/>
    <row r="131" ht="15.75" customHeight="1" s="99"/>
    <row r="132" ht="15.75" customHeight="1" s="99"/>
    <row r="133" ht="15.75" customHeight="1" s="99"/>
    <row r="134" ht="15.75" customHeight="1" s="99"/>
    <row r="135" ht="15.75" customHeight="1" s="99"/>
    <row r="136" ht="15.75" customHeight="1" s="99"/>
    <row r="137" ht="15.75" customHeight="1" s="99"/>
    <row r="138" ht="15.75" customHeight="1" s="99"/>
    <row r="139" ht="15.75" customHeight="1" s="99"/>
    <row r="140" ht="15.75" customHeight="1" s="99"/>
    <row r="141" ht="15.75" customHeight="1" s="99"/>
    <row r="142" ht="15.75" customHeight="1" s="99"/>
    <row r="143" ht="15.75" customHeight="1" s="99"/>
    <row r="144" ht="15.75" customHeight="1" s="99"/>
    <row r="145" ht="15.75" customHeight="1" s="99"/>
    <row r="146" ht="15.75" customHeight="1" s="99"/>
    <row r="147" ht="15.75" customHeight="1" s="99"/>
    <row r="148" ht="15.75" customHeight="1" s="99"/>
    <row r="149" ht="15.75" customHeight="1" s="99"/>
    <row r="150" ht="15.75" customHeight="1" s="99"/>
    <row r="151" ht="15.75" customHeight="1" s="99"/>
    <row r="152" ht="15.75" customHeight="1" s="99"/>
    <row r="153" ht="15.75" customHeight="1" s="99"/>
    <row r="154" ht="15.75" customHeight="1" s="99"/>
    <row r="155" ht="15.75" customHeight="1" s="99"/>
    <row r="156" ht="15.75" customHeight="1" s="99"/>
    <row r="157" ht="15.75" customHeight="1" s="99"/>
    <row r="158" ht="15.75" customHeight="1" s="99"/>
    <row r="159" ht="15.75" customHeight="1" s="99"/>
    <row r="160" ht="15.75" customHeight="1" s="99"/>
    <row r="161" ht="15.75" customHeight="1" s="99"/>
    <row r="162" ht="15.75" customHeight="1" s="99"/>
    <row r="163" ht="15.75" customHeight="1" s="99"/>
    <row r="164" ht="15.75" customHeight="1" s="99"/>
    <row r="165" ht="15.75" customHeight="1" s="99"/>
    <row r="166" ht="15.75" customHeight="1" s="99"/>
    <row r="167" ht="15.75" customHeight="1" s="99"/>
    <row r="168" ht="15.75" customHeight="1" s="99"/>
    <row r="169" ht="15.75" customHeight="1" s="99"/>
    <row r="170" ht="15.75" customHeight="1" s="99"/>
    <row r="171" ht="15.75" customHeight="1" s="99"/>
    <row r="172" ht="15.75" customHeight="1" s="99"/>
    <row r="173" ht="15.75" customHeight="1" s="99"/>
    <row r="174" ht="15.75" customHeight="1" s="99"/>
    <row r="175" ht="15.75" customHeight="1" s="99"/>
    <row r="176" ht="15.75" customHeight="1" s="99"/>
    <row r="177" ht="15.75" customHeight="1" s="99"/>
    <row r="178" ht="15.75" customHeight="1" s="99"/>
    <row r="179" ht="15.75" customHeight="1" s="99"/>
    <row r="180" ht="15.75" customHeight="1" s="99"/>
    <row r="181" ht="15.75" customHeight="1" s="99"/>
    <row r="182" ht="15.75" customHeight="1" s="99"/>
    <row r="183" ht="15.75" customHeight="1" s="99"/>
    <row r="184" ht="15.75" customHeight="1" s="99"/>
    <row r="185" ht="15.75" customHeight="1" s="99"/>
    <row r="186" ht="15.75" customHeight="1" s="99"/>
    <row r="187" ht="15.75" customHeight="1" s="99"/>
    <row r="188" ht="15.75" customHeight="1" s="99"/>
    <row r="189" ht="15.75" customHeight="1" s="99"/>
    <row r="190" ht="15.75" customHeight="1" s="99"/>
    <row r="191" ht="15.75" customHeight="1" s="99"/>
    <row r="192" ht="15.75" customHeight="1" s="99"/>
    <row r="193" ht="15.75" customHeight="1" s="99"/>
    <row r="194" ht="15.75" customHeight="1" s="99"/>
    <row r="195" ht="15.75" customHeight="1" s="99"/>
    <row r="196" ht="15.75" customHeight="1" s="99"/>
    <row r="197" ht="15.75" customHeight="1" s="99"/>
    <row r="198" ht="15.75" customHeight="1" s="99"/>
    <row r="199" ht="15.75" customHeight="1" s="99"/>
    <row r="200" ht="15.75" customHeight="1" s="99"/>
    <row r="201" ht="15.75" customHeight="1" s="99"/>
    <row r="202" ht="15.75" customHeight="1" s="99"/>
    <row r="203" ht="15.75" customHeight="1" s="99"/>
    <row r="204" ht="15.75" customHeight="1" s="99"/>
    <row r="205" ht="15.75" customHeight="1" s="99"/>
    <row r="206" ht="15.75" customHeight="1" s="99"/>
    <row r="207" ht="15.75" customHeight="1" s="99"/>
    <row r="208" ht="15.75" customHeight="1" s="99"/>
    <row r="209" ht="15.75" customHeight="1" s="99"/>
    <row r="210" ht="15.75" customHeight="1" s="99"/>
    <row r="211" ht="15.75" customHeight="1" s="99"/>
    <row r="212" ht="15.75" customHeight="1" s="99"/>
    <row r="213" ht="15.75" customHeight="1" s="99"/>
    <row r="214" ht="15.75" customHeight="1" s="99"/>
    <row r="215" ht="15.75" customHeight="1" s="99"/>
    <row r="216" ht="15.75" customHeight="1" s="99"/>
    <row r="217" ht="15.75" customHeight="1" s="99"/>
    <row r="218" ht="15.75" customHeight="1" s="99"/>
    <row r="219" ht="15.75" customHeight="1" s="99"/>
    <row r="220" ht="15.75" customHeight="1" s="99"/>
    <row r="221" ht="15.75" customHeight="1" s="99"/>
    <row r="222" ht="15.75" customHeight="1" s="99"/>
    <row r="223" ht="15.75" customHeight="1" s="99"/>
    <row r="224" ht="15.75" customHeight="1" s="99"/>
    <row r="225" ht="15.75" customHeight="1" s="99"/>
    <row r="226" ht="15.75" customHeight="1" s="99"/>
    <row r="227" ht="15.75" customHeight="1" s="99"/>
    <row r="228" ht="15.75" customHeight="1" s="99"/>
    <row r="229" ht="15.75" customHeight="1" s="99"/>
    <row r="230" ht="15.75" customHeight="1" s="99"/>
    <row r="231" ht="15.75" customHeight="1" s="99"/>
    <row r="232" ht="15.75" customHeight="1" s="99"/>
    <row r="233" ht="15.75" customHeight="1" s="99"/>
    <row r="234" ht="15.75" customHeight="1" s="99"/>
    <row r="235" ht="15.75" customHeight="1" s="99"/>
    <row r="236" ht="15.75" customHeight="1" s="99"/>
    <row r="237" ht="15.75" customHeight="1" s="99"/>
    <row r="238" ht="15.75" customHeight="1" s="99"/>
    <row r="239" ht="15.75" customHeight="1" s="99"/>
    <row r="240" ht="15.75" customHeight="1" s="99"/>
    <row r="241" ht="15.75" customHeight="1" s="99"/>
    <row r="242" ht="15.75" customHeight="1" s="99"/>
    <row r="243" ht="15.75" customHeight="1" s="99"/>
    <row r="244" ht="15.75" customHeight="1" s="99"/>
    <row r="245" ht="15.75" customHeight="1" s="99"/>
    <row r="246" ht="15.75" customHeight="1" s="99"/>
    <row r="247" ht="15.75" customHeight="1" s="99"/>
    <row r="248" ht="15.75" customHeight="1" s="99"/>
    <row r="249" ht="15.75" customHeight="1" s="99"/>
    <row r="250" ht="15.75" customHeight="1" s="99"/>
    <row r="251" ht="15.75" customHeight="1" s="99"/>
    <row r="252" ht="15.75" customHeight="1" s="99"/>
    <row r="253" ht="15.75" customHeight="1" s="99"/>
    <row r="254" ht="15.75" customHeight="1" s="99"/>
    <row r="255" ht="15.75" customHeight="1" s="99"/>
    <row r="256" ht="15.75" customHeight="1" s="99"/>
    <row r="257" ht="15.75" customHeight="1" s="99"/>
    <row r="258" ht="15.75" customHeight="1" s="99"/>
    <row r="259" ht="15.75" customHeight="1" s="99"/>
    <row r="260" ht="15.75" customHeight="1" s="99"/>
    <row r="261" ht="15.75" customHeight="1" s="99"/>
    <row r="262" ht="15.75" customHeight="1" s="99"/>
    <row r="263" ht="15.75" customHeight="1" s="99"/>
    <row r="264" ht="15.75" customHeight="1" s="99"/>
    <row r="265" ht="15.75" customHeight="1" s="99"/>
    <row r="266" ht="15.75" customHeight="1" s="99"/>
    <row r="267" ht="15.75" customHeight="1" s="99"/>
    <row r="268" ht="15.75" customHeight="1" s="99"/>
    <row r="269" ht="15.75" customHeight="1" s="99"/>
    <row r="270" ht="15.75" customHeight="1" s="99"/>
    <row r="271" ht="15.75" customHeight="1" s="99"/>
    <row r="272" ht="15.75" customHeight="1" s="99"/>
    <row r="273" ht="15.75" customHeight="1" s="99"/>
    <row r="274" ht="15.75" customHeight="1" s="99"/>
    <row r="275" ht="15.75" customHeight="1" s="99"/>
    <row r="276" ht="15.75" customHeight="1" s="99"/>
    <row r="277" ht="15.75" customHeight="1" s="99"/>
    <row r="278" ht="15.75" customHeight="1" s="99"/>
    <row r="279" ht="15.75" customHeight="1" s="99"/>
    <row r="280" ht="15.75" customHeight="1" s="99"/>
    <row r="281" ht="15.75" customHeight="1" s="99"/>
    <row r="282" ht="15.75" customHeight="1" s="99"/>
    <row r="283" ht="15.75" customHeight="1" s="99"/>
    <row r="284" ht="15.75" customHeight="1" s="99"/>
    <row r="285" ht="15.75" customHeight="1" s="99"/>
    <row r="286" ht="15.75" customHeight="1" s="99"/>
    <row r="287" ht="15.75" customHeight="1" s="99"/>
    <row r="288" ht="15.75" customHeight="1" s="99"/>
    <row r="289" ht="15.75" customHeight="1" s="99"/>
    <row r="290" ht="15.75" customHeight="1" s="99"/>
    <row r="291" ht="15.75" customHeight="1" s="99"/>
    <row r="292" ht="15.75" customHeight="1" s="99"/>
    <row r="293" ht="15.75" customHeight="1" s="99"/>
    <row r="294" ht="15.75" customHeight="1" s="99"/>
    <row r="295" ht="15.75" customHeight="1" s="99"/>
    <row r="296" ht="15.75" customHeight="1" s="99"/>
    <row r="297" ht="15.75" customHeight="1" s="99"/>
    <row r="298" ht="15.75" customHeight="1" s="99"/>
    <row r="299" ht="15.75" customHeight="1" s="99"/>
    <row r="300" ht="15.75" customHeight="1" s="99"/>
    <row r="301" ht="15.75" customHeight="1" s="99"/>
    <row r="302" ht="15.75" customHeight="1" s="99"/>
    <row r="303" ht="15.75" customHeight="1" s="99"/>
    <row r="304" ht="15.75" customHeight="1" s="99"/>
    <row r="305" ht="15.75" customHeight="1" s="99"/>
    <row r="306" ht="15.75" customHeight="1" s="99"/>
    <row r="307" ht="15.75" customHeight="1" s="99"/>
    <row r="308" ht="15.75" customHeight="1" s="99"/>
    <row r="309" ht="15.75" customHeight="1" s="99"/>
    <row r="310" ht="15.75" customHeight="1" s="99"/>
    <row r="311" ht="15.75" customHeight="1" s="99"/>
    <row r="312" ht="15.75" customHeight="1" s="99"/>
    <row r="313" ht="15.75" customHeight="1" s="99"/>
    <row r="314" ht="15.75" customHeight="1" s="99"/>
    <row r="315" ht="15.75" customHeight="1" s="99"/>
    <row r="316" ht="15.75" customHeight="1" s="99"/>
    <row r="317" ht="15.75" customHeight="1" s="99"/>
    <row r="318" ht="15.75" customHeight="1" s="99"/>
    <row r="319" ht="15.75" customHeight="1" s="99"/>
    <row r="320" ht="15.75" customHeight="1" s="99"/>
    <row r="321" ht="15.75" customHeight="1" s="99"/>
    <row r="322" ht="15.75" customHeight="1" s="99"/>
    <row r="323" ht="15.75" customHeight="1" s="99"/>
    <row r="324" ht="15.75" customHeight="1" s="99"/>
    <row r="325" ht="15.75" customHeight="1" s="99"/>
    <row r="326" ht="15.75" customHeight="1" s="99"/>
    <row r="327" ht="15.75" customHeight="1" s="99"/>
    <row r="328" ht="15.75" customHeight="1" s="99"/>
    <row r="329" ht="15.75" customHeight="1" s="99"/>
    <row r="330" ht="15.75" customHeight="1" s="99"/>
    <row r="331" ht="15.75" customHeight="1" s="99"/>
    <row r="332" ht="15.75" customHeight="1" s="99"/>
    <row r="333" ht="15.75" customHeight="1" s="99"/>
    <row r="334" ht="15.75" customHeight="1" s="99"/>
    <row r="335" ht="15.75" customHeight="1" s="99"/>
    <row r="336" ht="15.75" customHeight="1" s="99"/>
    <row r="337" ht="15.75" customHeight="1" s="99"/>
    <row r="338" ht="15.75" customHeight="1" s="99"/>
    <row r="339" ht="15.75" customHeight="1" s="99"/>
    <row r="340" ht="15.75" customHeight="1" s="99"/>
    <row r="341" ht="15.75" customHeight="1" s="99"/>
    <row r="342" ht="15.75" customHeight="1" s="99"/>
    <row r="343" ht="15.75" customHeight="1" s="99"/>
    <row r="344" ht="15.75" customHeight="1" s="99"/>
    <row r="345" ht="15.75" customHeight="1" s="99"/>
    <row r="346" ht="15.75" customHeight="1" s="99"/>
    <row r="347" ht="15.75" customHeight="1" s="99"/>
    <row r="348" ht="15.75" customHeight="1" s="99"/>
    <row r="349" ht="15.75" customHeight="1" s="99"/>
    <row r="350" ht="15.75" customHeight="1" s="99"/>
    <row r="351" ht="15.75" customHeight="1" s="99"/>
    <row r="352" ht="15.75" customHeight="1" s="99"/>
    <row r="353" ht="15.75" customHeight="1" s="99"/>
    <row r="354" ht="15.75" customHeight="1" s="99"/>
    <row r="355" ht="15.75" customHeight="1" s="99"/>
    <row r="356" ht="15.75" customHeight="1" s="99"/>
    <row r="357" ht="15.75" customHeight="1" s="99"/>
    <row r="358" ht="15.75" customHeight="1" s="99"/>
    <row r="359" ht="15.75" customHeight="1" s="99"/>
    <row r="360" ht="15.75" customHeight="1" s="99"/>
    <row r="361" ht="15.75" customHeight="1" s="99"/>
    <row r="362" ht="15.75" customHeight="1" s="99"/>
    <row r="363" ht="15.75" customHeight="1" s="99"/>
    <row r="364" ht="15.75" customHeight="1" s="99"/>
    <row r="365" ht="15.75" customHeight="1" s="99"/>
    <row r="366" ht="15.75" customHeight="1" s="99"/>
    <row r="367" ht="15.75" customHeight="1" s="99"/>
    <row r="368" ht="15.75" customHeight="1" s="99"/>
    <row r="369" ht="15.75" customHeight="1" s="99"/>
    <row r="370" ht="15.75" customHeight="1" s="99"/>
    <row r="371" ht="15.75" customHeight="1" s="99"/>
    <row r="372" ht="15.75" customHeight="1" s="99"/>
    <row r="373" ht="15.75" customHeight="1" s="99"/>
    <row r="374" ht="15.75" customHeight="1" s="99"/>
    <row r="375" ht="15.75" customHeight="1" s="99"/>
    <row r="376" ht="15.75" customHeight="1" s="99"/>
    <row r="377" ht="15.75" customHeight="1" s="99"/>
    <row r="378" ht="15.75" customHeight="1" s="99"/>
    <row r="379" ht="15.75" customHeight="1" s="99"/>
    <row r="380" ht="15.75" customHeight="1" s="99"/>
    <row r="381" ht="15.75" customHeight="1" s="99"/>
    <row r="382" ht="15.75" customHeight="1" s="99"/>
    <row r="383" ht="15.75" customHeight="1" s="99"/>
    <row r="384" ht="15.75" customHeight="1" s="99"/>
    <row r="385" ht="15.75" customHeight="1" s="99"/>
    <row r="386" ht="15.75" customHeight="1" s="99"/>
    <row r="387" ht="15.75" customHeight="1" s="99"/>
    <row r="388" ht="15.75" customHeight="1" s="99"/>
    <row r="389" ht="15.75" customHeight="1" s="99"/>
    <row r="390" ht="15.75" customHeight="1" s="99"/>
    <row r="391" ht="15.75" customHeight="1" s="99"/>
    <row r="392" ht="15.75" customHeight="1" s="99"/>
    <row r="393" ht="15.75" customHeight="1" s="99"/>
    <row r="394" ht="15.75" customHeight="1" s="99"/>
    <row r="395" ht="15.75" customHeight="1" s="99"/>
    <row r="396" ht="15.75" customHeight="1" s="99"/>
    <row r="397" ht="15.75" customHeight="1" s="99"/>
    <row r="398" ht="15.75" customHeight="1" s="99"/>
    <row r="399" ht="15.75" customHeight="1" s="99"/>
    <row r="400" ht="15.75" customHeight="1" s="99"/>
    <row r="401" ht="15.75" customHeight="1" s="99"/>
    <row r="402" ht="15.75" customHeight="1" s="99"/>
    <row r="403" ht="15.75" customHeight="1" s="99"/>
    <row r="404" ht="15.75" customHeight="1" s="99"/>
    <row r="405" ht="15.75" customHeight="1" s="99"/>
    <row r="406" ht="15.75" customHeight="1" s="99"/>
    <row r="407" ht="15.75" customHeight="1" s="99"/>
    <row r="408" ht="15.75" customHeight="1" s="99"/>
    <row r="409" ht="15.75" customHeight="1" s="99"/>
    <row r="410" ht="15.75" customHeight="1" s="99"/>
    <row r="411" ht="15.75" customHeight="1" s="99"/>
    <row r="412" ht="15.75" customHeight="1" s="99"/>
    <row r="413" ht="15.75" customHeight="1" s="99"/>
    <row r="414" ht="15.75" customHeight="1" s="99"/>
    <row r="415" ht="15.75" customHeight="1" s="99"/>
    <row r="416" ht="15.75" customHeight="1" s="99"/>
    <row r="417" ht="15.75" customHeight="1" s="99"/>
    <row r="418" ht="15.75" customHeight="1" s="99"/>
    <row r="419" ht="15.75" customHeight="1" s="99"/>
    <row r="420" ht="15.75" customHeight="1" s="99"/>
    <row r="421" ht="15.75" customHeight="1" s="99"/>
    <row r="422" ht="15.75" customHeight="1" s="99"/>
    <row r="423" ht="15.75" customHeight="1" s="99"/>
    <row r="424" ht="15.75" customHeight="1" s="99"/>
    <row r="425" ht="15.75" customHeight="1" s="99"/>
    <row r="426" ht="15.75" customHeight="1" s="99"/>
    <row r="427" ht="15.75" customHeight="1" s="99"/>
    <row r="428" ht="15.75" customHeight="1" s="99"/>
    <row r="429" ht="15.75" customHeight="1" s="99"/>
    <row r="430" ht="15.75" customHeight="1" s="99"/>
    <row r="431" ht="15.75" customHeight="1" s="99"/>
    <row r="432" ht="15.75" customHeight="1" s="99"/>
    <row r="433" ht="15.75" customHeight="1" s="99"/>
    <row r="434" ht="15.75" customHeight="1" s="99"/>
    <row r="435" ht="15.75" customHeight="1" s="99"/>
    <row r="436" ht="15.75" customHeight="1" s="99"/>
    <row r="437" ht="15.75" customHeight="1" s="99"/>
    <row r="438" ht="15.75" customHeight="1" s="99"/>
    <row r="439" ht="15.75" customHeight="1" s="99"/>
    <row r="440" ht="15.75" customHeight="1" s="99"/>
    <row r="441" ht="15.75" customHeight="1" s="99"/>
    <row r="442" ht="15.75" customHeight="1" s="99"/>
    <row r="443" ht="15.75" customHeight="1" s="99"/>
    <row r="444" ht="15.75" customHeight="1" s="99"/>
    <row r="445" ht="15.75" customHeight="1" s="99"/>
    <row r="446" ht="15.75" customHeight="1" s="99"/>
    <row r="447" ht="15.75" customHeight="1" s="99"/>
    <row r="448" ht="15.75" customHeight="1" s="99"/>
    <row r="449" ht="15.75" customHeight="1" s="99"/>
    <row r="450" ht="15.75" customHeight="1" s="99"/>
    <row r="451" ht="15.75" customHeight="1" s="99"/>
    <row r="452" ht="15.75" customHeight="1" s="99"/>
    <row r="453" ht="15.75" customHeight="1" s="99"/>
    <row r="454" ht="15.75" customHeight="1" s="99"/>
    <row r="455" ht="15.75" customHeight="1" s="99"/>
    <row r="456" ht="15.75" customHeight="1" s="99"/>
    <row r="457" ht="15.75" customHeight="1" s="99"/>
    <row r="458" ht="15.75" customHeight="1" s="99"/>
    <row r="459" ht="15.75" customHeight="1" s="99"/>
    <row r="460" ht="15.75" customHeight="1" s="99"/>
    <row r="461" ht="15.75" customHeight="1" s="99"/>
    <row r="462" ht="15.75" customHeight="1" s="99"/>
    <row r="463" ht="15.75" customHeight="1" s="99"/>
    <row r="464" ht="15.75" customHeight="1" s="99"/>
    <row r="465" ht="15.75" customHeight="1" s="99"/>
    <row r="466" ht="15.75" customHeight="1" s="99"/>
    <row r="467" ht="15.75" customHeight="1" s="99"/>
    <row r="468" ht="15.75" customHeight="1" s="99"/>
    <row r="469" ht="15.75" customHeight="1" s="99"/>
    <row r="470" ht="15.75" customHeight="1" s="99"/>
    <row r="471" ht="15.75" customHeight="1" s="99"/>
    <row r="472" ht="15.75" customHeight="1" s="99"/>
    <row r="473" ht="15.75" customHeight="1" s="99"/>
    <row r="474" ht="15.75" customHeight="1" s="99"/>
    <row r="475" ht="15.75" customHeight="1" s="99"/>
    <row r="476" ht="15.75" customHeight="1" s="99"/>
    <row r="477" ht="15.75" customHeight="1" s="99"/>
    <row r="478" ht="15.75" customHeight="1" s="99"/>
    <row r="479" ht="15.75" customHeight="1" s="99"/>
    <row r="480" ht="15.75" customHeight="1" s="99"/>
    <row r="481" ht="15.75" customHeight="1" s="99"/>
    <row r="482" ht="15.75" customHeight="1" s="99"/>
    <row r="483" ht="15.75" customHeight="1" s="99"/>
    <row r="484" ht="15.75" customHeight="1" s="99"/>
    <row r="485" ht="15.75" customHeight="1" s="99"/>
    <row r="486" ht="15.75" customHeight="1" s="99"/>
    <row r="487" ht="15.75" customHeight="1" s="99"/>
    <row r="488" ht="15.75" customHeight="1" s="99"/>
    <row r="489" ht="15.75" customHeight="1" s="99"/>
    <row r="490" ht="15.75" customHeight="1" s="99"/>
    <row r="491" ht="15.75" customHeight="1" s="99"/>
    <row r="492" ht="15.75" customHeight="1" s="99"/>
    <row r="493" ht="15.75" customHeight="1" s="99"/>
    <row r="494" ht="15.75" customHeight="1" s="99"/>
    <row r="495" ht="15.75" customHeight="1" s="99"/>
    <row r="496" ht="15.75" customHeight="1" s="99"/>
    <row r="497" ht="15.75" customHeight="1" s="99"/>
    <row r="498" ht="15.75" customHeight="1" s="99"/>
    <row r="499" ht="15.75" customHeight="1" s="99"/>
    <row r="500" ht="15.75" customHeight="1" s="99"/>
    <row r="501" ht="15.75" customHeight="1" s="99"/>
    <row r="502" ht="15.75" customHeight="1" s="99"/>
    <row r="503" ht="15.75" customHeight="1" s="99"/>
    <row r="504" ht="15.75" customHeight="1" s="99"/>
    <row r="505" ht="15.75" customHeight="1" s="99"/>
    <row r="506" ht="15.75" customHeight="1" s="99"/>
    <row r="507" ht="15.75" customHeight="1" s="99"/>
    <row r="508" ht="15.75" customHeight="1" s="99"/>
    <row r="509" ht="15.75" customHeight="1" s="99"/>
    <row r="510" ht="15.75" customHeight="1" s="99"/>
    <row r="511" ht="15.75" customHeight="1" s="99"/>
    <row r="512" ht="15.75" customHeight="1" s="99"/>
    <row r="513" ht="15.75" customHeight="1" s="99"/>
    <row r="514" ht="15.75" customHeight="1" s="99"/>
    <row r="515" ht="15.75" customHeight="1" s="99"/>
    <row r="516" ht="15.75" customHeight="1" s="99"/>
    <row r="517" ht="15.75" customHeight="1" s="99"/>
    <row r="518" ht="15.75" customHeight="1" s="99"/>
    <row r="519" ht="15.75" customHeight="1" s="99"/>
    <row r="520" ht="15.75" customHeight="1" s="99"/>
    <row r="521" ht="15.75" customHeight="1" s="99"/>
    <row r="522" ht="15.75" customHeight="1" s="99"/>
    <row r="523" ht="15.75" customHeight="1" s="99"/>
    <row r="524" ht="15.75" customHeight="1" s="99"/>
    <row r="525" ht="15.75" customHeight="1" s="99"/>
    <row r="526" ht="15.75" customHeight="1" s="99"/>
    <row r="527" ht="15.75" customHeight="1" s="99"/>
    <row r="528" ht="15.75" customHeight="1" s="99"/>
    <row r="529" ht="15.75" customHeight="1" s="99"/>
    <row r="530" ht="15.75" customHeight="1" s="99"/>
    <row r="531" ht="15.75" customHeight="1" s="99"/>
    <row r="532" ht="15.75" customHeight="1" s="99"/>
    <row r="533" ht="15.75" customHeight="1" s="99"/>
    <row r="534" ht="15.75" customHeight="1" s="99"/>
    <row r="535" ht="15.75" customHeight="1" s="99"/>
    <row r="536" ht="15.75" customHeight="1" s="99"/>
    <row r="537" ht="15.75" customHeight="1" s="99"/>
    <row r="538" ht="15.75" customHeight="1" s="99"/>
    <row r="539" ht="15.75" customHeight="1" s="99"/>
    <row r="540" ht="15.75" customHeight="1" s="99"/>
    <row r="541" ht="15.75" customHeight="1" s="99"/>
    <row r="542" ht="15.75" customHeight="1" s="99"/>
    <row r="543" ht="15.75" customHeight="1" s="99"/>
    <row r="544" ht="15.75" customHeight="1" s="99"/>
    <row r="545" ht="15.75" customHeight="1" s="99"/>
    <row r="546" ht="15.75" customHeight="1" s="99"/>
    <row r="547" ht="15.75" customHeight="1" s="99"/>
    <row r="548" ht="15.75" customHeight="1" s="99"/>
    <row r="549" ht="15.75" customHeight="1" s="99"/>
    <row r="550" ht="15.75" customHeight="1" s="99"/>
    <row r="551" ht="15.75" customHeight="1" s="99"/>
    <row r="552" ht="15.75" customHeight="1" s="99"/>
    <row r="553" ht="15.75" customHeight="1" s="99"/>
    <row r="554" ht="15.75" customHeight="1" s="99"/>
    <row r="555" ht="15.75" customHeight="1" s="99"/>
    <row r="556" ht="15.75" customHeight="1" s="99"/>
    <row r="557" ht="15.75" customHeight="1" s="99"/>
    <row r="558" ht="15.75" customHeight="1" s="99"/>
    <row r="559" ht="15.75" customHeight="1" s="99"/>
    <row r="560" ht="15.75" customHeight="1" s="99"/>
    <row r="561" ht="15.75" customHeight="1" s="99"/>
    <row r="562" ht="15.75" customHeight="1" s="99"/>
    <row r="563" ht="15.75" customHeight="1" s="99"/>
    <row r="564" ht="15.75" customHeight="1" s="99"/>
    <row r="565" ht="15.75" customHeight="1" s="99"/>
    <row r="566" ht="15.75" customHeight="1" s="99"/>
    <row r="567" ht="15.75" customHeight="1" s="99"/>
    <row r="568" ht="15.75" customHeight="1" s="99"/>
    <row r="569" ht="15.75" customHeight="1" s="99"/>
    <row r="570" ht="15.75" customHeight="1" s="99"/>
    <row r="571" ht="15.75" customHeight="1" s="99"/>
    <row r="572" ht="15.75" customHeight="1" s="99"/>
    <row r="573" ht="15.75" customHeight="1" s="99"/>
    <row r="574" ht="15.75" customHeight="1" s="99"/>
    <row r="575" ht="15.75" customHeight="1" s="99"/>
    <row r="576" ht="15.75" customHeight="1" s="99"/>
    <row r="577" ht="15.75" customHeight="1" s="99"/>
    <row r="578" ht="15.75" customHeight="1" s="99"/>
    <row r="579" ht="15.75" customHeight="1" s="99"/>
    <row r="580" ht="15.75" customHeight="1" s="99"/>
    <row r="581" ht="15.75" customHeight="1" s="99"/>
    <row r="582" ht="15.75" customHeight="1" s="99"/>
    <row r="583" ht="15.75" customHeight="1" s="99"/>
    <row r="584" ht="15.75" customHeight="1" s="99"/>
    <row r="585" ht="15.75" customHeight="1" s="99"/>
    <row r="586" ht="15.75" customHeight="1" s="99"/>
    <row r="587" ht="15.75" customHeight="1" s="99"/>
    <row r="588" ht="15.75" customHeight="1" s="99"/>
    <row r="589" ht="15.75" customHeight="1" s="99"/>
    <row r="590" ht="15.75" customHeight="1" s="99"/>
    <row r="591" ht="15.75" customHeight="1" s="99"/>
    <row r="592" ht="15.75" customHeight="1" s="99"/>
    <row r="593" ht="15.75" customHeight="1" s="99"/>
    <row r="594" ht="15.75" customHeight="1" s="99"/>
    <row r="595" ht="15.75" customHeight="1" s="99"/>
    <row r="596" ht="15.75" customHeight="1" s="99"/>
    <row r="597" ht="15.75" customHeight="1" s="99"/>
    <row r="598" ht="15.75" customHeight="1" s="99"/>
    <row r="599" ht="15.75" customHeight="1" s="99"/>
    <row r="600" ht="15.75" customHeight="1" s="99"/>
    <row r="601" ht="15.75" customHeight="1" s="99"/>
    <row r="602" ht="15.75" customHeight="1" s="99"/>
    <row r="603" ht="15.75" customHeight="1" s="99"/>
    <row r="604" ht="15.75" customHeight="1" s="99"/>
    <row r="605" ht="15.75" customHeight="1" s="99"/>
    <row r="606" ht="15.75" customHeight="1" s="99"/>
    <row r="607" ht="15.75" customHeight="1" s="99"/>
    <row r="608" ht="15.75" customHeight="1" s="99"/>
    <row r="609" ht="15.75" customHeight="1" s="99"/>
    <row r="610" ht="15.75" customHeight="1" s="99"/>
    <row r="611" ht="15.75" customHeight="1" s="99"/>
    <row r="612" ht="15.75" customHeight="1" s="99"/>
    <row r="613" ht="15.75" customHeight="1" s="99"/>
    <row r="614" ht="15.75" customHeight="1" s="99"/>
    <row r="615" ht="15.75" customHeight="1" s="99"/>
    <row r="616" ht="15.75" customHeight="1" s="99"/>
    <row r="617" ht="15.75" customHeight="1" s="99"/>
    <row r="618" ht="15.75" customHeight="1" s="99"/>
    <row r="619" ht="15.75" customHeight="1" s="99"/>
    <row r="620" ht="15.75" customHeight="1" s="99"/>
    <row r="621" ht="15.75" customHeight="1" s="99"/>
    <row r="622" ht="15.75" customHeight="1" s="99"/>
    <row r="623" ht="15.75" customHeight="1" s="99"/>
    <row r="624" ht="15.75" customHeight="1" s="99"/>
    <row r="625" ht="15.75" customHeight="1" s="99"/>
    <row r="626" ht="15.75" customHeight="1" s="99"/>
    <row r="627" ht="15.75" customHeight="1" s="99"/>
    <row r="628" ht="15.75" customHeight="1" s="99"/>
    <row r="629" ht="15.75" customHeight="1" s="99"/>
    <row r="630" ht="15.75" customHeight="1" s="99"/>
    <row r="631" ht="15.75" customHeight="1" s="99"/>
    <row r="632" ht="15.75" customHeight="1" s="99"/>
    <row r="633" ht="15.75" customHeight="1" s="99"/>
    <row r="634" ht="15.75" customHeight="1" s="99"/>
    <row r="635" ht="15.75" customHeight="1" s="99"/>
    <row r="636" ht="15.75" customHeight="1" s="99"/>
    <row r="637" ht="15.75" customHeight="1" s="99"/>
    <row r="638" ht="15.75" customHeight="1" s="99"/>
    <row r="639" ht="15.75" customHeight="1" s="99"/>
    <row r="640" ht="15.75" customHeight="1" s="99"/>
    <row r="641" ht="15.75" customHeight="1" s="99"/>
    <row r="642" ht="15.75" customHeight="1" s="99"/>
    <row r="643" ht="15.75" customHeight="1" s="99"/>
    <row r="644" ht="15.75" customHeight="1" s="99"/>
    <row r="645" ht="15.75" customHeight="1" s="99"/>
    <row r="646" ht="15.75" customHeight="1" s="99"/>
    <row r="647" ht="15.75" customHeight="1" s="99"/>
    <row r="648" ht="15.75" customHeight="1" s="99"/>
    <row r="649" ht="15.75" customHeight="1" s="99"/>
    <row r="650" ht="15.75" customHeight="1" s="99"/>
    <row r="651" ht="15.75" customHeight="1" s="99"/>
    <row r="652" ht="15.75" customHeight="1" s="99"/>
    <row r="653" ht="15.75" customHeight="1" s="99"/>
    <row r="654" ht="15.75" customHeight="1" s="99"/>
    <row r="655" ht="15.75" customHeight="1" s="99"/>
    <row r="656" ht="15.75" customHeight="1" s="99"/>
    <row r="657" ht="15.75" customHeight="1" s="99"/>
    <row r="658" ht="15.75" customHeight="1" s="99"/>
    <row r="659" ht="15.75" customHeight="1" s="99"/>
    <row r="660" ht="15.75" customHeight="1" s="99"/>
    <row r="661" ht="15.75" customHeight="1" s="99"/>
    <row r="662" ht="15.75" customHeight="1" s="99"/>
    <row r="663" ht="15.75" customHeight="1" s="99"/>
    <row r="664" ht="15.75" customHeight="1" s="99"/>
    <row r="665" ht="15.75" customHeight="1" s="99"/>
    <row r="666" ht="15.75" customHeight="1" s="99"/>
    <row r="667" ht="15.75" customHeight="1" s="99"/>
    <row r="668" ht="15.75" customHeight="1" s="99"/>
    <row r="669" ht="15.75" customHeight="1" s="99"/>
    <row r="670" ht="15.75" customHeight="1" s="99"/>
    <row r="671" ht="15.75" customHeight="1" s="99"/>
    <row r="672" ht="15.75" customHeight="1" s="99"/>
    <row r="673" ht="15.75" customHeight="1" s="99"/>
    <row r="674" ht="15.75" customHeight="1" s="99"/>
    <row r="675" ht="15.75" customHeight="1" s="99"/>
    <row r="676" ht="15.75" customHeight="1" s="99"/>
    <row r="677" ht="15.75" customHeight="1" s="99"/>
    <row r="678" ht="15.75" customHeight="1" s="99"/>
    <row r="679" ht="15.75" customHeight="1" s="99"/>
    <row r="680" ht="15.75" customHeight="1" s="99"/>
    <row r="681" ht="15.75" customHeight="1" s="99"/>
    <row r="682" ht="15.75" customHeight="1" s="99"/>
    <row r="683" ht="15.75" customHeight="1" s="99"/>
    <row r="684" ht="15.75" customHeight="1" s="99"/>
    <row r="685" ht="15.75" customHeight="1" s="99"/>
    <row r="686" ht="15.75" customHeight="1" s="99"/>
    <row r="687" ht="15.75" customHeight="1" s="99"/>
    <row r="688" ht="15.75" customHeight="1" s="99"/>
    <row r="689" ht="15.75" customHeight="1" s="99"/>
    <row r="690" ht="15.75" customHeight="1" s="99"/>
    <row r="691" ht="15.75" customHeight="1" s="99"/>
    <row r="692" ht="15.75" customHeight="1" s="99"/>
    <row r="693" ht="15.75" customHeight="1" s="99"/>
    <row r="694" ht="15.75" customHeight="1" s="99"/>
    <row r="695" ht="15.75" customHeight="1" s="99"/>
    <row r="696" ht="15.75" customHeight="1" s="99"/>
    <row r="697" ht="15.75" customHeight="1" s="99"/>
    <row r="698" ht="15.75" customHeight="1" s="99"/>
    <row r="699" ht="15.75" customHeight="1" s="99"/>
    <row r="700" ht="15.75" customHeight="1" s="99"/>
    <row r="701" ht="15.75" customHeight="1" s="99"/>
    <row r="702" ht="15.75" customHeight="1" s="99"/>
    <row r="703" ht="15.75" customHeight="1" s="99"/>
    <row r="704" ht="15.75" customHeight="1" s="99"/>
    <row r="705" ht="15.75" customHeight="1" s="99"/>
    <row r="706" ht="15.75" customHeight="1" s="99"/>
    <row r="707" ht="15.75" customHeight="1" s="99"/>
    <row r="708" ht="15.75" customHeight="1" s="99"/>
    <row r="709" ht="15.75" customHeight="1" s="99"/>
    <row r="710" ht="15.75" customHeight="1" s="99"/>
    <row r="711" ht="15.75" customHeight="1" s="99"/>
    <row r="712" ht="15.75" customHeight="1" s="99"/>
    <row r="713" ht="15.75" customHeight="1" s="99"/>
    <row r="714" ht="15.75" customHeight="1" s="99"/>
    <row r="715" ht="15.75" customHeight="1" s="99"/>
    <row r="716" ht="15.75" customHeight="1" s="99"/>
    <row r="717" ht="15.75" customHeight="1" s="99"/>
    <row r="718" ht="15.75" customHeight="1" s="99"/>
    <row r="719" ht="15.75" customHeight="1" s="99"/>
    <row r="720" ht="15.75" customHeight="1" s="99"/>
    <row r="721" ht="15.75" customHeight="1" s="99"/>
    <row r="722" ht="15.75" customHeight="1" s="99"/>
    <row r="723" ht="15.75" customHeight="1" s="99"/>
    <row r="724" ht="15.75" customHeight="1" s="99"/>
    <row r="725" ht="15.75" customHeight="1" s="99"/>
    <row r="726" ht="15.75" customHeight="1" s="99"/>
    <row r="727" ht="15.75" customHeight="1" s="99"/>
    <row r="728" ht="15.75" customHeight="1" s="99"/>
    <row r="729" ht="15.75" customHeight="1" s="99"/>
    <row r="730" ht="15.75" customHeight="1" s="99"/>
    <row r="731" ht="15.75" customHeight="1" s="99"/>
    <row r="732" ht="15.75" customHeight="1" s="99"/>
    <row r="733" ht="15.75" customHeight="1" s="99"/>
    <row r="734" ht="15.75" customHeight="1" s="99"/>
    <row r="735" ht="15.75" customHeight="1" s="99"/>
    <row r="736" ht="15.75" customHeight="1" s="99"/>
    <row r="737" ht="15.75" customHeight="1" s="99"/>
    <row r="738" ht="15.75" customHeight="1" s="99"/>
    <row r="739" ht="15.75" customHeight="1" s="99"/>
    <row r="740" ht="15.75" customHeight="1" s="99"/>
    <row r="741" ht="15.75" customHeight="1" s="99"/>
    <row r="742" ht="15.75" customHeight="1" s="99"/>
    <row r="743" ht="15.75" customHeight="1" s="99"/>
    <row r="744" ht="15.75" customHeight="1" s="99"/>
    <row r="745" ht="15.75" customHeight="1" s="99"/>
    <row r="746" ht="15.75" customHeight="1" s="99"/>
    <row r="747" ht="15.75" customHeight="1" s="99"/>
    <row r="748" ht="15.75" customHeight="1" s="99"/>
    <row r="749" ht="15.75" customHeight="1" s="99"/>
    <row r="750" ht="15.75" customHeight="1" s="99"/>
    <row r="751" ht="15.75" customHeight="1" s="99"/>
    <row r="752" ht="15.75" customHeight="1" s="99"/>
    <row r="753" ht="15.75" customHeight="1" s="99"/>
    <row r="754" ht="15.75" customHeight="1" s="99"/>
    <row r="755" ht="15.75" customHeight="1" s="99"/>
    <row r="756" ht="15.75" customHeight="1" s="99"/>
    <row r="757" ht="15.75" customHeight="1" s="99"/>
    <row r="758" ht="15.75" customHeight="1" s="99"/>
    <row r="759" ht="15.75" customHeight="1" s="99"/>
    <row r="760" ht="15.75" customHeight="1" s="99"/>
    <row r="761" ht="15.75" customHeight="1" s="99"/>
    <row r="762" ht="15.75" customHeight="1" s="99"/>
    <row r="763" ht="15.75" customHeight="1" s="99"/>
    <row r="764" ht="15.75" customHeight="1" s="99"/>
    <row r="765" ht="15.75" customHeight="1" s="99"/>
    <row r="766" ht="15.75" customHeight="1" s="99"/>
    <row r="767" ht="15.75" customHeight="1" s="99"/>
    <row r="768" ht="15.75" customHeight="1" s="99"/>
    <row r="769" ht="15.75" customHeight="1" s="99"/>
    <row r="770" ht="15.75" customHeight="1" s="99"/>
    <row r="771" ht="15.75" customHeight="1" s="99"/>
    <row r="772" ht="15.75" customHeight="1" s="99"/>
    <row r="773" ht="15.75" customHeight="1" s="99"/>
    <row r="774" ht="15.75" customHeight="1" s="99"/>
    <row r="775" ht="15.75" customHeight="1" s="99"/>
    <row r="776" ht="15.75" customHeight="1" s="99"/>
    <row r="777" ht="15.75" customHeight="1" s="99"/>
    <row r="778" ht="15.75" customHeight="1" s="99"/>
    <row r="779" ht="15.75" customHeight="1" s="99"/>
    <row r="780" ht="15.75" customHeight="1" s="99"/>
    <row r="781" ht="15.75" customHeight="1" s="99"/>
    <row r="782" ht="15.75" customHeight="1" s="99"/>
    <row r="783" ht="15.75" customHeight="1" s="99"/>
    <row r="784" ht="15.75" customHeight="1" s="99"/>
    <row r="785" ht="15.75" customHeight="1" s="99"/>
    <row r="786" ht="15.75" customHeight="1" s="99"/>
    <row r="787" ht="15.75" customHeight="1" s="99"/>
    <row r="788" ht="15.75" customHeight="1" s="99"/>
    <row r="789" ht="15.75" customHeight="1" s="99"/>
    <row r="790" ht="15.75" customHeight="1" s="99"/>
    <row r="791" ht="15.75" customHeight="1" s="99"/>
    <row r="792" ht="15.75" customHeight="1" s="99"/>
    <row r="793" ht="15.75" customHeight="1" s="99"/>
    <row r="794" ht="15.75" customHeight="1" s="99"/>
    <row r="795" ht="15.75" customHeight="1" s="99"/>
    <row r="796" ht="15.75" customHeight="1" s="99"/>
    <row r="797" ht="15.75" customHeight="1" s="99"/>
    <row r="798" ht="15.75" customHeight="1" s="99"/>
    <row r="799" ht="15.75" customHeight="1" s="99"/>
    <row r="800" ht="15.75" customHeight="1" s="99"/>
    <row r="801" ht="15.75" customHeight="1" s="99"/>
    <row r="802" ht="15.75" customHeight="1" s="99"/>
    <row r="803" ht="15.75" customHeight="1" s="99"/>
    <row r="804" ht="15.75" customHeight="1" s="99"/>
    <row r="805" ht="15.75" customHeight="1" s="99"/>
    <row r="806" ht="15.75" customHeight="1" s="99"/>
    <row r="807" ht="15.75" customHeight="1" s="99"/>
    <row r="808" ht="15.75" customHeight="1" s="99"/>
    <row r="809" ht="15.75" customHeight="1" s="99"/>
    <row r="810" ht="15.75" customHeight="1" s="99"/>
    <row r="811" ht="15.75" customHeight="1" s="99"/>
    <row r="812" ht="15.75" customHeight="1" s="99"/>
    <row r="813" ht="15.75" customHeight="1" s="99"/>
    <row r="814" ht="15.75" customHeight="1" s="99"/>
    <row r="815" ht="15.75" customHeight="1" s="99"/>
    <row r="816" ht="15.75" customHeight="1" s="99"/>
    <row r="817" ht="15.75" customHeight="1" s="99"/>
    <row r="818" ht="15.75" customHeight="1" s="99"/>
    <row r="819" ht="15.75" customHeight="1" s="99"/>
    <row r="820" ht="15.75" customHeight="1" s="99"/>
    <row r="821" ht="15.75" customHeight="1" s="99"/>
    <row r="822" ht="15.75" customHeight="1" s="99"/>
    <row r="823" ht="15.75" customHeight="1" s="99"/>
    <row r="824" ht="15.75" customHeight="1" s="99"/>
    <row r="825" ht="15.75" customHeight="1" s="99"/>
    <row r="826" ht="15.75" customHeight="1" s="99"/>
    <row r="827" ht="15.75" customHeight="1" s="99"/>
    <row r="828" ht="15.75" customHeight="1" s="99"/>
    <row r="829" ht="15.75" customHeight="1" s="99"/>
    <row r="830" ht="15.75" customHeight="1" s="99"/>
    <row r="831" ht="15.75" customHeight="1" s="99"/>
    <row r="832" ht="15.75" customHeight="1" s="99"/>
    <row r="833" ht="15.75" customHeight="1" s="99"/>
    <row r="834" ht="15.75" customHeight="1" s="99"/>
    <row r="835" ht="15.75" customHeight="1" s="99"/>
    <row r="836" ht="15.75" customHeight="1" s="99"/>
    <row r="837" ht="15.75" customHeight="1" s="99"/>
    <row r="838" ht="15.75" customHeight="1" s="99"/>
    <row r="839" ht="15.75" customHeight="1" s="99"/>
    <row r="840" ht="15.75" customHeight="1" s="99"/>
    <row r="841" ht="15.75" customHeight="1" s="99"/>
    <row r="842" ht="15.75" customHeight="1" s="99"/>
    <row r="843" ht="15.75" customHeight="1" s="99"/>
    <row r="844" ht="15.75" customHeight="1" s="99"/>
    <row r="845" ht="15.75" customHeight="1" s="99"/>
    <row r="846" ht="15.75" customHeight="1" s="99"/>
    <row r="847" ht="15.75" customHeight="1" s="99"/>
    <row r="848" ht="15.75" customHeight="1" s="99"/>
    <row r="849" ht="15.75" customHeight="1" s="99"/>
    <row r="850" ht="15.75" customHeight="1" s="99"/>
    <row r="851" ht="15.75" customHeight="1" s="99"/>
    <row r="852" ht="15.75" customHeight="1" s="99"/>
    <row r="853" ht="15.75" customHeight="1" s="99"/>
    <row r="854" ht="15.75" customHeight="1" s="99"/>
    <row r="855" ht="15.75" customHeight="1" s="99"/>
    <row r="856" ht="15.75" customHeight="1" s="99"/>
    <row r="857" ht="15.75" customHeight="1" s="99"/>
    <row r="858" ht="15.75" customHeight="1" s="99"/>
    <row r="859" ht="15.75" customHeight="1" s="99"/>
    <row r="860" ht="15.75" customHeight="1" s="99"/>
    <row r="861" ht="15.75" customHeight="1" s="99"/>
    <row r="862" ht="15.75" customHeight="1" s="99"/>
    <row r="863" ht="15.75" customHeight="1" s="99"/>
    <row r="864" ht="15.75" customHeight="1" s="99"/>
    <row r="865" ht="15.75" customHeight="1" s="99"/>
    <row r="866" ht="15.75" customHeight="1" s="99"/>
    <row r="867" ht="15.75" customHeight="1" s="99"/>
    <row r="868" ht="15.75" customHeight="1" s="99"/>
    <row r="869" ht="15.75" customHeight="1" s="99"/>
    <row r="870" ht="15.75" customHeight="1" s="99"/>
    <row r="871" ht="15.75" customHeight="1" s="99"/>
    <row r="872" ht="15.75" customHeight="1" s="99"/>
    <row r="873" ht="15.75" customHeight="1" s="99"/>
    <row r="874" ht="15.75" customHeight="1" s="99"/>
    <row r="875" ht="15.75" customHeight="1" s="99"/>
    <row r="876" ht="15.75" customHeight="1" s="99"/>
    <row r="877" ht="15.75" customHeight="1" s="99"/>
    <row r="878" ht="15.75" customHeight="1" s="99"/>
    <row r="879" ht="15.75" customHeight="1" s="99"/>
    <row r="880" ht="15.75" customHeight="1" s="99"/>
    <row r="881" ht="15.75" customHeight="1" s="99"/>
    <row r="882" ht="15.75" customHeight="1" s="99"/>
    <row r="883" ht="15.75" customHeight="1" s="99"/>
    <row r="884" ht="15.75" customHeight="1" s="99"/>
    <row r="885" ht="15.75" customHeight="1" s="99"/>
    <row r="886" ht="15.75" customHeight="1" s="99"/>
    <row r="887" ht="15.75" customHeight="1" s="99"/>
    <row r="888" ht="15.75" customHeight="1" s="99"/>
    <row r="889" ht="15.75" customHeight="1" s="99"/>
    <row r="890" ht="15.75" customHeight="1" s="99"/>
    <row r="891" ht="15.75" customHeight="1" s="99"/>
    <row r="892" ht="15.75" customHeight="1" s="99"/>
    <row r="893" ht="15.75" customHeight="1" s="99"/>
    <row r="894" ht="15.75" customHeight="1" s="99"/>
    <row r="895" ht="15.75" customHeight="1" s="99"/>
    <row r="896" ht="15.75" customHeight="1" s="99"/>
    <row r="897" ht="15.75" customHeight="1" s="99"/>
    <row r="898" ht="15.75" customHeight="1" s="99"/>
    <row r="899" ht="15.75" customHeight="1" s="99"/>
    <row r="900" ht="15.75" customHeight="1" s="99"/>
    <row r="901" ht="15.75" customHeight="1" s="99"/>
    <row r="902" ht="15.75" customHeight="1" s="99"/>
    <row r="903" ht="15.75" customHeight="1" s="99"/>
    <row r="904" ht="15.75" customHeight="1" s="99"/>
    <row r="905" ht="15.75" customHeight="1" s="99"/>
    <row r="906" ht="15.75" customHeight="1" s="99"/>
    <row r="907" ht="15.75" customHeight="1" s="99"/>
    <row r="908" ht="15.75" customHeight="1" s="99"/>
    <row r="909" ht="15.75" customHeight="1" s="99"/>
    <row r="910" ht="15.75" customHeight="1" s="99"/>
    <row r="911" ht="15.75" customHeight="1" s="99"/>
    <row r="912" ht="15.75" customHeight="1" s="99"/>
    <row r="913" ht="15.75" customHeight="1" s="99"/>
    <row r="914" ht="15.75" customHeight="1" s="99"/>
    <row r="915" ht="15.75" customHeight="1" s="99"/>
    <row r="916" ht="15.75" customHeight="1" s="99"/>
    <row r="917" ht="15.75" customHeight="1" s="99"/>
    <row r="918" ht="15.75" customHeight="1" s="99"/>
    <row r="919" ht="15.75" customHeight="1" s="99"/>
    <row r="920" ht="15.75" customHeight="1" s="99"/>
    <row r="921" ht="15.75" customHeight="1" s="99"/>
    <row r="922" ht="15.75" customHeight="1" s="99"/>
    <row r="923" ht="15.75" customHeight="1" s="99"/>
    <row r="924" ht="15.75" customHeight="1" s="99"/>
    <row r="925" ht="15.75" customHeight="1" s="99"/>
    <row r="926" ht="15.75" customHeight="1" s="99"/>
    <row r="927" ht="15.75" customHeight="1" s="99"/>
    <row r="928" ht="15.75" customHeight="1" s="99"/>
    <row r="929" ht="15.75" customHeight="1" s="99"/>
    <row r="930" ht="15.75" customHeight="1" s="99"/>
    <row r="931" ht="15.75" customHeight="1" s="99"/>
    <row r="932" ht="15.75" customHeight="1" s="99"/>
    <row r="933" ht="15.75" customHeight="1" s="99"/>
    <row r="934" ht="15.75" customHeight="1" s="99"/>
    <row r="935" ht="15.75" customHeight="1" s="99"/>
    <row r="936" ht="15.75" customHeight="1" s="99"/>
    <row r="937" ht="15.75" customHeight="1" s="99"/>
    <row r="938" ht="15.75" customHeight="1" s="99"/>
    <row r="939" ht="15.75" customHeight="1" s="99"/>
    <row r="940" ht="15.75" customHeight="1" s="99"/>
    <row r="941" ht="15.75" customHeight="1" s="99"/>
    <row r="942" ht="15.75" customHeight="1" s="99"/>
    <row r="943" ht="15.75" customHeight="1" s="99"/>
    <row r="944" ht="15.75" customHeight="1" s="99"/>
    <row r="945" ht="15.75" customHeight="1" s="99"/>
    <row r="946" ht="15.75" customHeight="1" s="99"/>
    <row r="947" ht="15.75" customHeight="1" s="99"/>
    <row r="948" ht="15.75" customHeight="1" s="99"/>
    <row r="949" ht="15.75" customHeight="1" s="99"/>
    <row r="950" ht="15.75" customHeight="1" s="99"/>
    <row r="951" ht="15.75" customHeight="1" s="99"/>
    <row r="952" ht="15.75" customHeight="1" s="99"/>
    <row r="953" ht="15.75" customHeight="1" s="99"/>
    <row r="954" ht="15.75" customHeight="1" s="99"/>
    <row r="955" ht="15.75" customHeight="1" s="99"/>
    <row r="956" ht="15.75" customHeight="1" s="99"/>
    <row r="957" ht="15.75" customHeight="1" s="99"/>
    <row r="958" ht="15.75" customHeight="1" s="99"/>
    <row r="959" ht="15.75" customHeight="1" s="99"/>
    <row r="960" ht="15.75" customHeight="1" s="99"/>
    <row r="961" ht="15.75" customHeight="1" s="99"/>
    <row r="962" ht="15.75" customHeight="1" s="99"/>
    <row r="963" ht="15.75" customHeight="1" s="99"/>
    <row r="964" ht="15.75" customHeight="1" s="99"/>
    <row r="965" ht="15.75" customHeight="1" s="99"/>
    <row r="966" ht="15.75" customHeight="1" s="99"/>
    <row r="967" ht="15.75" customHeight="1" s="99"/>
    <row r="968" ht="15.75" customHeight="1" s="99"/>
    <row r="969" ht="15.75" customHeight="1" s="99"/>
    <row r="970" ht="15.75" customHeight="1" s="99"/>
    <row r="971" ht="15.75" customHeight="1" s="99"/>
    <row r="972" ht="15.75" customHeight="1" s="99"/>
    <row r="973" ht="15.75" customHeight="1" s="99"/>
    <row r="974" ht="15.75" customHeight="1" s="99"/>
    <row r="975" ht="15.75" customHeight="1" s="99"/>
    <row r="976" ht="15.75" customHeight="1" s="99"/>
    <row r="977" ht="15.75" customHeight="1" s="99"/>
    <row r="978" ht="15.75" customHeight="1" s="99"/>
    <row r="979" ht="15.75" customHeight="1" s="99"/>
    <row r="980" ht="15.75" customHeight="1" s="99"/>
    <row r="981" ht="15.75" customHeight="1" s="99"/>
    <row r="982" ht="15.75" customHeight="1" s="99"/>
    <row r="983" ht="15.75" customHeight="1" s="99"/>
    <row r="984" ht="15.75" customHeight="1" s="99"/>
    <row r="985" ht="15.75" customHeight="1" s="99"/>
    <row r="986" ht="15.75" customHeight="1" s="99"/>
    <row r="987" ht="15.75" customHeight="1" s="99"/>
    <row r="988" ht="15.75" customHeight="1" s="99"/>
    <row r="989" ht="15.75" customHeight="1" s="99"/>
    <row r="990" ht="15.75" customHeight="1" s="99"/>
    <row r="991" ht="15.75" customHeight="1" s="99"/>
    <row r="992" ht="15.75" customHeight="1" s="99"/>
    <row r="993" ht="15.75" customHeight="1" s="99"/>
    <row r="994" ht="15.75" customHeight="1" s="99"/>
    <row r="995" ht="15.75" customHeight="1" s="99"/>
    <row r="996" ht="15.75" customHeight="1" s="99"/>
    <row r="997" ht="15.75" customHeight="1" s="99"/>
    <row r="998" ht="15.75" customHeight="1" s="99"/>
    <row r="999" ht="15.75" customHeight="1" s="99"/>
    <row r="1000" ht="15.75" customHeight="1" s="99"/>
  </sheetData>
  <mergeCells count="43">
    <mergeCell ref="B76:P93"/>
    <mergeCell ref="B27:P27"/>
    <mergeCell ref="I8:K11"/>
    <mergeCell ref="B21:P21"/>
    <mergeCell ref="B72:E72"/>
    <mergeCell ref="B15:C15"/>
    <mergeCell ref="B33:C33"/>
    <mergeCell ref="I7:K7"/>
    <mergeCell ref="E8:G11"/>
    <mergeCell ref="B73:E73"/>
    <mergeCell ref="B31:P31"/>
    <mergeCell ref="B66:E66"/>
    <mergeCell ref="F70:P70"/>
    <mergeCell ref="F72:P72"/>
    <mergeCell ref="F64:P64"/>
    <mergeCell ref="F3:K4"/>
    <mergeCell ref="B71:E71"/>
    <mergeCell ref="B29:C29"/>
    <mergeCell ref="F66:P66"/>
    <mergeCell ref="B19:C19"/>
    <mergeCell ref="C8:C11"/>
    <mergeCell ref="B28:C28"/>
    <mergeCell ref="B63:P63"/>
    <mergeCell ref="B67:E67"/>
    <mergeCell ref="F71:P71"/>
    <mergeCell ref="B24:C24"/>
    <mergeCell ref="F67:P67"/>
    <mergeCell ref="F5:K5"/>
    <mergeCell ref="F73:P73"/>
    <mergeCell ref="B65:E65"/>
    <mergeCell ref="B25:C25"/>
    <mergeCell ref="M8:O11"/>
    <mergeCell ref="F65:P65"/>
    <mergeCell ref="M7:O7"/>
    <mergeCell ref="B18:C18"/>
    <mergeCell ref="D15:P15"/>
    <mergeCell ref="B17:P17"/>
    <mergeCell ref="B13:P13"/>
    <mergeCell ref="D14:P14"/>
    <mergeCell ref="B69:P69"/>
    <mergeCell ref="B60:C60"/>
    <mergeCell ref="B14:C14"/>
    <mergeCell ref="E7:G7"/>
  </mergeCells>
  <conditionalFormatting sqref="B63:P67 B69:P73">
    <cfRule type="cellIs" priority="4" operator="equal" dxfId="3">
      <formula>0</formula>
    </cfRule>
  </conditionalFormatting>
  <conditionalFormatting sqref="B64:P67 B70:P73">
    <cfRule type="cellIs" priority="2" operator="lessThan" dxfId="2">
      <formula>0</formula>
    </cfRule>
    <cfRule type="cellIs" priority="3" operator="greaterThan" dxfId="1">
      <formula>0</formula>
    </cfRule>
  </conditionalFormatting>
  <conditionalFormatting sqref="D34:P59">
    <cfRule type="cellIs" priority="5" operator="greaterThan" dxfId="0">
      <formula>0</formula>
    </cfRule>
  </conditionalFormatting>
  <printOptions horizontalCentered="1" gridLines="1"/>
  <pageMargins left="0.25" right="0.25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83"/>
  <sheetViews>
    <sheetView workbookViewId="0">
      <selection activeCell="A1" sqref="A1"/>
    </sheetView>
  </sheetViews>
  <sheetFormatPr baseColWidth="8" defaultRowHeight="15"/>
  <sheetData>
    <row r="1">
      <c r="A1" s="134" t="inlineStr">
        <is>
          <t>s</t>
        </is>
      </c>
      <c r="B1" s="134" t="inlineStr">
        <is>
          <t>Número da Ação de Mídia</t>
        </is>
      </c>
      <c r="C1" s="134" t="inlineStr">
        <is>
          <t>Código</t>
        </is>
      </c>
      <c r="D1" s="134" t="inlineStr">
        <is>
          <t>Data de criação</t>
        </is>
      </c>
      <c r="E1" s="134" t="inlineStr">
        <is>
          <t>Validade "De"</t>
        </is>
      </c>
      <c r="F1" s="134" t="inlineStr">
        <is>
          <t>Validade "Até"</t>
        </is>
      </c>
      <c r="G1" s="134" t="inlineStr">
        <is>
          <t>Fornecedor</t>
        </is>
      </c>
      <c r="H1" s="134" t="inlineStr">
        <is>
          <t>Nome Forne</t>
        </is>
      </c>
      <c r="I1" s="134" t="inlineStr">
        <is>
          <t>Código Grupo Patroc.</t>
        </is>
      </c>
      <c r="J1" s="134" t="inlineStr">
        <is>
          <t>Desc.Tipo Ação de Mídia</t>
        </is>
      </c>
      <c r="K1" s="134" t="inlineStr">
        <is>
          <t>Descrição/Texto</t>
        </is>
      </c>
      <c r="L1" s="134" t="inlineStr">
        <is>
          <t>Stat. Camp. Ação de Mídia</t>
        </is>
      </c>
      <c r="M1" s="134" t="inlineStr">
        <is>
          <t>Descrição do Status da Campanha</t>
        </is>
      </c>
      <c r="N1" s="134" t="inlineStr">
        <is>
          <t>Data de Encerramento</t>
        </is>
      </c>
      <c r="O1" s="134" t="inlineStr">
        <is>
          <t>Valor Ação de Mídia</t>
        </is>
      </c>
      <c r="P1" s="134" t="inlineStr">
        <is>
          <t>Valor Depósito em Conta</t>
        </is>
      </c>
      <c r="Q1" s="134" t="inlineStr">
        <is>
          <t>Valor Duplicata</t>
        </is>
      </c>
      <c r="R1" s="134" t="inlineStr">
        <is>
          <t>Valor Bonificação</t>
        </is>
      </c>
      <c r="S1" s="134" t="inlineStr">
        <is>
          <t>Valor Outros</t>
        </is>
      </c>
      <c r="T1" s="134" t="inlineStr">
        <is>
          <t>Valor Saldo Outros</t>
        </is>
      </c>
      <c r="U1" s="134" t="inlineStr">
        <is>
          <t>Dep.Conta+Duplicata+Bonificação</t>
        </is>
      </c>
      <c r="V1" s="134" t="inlineStr">
        <is>
          <t>Saldo Ação Mídia</t>
        </is>
      </c>
      <c r="W1" s="134" t="inlineStr">
        <is>
          <t>Mês</t>
        </is>
      </c>
    </row>
    <row r="2">
      <c r="A2" t="inlineStr">
        <is>
          <t>@5B@</t>
        </is>
      </c>
      <c r="B2" t="n">
        <v>2024000126</v>
      </c>
      <c r="C2" t="inlineStr">
        <is>
          <t>ENBEMOL 003/24</t>
        </is>
      </c>
      <c r="D2" s="135" t="n">
        <v>45322</v>
      </c>
      <c r="E2" s="135" t="n">
        <v>45319</v>
      </c>
      <c r="F2" s="135" t="n">
        <v>45332</v>
      </c>
      <c r="G2" t="n">
        <v>8327</v>
      </c>
      <c r="H2" t="inlineStr">
        <is>
          <t>UG INDÚST DE COLCHÕES DA AMAZÔNIA L</t>
        </is>
      </c>
      <c r="I2" t="inlineStr">
        <is>
          <t>MARJOM</t>
        </is>
      </c>
      <c r="J2" t="inlineStr">
        <is>
          <t>ENCARTE SEMANAL</t>
        </is>
      </c>
      <c r="K2" t="inlineStr">
        <is>
          <t>ENCARTE ENBEMOL 003.24 - VOLTA ÀS AULAS</t>
        </is>
      </c>
      <c r="L2" t="inlineStr">
        <is>
          <t>SA08</t>
        </is>
      </c>
      <c r="M2" t="inlineStr">
        <is>
          <t>ENCERRADA</t>
        </is>
      </c>
      <c r="N2" s="135" t="n">
        <v>45362</v>
      </c>
      <c r="O2" t="n">
        <v>1651.67</v>
      </c>
      <c r="P2" t="n">
        <v>0</v>
      </c>
      <c r="Q2" t="n">
        <v>0</v>
      </c>
      <c r="R2" t="n">
        <v>0</v>
      </c>
      <c r="S2" t="n">
        <v>1651.67</v>
      </c>
      <c r="T2" t="n">
        <v>322445.33</v>
      </c>
      <c r="U2" t="n">
        <v>1651.67</v>
      </c>
      <c r="V2" t="n">
        <v>0</v>
      </c>
      <c r="W2" t="n">
        <v>3</v>
      </c>
    </row>
    <row r="3">
      <c r="A3" t="inlineStr">
        <is>
          <t>@5B@</t>
        </is>
      </c>
      <c r="B3" t="n">
        <v>2024000157</v>
      </c>
      <c r="C3" t="inlineStr"/>
      <c r="D3" s="135" t="n">
        <v>45322</v>
      </c>
      <c r="E3" s="135" t="n">
        <v>45306</v>
      </c>
      <c r="F3" s="135" t="n">
        <v>45322</v>
      </c>
      <c r="G3" t="n">
        <v>8327</v>
      </c>
      <c r="H3" t="inlineStr">
        <is>
          <t>UG INDÚST DE COLCHÕES DA AMAZÔNIA L</t>
        </is>
      </c>
      <c r="I3" t="inlineStr">
        <is>
          <t>MARJOM</t>
        </is>
      </c>
      <c r="J3" t="inlineStr">
        <is>
          <t>MÍDIA INDOOR</t>
        </is>
      </c>
      <c r="K3" t="inlineStr">
        <is>
          <t>LOCACAO INDOOR Q1 MARJOM</t>
        </is>
      </c>
      <c r="L3" t="inlineStr">
        <is>
          <t>SA08</t>
        </is>
      </c>
      <c r="M3" t="inlineStr">
        <is>
          <t>ENCERRADA</t>
        </is>
      </c>
      <c r="N3" s="135" t="n">
        <v>45321</v>
      </c>
      <c r="O3" t="n">
        <v>30000</v>
      </c>
      <c r="P3" t="n">
        <v>0</v>
      </c>
      <c r="Q3" t="n">
        <v>0</v>
      </c>
      <c r="R3" t="n">
        <v>0</v>
      </c>
      <c r="S3" t="n">
        <v>30000</v>
      </c>
      <c r="T3" t="n">
        <v>292445.33</v>
      </c>
      <c r="U3" t="n">
        <v>30000</v>
      </c>
      <c r="V3" t="n">
        <v>0</v>
      </c>
      <c r="W3" t="n">
        <v>1</v>
      </c>
    </row>
    <row r="4">
      <c r="A4" t="inlineStr">
        <is>
          <t>@5B@</t>
        </is>
      </c>
      <c r="B4" t="n">
        <v>2024000158</v>
      </c>
      <c r="C4" t="inlineStr"/>
      <c r="D4" s="135" t="n">
        <v>45322</v>
      </c>
      <c r="E4" s="135" t="n">
        <v>45300</v>
      </c>
      <c r="F4" s="135" t="n">
        <v>45322</v>
      </c>
      <c r="G4" t="n">
        <v>8327</v>
      </c>
      <c r="H4" t="inlineStr">
        <is>
          <t>UG INDÚST DE COLCHÕES DA AMAZÔNIA L</t>
        </is>
      </c>
      <c r="I4" t="inlineStr">
        <is>
          <t>MARJOM</t>
        </is>
      </c>
      <c r="J4" t="inlineStr">
        <is>
          <t>MÍDIA DIGITAL</t>
        </is>
      </c>
      <c r="K4" t="inlineStr">
        <is>
          <t>IMPRESSOES GOOGLE MARJOM</t>
        </is>
      </c>
      <c r="L4" t="inlineStr">
        <is>
          <t>SA08</t>
        </is>
      </c>
      <c r="M4" t="inlineStr">
        <is>
          <t>ENCERRADA</t>
        </is>
      </c>
      <c r="N4" s="135" t="n">
        <v>45321</v>
      </c>
      <c r="O4" t="n">
        <v>3000</v>
      </c>
      <c r="P4" t="n">
        <v>0</v>
      </c>
      <c r="Q4" t="n">
        <v>0</v>
      </c>
      <c r="R4" t="n">
        <v>0</v>
      </c>
      <c r="S4" t="n">
        <v>3000</v>
      </c>
      <c r="T4" t="n">
        <v>289445.33</v>
      </c>
      <c r="U4" t="n">
        <v>3000</v>
      </c>
      <c r="V4" t="n">
        <v>0</v>
      </c>
      <c r="W4" t="n">
        <v>1</v>
      </c>
    </row>
    <row r="5">
      <c r="A5" t="inlineStr">
        <is>
          <t>@5B@</t>
        </is>
      </c>
      <c r="B5" t="n">
        <v>2024000159</v>
      </c>
      <c r="C5" t="inlineStr"/>
      <c r="D5" s="135" t="n">
        <v>45322</v>
      </c>
      <c r="E5" s="135" t="n">
        <v>45300</v>
      </c>
      <c r="F5" s="135" t="n">
        <v>45322</v>
      </c>
      <c r="G5" t="n">
        <v>8327</v>
      </c>
      <c r="H5" t="inlineStr">
        <is>
          <t>UG INDÚST DE COLCHÕES DA AMAZÔNIA L</t>
        </is>
      </c>
      <c r="I5" t="inlineStr">
        <is>
          <t>MARJOM</t>
        </is>
      </c>
      <c r="J5" t="inlineStr">
        <is>
          <t>MÍDIA DIGITAL</t>
        </is>
      </c>
      <c r="K5" t="inlineStr">
        <is>
          <t>IMPRESSOES META MARJOM</t>
        </is>
      </c>
      <c r="L5" t="inlineStr">
        <is>
          <t>SA08</t>
        </is>
      </c>
      <c r="M5" t="inlineStr">
        <is>
          <t>ENCERRADA</t>
        </is>
      </c>
      <c r="N5" s="135" t="n">
        <v>45321</v>
      </c>
      <c r="O5" t="n">
        <v>2000</v>
      </c>
      <c r="P5" t="n">
        <v>0</v>
      </c>
      <c r="Q5" t="n">
        <v>0</v>
      </c>
      <c r="R5" t="n">
        <v>0</v>
      </c>
      <c r="S5" t="n">
        <v>2000</v>
      </c>
      <c r="T5" t="n">
        <v>287445.33</v>
      </c>
      <c r="U5" t="n">
        <v>2000</v>
      </c>
      <c r="V5" t="n">
        <v>0</v>
      </c>
      <c r="W5" t="n">
        <v>1</v>
      </c>
    </row>
    <row r="6">
      <c r="A6" t="inlineStr">
        <is>
          <t>@5B@</t>
        </is>
      </c>
      <c r="B6" t="n">
        <v>2024000160</v>
      </c>
      <c r="C6" t="inlineStr"/>
      <c r="D6" s="135" t="n">
        <v>45322</v>
      </c>
      <c r="E6" s="135" t="n">
        <v>45292</v>
      </c>
      <c r="F6" s="135" t="n">
        <v>45322</v>
      </c>
      <c r="G6" t="n">
        <v>8327</v>
      </c>
      <c r="H6" t="inlineStr">
        <is>
          <t>UG INDÚST DE COLCHÕES DA AMAZÔNIA L</t>
        </is>
      </c>
      <c r="I6" t="inlineStr">
        <is>
          <t>MARJOM</t>
        </is>
      </c>
      <c r="J6" t="inlineStr">
        <is>
          <t>PATROCÍNIOS AÇÕES</t>
        </is>
      </c>
      <c r="K6" t="inlineStr">
        <is>
          <t>PARTICIPACAO BOLOS LOJAS MARJOM</t>
        </is>
      </c>
      <c r="L6" t="inlineStr">
        <is>
          <t>SA08</t>
        </is>
      </c>
      <c r="M6" t="inlineStr">
        <is>
          <t>ENCERRADA</t>
        </is>
      </c>
      <c r="N6" s="135" t="n">
        <v>45321</v>
      </c>
      <c r="O6" t="n">
        <v>1200</v>
      </c>
      <c r="P6" t="n">
        <v>0</v>
      </c>
      <c r="Q6" t="n">
        <v>0</v>
      </c>
      <c r="R6" t="n">
        <v>0</v>
      </c>
      <c r="S6" t="n">
        <v>1200</v>
      </c>
      <c r="T6" t="n">
        <v>286245.33</v>
      </c>
      <c r="U6" t="n">
        <v>1200</v>
      </c>
      <c r="V6" t="n">
        <v>0</v>
      </c>
      <c r="W6" t="n">
        <v>1</v>
      </c>
    </row>
    <row r="7">
      <c r="A7" t="inlineStr">
        <is>
          <t>@5B@</t>
        </is>
      </c>
      <c r="B7" t="n">
        <v>2024000161</v>
      </c>
      <c r="C7" t="inlineStr"/>
      <c r="D7" s="135" t="n">
        <v>45322</v>
      </c>
      <c r="E7" s="135" t="n">
        <v>45292</v>
      </c>
      <c r="F7" s="135" t="n">
        <v>45657</v>
      </c>
      <c r="G7" t="n">
        <v>8327</v>
      </c>
      <c r="H7" t="inlineStr">
        <is>
          <t>UG INDÚST DE COLCHÕES DA AMAZÔNIA L</t>
        </is>
      </c>
      <c r="I7" t="inlineStr">
        <is>
          <t>MARJOM</t>
        </is>
      </c>
      <c r="J7" t="inlineStr">
        <is>
          <t>PATROCÍNIOS AÇÕES</t>
        </is>
      </c>
      <c r="K7" t="inlineStr">
        <is>
          <t>CAMISA INICIATIVA 2024 MARJOM</t>
        </is>
      </c>
      <c r="L7" t="inlineStr">
        <is>
          <t>SA08</t>
        </is>
      </c>
      <c r="M7" t="inlineStr">
        <is>
          <t>ENCERRADA</t>
        </is>
      </c>
      <c r="N7" s="135" t="n">
        <v>45321</v>
      </c>
      <c r="O7" t="n">
        <v>16000</v>
      </c>
      <c r="P7" t="n">
        <v>0</v>
      </c>
      <c r="Q7" t="n">
        <v>0</v>
      </c>
      <c r="R7" t="n">
        <v>0</v>
      </c>
      <c r="S7" t="n">
        <v>16000</v>
      </c>
      <c r="T7" t="n">
        <v>270245.33</v>
      </c>
      <c r="U7" t="n">
        <v>16000</v>
      </c>
      <c r="V7" t="n">
        <v>0</v>
      </c>
      <c r="W7" t="n">
        <v>1</v>
      </c>
    </row>
    <row r="8">
      <c r="A8" t="inlineStr">
        <is>
          <t>@5B@</t>
        </is>
      </c>
      <c r="B8" t="n">
        <v>2024000162</v>
      </c>
      <c r="C8" t="inlineStr"/>
      <c r="D8" s="135" t="n">
        <v>45322</v>
      </c>
      <c r="E8" s="135" t="n">
        <v>45301</v>
      </c>
      <c r="F8" s="135" t="n">
        <v>45332</v>
      </c>
      <c r="G8" t="n">
        <v>8327</v>
      </c>
      <c r="H8" t="inlineStr">
        <is>
          <t>UG INDÚST DE COLCHÕES DA AMAZÔNIA L</t>
        </is>
      </c>
      <c r="I8" t="inlineStr">
        <is>
          <t>MARJOM</t>
        </is>
      </c>
      <c r="J8" t="inlineStr">
        <is>
          <t>MÍDIA INDOOR</t>
        </is>
      </c>
      <c r="K8" t="inlineStr">
        <is>
          <t>BACKBUSS MARJOM</t>
        </is>
      </c>
      <c r="L8" t="inlineStr">
        <is>
          <t>SA08</t>
        </is>
      </c>
      <c r="M8" t="inlineStr">
        <is>
          <t>ENCERRADA</t>
        </is>
      </c>
      <c r="N8" s="135" t="n">
        <v>45321</v>
      </c>
      <c r="O8" t="n">
        <v>15000</v>
      </c>
      <c r="P8" t="n">
        <v>0</v>
      </c>
      <c r="Q8" t="n">
        <v>0</v>
      </c>
      <c r="R8" t="n">
        <v>0</v>
      </c>
      <c r="S8" t="n">
        <v>15000</v>
      </c>
      <c r="T8" t="n">
        <v>255245.33</v>
      </c>
      <c r="U8" t="n">
        <v>15000</v>
      </c>
      <c r="V8" t="n">
        <v>0</v>
      </c>
      <c r="W8" t="n">
        <v>1</v>
      </c>
    </row>
    <row r="9">
      <c r="A9" t="inlineStr">
        <is>
          <t>@5B@</t>
        </is>
      </c>
      <c r="B9" t="n">
        <v>2024000163</v>
      </c>
      <c r="C9" t="inlineStr"/>
      <c r="D9" s="135" t="n">
        <v>45322</v>
      </c>
      <c r="E9" s="135" t="n">
        <v>45292</v>
      </c>
      <c r="F9" s="135" t="n">
        <v>45322</v>
      </c>
      <c r="G9" t="n">
        <v>8327</v>
      </c>
      <c r="H9" t="inlineStr">
        <is>
          <t>UG INDÚST DE COLCHÕES DA AMAZÔNIA L</t>
        </is>
      </c>
      <c r="I9" t="inlineStr">
        <is>
          <t>MARJOM</t>
        </is>
      </c>
      <c r="J9" t="inlineStr">
        <is>
          <t>PATROCÍNIOS AÇÕES</t>
        </is>
      </c>
      <c r="K9" t="inlineStr">
        <is>
          <t>PLANO DE ACAO RO/AC LAMINA E BLITZ</t>
        </is>
      </c>
      <c r="L9" t="inlineStr">
        <is>
          <t>SA08</t>
        </is>
      </c>
      <c r="M9" t="inlineStr">
        <is>
          <t>ENCERRADA</t>
        </is>
      </c>
      <c r="N9" s="135" t="n">
        <v>45321</v>
      </c>
      <c r="O9" t="n">
        <v>15000</v>
      </c>
      <c r="P9" t="n">
        <v>0</v>
      </c>
      <c r="Q9" t="n">
        <v>0</v>
      </c>
      <c r="R9" t="n">
        <v>0</v>
      </c>
      <c r="S9" t="n">
        <v>15000</v>
      </c>
      <c r="T9" t="n">
        <v>240245.33</v>
      </c>
      <c r="U9" t="n">
        <v>15000</v>
      </c>
      <c r="V9" t="n">
        <v>0</v>
      </c>
      <c r="W9" t="n">
        <v>1</v>
      </c>
    </row>
    <row r="10">
      <c r="A10" t="inlineStr">
        <is>
          <t>@5B@</t>
        </is>
      </c>
      <c r="B10" t="n">
        <v>2024000164</v>
      </c>
      <c r="C10" t="inlineStr"/>
      <c r="D10" s="135" t="n">
        <v>45322</v>
      </c>
      <c r="E10" s="135" t="n">
        <v>45315</v>
      </c>
      <c r="F10" s="135" t="n">
        <v>45315</v>
      </c>
      <c r="G10" t="n">
        <v>8327</v>
      </c>
      <c r="H10" t="inlineStr">
        <is>
          <t>UG INDÚST DE COLCHÕES DA AMAZÔNIA L</t>
        </is>
      </c>
      <c r="I10" t="inlineStr">
        <is>
          <t>MARJOM</t>
        </is>
      </c>
      <c r="J10" t="inlineStr">
        <is>
          <t>PATROCÍNIOS AÇÕES</t>
        </is>
      </c>
      <c r="K10" t="inlineStr">
        <is>
          <t>DOACAO COLCHOES APARECIDA MARJOM</t>
        </is>
      </c>
      <c r="L10" t="inlineStr">
        <is>
          <t>SA08</t>
        </is>
      </c>
      <c r="M10" t="inlineStr">
        <is>
          <t>ENCERRADA</t>
        </is>
      </c>
      <c r="N10" s="135" t="n">
        <v>45321</v>
      </c>
      <c r="O10" t="n">
        <v>12180</v>
      </c>
      <c r="P10" t="n">
        <v>0</v>
      </c>
      <c r="Q10" t="n">
        <v>0</v>
      </c>
      <c r="R10" t="n">
        <v>0</v>
      </c>
      <c r="S10" t="n">
        <v>12180</v>
      </c>
      <c r="T10" t="n">
        <v>228065.33</v>
      </c>
      <c r="U10" t="n">
        <v>12180</v>
      </c>
      <c r="V10" t="n">
        <v>0</v>
      </c>
      <c r="W10" t="n">
        <v>1</v>
      </c>
    </row>
    <row r="11">
      <c r="A11" t="inlineStr">
        <is>
          <t>@5B@</t>
        </is>
      </c>
      <c r="B11" t="n">
        <v>2024000205</v>
      </c>
      <c r="C11" t="inlineStr">
        <is>
          <t>ENBEMOL 003/24</t>
        </is>
      </c>
      <c r="D11" s="135" t="n">
        <v>45337</v>
      </c>
      <c r="E11" s="135" t="n">
        <v>45312</v>
      </c>
      <c r="F11" s="135" t="n">
        <v>45333</v>
      </c>
      <c r="G11" t="n">
        <v>8327</v>
      </c>
      <c r="H11" t="inlineStr">
        <is>
          <t>UG INDÚST DE COLCHÕES DA AMAZÔNIA L</t>
        </is>
      </c>
      <c r="I11" t="inlineStr">
        <is>
          <t>MARJOM</t>
        </is>
      </c>
      <c r="J11" t="inlineStr">
        <is>
          <t>ENCARTE SEMANAL</t>
        </is>
      </c>
      <c r="K11" t="inlineStr">
        <is>
          <t>LÂMINA MARJOM E PELMEX</t>
        </is>
      </c>
      <c r="L11" t="inlineStr">
        <is>
          <t>SA08</t>
        </is>
      </c>
      <c r="M11" t="inlineStr">
        <is>
          <t>ENCERRADA</t>
        </is>
      </c>
      <c r="N11" s="135" t="n">
        <v>45363</v>
      </c>
      <c r="O11" t="n">
        <v>5911.1</v>
      </c>
      <c r="P11" t="n">
        <v>0</v>
      </c>
      <c r="Q11" t="n">
        <v>0</v>
      </c>
      <c r="R11" t="n">
        <v>0</v>
      </c>
      <c r="S11" t="n">
        <v>5911.1</v>
      </c>
      <c r="T11" t="n">
        <v>360603.9</v>
      </c>
      <c r="U11" t="n">
        <v>5911.1</v>
      </c>
      <c r="V11" t="n">
        <v>0</v>
      </c>
      <c r="W11" t="n">
        <v>3</v>
      </c>
    </row>
    <row r="12">
      <c r="A12" t="inlineStr">
        <is>
          <t>@5C@</t>
        </is>
      </c>
      <c r="B12" t="n">
        <v>2024000249</v>
      </c>
      <c r="C12" t="inlineStr"/>
      <c r="D12" s="135" t="n">
        <v>45352</v>
      </c>
      <c r="E12" s="135" t="n">
        <v>45323</v>
      </c>
      <c r="F12" s="135" t="n">
        <v>45351</v>
      </c>
      <c r="G12" t="n">
        <v>8327</v>
      </c>
      <c r="H12" t="inlineStr">
        <is>
          <t>UG INDÚST DE COLCHÕES DA AMAZÔNIA L</t>
        </is>
      </c>
      <c r="I12" t="inlineStr">
        <is>
          <t>MARJOM</t>
        </is>
      </c>
      <c r="J12" t="inlineStr">
        <is>
          <t>MÍDIA DIGITAL</t>
        </is>
      </c>
      <c r="K12" t="inlineStr">
        <is>
          <t>IMPRESSOES GOOGLE MARJOM</t>
        </is>
      </c>
      <c r="L12" t="inlineStr">
        <is>
          <t>SA08</t>
        </is>
      </c>
      <c r="M12" t="inlineStr">
        <is>
          <t>ENCERRADA</t>
        </is>
      </c>
      <c r="N12" s="135" t="n">
        <v>45351</v>
      </c>
      <c r="O12" t="n">
        <v>3000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3000</v>
      </c>
      <c r="W12" t="n">
        <v>2</v>
      </c>
    </row>
    <row r="13">
      <c r="A13" t="inlineStr">
        <is>
          <t>@5C@</t>
        </is>
      </c>
      <c r="B13" t="n">
        <v>2024000250</v>
      </c>
      <c r="C13" t="inlineStr"/>
      <c r="D13" s="135" t="n">
        <v>45352</v>
      </c>
      <c r="E13" s="135" t="n">
        <v>45323</v>
      </c>
      <c r="F13" s="135" t="n">
        <v>45351</v>
      </c>
      <c r="G13" t="n">
        <v>8327</v>
      </c>
      <c r="H13" t="inlineStr">
        <is>
          <t>UG INDÚST DE COLCHÕES DA AMAZÔNIA L</t>
        </is>
      </c>
      <c r="I13" t="inlineStr">
        <is>
          <t>MARJOM</t>
        </is>
      </c>
      <c r="J13" t="inlineStr">
        <is>
          <t>MÍDIA DIGITAL</t>
        </is>
      </c>
      <c r="K13" t="inlineStr">
        <is>
          <t>IMPRESSOES META MARJOM</t>
        </is>
      </c>
      <c r="L13" t="inlineStr">
        <is>
          <t>SA08</t>
        </is>
      </c>
      <c r="M13" t="inlineStr">
        <is>
          <t>ENCERRADA</t>
        </is>
      </c>
      <c r="N13" s="135" t="n">
        <v>45351</v>
      </c>
      <c r="O13" t="n">
        <v>2000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2000</v>
      </c>
      <c r="W13" t="n">
        <v>2</v>
      </c>
    </row>
    <row r="14">
      <c r="A14" t="inlineStr">
        <is>
          <t>@5C@</t>
        </is>
      </c>
      <c r="B14" t="n">
        <v>2024000277</v>
      </c>
      <c r="C14" t="inlineStr"/>
      <c r="D14" s="135" t="n">
        <v>45352</v>
      </c>
      <c r="E14" s="135" t="n">
        <v>45323</v>
      </c>
      <c r="F14" s="135" t="n">
        <v>45351</v>
      </c>
      <c r="G14" t="n">
        <v>8327</v>
      </c>
      <c r="H14" t="inlineStr">
        <is>
          <t>UG INDÚST DE COLCHÕES DA AMAZÔNIA L</t>
        </is>
      </c>
      <c r="I14" t="inlineStr">
        <is>
          <t>MARJOM</t>
        </is>
      </c>
      <c r="J14" t="inlineStr">
        <is>
          <t>PATROCÍNIOS AÇÕES</t>
        </is>
      </c>
      <c r="K14" t="inlineStr">
        <is>
          <t>PARTICIPACAO BOLOS LOJAS MARJOM</t>
        </is>
      </c>
      <c r="L14" t="inlineStr">
        <is>
          <t>SA08</t>
        </is>
      </c>
      <c r="M14" t="inlineStr">
        <is>
          <t>ENCERRADA</t>
        </is>
      </c>
      <c r="N14" s="135" t="n">
        <v>45351</v>
      </c>
      <c r="O14" t="n">
        <v>1200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1200</v>
      </c>
      <c r="W14" t="n">
        <v>2</v>
      </c>
    </row>
    <row r="15">
      <c r="A15" t="inlineStr">
        <is>
          <t>@5C@</t>
        </is>
      </c>
      <c r="B15" t="n">
        <v>2024000278</v>
      </c>
      <c r="C15" t="inlineStr"/>
      <c r="D15" s="135" t="n">
        <v>45352</v>
      </c>
      <c r="E15" s="135" t="n">
        <v>45323</v>
      </c>
      <c r="F15" s="135" t="n">
        <v>45351</v>
      </c>
      <c r="G15" t="n">
        <v>8327</v>
      </c>
      <c r="H15" t="inlineStr">
        <is>
          <t>UG INDÚST DE COLCHÕES DA AMAZÔNIA L</t>
        </is>
      </c>
      <c r="I15" t="inlineStr">
        <is>
          <t>MARJOM</t>
        </is>
      </c>
      <c r="J15" t="inlineStr">
        <is>
          <t>PATROCÍNIOS AÇÕES</t>
        </is>
      </c>
      <c r="K15" t="inlineStr">
        <is>
          <t>PROJETO INDIGENA ESG TOTI MARJOM</t>
        </is>
      </c>
      <c r="L15" t="inlineStr">
        <is>
          <t>SA08</t>
        </is>
      </c>
      <c r="M15" t="inlineStr">
        <is>
          <t>ENCERRADA</t>
        </is>
      </c>
      <c r="N15" s="135" t="n">
        <v>45351</v>
      </c>
      <c r="O15" t="n">
        <v>16666.66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16666.66</v>
      </c>
      <c r="W15" t="n">
        <v>2</v>
      </c>
    </row>
    <row r="16">
      <c r="A16" t="inlineStr">
        <is>
          <t>@5C@</t>
        </is>
      </c>
      <c r="B16" t="n">
        <v>2024000281</v>
      </c>
      <c r="C16" t="inlineStr"/>
      <c r="D16" s="135" t="n">
        <v>45352</v>
      </c>
      <c r="E16" s="135" t="n">
        <v>45323</v>
      </c>
      <c r="F16" s="135" t="n">
        <v>45351</v>
      </c>
      <c r="G16" t="n">
        <v>8327</v>
      </c>
      <c r="H16" t="inlineStr">
        <is>
          <t>UG INDÚST DE COLCHÕES DA AMAZÔNIA L</t>
        </is>
      </c>
      <c r="I16" t="inlineStr">
        <is>
          <t>MARJOM</t>
        </is>
      </c>
      <c r="J16" t="inlineStr">
        <is>
          <t>PATROCÍNIOS AÇÕES</t>
        </is>
      </c>
      <c r="K16" t="inlineStr">
        <is>
          <t>CAMISA INICIATIVA 2024 1 DE 2 MARJOM</t>
        </is>
      </c>
      <c r="L16" t="inlineStr">
        <is>
          <t>SA08</t>
        </is>
      </c>
      <c r="M16" t="inlineStr">
        <is>
          <t>ENCERRADA</t>
        </is>
      </c>
      <c r="N16" s="135" t="n">
        <v>45351</v>
      </c>
      <c r="O16" t="n">
        <v>16000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16000</v>
      </c>
      <c r="W16" t="n">
        <v>2</v>
      </c>
    </row>
    <row r="17">
      <c r="A17" t="inlineStr">
        <is>
          <t>@5C@</t>
        </is>
      </c>
      <c r="B17" t="n">
        <v>2024000286</v>
      </c>
      <c r="C17" t="inlineStr"/>
      <c r="D17" s="135" t="n">
        <v>45352</v>
      </c>
      <c r="E17" s="135" t="n">
        <v>45323</v>
      </c>
      <c r="F17" s="135" t="n">
        <v>45351</v>
      </c>
      <c r="G17" t="n">
        <v>8327</v>
      </c>
      <c r="H17" t="inlineStr">
        <is>
          <t>UG INDÚST DE COLCHÕES DA AMAZÔNIA L</t>
        </is>
      </c>
      <c r="I17" t="inlineStr">
        <is>
          <t>MARJOM</t>
        </is>
      </c>
      <c r="J17" t="inlineStr">
        <is>
          <t>PATROCÍNIOS AÇÕES</t>
        </is>
      </c>
      <c r="K17" t="inlineStr">
        <is>
          <t>KIT PARCERIA 10 ANOS BEMOL MARJOM</t>
        </is>
      </c>
      <c r="L17" t="inlineStr">
        <is>
          <t>SA08</t>
        </is>
      </c>
      <c r="M17" t="inlineStr">
        <is>
          <t>ENCERRADA</t>
        </is>
      </c>
      <c r="N17" s="135" t="n">
        <v>45351</v>
      </c>
      <c r="O17" t="n">
        <v>39930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39930</v>
      </c>
      <c r="W17" t="n">
        <v>2</v>
      </c>
    </row>
    <row r="18">
      <c r="A18" t="inlineStr">
        <is>
          <t>@5C@</t>
        </is>
      </c>
      <c r="B18" t="n">
        <v>2024000291</v>
      </c>
      <c r="C18" t="inlineStr"/>
      <c r="D18" s="135" t="n">
        <v>45352</v>
      </c>
      <c r="E18" s="135" t="n">
        <v>45323</v>
      </c>
      <c r="F18" s="135" t="n">
        <v>45351</v>
      </c>
      <c r="G18" t="n">
        <v>8327</v>
      </c>
      <c r="H18" t="inlineStr">
        <is>
          <t>UG INDÚST DE COLCHÕES DA AMAZÔNIA L</t>
        </is>
      </c>
      <c r="I18" t="inlineStr">
        <is>
          <t>MARJOM</t>
        </is>
      </c>
      <c r="J18" t="inlineStr">
        <is>
          <t>MÍDIA INDOOR</t>
        </is>
      </c>
      <c r="K18" t="inlineStr">
        <is>
          <t>LOCACAO INDOOR FEVEREIRO MARJOM</t>
        </is>
      </c>
      <c r="L18" t="inlineStr">
        <is>
          <t>SA08</t>
        </is>
      </c>
      <c r="M18" t="inlineStr">
        <is>
          <t>ENCERRADA</t>
        </is>
      </c>
      <c r="N18" s="135" t="n">
        <v>45351</v>
      </c>
      <c r="O18" t="n">
        <v>30000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30000</v>
      </c>
      <c r="W18" t="n">
        <v>2</v>
      </c>
    </row>
    <row r="19">
      <c r="A19" t="inlineStr">
        <is>
          <t>@5C@</t>
        </is>
      </c>
      <c r="B19" t="n">
        <v>2024000314</v>
      </c>
      <c r="C19" t="inlineStr">
        <is>
          <t>ENBEMOL 005/24</t>
        </is>
      </c>
      <c r="D19" s="135" t="n">
        <v>45366</v>
      </c>
      <c r="E19" s="135" t="n">
        <v>45347</v>
      </c>
      <c r="F19" s="135" t="n">
        <v>45353</v>
      </c>
      <c r="G19" t="n">
        <v>8327</v>
      </c>
      <c r="H19" t="inlineStr">
        <is>
          <t>UG INDÚST DE COLCHÕES DA AMAZÔNIA L</t>
        </is>
      </c>
      <c r="I19" t="inlineStr">
        <is>
          <t>MARJOM</t>
        </is>
      </c>
      <c r="J19" t="inlineStr">
        <is>
          <t>ENCARTE SEMANAL</t>
        </is>
      </c>
      <c r="K19" t="inlineStr">
        <is>
          <t>ENCARTE 005.24 -SEMANA DA MULHER</t>
        </is>
      </c>
      <c r="L19" t="inlineStr">
        <is>
          <t>SA08</t>
        </is>
      </c>
      <c r="M19" t="inlineStr">
        <is>
          <t>ENCERRADA</t>
        </is>
      </c>
      <c r="N19" s="135" t="n">
        <v>45366</v>
      </c>
      <c r="O19" t="n">
        <v>1653.23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1653.23</v>
      </c>
      <c r="W19" t="n">
        <v>3</v>
      </c>
    </row>
    <row r="20">
      <c r="A20" t="inlineStr">
        <is>
          <t>@5B@</t>
        </is>
      </c>
      <c r="B20" t="n">
        <v>2024000345</v>
      </c>
      <c r="C20" t="inlineStr"/>
      <c r="D20" s="135" t="n">
        <v>45393</v>
      </c>
      <c r="E20" s="135" t="n">
        <v>45352</v>
      </c>
      <c r="F20" s="135" t="n">
        <v>45382</v>
      </c>
      <c r="G20" t="n">
        <v>8327</v>
      </c>
      <c r="H20" t="inlineStr">
        <is>
          <t>UG INDÚST DE COLCHÕES DA AMAZÔNIA L</t>
        </is>
      </c>
      <c r="I20" t="inlineStr">
        <is>
          <t>MARJOM</t>
        </is>
      </c>
      <c r="J20" t="inlineStr">
        <is>
          <t>MÍDIA INDOOR</t>
        </is>
      </c>
      <c r="K20" t="inlineStr">
        <is>
          <t>POSITIVACAO INDOOR MARJOM</t>
        </is>
      </c>
      <c r="L20" t="inlineStr">
        <is>
          <t>SA08</t>
        </is>
      </c>
      <c r="M20" t="inlineStr">
        <is>
          <t>ENCERRADA</t>
        </is>
      </c>
      <c r="N20" s="135" t="n">
        <v>45381</v>
      </c>
      <c r="O20" t="n">
        <v>30000</v>
      </c>
      <c r="P20" t="n">
        <v>0</v>
      </c>
      <c r="Q20" t="n">
        <v>0</v>
      </c>
      <c r="R20" t="n">
        <v>0</v>
      </c>
      <c r="S20" t="n">
        <v>30000</v>
      </c>
      <c r="T20" t="n">
        <v>182387.84</v>
      </c>
      <c r="U20" t="n">
        <v>30000</v>
      </c>
      <c r="V20" t="n">
        <v>0</v>
      </c>
      <c r="W20" t="n">
        <v>3</v>
      </c>
    </row>
    <row r="21">
      <c r="A21" t="inlineStr">
        <is>
          <t>@5B@</t>
        </is>
      </c>
      <c r="B21" t="n">
        <v>2024000346</v>
      </c>
      <c r="C21" t="inlineStr"/>
      <c r="D21" s="135" t="n">
        <v>45393</v>
      </c>
      <c r="E21" s="135" t="n">
        <v>45352</v>
      </c>
      <c r="F21" s="135" t="n">
        <v>45382</v>
      </c>
      <c r="G21" t="n">
        <v>8327</v>
      </c>
      <c r="H21" t="inlineStr">
        <is>
          <t>UG INDÚST DE COLCHÕES DA AMAZÔNIA L</t>
        </is>
      </c>
      <c r="I21" t="inlineStr">
        <is>
          <t>MARJOM</t>
        </is>
      </c>
      <c r="J21" t="inlineStr">
        <is>
          <t>MÍDIA DIGITAL</t>
        </is>
      </c>
      <c r="K21" t="inlineStr">
        <is>
          <t>IMPRESSOES GOOGLE MARJOM</t>
        </is>
      </c>
      <c r="L21" t="inlineStr">
        <is>
          <t>SA08</t>
        </is>
      </c>
      <c r="M21" t="inlineStr">
        <is>
          <t>ENCERRADA</t>
        </is>
      </c>
      <c r="N21" s="135" t="n">
        <v>45381</v>
      </c>
      <c r="O21" t="n">
        <v>3000</v>
      </c>
      <c r="P21" t="n">
        <v>0</v>
      </c>
      <c r="Q21" t="n">
        <v>0</v>
      </c>
      <c r="R21" t="n">
        <v>0</v>
      </c>
      <c r="S21" t="n">
        <v>3000</v>
      </c>
      <c r="T21" t="n">
        <v>179387.84</v>
      </c>
      <c r="U21" t="n">
        <v>3000</v>
      </c>
      <c r="V21" t="n">
        <v>0</v>
      </c>
      <c r="W21" t="n">
        <v>3</v>
      </c>
    </row>
    <row r="22">
      <c r="A22" t="inlineStr">
        <is>
          <t>@5B@</t>
        </is>
      </c>
      <c r="B22" t="n">
        <v>2024000347</v>
      </c>
      <c r="C22" t="inlineStr"/>
      <c r="D22" s="135" t="n">
        <v>45393</v>
      </c>
      <c r="E22" s="135" t="n">
        <v>45352</v>
      </c>
      <c r="F22" s="135" t="n">
        <v>45382</v>
      </c>
      <c r="G22" t="n">
        <v>8327</v>
      </c>
      <c r="H22" t="inlineStr">
        <is>
          <t>UG INDÚST DE COLCHÕES DA AMAZÔNIA L</t>
        </is>
      </c>
      <c r="I22" t="inlineStr">
        <is>
          <t>MARJOM</t>
        </is>
      </c>
      <c r="J22" t="inlineStr">
        <is>
          <t>MÍDIA DIGITAL</t>
        </is>
      </c>
      <c r="K22" t="inlineStr">
        <is>
          <t>IMPRESSOES META MARJOM</t>
        </is>
      </c>
      <c r="L22" t="inlineStr">
        <is>
          <t>SA08</t>
        </is>
      </c>
      <c r="M22" t="inlineStr">
        <is>
          <t>ENCERRADA</t>
        </is>
      </c>
      <c r="N22" s="135" t="n">
        <v>45381</v>
      </c>
      <c r="O22" t="n">
        <v>2000</v>
      </c>
      <c r="P22" t="n">
        <v>0</v>
      </c>
      <c r="Q22" t="n">
        <v>0</v>
      </c>
      <c r="R22" t="n">
        <v>0</v>
      </c>
      <c r="S22" t="n">
        <v>2000</v>
      </c>
      <c r="T22" t="n">
        <v>177387.84</v>
      </c>
      <c r="U22" t="n">
        <v>2000</v>
      </c>
      <c r="V22" t="n">
        <v>0</v>
      </c>
      <c r="W22" t="n">
        <v>3</v>
      </c>
    </row>
    <row r="23">
      <c r="A23" t="inlineStr">
        <is>
          <t>@5B@</t>
        </is>
      </c>
      <c r="B23" t="n">
        <v>2024000348</v>
      </c>
      <c r="C23" t="inlineStr"/>
      <c r="D23" s="135" t="n">
        <v>45393</v>
      </c>
      <c r="E23" s="135" t="n">
        <v>45352</v>
      </c>
      <c r="F23" s="135" t="n">
        <v>45382</v>
      </c>
      <c r="G23" t="n">
        <v>8327</v>
      </c>
      <c r="H23" t="inlineStr">
        <is>
          <t>UG INDÚST DE COLCHÕES DA AMAZÔNIA L</t>
        </is>
      </c>
      <c r="I23" t="inlineStr">
        <is>
          <t>MARJOM</t>
        </is>
      </c>
      <c r="J23" t="inlineStr">
        <is>
          <t>PATROCÍNIOS AÇÕES</t>
        </is>
      </c>
      <c r="K23" t="inlineStr">
        <is>
          <t>PARTICIPACAO BOLOS LOJAS MARJOM</t>
        </is>
      </c>
      <c r="L23" t="inlineStr">
        <is>
          <t>SA08</t>
        </is>
      </c>
      <c r="M23" t="inlineStr">
        <is>
          <t>ENCERRADA</t>
        </is>
      </c>
      <c r="N23" s="135" t="n">
        <v>45381</v>
      </c>
      <c r="O23" t="n">
        <v>600</v>
      </c>
      <c r="P23" t="n">
        <v>0</v>
      </c>
      <c r="Q23" t="n">
        <v>0</v>
      </c>
      <c r="R23" t="n">
        <v>0</v>
      </c>
      <c r="S23" t="n">
        <v>600</v>
      </c>
      <c r="T23" t="n">
        <v>176787.84</v>
      </c>
      <c r="U23" t="n">
        <v>600</v>
      </c>
      <c r="V23" t="n">
        <v>0</v>
      </c>
      <c r="W23" t="n">
        <v>3</v>
      </c>
    </row>
    <row r="24">
      <c r="A24" t="inlineStr">
        <is>
          <t>@5B@</t>
        </is>
      </c>
      <c r="B24" t="n">
        <v>2024000349</v>
      </c>
      <c r="C24" t="inlineStr"/>
      <c r="D24" s="135" t="n">
        <v>45393</v>
      </c>
      <c r="E24" s="135" t="n">
        <v>45352</v>
      </c>
      <c r="F24" s="135" t="n">
        <v>45382</v>
      </c>
      <c r="G24" t="n">
        <v>8327</v>
      </c>
      <c r="H24" t="inlineStr">
        <is>
          <t>UG INDÚST DE COLCHÕES DA AMAZÔNIA L</t>
        </is>
      </c>
      <c r="I24" t="inlineStr">
        <is>
          <t>MARJOM</t>
        </is>
      </c>
      <c r="J24" t="inlineStr">
        <is>
          <t>BRINDES</t>
        </is>
      </c>
      <c r="K24" t="inlineStr">
        <is>
          <t>KIT PARCERIA 10 ANOS BEMOL MARJOM</t>
        </is>
      </c>
      <c r="L24" t="inlineStr">
        <is>
          <t>SA08</t>
        </is>
      </c>
      <c r="M24" t="inlineStr">
        <is>
          <t>ENCERRADA</t>
        </is>
      </c>
      <c r="N24" s="135" t="n">
        <v>45381</v>
      </c>
      <c r="O24" t="n">
        <v>39930</v>
      </c>
      <c r="P24" t="n">
        <v>0</v>
      </c>
      <c r="Q24" t="n">
        <v>0</v>
      </c>
      <c r="R24" t="n">
        <v>0</v>
      </c>
      <c r="S24" t="n">
        <v>39930</v>
      </c>
      <c r="T24" t="n">
        <v>136857.84</v>
      </c>
      <c r="U24" t="n">
        <v>39930</v>
      </c>
      <c r="V24" t="n">
        <v>0</v>
      </c>
      <c r="W24" t="n">
        <v>3</v>
      </c>
    </row>
    <row r="25">
      <c r="A25" t="inlineStr">
        <is>
          <t>@5B@</t>
        </is>
      </c>
      <c r="B25" t="n">
        <v>2024000350</v>
      </c>
      <c r="C25" t="inlineStr"/>
      <c r="D25" s="135" t="n">
        <v>45393</v>
      </c>
      <c r="E25" s="135" t="n">
        <v>45348</v>
      </c>
      <c r="F25" s="135" t="n">
        <v>45361</v>
      </c>
      <c r="G25" t="n">
        <v>8327</v>
      </c>
      <c r="H25" t="inlineStr">
        <is>
          <t>UG INDÚST DE COLCHÕES DA AMAZÔNIA L</t>
        </is>
      </c>
      <c r="I25" t="inlineStr">
        <is>
          <t>MARJOM</t>
        </is>
      </c>
      <c r="J25" t="inlineStr">
        <is>
          <t>OUTDOOR</t>
        </is>
      </c>
      <c r="K25" t="inlineStr">
        <is>
          <t>OOH OUTDOOR MARJOM</t>
        </is>
      </c>
      <c r="L25" t="inlineStr">
        <is>
          <t>SA08</t>
        </is>
      </c>
      <c r="M25" t="inlineStr">
        <is>
          <t>ENCERRADA</t>
        </is>
      </c>
      <c r="N25" s="135" t="n">
        <v>45381</v>
      </c>
      <c r="O25" t="n">
        <v>24000</v>
      </c>
      <c r="P25" t="n">
        <v>0</v>
      </c>
      <c r="Q25" t="n">
        <v>0</v>
      </c>
      <c r="R25" t="n">
        <v>0</v>
      </c>
      <c r="S25" t="n">
        <v>24000</v>
      </c>
      <c r="T25" t="n">
        <v>112857.84</v>
      </c>
      <c r="U25" t="n">
        <v>24000</v>
      </c>
      <c r="V25" t="n">
        <v>0</v>
      </c>
      <c r="W25" t="n">
        <v>3</v>
      </c>
    </row>
    <row r="26">
      <c r="A26" t="inlineStr">
        <is>
          <t>@5B@</t>
        </is>
      </c>
      <c r="B26" t="n">
        <v>2024000351</v>
      </c>
      <c r="C26" t="inlineStr"/>
      <c r="D26" s="135" t="n">
        <v>45393</v>
      </c>
      <c r="E26" s="135" t="n">
        <v>45352</v>
      </c>
      <c r="F26" s="135" t="n">
        <v>45382</v>
      </c>
      <c r="G26" t="n">
        <v>8327</v>
      </c>
      <c r="H26" t="inlineStr">
        <is>
          <t>UG INDÚST DE COLCHÕES DA AMAZÔNIA L</t>
        </is>
      </c>
      <c r="I26" t="inlineStr">
        <is>
          <t>MARJOM</t>
        </is>
      </c>
      <c r="J26" t="inlineStr">
        <is>
          <t>PATROCÍNIOS AÇÕES</t>
        </is>
      </c>
      <c r="K26" t="inlineStr">
        <is>
          <t>PATROCINIO PROJETO ESG TOTI MARJOM</t>
        </is>
      </c>
      <c r="L26" t="inlineStr">
        <is>
          <t>SA08</t>
        </is>
      </c>
      <c r="M26" t="inlineStr">
        <is>
          <t>ENCERRADA</t>
        </is>
      </c>
      <c r="N26" s="135" t="n">
        <v>45381</v>
      </c>
      <c r="O26" t="n">
        <v>16666.68</v>
      </c>
      <c r="P26" t="n">
        <v>0</v>
      </c>
      <c r="Q26" t="n">
        <v>0</v>
      </c>
      <c r="R26" t="n">
        <v>0</v>
      </c>
      <c r="S26" t="n">
        <v>16666.68</v>
      </c>
      <c r="T26" t="n">
        <v>96191.16</v>
      </c>
      <c r="U26" t="n">
        <v>16666.68</v>
      </c>
      <c r="V26" t="n">
        <v>0</v>
      </c>
      <c r="W26" t="n">
        <v>3</v>
      </c>
    </row>
    <row r="27">
      <c r="A27" t="inlineStr">
        <is>
          <t>@5B@</t>
        </is>
      </c>
      <c r="B27" t="n">
        <v>2024000352</v>
      </c>
      <c r="C27" t="inlineStr"/>
      <c r="D27" s="135" t="n">
        <v>45393</v>
      </c>
      <c r="E27" s="135" t="n">
        <v>45352</v>
      </c>
      <c r="F27" s="135" t="n">
        <v>45382</v>
      </c>
      <c r="G27" t="n">
        <v>8327</v>
      </c>
      <c r="H27" t="inlineStr">
        <is>
          <t>UG INDÚST DE COLCHÕES DA AMAZÔNIA L</t>
        </is>
      </c>
      <c r="I27" t="inlineStr">
        <is>
          <t>MARJOM</t>
        </is>
      </c>
      <c r="J27" t="inlineStr">
        <is>
          <t>PATROCÍNIOS AÇÕES</t>
        </is>
      </c>
      <c r="K27" t="inlineStr">
        <is>
          <t>PATROCINIO BEMOL CON MARJOM 1 DE 2</t>
        </is>
      </c>
      <c r="L27" t="inlineStr">
        <is>
          <t>SA08</t>
        </is>
      </c>
      <c r="M27" t="inlineStr">
        <is>
          <t>ENCERRADA</t>
        </is>
      </c>
      <c r="N27" s="135" t="n">
        <v>45381</v>
      </c>
      <c r="O27" t="n">
        <v>15000</v>
      </c>
      <c r="P27" t="n">
        <v>0</v>
      </c>
      <c r="Q27" t="n">
        <v>0</v>
      </c>
      <c r="R27" t="n">
        <v>0</v>
      </c>
      <c r="S27" t="n">
        <v>15000</v>
      </c>
      <c r="T27" t="n">
        <v>81191.16</v>
      </c>
      <c r="U27" t="n">
        <v>15000</v>
      </c>
      <c r="V27" t="n">
        <v>0</v>
      </c>
      <c r="W27" t="n">
        <v>3</v>
      </c>
    </row>
    <row r="28">
      <c r="A28" t="inlineStr">
        <is>
          <t>@5B@</t>
        </is>
      </c>
      <c r="B28" t="n">
        <v>2024000472</v>
      </c>
      <c r="C28" t="inlineStr"/>
      <c r="D28" s="135" t="n">
        <v>45422</v>
      </c>
      <c r="E28" s="135" t="n">
        <v>45383</v>
      </c>
      <c r="F28" s="135" t="n">
        <v>45412</v>
      </c>
      <c r="G28" t="n">
        <v>8327</v>
      </c>
      <c r="H28" t="inlineStr">
        <is>
          <t>UG INDÚST DE COLCHÕES DA AMAZÔNIA L</t>
        </is>
      </c>
      <c r="I28" t="inlineStr">
        <is>
          <t>MARJOM</t>
        </is>
      </c>
      <c r="J28" t="inlineStr">
        <is>
          <t>PATROCÍNIOS AÇÕES</t>
        </is>
      </c>
      <c r="K28" t="inlineStr">
        <is>
          <t>PARTICIPACAO BOLOS LOJAS MARJOM</t>
        </is>
      </c>
      <c r="L28" t="inlineStr">
        <is>
          <t>SA08</t>
        </is>
      </c>
      <c r="M28" t="inlineStr">
        <is>
          <t>ENCERRADA</t>
        </is>
      </c>
      <c r="N28" s="135" t="n">
        <v>45412</v>
      </c>
      <c r="O28" t="n">
        <v>1200</v>
      </c>
      <c r="P28" t="n">
        <v>0</v>
      </c>
      <c r="Q28" t="n">
        <v>0</v>
      </c>
      <c r="R28" t="n">
        <v>0</v>
      </c>
      <c r="S28" t="n">
        <v>1200</v>
      </c>
      <c r="T28" t="n">
        <v>132160.79</v>
      </c>
      <c r="U28" t="n">
        <v>1200</v>
      </c>
      <c r="V28" t="n">
        <v>0</v>
      </c>
      <c r="W28" t="n">
        <v>4</v>
      </c>
    </row>
    <row r="29">
      <c r="A29" t="inlineStr">
        <is>
          <t>@5B@</t>
        </is>
      </c>
      <c r="B29" t="n">
        <v>2024000473</v>
      </c>
      <c r="C29" t="inlineStr"/>
      <c r="D29" s="135" t="n">
        <v>45422</v>
      </c>
      <c r="E29" s="135" t="n">
        <v>45383</v>
      </c>
      <c r="F29" s="135" t="n">
        <v>45412</v>
      </c>
      <c r="G29" t="n">
        <v>8327</v>
      </c>
      <c r="H29" t="inlineStr">
        <is>
          <t>UG INDÚST DE COLCHÕES DA AMAZÔNIA L</t>
        </is>
      </c>
      <c r="I29" t="inlineStr">
        <is>
          <t>MARJOM</t>
        </is>
      </c>
      <c r="J29" t="inlineStr">
        <is>
          <t>PATROCÍNIOS AÇÕES</t>
        </is>
      </c>
      <c r="K29" t="inlineStr">
        <is>
          <t>PROJETO INDIGENA ESG TOTI MARJOM</t>
        </is>
      </c>
      <c r="L29" t="inlineStr">
        <is>
          <t>SA08</t>
        </is>
      </c>
      <c r="M29" t="inlineStr">
        <is>
          <t>ENCERRADA</t>
        </is>
      </c>
      <c r="N29" s="135" t="n">
        <v>45412</v>
      </c>
      <c r="O29" t="n">
        <v>16666.67</v>
      </c>
      <c r="P29" t="n">
        <v>0</v>
      </c>
      <c r="Q29" t="n">
        <v>0</v>
      </c>
      <c r="R29" t="n">
        <v>0</v>
      </c>
      <c r="S29" t="n">
        <v>16666.67</v>
      </c>
      <c r="T29" t="n">
        <v>115494.12</v>
      </c>
      <c r="U29" t="n">
        <v>16666.67</v>
      </c>
      <c r="V29" t="n">
        <v>0</v>
      </c>
      <c r="W29" t="n">
        <v>4</v>
      </c>
    </row>
    <row r="30">
      <c r="A30" t="inlineStr">
        <is>
          <t>@5B@</t>
        </is>
      </c>
      <c r="B30" t="n">
        <v>2024000474</v>
      </c>
      <c r="C30" t="inlineStr"/>
      <c r="D30" s="135" t="n">
        <v>45422</v>
      </c>
      <c r="E30" s="135" t="n">
        <v>45383</v>
      </c>
      <c r="F30" s="135" t="n">
        <v>45412</v>
      </c>
      <c r="G30" t="n">
        <v>8327</v>
      </c>
      <c r="H30" t="inlineStr">
        <is>
          <t>UG INDÚST DE COLCHÕES DA AMAZÔNIA L</t>
        </is>
      </c>
      <c r="I30" t="inlineStr">
        <is>
          <t>MARJOM</t>
        </is>
      </c>
      <c r="J30" t="inlineStr">
        <is>
          <t>PATROCÍNIOS AÇÕES</t>
        </is>
      </c>
      <c r="K30" t="inlineStr">
        <is>
          <t>ACOES FESTIVAL DE PARINTINS MARJOM</t>
        </is>
      </c>
      <c r="L30" t="inlineStr">
        <is>
          <t>SA08</t>
        </is>
      </c>
      <c r="M30" t="inlineStr">
        <is>
          <t>ENCERRADA</t>
        </is>
      </c>
      <c r="N30" s="135" t="n">
        <v>45412</v>
      </c>
      <c r="O30" t="n">
        <v>37500</v>
      </c>
      <c r="P30" t="n">
        <v>0</v>
      </c>
      <c r="Q30" t="n">
        <v>0</v>
      </c>
      <c r="R30" t="n">
        <v>0</v>
      </c>
      <c r="S30" t="n">
        <v>37500</v>
      </c>
      <c r="T30" t="n">
        <v>77994.12</v>
      </c>
      <c r="U30" t="n">
        <v>37500</v>
      </c>
      <c r="V30" t="n">
        <v>0</v>
      </c>
      <c r="W30" t="n">
        <v>4</v>
      </c>
    </row>
    <row r="31">
      <c r="A31" t="inlineStr">
        <is>
          <t>@5B@</t>
        </is>
      </c>
      <c r="B31" t="n">
        <v>2024000475</v>
      </c>
      <c r="C31" t="inlineStr"/>
      <c r="D31" s="135" t="n">
        <v>45422</v>
      </c>
      <c r="E31" s="135" t="n">
        <v>45383</v>
      </c>
      <c r="F31" s="135" t="n">
        <v>45412</v>
      </c>
      <c r="G31" t="n">
        <v>8327</v>
      </c>
      <c r="H31" t="inlineStr">
        <is>
          <t>UG INDÚST DE COLCHÕES DA AMAZÔNIA L</t>
        </is>
      </c>
      <c r="I31" t="inlineStr">
        <is>
          <t>MARJOM</t>
        </is>
      </c>
      <c r="J31" t="inlineStr">
        <is>
          <t>PATROCÍNIOS AÇÕES</t>
        </is>
      </c>
      <c r="K31" t="inlineStr">
        <is>
          <t>PATROCINIO BEMOL CON MARJOM</t>
        </is>
      </c>
      <c r="L31" t="inlineStr">
        <is>
          <t>SA08</t>
        </is>
      </c>
      <c r="M31" t="inlineStr">
        <is>
          <t>ENCERRADA</t>
        </is>
      </c>
      <c r="N31" s="135" t="n">
        <v>45412</v>
      </c>
      <c r="O31" t="n">
        <v>15000</v>
      </c>
      <c r="P31" t="n">
        <v>0</v>
      </c>
      <c r="Q31" t="n">
        <v>0</v>
      </c>
      <c r="R31" t="n">
        <v>0</v>
      </c>
      <c r="S31" t="n">
        <v>15000</v>
      </c>
      <c r="T31" t="n">
        <v>62994.12</v>
      </c>
      <c r="U31" t="n">
        <v>15000</v>
      </c>
      <c r="V31" t="n">
        <v>0</v>
      </c>
      <c r="W31" t="n">
        <v>4</v>
      </c>
    </row>
    <row r="32">
      <c r="A32" t="inlineStr">
        <is>
          <t>@5B@</t>
        </is>
      </c>
      <c r="B32" t="n">
        <v>2024000488</v>
      </c>
      <c r="C32" t="inlineStr"/>
      <c r="D32" s="135" t="n">
        <v>45422</v>
      </c>
      <c r="E32" s="135" t="n">
        <v>45383</v>
      </c>
      <c r="F32" s="135" t="n">
        <v>45412</v>
      </c>
      <c r="G32" t="n">
        <v>8327</v>
      </c>
      <c r="H32" t="inlineStr">
        <is>
          <t>UG INDÚST DE COLCHÕES DA AMAZÔNIA L</t>
        </is>
      </c>
      <c r="I32" t="inlineStr">
        <is>
          <t>MARJOM</t>
        </is>
      </c>
      <c r="J32" t="inlineStr">
        <is>
          <t>MÍDIA INDOOR</t>
        </is>
      </c>
      <c r="K32" t="inlineStr">
        <is>
          <t>LOC INDOOR ABRIL MARJOM</t>
        </is>
      </c>
      <c r="L32" t="inlineStr">
        <is>
          <t>SA08</t>
        </is>
      </c>
      <c r="M32" t="inlineStr">
        <is>
          <t>ENCERRADA</t>
        </is>
      </c>
      <c r="N32" s="135" t="n">
        <v>45412</v>
      </c>
      <c r="O32" t="n">
        <v>30000</v>
      </c>
      <c r="P32" t="n">
        <v>0</v>
      </c>
      <c r="Q32" t="n">
        <v>0</v>
      </c>
      <c r="R32" t="n">
        <v>0</v>
      </c>
      <c r="S32" t="n">
        <v>30000</v>
      </c>
      <c r="T32" t="n">
        <v>32994.12</v>
      </c>
      <c r="U32" t="n">
        <v>30000</v>
      </c>
      <c r="V32" t="n">
        <v>0</v>
      </c>
      <c r="W32" t="n">
        <v>4</v>
      </c>
    </row>
    <row r="33">
      <c r="A33" t="inlineStr">
        <is>
          <t>@5B@</t>
        </is>
      </c>
      <c r="B33" t="n">
        <v>2024000498</v>
      </c>
      <c r="C33" t="inlineStr"/>
      <c r="D33" s="135" t="n">
        <v>45426</v>
      </c>
      <c r="E33" s="135" t="n">
        <v>45383</v>
      </c>
      <c r="F33" s="135" t="n">
        <v>45412</v>
      </c>
      <c r="G33" t="n">
        <v>8327</v>
      </c>
      <c r="H33" t="inlineStr">
        <is>
          <t>UG INDÚST DE COLCHÕES DA AMAZÔNIA L</t>
        </is>
      </c>
      <c r="I33" t="inlineStr">
        <is>
          <t>MARJOM</t>
        </is>
      </c>
      <c r="J33" t="inlineStr">
        <is>
          <t>CAMPANHA DE INCENTIVO</t>
        </is>
      </c>
      <c r="K33" t="inlineStr">
        <is>
          <t>CAMPANHA DE INCENTIVO ABR MARJOM</t>
        </is>
      </c>
      <c r="L33" t="inlineStr">
        <is>
          <t>SA08</t>
        </is>
      </c>
      <c r="M33" t="inlineStr">
        <is>
          <t>ENCERRADA</t>
        </is>
      </c>
      <c r="N33" s="135" t="n">
        <v>45426</v>
      </c>
      <c r="O33" t="n">
        <v>30209</v>
      </c>
      <c r="P33" t="n">
        <v>0</v>
      </c>
      <c r="Q33" t="n">
        <v>0</v>
      </c>
      <c r="R33" t="n">
        <v>0</v>
      </c>
      <c r="S33" t="n">
        <v>30209</v>
      </c>
      <c r="T33" t="n">
        <v>2785.12</v>
      </c>
      <c r="U33" t="n">
        <v>30209</v>
      </c>
      <c r="V33" t="n">
        <v>0</v>
      </c>
      <c r="W33" t="n">
        <v>5</v>
      </c>
    </row>
    <row r="34">
      <c r="A34" t="inlineStr">
        <is>
          <t>@5B@</t>
        </is>
      </c>
      <c r="B34" t="n">
        <v>2024000530</v>
      </c>
      <c r="C34" t="inlineStr">
        <is>
          <t>ENBEMOL 008/24</t>
        </is>
      </c>
      <c r="D34" s="135" t="n">
        <v>45428</v>
      </c>
      <c r="E34" s="135" t="n">
        <v>45389</v>
      </c>
      <c r="F34" s="135" t="n">
        <v>45395</v>
      </c>
      <c r="G34" t="n">
        <v>8327</v>
      </c>
      <c r="H34" t="inlineStr">
        <is>
          <t>UG INDÚST DE COLCHÕES DA AMAZÔNIA L</t>
        </is>
      </c>
      <c r="I34" t="inlineStr">
        <is>
          <t>MARJOM</t>
        </is>
      </c>
      <c r="J34" t="inlineStr">
        <is>
          <t>ENCARTE SEMANAL</t>
        </is>
      </c>
      <c r="K34" t="inlineStr">
        <is>
          <t>ENCARTE 008.24 - RENEGOCIA</t>
        </is>
      </c>
      <c r="L34" t="inlineStr">
        <is>
          <t>SA08</t>
        </is>
      </c>
      <c r="M34" t="inlineStr">
        <is>
          <t>ENCERRADA</t>
        </is>
      </c>
      <c r="N34" s="135" t="n">
        <v>45457</v>
      </c>
      <c r="O34" t="n">
        <v>1983.38</v>
      </c>
      <c r="P34" t="n">
        <v>0</v>
      </c>
      <c r="Q34" t="n">
        <v>0</v>
      </c>
      <c r="R34" t="n">
        <v>0</v>
      </c>
      <c r="S34" t="n">
        <v>1983.38</v>
      </c>
      <c r="T34" t="n">
        <v>801.74</v>
      </c>
      <c r="U34" t="n">
        <v>1983.38</v>
      </c>
      <c r="V34" t="n">
        <v>0</v>
      </c>
      <c r="W34" t="n">
        <v>6</v>
      </c>
    </row>
    <row r="35">
      <c r="A35" t="inlineStr">
        <is>
          <t>@5D@</t>
        </is>
      </c>
      <c r="B35" t="n">
        <v>2024000531</v>
      </c>
      <c r="C35" t="inlineStr">
        <is>
          <t>ENBEMOL 009/24</t>
        </is>
      </c>
      <c r="D35" s="135" t="n">
        <v>45428</v>
      </c>
      <c r="E35" s="135" t="n">
        <v>45312</v>
      </c>
      <c r="F35" s="135" t="n">
        <v>45424</v>
      </c>
      <c r="G35" t="n">
        <v>8327</v>
      </c>
      <c r="H35" t="inlineStr">
        <is>
          <t>UG INDÚST DE COLCHÕES DA AMAZÔNIA L</t>
        </is>
      </c>
      <c r="I35" t="inlineStr">
        <is>
          <t>MARJOM</t>
        </is>
      </c>
      <c r="J35" t="inlineStr">
        <is>
          <t>ENCARTE SEMANAL</t>
        </is>
      </c>
      <c r="K35" t="inlineStr">
        <is>
          <t>ENCARTE 009.24 - ENCARTE DO DIA DAS MÃES</t>
        </is>
      </c>
      <c r="L35" t="inlineStr">
        <is>
          <t>SA08</t>
        </is>
      </c>
      <c r="M35" t="inlineStr">
        <is>
          <t>ENCERRADA</t>
        </is>
      </c>
      <c r="N35" s="135" t="n">
        <v>45454</v>
      </c>
      <c r="O35" t="n">
        <v>2160.35</v>
      </c>
      <c r="P35" t="n">
        <v>0</v>
      </c>
      <c r="Q35" t="n">
        <v>0</v>
      </c>
      <c r="R35" t="n">
        <v>0</v>
      </c>
      <c r="S35" t="n">
        <v>801.74</v>
      </c>
      <c r="T35" t="n">
        <v>0</v>
      </c>
      <c r="U35" t="n">
        <v>801.74</v>
      </c>
      <c r="V35" t="n">
        <v>1358.61</v>
      </c>
      <c r="W35" t="n">
        <v>6</v>
      </c>
    </row>
    <row r="36">
      <c r="A36" t="inlineStr">
        <is>
          <t>@5C@</t>
        </is>
      </c>
      <c r="B36" t="n">
        <v>2024000598</v>
      </c>
      <c r="C36" t="inlineStr"/>
      <c r="D36" s="135" t="n">
        <v>45443</v>
      </c>
      <c r="E36" s="135" t="n">
        <v>45418</v>
      </c>
      <c r="F36" s="135" t="n">
        <v>45424</v>
      </c>
      <c r="G36" t="n">
        <v>8327</v>
      </c>
      <c r="H36" t="inlineStr">
        <is>
          <t>UG INDÚST DE COLCHÕES DA AMAZÔNIA L</t>
        </is>
      </c>
      <c r="I36" t="inlineStr">
        <is>
          <t>MARJOM</t>
        </is>
      </c>
      <c r="J36" t="inlineStr">
        <is>
          <t>MÍDIA DIGITAL</t>
        </is>
      </c>
      <c r="K36" t="inlineStr">
        <is>
          <t>PACOTE SITE MAIO MARJOM</t>
        </is>
      </c>
      <c r="L36" t="inlineStr">
        <is>
          <t>SA08</t>
        </is>
      </c>
      <c r="M36" t="inlineStr">
        <is>
          <t>ENCERRADA</t>
        </is>
      </c>
      <c r="N36" s="135" t="n">
        <v>45442</v>
      </c>
      <c r="O36" t="n">
        <v>20000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20000</v>
      </c>
      <c r="W36" t="n">
        <v>5</v>
      </c>
    </row>
    <row r="37">
      <c r="A37" t="inlineStr">
        <is>
          <t>@5C@</t>
        </is>
      </c>
      <c r="B37" t="n">
        <v>2024000623</v>
      </c>
      <c r="C37" t="inlineStr"/>
      <c r="D37" s="135" t="n">
        <v>45443</v>
      </c>
      <c r="E37" s="135" t="n">
        <v>45413</v>
      </c>
      <c r="F37" s="135" t="n">
        <v>45443</v>
      </c>
      <c r="G37" t="n">
        <v>8327</v>
      </c>
      <c r="H37" t="inlineStr">
        <is>
          <t>UG INDÚST DE COLCHÕES DA AMAZÔNIA L</t>
        </is>
      </c>
      <c r="I37" t="inlineStr">
        <is>
          <t>MARJOM</t>
        </is>
      </c>
      <c r="J37" t="inlineStr">
        <is>
          <t>MÍDIA DIGITAL</t>
        </is>
      </c>
      <c r="K37" t="inlineStr">
        <is>
          <t>IMPRESSOES GOOGLE MARJOM</t>
        </is>
      </c>
      <c r="L37" t="inlineStr">
        <is>
          <t>SA08</t>
        </is>
      </c>
      <c r="M37" t="inlineStr">
        <is>
          <t>ENCERRADA</t>
        </is>
      </c>
      <c r="N37" s="135" t="n">
        <v>45442</v>
      </c>
      <c r="O37" t="n">
        <v>3000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3000</v>
      </c>
      <c r="W37" t="n">
        <v>5</v>
      </c>
    </row>
    <row r="38">
      <c r="A38" t="inlineStr">
        <is>
          <t>@5C@</t>
        </is>
      </c>
      <c r="B38" t="n">
        <v>2024000624</v>
      </c>
      <c r="C38" t="inlineStr"/>
      <c r="D38" s="135" t="n">
        <v>45443</v>
      </c>
      <c r="E38" s="135" t="n">
        <v>45413</v>
      </c>
      <c r="F38" s="135" t="n">
        <v>45443</v>
      </c>
      <c r="G38" t="n">
        <v>8327</v>
      </c>
      <c r="H38" t="inlineStr">
        <is>
          <t>UG INDÚST DE COLCHÕES DA AMAZÔNIA L</t>
        </is>
      </c>
      <c r="I38" t="inlineStr">
        <is>
          <t>MARJOM</t>
        </is>
      </c>
      <c r="J38" t="inlineStr">
        <is>
          <t>MÍDIA DIGITAL</t>
        </is>
      </c>
      <c r="K38" t="inlineStr">
        <is>
          <t>IMPRESSOES META MARJOM</t>
        </is>
      </c>
      <c r="L38" t="inlineStr">
        <is>
          <t>SA08</t>
        </is>
      </c>
      <c r="M38" t="inlineStr">
        <is>
          <t>ENCERRADA</t>
        </is>
      </c>
      <c r="N38" s="135" t="n">
        <v>45442</v>
      </c>
      <c r="O38" t="n">
        <v>2000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2000</v>
      </c>
      <c r="W38" t="n">
        <v>5</v>
      </c>
    </row>
    <row r="39">
      <c r="A39" t="inlineStr">
        <is>
          <t>@5C@</t>
        </is>
      </c>
      <c r="B39" t="n">
        <v>2024000645</v>
      </c>
      <c r="C39" t="inlineStr"/>
      <c r="D39" s="135" t="n">
        <v>45443</v>
      </c>
      <c r="E39" s="135" t="n">
        <v>45413</v>
      </c>
      <c r="F39" s="135" t="n">
        <v>45443</v>
      </c>
      <c r="G39" t="n">
        <v>8327</v>
      </c>
      <c r="H39" t="inlineStr">
        <is>
          <t>UG INDÚST DE COLCHÕES DA AMAZÔNIA L</t>
        </is>
      </c>
      <c r="I39" t="inlineStr">
        <is>
          <t>MARJOM</t>
        </is>
      </c>
      <c r="J39" t="inlineStr">
        <is>
          <t>PATROCÍNIOS AÇÕES</t>
        </is>
      </c>
      <c r="K39" t="inlineStr">
        <is>
          <t>CAMISA MAES MARJOM</t>
        </is>
      </c>
      <c r="L39" t="inlineStr">
        <is>
          <t>SA08</t>
        </is>
      </c>
      <c r="M39" t="inlineStr">
        <is>
          <t>ENCERRADA</t>
        </is>
      </c>
      <c r="N39" s="135" t="n">
        <v>45442</v>
      </c>
      <c r="O39" t="n">
        <v>32000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32000</v>
      </c>
      <c r="W39" t="n">
        <v>5</v>
      </c>
    </row>
    <row r="40">
      <c r="A40" t="inlineStr">
        <is>
          <t>@5C@</t>
        </is>
      </c>
      <c r="B40" t="n">
        <v>2024000648</v>
      </c>
      <c r="C40" t="inlineStr"/>
      <c r="D40" s="135" t="n">
        <v>45443</v>
      </c>
      <c r="E40" s="135" t="n">
        <v>45413</v>
      </c>
      <c r="F40" s="135" t="n">
        <v>45443</v>
      </c>
      <c r="G40" t="n">
        <v>8327</v>
      </c>
      <c r="H40" t="inlineStr">
        <is>
          <t>UG INDÚST DE COLCHÕES DA AMAZÔNIA L</t>
        </is>
      </c>
      <c r="I40" t="inlineStr">
        <is>
          <t>MARJOM</t>
        </is>
      </c>
      <c r="J40" t="inlineStr">
        <is>
          <t>PATROCÍNIOS AÇÕES</t>
        </is>
      </c>
      <c r="K40" t="inlineStr">
        <is>
          <t>PARTICIPACAO BOLOS LOJAS MARJOM</t>
        </is>
      </c>
      <c r="L40" t="inlineStr">
        <is>
          <t>SA08</t>
        </is>
      </c>
      <c r="M40" t="inlineStr">
        <is>
          <t>ENCERRADA</t>
        </is>
      </c>
      <c r="N40" s="135" t="n">
        <v>45442</v>
      </c>
      <c r="O40" t="n">
        <v>3000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3000</v>
      </c>
      <c r="W40" t="n">
        <v>5</v>
      </c>
    </row>
    <row r="41">
      <c r="A41" t="inlineStr">
        <is>
          <t>@5C@</t>
        </is>
      </c>
      <c r="B41" t="n">
        <v>2024000655</v>
      </c>
      <c r="C41" t="inlineStr"/>
      <c r="D41" s="135" t="n">
        <v>45443</v>
      </c>
      <c r="E41" s="135" t="n">
        <v>45413</v>
      </c>
      <c r="F41" s="135" t="n">
        <v>45443</v>
      </c>
      <c r="G41" t="n">
        <v>8327</v>
      </c>
      <c r="H41" t="inlineStr">
        <is>
          <t>UG INDÚST DE COLCHÕES DA AMAZÔNIA L</t>
        </is>
      </c>
      <c r="I41" t="inlineStr">
        <is>
          <t>MARJOM</t>
        </is>
      </c>
      <c r="J41" t="inlineStr">
        <is>
          <t>PATROCÍNIOS AÇÕES</t>
        </is>
      </c>
      <c r="K41" t="inlineStr">
        <is>
          <t>ACOES FESTIVAL DE PARINTINS MARJOM</t>
        </is>
      </c>
      <c r="L41" t="inlineStr">
        <is>
          <t>SA08</t>
        </is>
      </c>
      <c r="M41" t="inlineStr">
        <is>
          <t>ENCERRADA</t>
        </is>
      </c>
      <c r="N41" s="135" t="n">
        <v>45442</v>
      </c>
      <c r="O41" t="n">
        <v>37500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37500</v>
      </c>
      <c r="W41" t="n">
        <v>5</v>
      </c>
    </row>
    <row r="42">
      <c r="A42" t="inlineStr">
        <is>
          <t>@5C@</t>
        </is>
      </c>
      <c r="B42" t="n">
        <v>2024000668</v>
      </c>
      <c r="C42" t="inlineStr"/>
      <c r="D42" s="135" t="n">
        <v>45443</v>
      </c>
      <c r="E42" s="135" t="n">
        <v>45411</v>
      </c>
      <c r="F42" s="135" t="n">
        <v>45424</v>
      </c>
      <c r="G42" t="n">
        <v>8327</v>
      </c>
      <c r="H42" t="inlineStr">
        <is>
          <t>UG INDÚST DE COLCHÕES DA AMAZÔNIA L</t>
        </is>
      </c>
      <c r="I42" t="inlineStr">
        <is>
          <t>MARJOM</t>
        </is>
      </c>
      <c r="J42" t="inlineStr">
        <is>
          <t>MÍDIA INDOOR</t>
        </is>
      </c>
      <c r="K42" t="inlineStr">
        <is>
          <t>CAMINHAO BEMOL MAES MARJOM</t>
        </is>
      </c>
      <c r="L42" t="inlineStr">
        <is>
          <t>SA08</t>
        </is>
      </c>
      <c r="M42" t="inlineStr">
        <is>
          <t>ENCERRADA</t>
        </is>
      </c>
      <c r="N42" s="135" t="n">
        <v>45442</v>
      </c>
      <c r="O42" t="n">
        <v>28000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28000</v>
      </c>
      <c r="W42" t="n">
        <v>5</v>
      </c>
    </row>
    <row r="43">
      <c r="A43" t="inlineStr">
        <is>
          <t>@5C@</t>
        </is>
      </c>
      <c r="B43" t="n">
        <v>2024000680</v>
      </c>
      <c r="C43" t="inlineStr"/>
      <c r="D43" s="135" t="n">
        <v>45443</v>
      </c>
      <c r="E43" s="135" t="n">
        <v>45413</v>
      </c>
      <c r="F43" s="135" t="n">
        <v>45443</v>
      </c>
      <c r="G43" t="n">
        <v>8327</v>
      </c>
      <c r="H43" t="inlineStr">
        <is>
          <t>UG INDÚST DE COLCHÕES DA AMAZÔNIA L</t>
        </is>
      </c>
      <c r="I43" t="inlineStr">
        <is>
          <t>MARJOM</t>
        </is>
      </c>
      <c r="J43" t="inlineStr">
        <is>
          <t>MÍDIA INDOOR</t>
        </is>
      </c>
      <c r="K43" t="inlineStr">
        <is>
          <t>LOC INDOOR MAIO MARJOM</t>
        </is>
      </c>
      <c r="L43" t="inlineStr">
        <is>
          <t>SA08</t>
        </is>
      </c>
      <c r="M43" t="inlineStr">
        <is>
          <t>ENCERRADA</t>
        </is>
      </c>
      <c r="N43" s="135" t="n">
        <v>45442</v>
      </c>
      <c r="O43" t="n">
        <v>30000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30000</v>
      </c>
      <c r="W43" t="n">
        <v>5</v>
      </c>
    </row>
    <row r="44">
      <c r="A44" t="inlineStr">
        <is>
          <t>@5C@</t>
        </is>
      </c>
      <c r="B44" t="n">
        <v>2024000711</v>
      </c>
      <c r="C44" t="inlineStr"/>
      <c r="D44" s="135" t="n">
        <v>45443</v>
      </c>
      <c r="E44" s="135" t="n">
        <v>45413</v>
      </c>
      <c r="F44" s="135" t="n">
        <v>45443</v>
      </c>
      <c r="G44" t="n">
        <v>8327</v>
      </c>
      <c r="H44" t="inlineStr">
        <is>
          <t>UG INDÚST DE COLCHÕES DA AMAZÔNIA L</t>
        </is>
      </c>
      <c r="I44" t="inlineStr">
        <is>
          <t>MARJOM</t>
        </is>
      </c>
      <c r="J44" t="inlineStr">
        <is>
          <t>PATROCÍNIOS AÇÕES</t>
        </is>
      </c>
      <c r="K44" t="inlineStr">
        <is>
          <t>PORTAS AM SHOPPING MARJOM</t>
        </is>
      </c>
      <c r="L44" t="inlineStr">
        <is>
          <t>SA08</t>
        </is>
      </c>
      <c r="M44" t="inlineStr">
        <is>
          <t>ENCERRADA</t>
        </is>
      </c>
      <c r="N44" s="135" t="n">
        <v>45442</v>
      </c>
      <c r="O44" t="n">
        <v>24000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24000</v>
      </c>
      <c r="W44" t="n">
        <v>5</v>
      </c>
    </row>
    <row r="45">
      <c r="A45" t="inlineStr">
        <is>
          <t>@5B@</t>
        </is>
      </c>
      <c r="B45" t="n">
        <v>2024000736</v>
      </c>
      <c r="C45" t="inlineStr"/>
      <c r="D45" s="135" t="n">
        <v>45482</v>
      </c>
      <c r="E45" s="135" t="n">
        <v>45444</v>
      </c>
      <c r="F45" s="135" t="n">
        <v>45473</v>
      </c>
      <c r="G45" t="n">
        <v>8327</v>
      </c>
      <c r="H45" t="inlineStr">
        <is>
          <t>UG INDÚST DE COLCHÕES DA AMAZÔNIA L</t>
        </is>
      </c>
      <c r="I45" t="inlineStr">
        <is>
          <t>MARJOM</t>
        </is>
      </c>
      <c r="J45" t="inlineStr">
        <is>
          <t>MÍDIA INDOOR</t>
        </is>
      </c>
      <c r="K45" t="inlineStr">
        <is>
          <t>PAINEIS THE LED AM SHOP MARJOM</t>
        </is>
      </c>
      <c r="L45" t="inlineStr">
        <is>
          <t>SA08</t>
        </is>
      </c>
      <c r="M45" t="inlineStr">
        <is>
          <t>ENCERRADA</t>
        </is>
      </c>
      <c r="N45" s="135" t="n">
        <v>45473</v>
      </c>
      <c r="O45" t="n">
        <v>10000</v>
      </c>
      <c r="P45" t="n">
        <v>0</v>
      </c>
      <c r="Q45" t="n">
        <v>0</v>
      </c>
      <c r="R45" t="n">
        <v>0</v>
      </c>
      <c r="S45" t="n">
        <v>10000</v>
      </c>
      <c r="T45" t="n">
        <v>135601.67</v>
      </c>
      <c r="U45" t="n">
        <v>10000</v>
      </c>
      <c r="V45" t="n">
        <v>0</v>
      </c>
      <c r="W45" t="n">
        <v>6</v>
      </c>
    </row>
    <row r="46">
      <c r="A46" t="inlineStr">
        <is>
          <t>@5B@</t>
        </is>
      </c>
      <c r="B46" t="n">
        <v>2024000765</v>
      </c>
      <c r="C46" t="inlineStr"/>
      <c r="D46" s="135" t="n">
        <v>45482</v>
      </c>
      <c r="E46" s="135" t="n">
        <v>45444</v>
      </c>
      <c r="F46" s="135" t="n">
        <v>45473</v>
      </c>
      <c r="G46" t="n">
        <v>8327</v>
      </c>
      <c r="H46" t="inlineStr">
        <is>
          <t>UG INDÚST DE COLCHÕES DA AMAZÔNIA L</t>
        </is>
      </c>
      <c r="I46" t="inlineStr">
        <is>
          <t>MARJOM</t>
        </is>
      </c>
      <c r="J46" t="inlineStr">
        <is>
          <t>MÍDIA DIGITAL</t>
        </is>
      </c>
      <c r="K46" t="inlineStr">
        <is>
          <t>IMPRESSOES GOOGLE JUN MARJOM</t>
        </is>
      </c>
      <c r="L46" t="inlineStr">
        <is>
          <t>SA08</t>
        </is>
      </c>
      <c r="M46" t="inlineStr">
        <is>
          <t>ENCERRADA</t>
        </is>
      </c>
      <c r="N46" s="135" t="n">
        <v>45473</v>
      </c>
      <c r="O46" t="n">
        <v>3000</v>
      </c>
      <c r="P46" t="n">
        <v>0</v>
      </c>
      <c r="Q46" t="n">
        <v>0</v>
      </c>
      <c r="R46" t="n">
        <v>0</v>
      </c>
      <c r="S46" t="n">
        <v>3000</v>
      </c>
      <c r="T46" t="n">
        <v>132601.67</v>
      </c>
      <c r="U46" t="n">
        <v>3000</v>
      </c>
      <c r="V46" t="n">
        <v>0</v>
      </c>
      <c r="W46" t="n">
        <v>6</v>
      </c>
    </row>
    <row r="47">
      <c r="A47" t="inlineStr">
        <is>
          <t>@5B@</t>
        </is>
      </c>
      <c r="B47" t="n">
        <v>2024000766</v>
      </c>
      <c r="C47" t="inlineStr"/>
      <c r="D47" s="135" t="n">
        <v>45482</v>
      </c>
      <c r="E47" s="135" t="n">
        <v>45444</v>
      </c>
      <c r="F47" s="135" t="n">
        <v>45473</v>
      </c>
      <c r="G47" t="n">
        <v>8327</v>
      </c>
      <c r="H47" t="inlineStr">
        <is>
          <t>UG INDÚST DE COLCHÕES DA AMAZÔNIA L</t>
        </is>
      </c>
      <c r="I47" t="inlineStr">
        <is>
          <t>MARJOM</t>
        </is>
      </c>
      <c r="J47" t="inlineStr">
        <is>
          <t>MÍDIA DIGITAL</t>
        </is>
      </c>
      <c r="K47" t="inlineStr">
        <is>
          <t>IMPRESSOES META JUN MARJOM</t>
        </is>
      </c>
      <c r="L47" t="inlineStr">
        <is>
          <t>SA08</t>
        </is>
      </c>
      <c r="M47" t="inlineStr">
        <is>
          <t>ENCERRADA</t>
        </is>
      </c>
      <c r="N47" s="135" t="n">
        <v>45473</v>
      </c>
      <c r="O47" t="n">
        <v>2000</v>
      </c>
      <c r="P47" t="n">
        <v>0</v>
      </c>
      <c r="Q47" t="n">
        <v>0</v>
      </c>
      <c r="R47" t="n">
        <v>0</v>
      </c>
      <c r="S47" t="n">
        <v>2000</v>
      </c>
      <c r="T47" t="n">
        <v>130601.67</v>
      </c>
      <c r="U47" t="n">
        <v>2000</v>
      </c>
      <c r="V47" t="n">
        <v>0</v>
      </c>
      <c r="W47" t="n">
        <v>6</v>
      </c>
    </row>
    <row r="48">
      <c r="A48" t="inlineStr">
        <is>
          <t>@5B@</t>
        </is>
      </c>
      <c r="B48" t="n">
        <v>2024000786</v>
      </c>
      <c r="C48" t="inlineStr"/>
      <c r="D48" s="135" t="n">
        <v>45482</v>
      </c>
      <c r="E48" s="135" t="n">
        <v>45444</v>
      </c>
      <c r="F48" s="135" t="n">
        <v>45473</v>
      </c>
      <c r="G48" t="n">
        <v>8327</v>
      </c>
      <c r="H48" t="inlineStr">
        <is>
          <t>UG INDÚST DE COLCHÕES DA AMAZÔNIA L</t>
        </is>
      </c>
      <c r="I48" t="inlineStr">
        <is>
          <t>MARJOM</t>
        </is>
      </c>
      <c r="J48" t="inlineStr">
        <is>
          <t>PATROCÍNIOS AÇÕES</t>
        </is>
      </c>
      <c r="K48" t="inlineStr">
        <is>
          <t>BOLOS LOJAS JUN MARJOM</t>
        </is>
      </c>
      <c r="L48" t="inlineStr">
        <is>
          <t>SA08</t>
        </is>
      </c>
      <c r="M48" t="inlineStr">
        <is>
          <t>ENCERRADA</t>
        </is>
      </c>
      <c r="N48" s="135" t="n">
        <v>45473</v>
      </c>
      <c r="O48" t="n">
        <v>600</v>
      </c>
      <c r="P48" t="n">
        <v>0</v>
      </c>
      <c r="Q48" t="n">
        <v>0</v>
      </c>
      <c r="R48" t="n">
        <v>0</v>
      </c>
      <c r="S48" t="n">
        <v>600</v>
      </c>
      <c r="T48" t="n">
        <v>130001.67</v>
      </c>
      <c r="U48" t="n">
        <v>600</v>
      </c>
      <c r="V48" t="n">
        <v>0</v>
      </c>
      <c r="W48" t="n">
        <v>6</v>
      </c>
    </row>
    <row r="49">
      <c r="A49" t="inlineStr">
        <is>
          <t>@5B@</t>
        </is>
      </c>
      <c r="B49" t="n">
        <v>2024000793</v>
      </c>
      <c r="C49" t="inlineStr"/>
      <c r="D49" s="135" t="n">
        <v>45482</v>
      </c>
      <c r="E49" s="135" t="n">
        <v>45444</v>
      </c>
      <c r="F49" s="135" t="n">
        <v>45473</v>
      </c>
      <c r="G49" t="n">
        <v>8327</v>
      </c>
      <c r="H49" t="inlineStr">
        <is>
          <t>UG INDÚST DE COLCHÕES DA AMAZÔNIA L</t>
        </is>
      </c>
      <c r="I49" t="inlineStr">
        <is>
          <t>MARJOM</t>
        </is>
      </c>
      <c r="J49" t="inlineStr">
        <is>
          <t>PATROCÍNIOS AÇÕES</t>
        </is>
      </c>
      <c r="K49" t="inlineStr">
        <is>
          <t>ACOES FESTIVAL DE PARINTINS JUN MARJOM</t>
        </is>
      </c>
      <c r="L49" t="inlineStr">
        <is>
          <t>SA08</t>
        </is>
      </c>
      <c r="M49" t="inlineStr">
        <is>
          <t>ENCERRADA</t>
        </is>
      </c>
      <c r="N49" s="135" t="n">
        <v>45473</v>
      </c>
      <c r="O49" t="n">
        <v>37500</v>
      </c>
      <c r="P49" t="n">
        <v>0</v>
      </c>
      <c r="Q49" t="n">
        <v>0</v>
      </c>
      <c r="R49" t="n">
        <v>0</v>
      </c>
      <c r="S49" t="n">
        <v>37500</v>
      </c>
      <c r="T49" t="n">
        <v>92501.67</v>
      </c>
      <c r="U49" t="n">
        <v>37500</v>
      </c>
      <c r="V49" t="n">
        <v>0</v>
      </c>
      <c r="W49" t="n">
        <v>6</v>
      </c>
    </row>
    <row r="50">
      <c r="A50" t="inlineStr">
        <is>
          <t>@5B@</t>
        </is>
      </c>
      <c r="B50" t="n">
        <v>2024000808</v>
      </c>
      <c r="C50" t="inlineStr"/>
      <c r="D50" s="135" t="n">
        <v>45482</v>
      </c>
      <c r="E50" s="135" t="n">
        <v>45444</v>
      </c>
      <c r="F50" s="135" t="n">
        <v>45473</v>
      </c>
      <c r="G50" t="n">
        <v>8327</v>
      </c>
      <c r="H50" t="inlineStr">
        <is>
          <t>UG INDÚST DE COLCHÕES DA AMAZÔNIA L</t>
        </is>
      </c>
      <c r="I50" t="inlineStr">
        <is>
          <t>MARJOM</t>
        </is>
      </c>
      <c r="J50" t="inlineStr">
        <is>
          <t>MÍDIA INDOOR</t>
        </is>
      </c>
      <c r="K50" t="inlineStr">
        <is>
          <t>CAPA DE ANTENA JUN MARJOM</t>
        </is>
      </c>
      <c r="L50" t="inlineStr">
        <is>
          <t>SA08</t>
        </is>
      </c>
      <c r="M50" t="inlineStr">
        <is>
          <t>ENCERRADA</t>
        </is>
      </c>
      <c r="N50" s="135" t="n">
        <v>45473</v>
      </c>
      <c r="O50" t="n">
        <v>50000</v>
      </c>
      <c r="P50" t="n">
        <v>0</v>
      </c>
      <c r="Q50" t="n">
        <v>0</v>
      </c>
      <c r="R50" t="n">
        <v>0</v>
      </c>
      <c r="S50" t="n">
        <v>50000</v>
      </c>
      <c r="T50" t="n">
        <v>42501.67</v>
      </c>
      <c r="U50" t="n">
        <v>50000</v>
      </c>
      <c r="V50" t="n">
        <v>0</v>
      </c>
      <c r="W50" t="n">
        <v>6</v>
      </c>
    </row>
    <row r="51">
      <c r="A51" t="inlineStr">
        <is>
          <t>@5B@</t>
        </is>
      </c>
      <c r="B51" t="n">
        <v>2024000818</v>
      </c>
      <c r="C51" t="inlineStr"/>
      <c r="D51" s="135" t="n">
        <v>45482</v>
      </c>
      <c r="E51" s="135" t="n">
        <v>45444</v>
      </c>
      <c r="F51" s="135" t="n">
        <v>45473</v>
      </c>
      <c r="G51" t="n">
        <v>8327</v>
      </c>
      <c r="H51" t="inlineStr">
        <is>
          <t>UG INDÚST DE COLCHÕES DA AMAZÔNIA L</t>
        </is>
      </c>
      <c r="I51" t="inlineStr">
        <is>
          <t>MARJOM</t>
        </is>
      </c>
      <c r="J51" t="inlineStr">
        <is>
          <t>MÍDIA INDOOR</t>
        </is>
      </c>
      <c r="K51" t="inlineStr">
        <is>
          <t>LOC INDOOR JUN MARJOM</t>
        </is>
      </c>
      <c r="L51" t="inlineStr">
        <is>
          <t>SA08</t>
        </is>
      </c>
      <c r="M51" t="inlineStr">
        <is>
          <t>ENCERRADA</t>
        </is>
      </c>
      <c r="N51" s="135" t="n">
        <v>45473</v>
      </c>
      <c r="O51" t="n">
        <v>30000</v>
      </c>
      <c r="P51" t="n">
        <v>0</v>
      </c>
      <c r="Q51" t="n">
        <v>0</v>
      </c>
      <c r="R51" t="n">
        <v>0</v>
      </c>
      <c r="S51" t="n">
        <v>30000</v>
      </c>
      <c r="T51" t="n">
        <v>12501.67</v>
      </c>
      <c r="U51" t="n">
        <v>30000</v>
      </c>
      <c r="V51" t="n">
        <v>0</v>
      </c>
      <c r="W51" t="n">
        <v>6</v>
      </c>
    </row>
    <row r="52">
      <c r="A52" t="inlineStr">
        <is>
          <t>@5D@</t>
        </is>
      </c>
      <c r="B52" t="n">
        <v>2024000837</v>
      </c>
      <c r="C52" t="inlineStr"/>
      <c r="D52" s="135" t="n">
        <v>45482</v>
      </c>
      <c r="E52" s="135" t="n">
        <v>45458</v>
      </c>
      <c r="F52" s="135" t="n">
        <v>45473</v>
      </c>
      <c r="G52" t="n">
        <v>8327</v>
      </c>
      <c r="H52" t="inlineStr">
        <is>
          <t>UG INDÚST DE COLCHÕES DA AMAZÔNIA L</t>
        </is>
      </c>
      <c r="I52" t="inlineStr">
        <is>
          <t>MARJOM</t>
        </is>
      </c>
      <c r="J52" t="inlineStr">
        <is>
          <t>CAMPANHA COMPRE E GANHE</t>
        </is>
      </c>
      <c r="K52" t="inlineStr">
        <is>
          <t>COMPRE E GANHE BONES JUN MARJOM</t>
        </is>
      </c>
      <c r="L52" t="inlineStr">
        <is>
          <t>SA08</t>
        </is>
      </c>
      <c r="M52" t="inlineStr">
        <is>
          <t>ENCERRADA</t>
        </is>
      </c>
      <c r="N52" s="135" t="n">
        <v>45473</v>
      </c>
      <c r="O52" t="n">
        <v>21150</v>
      </c>
      <c r="P52" t="n">
        <v>0</v>
      </c>
      <c r="Q52" t="n">
        <v>0</v>
      </c>
      <c r="R52" t="n">
        <v>0</v>
      </c>
      <c r="S52" t="n">
        <v>12501.67</v>
      </c>
      <c r="T52" t="n">
        <v>0</v>
      </c>
      <c r="U52" t="n">
        <v>12501.67</v>
      </c>
      <c r="V52" t="n">
        <v>8648.33</v>
      </c>
      <c r="W52" t="n">
        <v>6</v>
      </c>
    </row>
    <row r="53">
      <c r="A53" t="inlineStr">
        <is>
          <t>@5C@</t>
        </is>
      </c>
      <c r="B53" t="n">
        <v>2024000866</v>
      </c>
      <c r="C53" t="inlineStr"/>
      <c r="D53" s="135" t="n">
        <v>45516</v>
      </c>
      <c r="E53" s="135" t="n">
        <v>45474</v>
      </c>
      <c r="F53" s="135" t="n">
        <v>45504</v>
      </c>
      <c r="G53" t="n">
        <v>8327</v>
      </c>
      <c r="H53" t="inlineStr">
        <is>
          <t>UG INDÚST DE COLCHÕES DA AMAZÔNIA L</t>
        </is>
      </c>
      <c r="I53" t="inlineStr">
        <is>
          <t>MARJOM</t>
        </is>
      </c>
      <c r="J53" t="inlineStr">
        <is>
          <t>MÍDIA INDOOR</t>
        </is>
      </c>
      <c r="K53" t="inlineStr">
        <is>
          <t>LOC INDOOR JULHO MARJOM</t>
        </is>
      </c>
      <c r="L53" t="inlineStr">
        <is>
          <t>SA08</t>
        </is>
      </c>
      <c r="M53" t="inlineStr">
        <is>
          <t>ENCERRADA</t>
        </is>
      </c>
      <c r="N53" s="135" t="n">
        <v>45503</v>
      </c>
      <c r="O53" t="n">
        <v>30000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30000</v>
      </c>
      <c r="W53" t="n">
        <v>7</v>
      </c>
    </row>
    <row r="54">
      <c r="A54" t="inlineStr">
        <is>
          <t>@5C@</t>
        </is>
      </c>
      <c r="B54" t="n">
        <v>2024000867</v>
      </c>
      <c r="C54" t="inlineStr"/>
      <c r="D54" s="135" t="n">
        <v>45516</v>
      </c>
      <c r="E54" s="135" t="n">
        <v>45474</v>
      </c>
      <c r="F54" s="135" t="n">
        <v>45504</v>
      </c>
      <c r="G54" t="n">
        <v>8327</v>
      </c>
      <c r="H54" t="inlineStr">
        <is>
          <t>UG INDÚST DE COLCHÕES DA AMAZÔNIA L</t>
        </is>
      </c>
      <c r="I54" t="inlineStr">
        <is>
          <t>MARJOM</t>
        </is>
      </c>
      <c r="J54" t="inlineStr">
        <is>
          <t>PATROCÍNIOS AÇÕES</t>
        </is>
      </c>
      <c r="K54" t="inlineStr">
        <is>
          <t>BOLOS LOJAS JULHO MARJOM</t>
        </is>
      </c>
      <c r="L54" t="inlineStr">
        <is>
          <t>SA08</t>
        </is>
      </c>
      <c r="M54" t="inlineStr">
        <is>
          <t>ENCERRADA</t>
        </is>
      </c>
      <c r="N54" s="135" t="n">
        <v>45503</v>
      </c>
      <c r="O54" t="n">
        <v>1200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1200</v>
      </c>
      <c r="W54" t="n">
        <v>7</v>
      </c>
    </row>
    <row r="55">
      <c r="A55" t="inlineStr">
        <is>
          <t>@5C@</t>
        </is>
      </c>
      <c r="B55" t="n">
        <v>2024000868</v>
      </c>
      <c r="C55" t="inlineStr"/>
      <c r="D55" s="135" t="n">
        <v>45516</v>
      </c>
      <c r="E55" s="135" t="n">
        <v>45502</v>
      </c>
      <c r="F55" s="135" t="n">
        <v>45515</v>
      </c>
      <c r="G55" t="n">
        <v>8327</v>
      </c>
      <c r="H55" t="inlineStr">
        <is>
          <t>UG INDÚST DE COLCHÕES DA AMAZÔNIA L</t>
        </is>
      </c>
      <c r="I55" t="inlineStr">
        <is>
          <t>MARJOM</t>
        </is>
      </c>
      <c r="J55" t="inlineStr">
        <is>
          <t>MÍDIA DIGITAL</t>
        </is>
      </c>
      <c r="K55" t="inlineStr">
        <is>
          <t>SITE E RS JULHO MARJOM</t>
        </is>
      </c>
      <c r="L55" t="inlineStr">
        <is>
          <t>SA08</t>
        </is>
      </c>
      <c r="M55" t="inlineStr">
        <is>
          <t>ENCERRADA</t>
        </is>
      </c>
      <c r="N55" s="135" t="n">
        <v>45503</v>
      </c>
      <c r="O55" t="n">
        <v>30000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30000</v>
      </c>
      <c r="W55" t="n">
        <v>7</v>
      </c>
    </row>
    <row r="56">
      <c r="A56" t="inlineStr">
        <is>
          <t>@5C@</t>
        </is>
      </c>
      <c r="B56" t="n">
        <v>2024000869</v>
      </c>
      <c r="C56" t="inlineStr"/>
      <c r="D56" s="135" t="n">
        <v>45516</v>
      </c>
      <c r="E56" s="135" t="n">
        <v>45474</v>
      </c>
      <c r="F56" s="135" t="n">
        <v>45504</v>
      </c>
      <c r="G56" t="n">
        <v>8327</v>
      </c>
      <c r="H56" t="inlineStr">
        <is>
          <t>UG INDÚST DE COLCHÕES DA AMAZÔNIA L</t>
        </is>
      </c>
      <c r="I56" t="inlineStr">
        <is>
          <t>MARJOM</t>
        </is>
      </c>
      <c r="J56" t="inlineStr">
        <is>
          <t>MÍDIA DIGITAL</t>
        </is>
      </c>
      <c r="K56" t="inlineStr">
        <is>
          <t>IMPRESSOES GOOGLE JULHO MARJOM</t>
        </is>
      </c>
      <c r="L56" t="inlineStr">
        <is>
          <t>SA08</t>
        </is>
      </c>
      <c r="M56" t="inlineStr">
        <is>
          <t>ENCERRADA</t>
        </is>
      </c>
      <c r="N56" s="135" t="n">
        <v>45503</v>
      </c>
      <c r="O56" t="n">
        <v>2000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2000</v>
      </c>
      <c r="W56" t="n">
        <v>7</v>
      </c>
    </row>
    <row r="57">
      <c r="A57" t="inlineStr">
        <is>
          <t>@5C@</t>
        </is>
      </c>
      <c r="B57" t="n">
        <v>2024000870</v>
      </c>
      <c r="C57" t="inlineStr"/>
      <c r="D57" s="135" t="n">
        <v>45516</v>
      </c>
      <c r="E57" s="135" t="n">
        <v>45474</v>
      </c>
      <c r="F57" s="135" t="n">
        <v>45504</v>
      </c>
      <c r="G57" t="n">
        <v>8327</v>
      </c>
      <c r="H57" t="inlineStr">
        <is>
          <t>UG INDÚST DE COLCHÕES DA AMAZÔNIA L</t>
        </is>
      </c>
      <c r="I57" t="inlineStr">
        <is>
          <t>MARJOM</t>
        </is>
      </c>
      <c r="J57" t="inlineStr">
        <is>
          <t>MÍDIA DIGITAL</t>
        </is>
      </c>
      <c r="K57" t="inlineStr">
        <is>
          <t>IMPRESSOES META JULHO MARJOM</t>
        </is>
      </c>
      <c r="L57" t="inlineStr">
        <is>
          <t>SA08</t>
        </is>
      </c>
      <c r="M57" t="inlineStr">
        <is>
          <t>ENCERRADA</t>
        </is>
      </c>
      <c r="N57" s="135" t="n">
        <v>45503</v>
      </c>
      <c r="O57" t="n">
        <v>3000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3000</v>
      </c>
      <c r="W57" t="n">
        <v>7</v>
      </c>
    </row>
    <row r="58">
      <c r="A58" t="inlineStr">
        <is>
          <t>@5C@</t>
        </is>
      </c>
      <c r="B58" t="n">
        <v>2024000871</v>
      </c>
      <c r="C58" t="inlineStr"/>
      <c r="D58" s="135" t="n">
        <v>45516</v>
      </c>
      <c r="E58" s="135" t="n">
        <v>45474</v>
      </c>
      <c r="F58" s="135" t="n">
        <v>45504</v>
      </c>
      <c r="G58" t="n">
        <v>8327</v>
      </c>
      <c r="H58" t="inlineStr">
        <is>
          <t>UG INDÚST DE COLCHÕES DA AMAZÔNIA L</t>
        </is>
      </c>
      <c r="I58" t="inlineStr">
        <is>
          <t>MARJOM</t>
        </is>
      </c>
      <c r="J58" t="inlineStr">
        <is>
          <t>PATROCÍNIOS AÇÕES</t>
        </is>
      </c>
      <c r="K58" t="inlineStr">
        <is>
          <t>BEMOL RUN JULHO MARJOM</t>
        </is>
      </c>
      <c r="L58" t="inlineStr">
        <is>
          <t>SA08</t>
        </is>
      </c>
      <c r="M58" t="inlineStr">
        <is>
          <t>ENCERRADA</t>
        </is>
      </c>
      <c r="N58" s="135" t="n">
        <v>45503</v>
      </c>
      <c r="O58" t="n">
        <v>40000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40000</v>
      </c>
      <c r="W58" t="n">
        <v>7</v>
      </c>
    </row>
    <row r="59">
      <c r="A59" t="inlineStr">
        <is>
          <t>@5C@</t>
        </is>
      </c>
      <c r="B59" t="n">
        <v>2024000872</v>
      </c>
      <c r="C59" t="inlineStr"/>
      <c r="D59" s="135" t="n">
        <v>45516</v>
      </c>
      <c r="E59" s="135" t="n">
        <v>45474</v>
      </c>
      <c r="F59" s="135" t="n">
        <v>45504</v>
      </c>
      <c r="G59" t="n">
        <v>8327</v>
      </c>
      <c r="H59" t="inlineStr">
        <is>
          <t>UG INDÚST DE COLCHÕES DA AMAZÔNIA L</t>
        </is>
      </c>
      <c r="I59" t="inlineStr">
        <is>
          <t>MARJOM</t>
        </is>
      </c>
      <c r="J59" t="inlineStr">
        <is>
          <t>PATROCÍNIOS AÇÕES</t>
        </is>
      </c>
      <c r="K59" t="inlineStr">
        <is>
          <t>PAT. PARINTINS JUL MARJOM</t>
        </is>
      </c>
      <c r="L59" t="inlineStr">
        <is>
          <t>SA08</t>
        </is>
      </c>
      <c r="M59" t="inlineStr">
        <is>
          <t>ENCERRADA</t>
        </is>
      </c>
      <c r="N59" s="135" t="n">
        <v>45503</v>
      </c>
      <c r="O59" t="n">
        <v>37500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37500</v>
      </c>
      <c r="W59" t="n">
        <v>7</v>
      </c>
    </row>
    <row r="60">
      <c r="A60" t="inlineStr">
        <is>
          <t>@5C@</t>
        </is>
      </c>
      <c r="B60" t="n">
        <v>2024000873</v>
      </c>
      <c r="C60" t="inlineStr"/>
      <c r="D60" s="135" t="n">
        <v>45516</v>
      </c>
      <c r="E60" s="135" t="n">
        <v>45474</v>
      </c>
      <c r="F60" s="135" t="n">
        <v>45504</v>
      </c>
      <c r="G60" t="n">
        <v>8327</v>
      </c>
      <c r="H60" t="inlineStr">
        <is>
          <t>UG INDÚST DE COLCHÕES DA AMAZÔNIA L</t>
        </is>
      </c>
      <c r="I60" t="inlineStr">
        <is>
          <t>MARJOM</t>
        </is>
      </c>
      <c r="J60" t="inlineStr">
        <is>
          <t>PATROCÍNIOS AÇÕES</t>
        </is>
      </c>
      <c r="K60" t="inlineStr">
        <is>
          <t>PAINEL THE LED AM SHOPPING JULHO MARJOM</t>
        </is>
      </c>
      <c r="L60" t="inlineStr">
        <is>
          <t>SA08</t>
        </is>
      </c>
      <c r="M60" t="inlineStr">
        <is>
          <t>ENCERRADA</t>
        </is>
      </c>
      <c r="N60" s="135" t="n">
        <v>45503</v>
      </c>
      <c r="O60" t="n">
        <v>10000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10000</v>
      </c>
      <c r="W60" t="n">
        <v>7</v>
      </c>
    </row>
    <row r="61">
      <c r="A61" t="inlineStr">
        <is>
          <t>@5C@</t>
        </is>
      </c>
      <c r="B61" t="n">
        <v>2024000908</v>
      </c>
      <c r="C61" t="inlineStr"/>
      <c r="D61" s="135" t="n">
        <v>45516</v>
      </c>
      <c r="E61" s="135" t="n">
        <v>45474</v>
      </c>
      <c r="F61" s="135" t="n">
        <v>45504</v>
      </c>
      <c r="G61" t="n">
        <v>8327</v>
      </c>
      <c r="H61" t="inlineStr">
        <is>
          <t>UG INDÚST DE COLCHÕES DA AMAZÔNIA L</t>
        </is>
      </c>
      <c r="I61" t="inlineStr">
        <is>
          <t>MARJOM</t>
        </is>
      </c>
      <c r="J61" t="inlineStr">
        <is>
          <t>CAMPANHA DE INCENTIVO</t>
        </is>
      </c>
      <c r="K61" t="inlineStr">
        <is>
          <t>CAMPANHA DE INCENTIVO PIN JULHO MARJOM</t>
        </is>
      </c>
      <c r="L61" t="inlineStr">
        <is>
          <t>SA08</t>
        </is>
      </c>
      <c r="M61" t="inlineStr">
        <is>
          <t>ENCERRADA</t>
        </is>
      </c>
      <c r="N61" s="135" t="n">
        <v>45503</v>
      </c>
      <c r="O61" t="n">
        <v>2000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2000</v>
      </c>
      <c r="W61" t="n">
        <v>7</v>
      </c>
    </row>
    <row r="62">
      <c r="A62" t="inlineStr">
        <is>
          <t>@5B@</t>
        </is>
      </c>
      <c r="B62" t="n">
        <v>2024000997</v>
      </c>
      <c r="C62" t="inlineStr"/>
      <c r="D62" s="135" t="n">
        <v>45538</v>
      </c>
      <c r="E62" s="135" t="n">
        <v>45505</v>
      </c>
      <c r="F62" s="135" t="n">
        <v>45535</v>
      </c>
      <c r="G62" t="n">
        <v>8327</v>
      </c>
      <c r="H62" t="inlineStr">
        <is>
          <t>UG INDÚST DE COLCHÕES DA AMAZÔNIA L</t>
        </is>
      </c>
      <c r="I62" t="inlineStr">
        <is>
          <t>MARJOM</t>
        </is>
      </c>
      <c r="J62" t="inlineStr">
        <is>
          <t>MÍDIA INDOOR</t>
        </is>
      </c>
      <c r="K62" t="inlineStr">
        <is>
          <t>LOC INDOOR AGO MARJOM</t>
        </is>
      </c>
      <c r="L62" t="inlineStr">
        <is>
          <t>SA08</t>
        </is>
      </c>
      <c r="M62" t="inlineStr">
        <is>
          <t>ENCERRADA</t>
        </is>
      </c>
      <c r="N62" s="135" t="n">
        <v>45534</v>
      </c>
      <c r="O62" t="n">
        <v>30000</v>
      </c>
      <c r="P62" t="n">
        <v>0</v>
      </c>
      <c r="Q62" t="n">
        <v>0</v>
      </c>
      <c r="R62" t="n">
        <v>0</v>
      </c>
      <c r="S62" t="n">
        <v>30000</v>
      </c>
      <c r="T62" t="n">
        <v>270574.52</v>
      </c>
      <c r="U62" t="n">
        <v>30000</v>
      </c>
      <c r="V62" t="n">
        <v>0</v>
      </c>
      <c r="W62" t="n">
        <v>8</v>
      </c>
    </row>
    <row r="63">
      <c r="A63" t="inlineStr">
        <is>
          <t>@5B@</t>
        </is>
      </c>
      <c r="B63" t="n">
        <v>2024000998</v>
      </c>
      <c r="C63" t="inlineStr"/>
      <c r="D63" s="135" t="n">
        <v>45538</v>
      </c>
      <c r="E63" s="135" t="n">
        <v>45505</v>
      </c>
      <c r="F63" s="135" t="n">
        <v>45535</v>
      </c>
      <c r="G63" t="n">
        <v>8327</v>
      </c>
      <c r="H63" t="inlineStr">
        <is>
          <t>UG INDÚST DE COLCHÕES DA AMAZÔNIA L</t>
        </is>
      </c>
      <c r="I63" t="inlineStr">
        <is>
          <t>MARJOM</t>
        </is>
      </c>
      <c r="J63" t="inlineStr">
        <is>
          <t>PATROCÍNIOS AÇÕES</t>
        </is>
      </c>
      <c r="K63" t="inlineStr">
        <is>
          <t>BOLOS LOJAS AGO MARJOM</t>
        </is>
      </c>
      <c r="L63" t="inlineStr">
        <is>
          <t>SA08</t>
        </is>
      </c>
      <c r="M63" t="inlineStr">
        <is>
          <t>ENCERRADA</t>
        </is>
      </c>
      <c r="N63" s="135" t="n">
        <v>45534</v>
      </c>
      <c r="O63" t="n">
        <v>1800</v>
      </c>
      <c r="P63" t="n">
        <v>0</v>
      </c>
      <c r="Q63" t="n">
        <v>0</v>
      </c>
      <c r="R63" t="n">
        <v>0</v>
      </c>
      <c r="S63" t="n">
        <v>1800</v>
      </c>
      <c r="T63" t="n">
        <v>268774.52</v>
      </c>
      <c r="U63" t="n">
        <v>1800</v>
      </c>
      <c r="V63" t="n">
        <v>0</v>
      </c>
      <c r="W63" t="n">
        <v>8</v>
      </c>
    </row>
    <row r="64">
      <c r="A64" t="inlineStr">
        <is>
          <t>@5B@</t>
        </is>
      </c>
      <c r="B64" t="n">
        <v>2024000999</v>
      </c>
      <c r="C64" t="inlineStr"/>
      <c r="D64" s="135" t="n">
        <v>45538</v>
      </c>
      <c r="E64" s="135" t="n">
        <v>45505</v>
      </c>
      <c r="F64" s="135" t="n">
        <v>45535</v>
      </c>
      <c r="G64" t="n">
        <v>8327</v>
      </c>
      <c r="H64" t="inlineStr">
        <is>
          <t>UG INDÚST DE COLCHÕES DA AMAZÔNIA L</t>
        </is>
      </c>
      <c r="I64" t="inlineStr">
        <is>
          <t>MARJOM</t>
        </is>
      </c>
      <c r="J64" t="inlineStr">
        <is>
          <t>MÍDIA DIGITAL</t>
        </is>
      </c>
      <c r="K64" t="inlineStr">
        <is>
          <t>IMPRESSOES GOOGLE AGO MARJOM</t>
        </is>
      </c>
      <c r="L64" t="inlineStr">
        <is>
          <t>SA08</t>
        </is>
      </c>
      <c r="M64" t="inlineStr">
        <is>
          <t>ENCERRADA</t>
        </is>
      </c>
      <c r="N64" s="135" t="n">
        <v>45534</v>
      </c>
      <c r="O64" t="n">
        <v>3000</v>
      </c>
      <c r="P64" t="n">
        <v>0</v>
      </c>
      <c r="Q64" t="n">
        <v>0</v>
      </c>
      <c r="R64" t="n">
        <v>0</v>
      </c>
      <c r="S64" t="n">
        <v>3000</v>
      </c>
      <c r="T64" t="n">
        <v>265774.52</v>
      </c>
      <c r="U64" t="n">
        <v>3000</v>
      </c>
      <c r="V64" t="n">
        <v>0</v>
      </c>
      <c r="W64" t="n">
        <v>8</v>
      </c>
    </row>
    <row r="65">
      <c r="A65" t="inlineStr">
        <is>
          <t>@5B@</t>
        </is>
      </c>
      <c r="B65" t="n">
        <v>2024001000</v>
      </c>
      <c r="C65" t="inlineStr"/>
      <c r="D65" s="135" t="n">
        <v>45538</v>
      </c>
      <c r="E65" s="135" t="n">
        <v>45505</v>
      </c>
      <c r="F65" s="135" t="n">
        <v>45535</v>
      </c>
      <c r="G65" t="n">
        <v>8327</v>
      </c>
      <c r="H65" t="inlineStr">
        <is>
          <t>UG INDÚST DE COLCHÕES DA AMAZÔNIA L</t>
        </is>
      </c>
      <c r="I65" t="inlineStr">
        <is>
          <t>MARJOM</t>
        </is>
      </c>
      <c r="J65" t="inlineStr">
        <is>
          <t>MÍDIA DIGITAL</t>
        </is>
      </c>
      <c r="K65" t="inlineStr">
        <is>
          <t>IMPRESSOES META AGO MARJOM</t>
        </is>
      </c>
      <c r="L65" t="inlineStr">
        <is>
          <t>SA08</t>
        </is>
      </c>
      <c r="M65" t="inlineStr">
        <is>
          <t>ENCERRADA</t>
        </is>
      </c>
      <c r="N65" s="135" t="n">
        <v>45534</v>
      </c>
      <c r="O65" t="n">
        <v>2000</v>
      </c>
      <c r="P65" t="n">
        <v>0</v>
      </c>
      <c r="Q65" t="n">
        <v>0</v>
      </c>
      <c r="R65" t="n">
        <v>0</v>
      </c>
      <c r="S65" t="n">
        <v>2000</v>
      </c>
      <c r="T65" t="n">
        <v>263774.52</v>
      </c>
      <c r="U65" t="n">
        <v>2000</v>
      </c>
      <c r="V65" t="n">
        <v>0</v>
      </c>
      <c r="W65" t="n">
        <v>8</v>
      </c>
    </row>
    <row r="66">
      <c r="A66" t="inlineStr">
        <is>
          <t>@5B@</t>
        </is>
      </c>
      <c r="B66" t="n">
        <v>2024001001</v>
      </c>
      <c r="C66" t="inlineStr"/>
      <c r="D66" s="135" t="n">
        <v>45538</v>
      </c>
      <c r="E66" s="135" t="n">
        <v>45505</v>
      </c>
      <c r="F66" s="135" t="n">
        <v>45535</v>
      </c>
      <c r="G66" t="n">
        <v>8327</v>
      </c>
      <c r="H66" t="inlineStr">
        <is>
          <t>UG INDÚST DE COLCHÕES DA AMAZÔNIA L</t>
        </is>
      </c>
      <c r="I66" t="inlineStr">
        <is>
          <t>MARJOM</t>
        </is>
      </c>
      <c r="J66" t="inlineStr">
        <is>
          <t>MÍDIA INDOOR</t>
        </is>
      </c>
      <c r="K66" t="inlineStr">
        <is>
          <t>CAMINHAO BEMOL ANIV AGO MARJOM</t>
        </is>
      </c>
      <c r="L66" t="inlineStr">
        <is>
          <t>SA08</t>
        </is>
      </c>
      <c r="M66" t="inlineStr">
        <is>
          <t>ENCERRADA</t>
        </is>
      </c>
      <c r="N66" s="135" t="n">
        <v>45534</v>
      </c>
      <c r="O66" t="n">
        <v>25000</v>
      </c>
      <c r="P66" t="n">
        <v>0</v>
      </c>
      <c r="Q66" t="n">
        <v>0</v>
      </c>
      <c r="R66" t="n">
        <v>0</v>
      </c>
      <c r="S66" t="n">
        <v>25000</v>
      </c>
      <c r="T66" t="n">
        <v>238774.52</v>
      </c>
      <c r="U66" t="n">
        <v>25000</v>
      </c>
      <c r="V66" t="n">
        <v>0</v>
      </c>
      <c r="W66" t="n">
        <v>8</v>
      </c>
    </row>
    <row r="67">
      <c r="A67" t="inlineStr">
        <is>
          <t>@5B@</t>
        </is>
      </c>
      <c r="B67" t="n">
        <v>2024001002</v>
      </c>
      <c r="C67" t="inlineStr"/>
      <c r="D67" s="135" t="n">
        <v>45538</v>
      </c>
      <c r="E67" s="135" t="n">
        <v>45517</v>
      </c>
      <c r="F67" s="135" t="n">
        <v>45517</v>
      </c>
      <c r="G67" t="n">
        <v>8327</v>
      </c>
      <c r="H67" t="inlineStr">
        <is>
          <t>UG INDÚST DE COLCHÕES DA AMAZÔNIA L</t>
        </is>
      </c>
      <c r="I67" t="inlineStr">
        <is>
          <t>MARJOM</t>
        </is>
      </c>
      <c r="J67" t="inlineStr">
        <is>
          <t>PATROCÍNIOS AÇÕES</t>
        </is>
      </c>
      <c r="K67" t="inlineStr">
        <is>
          <t>COTA BOLO ANIV AGO MARJOM</t>
        </is>
      </c>
      <c r="L67" t="inlineStr">
        <is>
          <t>SA08</t>
        </is>
      </c>
      <c r="M67" t="inlineStr">
        <is>
          <t>ENCERRADA</t>
        </is>
      </c>
      <c r="N67" s="135" t="n">
        <v>45534</v>
      </c>
      <c r="O67" t="n">
        <v>20000</v>
      </c>
      <c r="P67" t="n">
        <v>0</v>
      </c>
      <c r="Q67" t="n">
        <v>0</v>
      </c>
      <c r="R67" t="n">
        <v>0</v>
      </c>
      <c r="S67" t="n">
        <v>20000</v>
      </c>
      <c r="T67" t="n">
        <v>218774.52</v>
      </c>
      <c r="U67" t="n">
        <v>20000</v>
      </c>
      <c r="V67" t="n">
        <v>0</v>
      </c>
      <c r="W67" t="n">
        <v>8</v>
      </c>
    </row>
    <row r="68">
      <c r="A68" t="inlineStr">
        <is>
          <t>@5B@</t>
        </is>
      </c>
      <c r="B68" t="n">
        <v>2024001003</v>
      </c>
      <c r="C68" t="inlineStr"/>
      <c r="D68" s="135" t="n">
        <v>45538</v>
      </c>
      <c r="E68" s="135" t="n">
        <v>45523</v>
      </c>
      <c r="F68" s="135" t="n">
        <v>45536</v>
      </c>
      <c r="G68" t="n">
        <v>8327</v>
      </c>
      <c r="H68" t="inlineStr">
        <is>
          <t>UG INDÚST DE COLCHÕES DA AMAZÔNIA L</t>
        </is>
      </c>
      <c r="I68" t="inlineStr">
        <is>
          <t>MARJOM</t>
        </is>
      </c>
      <c r="J68" t="inlineStr">
        <is>
          <t>MÍDIA DIGITAL</t>
        </is>
      </c>
      <c r="K68" t="inlineStr">
        <is>
          <t>PACOTE SITE E RS AGO MARJOM</t>
        </is>
      </c>
      <c r="L68" t="inlineStr">
        <is>
          <t>SA08</t>
        </is>
      </c>
      <c r="M68" t="inlineStr">
        <is>
          <t>ENCERRADA</t>
        </is>
      </c>
      <c r="N68" s="135" t="n">
        <v>45534</v>
      </c>
      <c r="O68" t="n">
        <v>30000</v>
      </c>
      <c r="P68" t="n">
        <v>0</v>
      </c>
      <c r="Q68" t="n">
        <v>0</v>
      </c>
      <c r="R68" t="n">
        <v>0</v>
      </c>
      <c r="S68" t="n">
        <v>30000</v>
      </c>
      <c r="T68" t="n">
        <v>188774.52</v>
      </c>
      <c r="U68" t="n">
        <v>30000</v>
      </c>
      <c r="V68" t="n">
        <v>0</v>
      </c>
      <c r="W68" t="n">
        <v>8</v>
      </c>
    </row>
    <row r="69">
      <c r="A69" t="inlineStr">
        <is>
          <t>@5B@</t>
        </is>
      </c>
      <c r="B69" t="n">
        <v>2024001004</v>
      </c>
      <c r="C69" t="inlineStr"/>
      <c r="D69" s="135" t="n">
        <v>45538</v>
      </c>
      <c r="E69" s="135" t="n">
        <v>45505</v>
      </c>
      <c r="F69" s="135" t="n">
        <v>45535</v>
      </c>
      <c r="G69" t="n">
        <v>8327</v>
      </c>
      <c r="H69" t="inlineStr">
        <is>
          <t>UG INDÚST DE COLCHÕES DA AMAZÔNIA L</t>
        </is>
      </c>
      <c r="I69" t="inlineStr">
        <is>
          <t>MARJOM</t>
        </is>
      </c>
      <c r="J69" t="inlineStr">
        <is>
          <t>MÍDIA INDOOR</t>
        </is>
      </c>
      <c r="K69" t="inlineStr">
        <is>
          <t>THE LED AM SHOPP AGO MARJOM</t>
        </is>
      </c>
      <c r="L69" t="inlineStr">
        <is>
          <t>SA08</t>
        </is>
      </c>
      <c r="M69" t="inlineStr">
        <is>
          <t>ENCERRADA</t>
        </is>
      </c>
      <c r="N69" s="135" t="n">
        <v>45534</v>
      </c>
      <c r="O69" t="n">
        <v>10000</v>
      </c>
      <c r="P69" t="n">
        <v>0</v>
      </c>
      <c r="Q69" t="n">
        <v>0</v>
      </c>
      <c r="R69" t="n">
        <v>0</v>
      </c>
      <c r="S69" t="n">
        <v>10000</v>
      </c>
      <c r="T69" t="n">
        <v>178774.52</v>
      </c>
      <c r="U69" t="n">
        <v>10000</v>
      </c>
      <c r="V69" t="n">
        <v>0</v>
      </c>
      <c r="W69" t="n">
        <v>8</v>
      </c>
    </row>
    <row r="70">
      <c r="A70" t="inlineStr">
        <is>
          <t>@5B@</t>
        </is>
      </c>
      <c r="B70" t="n">
        <v>2024001005</v>
      </c>
      <c r="C70" t="inlineStr"/>
      <c r="D70" s="135" t="n">
        <v>45538</v>
      </c>
      <c r="E70" s="135" t="n">
        <v>45529</v>
      </c>
      <c r="F70" s="135" t="n">
        <v>45529</v>
      </c>
      <c r="G70" t="n">
        <v>8327</v>
      </c>
      <c r="H70" t="inlineStr">
        <is>
          <t>UG INDÚST DE COLCHÕES DA AMAZÔNIA L</t>
        </is>
      </c>
      <c r="I70" t="inlineStr">
        <is>
          <t>MARJOM</t>
        </is>
      </c>
      <c r="J70" t="inlineStr">
        <is>
          <t>PATROCÍNIOS AÇÕES</t>
        </is>
      </c>
      <c r="K70" t="inlineStr">
        <is>
          <t>BEMOL RUN AGO MARJOM</t>
        </is>
      </c>
      <c r="L70" t="inlineStr">
        <is>
          <t>SA08</t>
        </is>
      </c>
      <c r="M70" t="inlineStr">
        <is>
          <t>ENCERRADA</t>
        </is>
      </c>
      <c r="N70" s="135" t="n">
        <v>45534</v>
      </c>
      <c r="O70" t="n">
        <v>40000</v>
      </c>
      <c r="P70" t="n">
        <v>0</v>
      </c>
      <c r="Q70" t="n">
        <v>0</v>
      </c>
      <c r="R70" t="n">
        <v>0</v>
      </c>
      <c r="S70" t="n">
        <v>40000</v>
      </c>
      <c r="T70" t="n">
        <v>138774.52</v>
      </c>
      <c r="U70" t="n">
        <v>40000</v>
      </c>
      <c r="V70" t="n">
        <v>0</v>
      </c>
      <c r="W70" t="n">
        <v>8</v>
      </c>
    </row>
    <row r="71">
      <c r="A71" t="inlineStr">
        <is>
          <t>@5B@</t>
        </is>
      </c>
      <c r="B71" t="n">
        <v>2024001006</v>
      </c>
      <c r="C71" t="inlineStr"/>
      <c r="D71" s="135" t="n">
        <v>45538</v>
      </c>
      <c r="E71" s="135" t="n">
        <v>45517</v>
      </c>
      <c r="F71" s="135" t="n">
        <v>45517</v>
      </c>
      <c r="G71" t="n">
        <v>8327</v>
      </c>
      <c r="H71" t="inlineStr">
        <is>
          <t>UG INDÚST DE COLCHÕES DA AMAZÔNIA L</t>
        </is>
      </c>
      <c r="I71" t="inlineStr">
        <is>
          <t>MARJOM</t>
        </is>
      </c>
      <c r="J71" t="inlineStr">
        <is>
          <t>MÍDIA INDOOR</t>
        </is>
      </c>
      <c r="K71" t="inlineStr">
        <is>
          <t>CONECTA RH AGO MARJOM</t>
        </is>
      </c>
      <c r="L71" t="inlineStr">
        <is>
          <t>SA08</t>
        </is>
      </c>
      <c r="M71" t="inlineStr">
        <is>
          <t>ENCERRADA</t>
        </is>
      </c>
      <c r="N71" s="135" t="n">
        <v>45534</v>
      </c>
      <c r="O71" t="n">
        <v>15000</v>
      </c>
      <c r="P71" t="n">
        <v>0</v>
      </c>
      <c r="Q71" t="n">
        <v>0</v>
      </c>
      <c r="R71" t="n">
        <v>0</v>
      </c>
      <c r="S71" t="n">
        <v>15000</v>
      </c>
      <c r="T71" t="n">
        <v>123774.52</v>
      </c>
      <c r="U71" t="n">
        <v>15000</v>
      </c>
      <c r="V71" t="n">
        <v>0</v>
      </c>
      <c r="W71" t="n">
        <v>8</v>
      </c>
    </row>
    <row r="72">
      <c r="A72" t="inlineStr">
        <is>
          <t>@5B@</t>
        </is>
      </c>
      <c r="B72" t="n">
        <v>2024001007</v>
      </c>
      <c r="C72" t="inlineStr"/>
      <c r="D72" s="135" t="n">
        <v>45538</v>
      </c>
      <c r="E72" s="135" t="n">
        <v>45505</v>
      </c>
      <c r="F72" s="135" t="n">
        <v>45535</v>
      </c>
      <c r="G72" t="n">
        <v>8327</v>
      </c>
      <c r="H72" t="inlineStr">
        <is>
          <t>UG INDÚST DE COLCHÕES DA AMAZÔNIA L</t>
        </is>
      </c>
      <c r="I72" t="inlineStr">
        <is>
          <t>MARJOM</t>
        </is>
      </c>
      <c r="J72" t="inlineStr">
        <is>
          <t>CAMPANHA COMPRE E GANHE</t>
        </is>
      </c>
      <c r="K72" t="inlineStr">
        <is>
          <t>CAMPANHA DE INCENTIVO AGO MARJOM</t>
        </is>
      </c>
      <c r="L72" t="inlineStr">
        <is>
          <t>SA08</t>
        </is>
      </c>
      <c r="M72" t="inlineStr">
        <is>
          <t>ENCERRADA</t>
        </is>
      </c>
      <c r="N72" s="135" t="n">
        <v>45534</v>
      </c>
      <c r="O72" t="n">
        <v>19700</v>
      </c>
      <c r="P72" t="n">
        <v>0</v>
      </c>
      <c r="Q72" t="n">
        <v>0</v>
      </c>
      <c r="R72" t="n">
        <v>0</v>
      </c>
      <c r="S72" t="n">
        <v>19700</v>
      </c>
      <c r="T72" t="n">
        <v>104074.52</v>
      </c>
      <c r="U72" t="n">
        <v>19700</v>
      </c>
      <c r="V72" t="n">
        <v>0</v>
      </c>
      <c r="W72" t="n">
        <v>8</v>
      </c>
    </row>
    <row r="73">
      <c r="A73" t="inlineStr">
        <is>
          <t>@5B@</t>
        </is>
      </c>
      <c r="B73" t="n">
        <v>2024001008</v>
      </c>
      <c r="C73" t="inlineStr"/>
      <c r="D73" s="135" t="n">
        <v>45538</v>
      </c>
      <c r="E73" s="135" t="n">
        <v>45529</v>
      </c>
      <c r="F73" s="135" t="n">
        <v>45529</v>
      </c>
      <c r="G73" t="n">
        <v>8327</v>
      </c>
      <c r="H73" t="inlineStr">
        <is>
          <t>UG INDÚST DE COLCHÕES DA AMAZÔNIA L</t>
        </is>
      </c>
      <c r="I73" t="inlineStr">
        <is>
          <t>MARJOM</t>
        </is>
      </c>
      <c r="J73" t="inlineStr">
        <is>
          <t>PATROCÍNIOS AÇÕES</t>
        </is>
      </c>
      <c r="K73" t="inlineStr">
        <is>
          <t>BLIMP BEMOL RUN AGO MARJOM</t>
        </is>
      </c>
      <c r="L73" t="inlineStr">
        <is>
          <t>SA08</t>
        </is>
      </c>
      <c r="M73" t="inlineStr">
        <is>
          <t>ENCERRADA</t>
        </is>
      </c>
      <c r="N73" s="135" t="n">
        <v>45534</v>
      </c>
      <c r="O73" t="n">
        <v>2500</v>
      </c>
      <c r="P73" t="n">
        <v>0</v>
      </c>
      <c r="Q73" t="n">
        <v>0</v>
      </c>
      <c r="R73" t="n">
        <v>0</v>
      </c>
      <c r="S73" t="n">
        <v>2500</v>
      </c>
      <c r="T73" t="n">
        <v>101574.52</v>
      </c>
      <c r="U73" t="n">
        <v>2500</v>
      </c>
      <c r="V73" t="n">
        <v>0</v>
      </c>
      <c r="W73" t="n">
        <v>8</v>
      </c>
    </row>
    <row r="74">
      <c r="A74" t="inlineStr">
        <is>
          <t>@5B@</t>
        </is>
      </c>
      <c r="B74" t="n">
        <v>2024001124</v>
      </c>
      <c r="C74" t="inlineStr"/>
      <c r="D74" s="135" t="n">
        <v>45552</v>
      </c>
      <c r="E74" s="135" t="n">
        <v>45474</v>
      </c>
      <c r="F74" s="135" t="n">
        <v>45487</v>
      </c>
      <c r="G74" t="n">
        <v>8327</v>
      </c>
      <c r="H74" t="inlineStr">
        <is>
          <t>UG INDÚST DE COLCHÕES DA AMAZÔNIA L</t>
        </is>
      </c>
      <c r="I74" t="inlineStr">
        <is>
          <t>MARJOM</t>
        </is>
      </c>
      <c r="J74" t="inlineStr">
        <is>
          <t>OUTDOOR</t>
        </is>
      </c>
      <c r="K74" t="inlineStr">
        <is>
          <t>OOH - OUTDOOR MARJOM</t>
        </is>
      </c>
      <c r="L74" t="inlineStr">
        <is>
          <t>SA08</t>
        </is>
      </c>
      <c r="M74" t="inlineStr">
        <is>
          <t>ENCERRADA</t>
        </is>
      </c>
      <c r="N74" s="135" t="n">
        <v>45534</v>
      </c>
      <c r="O74" t="n">
        <v>24000</v>
      </c>
      <c r="P74" t="n">
        <v>0</v>
      </c>
      <c r="Q74" t="n">
        <v>0</v>
      </c>
      <c r="R74" t="n">
        <v>0</v>
      </c>
      <c r="S74" t="n">
        <v>24000</v>
      </c>
      <c r="T74" t="n">
        <v>77574.52</v>
      </c>
      <c r="U74" t="n">
        <v>24000</v>
      </c>
      <c r="V74" t="n">
        <v>0</v>
      </c>
      <c r="W74" t="n">
        <v>8</v>
      </c>
    </row>
    <row r="75">
      <c r="A75" t="inlineStr">
        <is>
          <t>@5C@</t>
        </is>
      </c>
      <c r="B75" t="n">
        <v>2024001165</v>
      </c>
      <c r="C75" t="inlineStr"/>
      <c r="D75" s="135" t="n">
        <v>45569</v>
      </c>
      <c r="E75" s="135" t="n">
        <v>45536</v>
      </c>
      <c r="F75" s="135" t="n">
        <v>45565</v>
      </c>
      <c r="G75" t="n">
        <v>8327</v>
      </c>
      <c r="H75" t="inlineStr">
        <is>
          <t>UG INDÚST DE COLCHÕES DA AMAZÔNIA L</t>
        </is>
      </c>
      <c r="I75" t="inlineStr">
        <is>
          <t>MARJOM</t>
        </is>
      </c>
      <c r="J75" t="inlineStr">
        <is>
          <t>PATROCÍNIOS AÇÕES</t>
        </is>
      </c>
      <c r="K75" t="inlineStr">
        <is>
          <t>LOC INDOOR SET MARJOM</t>
        </is>
      </c>
      <c r="L75" t="inlineStr">
        <is>
          <t>SA08</t>
        </is>
      </c>
      <c r="M75" t="inlineStr">
        <is>
          <t>ENCERRADA</t>
        </is>
      </c>
      <c r="N75" s="135" t="n">
        <v>45565</v>
      </c>
      <c r="O75" t="n">
        <v>30000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30000</v>
      </c>
      <c r="W75" t="n">
        <v>9</v>
      </c>
    </row>
    <row r="76">
      <c r="A76" t="inlineStr">
        <is>
          <t>@5C@</t>
        </is>
      </c>
      <c r="B76" t="n">
        <v>2024001166</v>
      </c>
      <c r="C76" t="inlineStr"/>
      <c r="D76" s="135" t="n">
        <v>45569</v>
      </c>
      <c r="E76" s="135" t="n">
        <v>45536</v>
      </c>
      <c r="F76" s="135" t="n">
        <v>45565</v>
      </c>
      <c r="G76" t="n">
        <v>8327</v>
      </c>
      <c r="H76" t="inlineStr">
        <is>
          <t>UG INDÚST DE COLCHÕES DA AMAZÔNIA L</t>
        </is>
      </c>
      <c r="I76" t="inlineStr">
        <is>
          <t>MARJOM</t>
        </is>
      </c>
      <c r="J76" t="inlineStr">
        <is>
          <t>PATROCÍNIOS AÇÕES</t>
        </is>
      </c>
      <c r="K76" t="inlineStr">
        <is>
          <t>CARTAO PRESENTE SET ANIV MARJOM</t>
        </is>
      </c>
      <c r="L76" t="inlineStr">
        <is>
          <t>SA08</t>
        </is>
      </c>
      <c r="M76" t="inlineStr">
        <is>
          <t>ENCERRADA</t>
        </is>
      </c>
      <c r="N76" s="135" t="n">
        <v>45565</v>
      </c>
      <c r="O76" t="n">
        <v>2000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2000</v>
      </c>
      <c r="W76" t="n">
        <v>9</v>
      </c>
    </row>
    <row r="77">
      <c r="A77" t="inlineStr">
        <is>
          <t>@5C@</t>
        </is>
      </c>
      <c r="B77" t="n">
        <v>2024001167</v>
      </c>
      <c r="C77" t="inlineStr"/>
      <c r="D77" s="135" t="n">
        <v>45569</v>
      </c>
      <c r="E77" s="135" t="n">
        <v>45536</v>
      </c>
      <c r="F77" s="135" t="n">
        <v>45565</v>
      </c>
      <c r="G77" t="n">
        <v>8327</v>
      </c>
      <c r="H77" t="inlineStr">
        <is>
          <t>UG INDÚST DE COLCHÕES DA AMAZÔNIA L</t>
        </is>
      </c>
      <c r="I77" t="inlineStr">
        <is>
          <t>MARJOM</t>
        </is>
      </c>
      <c r="J77" t="inlineStr">
        <is>
          <t>MÍDIA INDOOR</t>
        </is>
      </c>
      <c r="K77" t="inlineStr">
        <is>
          <t>BOLOS LOJAS SET MARJOM</t>
        </is>
      </c>
      <c r="L77" t="inlineStr">
        <is>
          <t>SA08</t>
        </is>
      </c>
      <c r="M77" t="inlineStr">
        <is>
          <t>ENCERRADA</t>
        </is>
      </c>
      <c r="N77" s="135" t="n">
        <v>45565</v>
      </c>
      <c r="O77" t="n">
        <v>1800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1800</v>
      </c>
      <c r="W77" t="n">
        <v>9</v>
      </c>
    </row>
    <row r="78">
      <c r="A78" t="inlineStr">
        <is>
          <t>@5C@</t>
        </is>
      </c>
      <c r="B78" t="n">
        <v>2024001168</v>
      </c>
      <c r="C78" t="inlineStr"/>
      <c r="D78" s="135" t="n">
        <v>45569</v>
      </c>
      <c r="E78" s="135" t="n">
        <v>45536</v>
      </c>
      <c r="F78" s="135" t="n">
        <v>45565</v>
      </c>
      <c r="G78" t="n">
        <v>8327</v>
      </c>
      <c r="H78" t="inlineStr">
        <is>
          <t>UG INDÚST DE COLCHÕES DA AMAZÔNIA L</t>
        </is>
      </c>
      <c r="I78" t="inlineStr">
        <is>
          <t>MARJOM</t>
        </is>
      </c>
      <c r="J78" t="inlineStr">
        <is>
          <t>MÍDIA INDOOR</t>
        </is>
      </c>
      <c r="K78" t="inlineStr">
        <is>
          <t>BACKBUSS SET MARJOM</t>
        </is>
      </c>
      <c r="L78" t="inlineStr">
        <is>
          <t>SA08</t>
        </is>
      </c>
      <c r="M78" t="inlineStr">
        <is>
          <t>ENCERRADA</t>
        </is>
      </c>
      <c r="N78" s="135" t="n">
        <v>45565</v>
      </c>
      <c r="O78" t="n">
        <v>15000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15000</v>
      </c>
      <c r="W78" t="n">
        <v>9</v>
      </c>
    </row>
    <row r="79">
      <c r="A79" t="inlineStr">
        <is>
          <t>@5C@</t>
        </is>
      </c>
      <c r="B79" t="n">
        <v>2024001169</v>
      </c>
      <c r="C79" t="inlineStr"/>
      <c r="D79" s="135" t="n">
        <v>45569</v>
      </c>
      <c r="E79" s="135" t="n">
        <v>45536</v>
      </c>
      <c r="F79" s="135" t="n">
        <v>45565</v>
      </c>
      <c r="G79" t="n">
        <v>8327</v>
      </c>
      <c r="H79" t="inlineStr">
        <is>
          <t>UG INDÚST DE COLCHÕES DA AMAZÔNIA L</t>
        </is>
      </c>
      <c r="I79" t="inlineStr">
        <is>
          <t>MARJOM</t>
        </is>
      </c>
      <c r="J79" t="inlineStr">
        <is>
          <t>MÍDIA DIGITAL</t>
        </is>
      </c>
      <c r="K79" t="inlineStr">
        <is>
          <t>CAMINHAO BEMOL SET MARJOM</t>
        </is>
      </c>
      <c r="L79" t="inlineStr">
        <is>
          <t>SA08</t>
        </is>
      </c>
      <c r="M79" t="inlineStr">
        <is>
          <t>ENCERRADA</t>
        </is>
      </c>
      <c r="N79" s="135" t="n">
        <v>45565</v>
      </c>
      <c r="O79" t="n">
        <v>20000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20000</v>
      </c>
      <c r="W79" t="n">
        <v>9</v>
      </c>
    </row>
    <row r="80">
      <c r="A80" t="inlineStr">
        <is>
          <t>@5C@</t>
        </is>
      </c>
      <c r="B80" t="n">
        <v>2024001170</v>
      </c>
      <c r="C80" t="inlineStr"/>
      <c r="D80" s="135" t="n">
        <v>45569</v>
      </c>
      <c r="E80" s="135" t="n">
        <v>45536</v>
      </c>
      <c r="F80" s="135" t="n">
        <v>45565</v>
      </c>
      <c r="G80" t="n">
        <v>8327</v>
      </c>
      <c r="H80" t="inlineStr">
        <is>
          <t>UG INDÚST DE COLCHÕES DA AMAZÔNIA L</t>
        </is>
      </c>
      <c r="I80" t="inlineStr">
        <is>
          <t>MARJOM</t>
        </is>
      </c>
      <c r="J80" t="inlineStr">
        <is>
          <t>MÍDIA DIGITAL</t>
        </is>
      </c>
      <c r="K80" t="inlineStr">
        <is>
          <t>IMPRESSOES GOOGLE SET MARJOM</t>
        </is>
      </c>
      <c r="L80" t="inlineStr">
        <is>
          <t>SA08</t>
        </is>
      </c>
      <c r="M80" t="inlineStr">
        <is>
          <t>ENCERRADA</t>
        </is>
      </c>
      <c r="N80" s="135" t="n">
        <v>45565</v>
      </c>
      <c r="O80" t="n">
        <v>3000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3000</v>
      </c>
      <c r="W80" t="n">
        <v>9</v>
      </c>
    </row>
    <row r="81">
      <c r="A81" t="inlineStr">
        <is>
          <t>@5C@</t>
        </is>
      </c>
      <c r="B81" t="n">
        <v>2024001171</v>
      </c>
      <c r="C81" t="inlineStr"/>
      <c r="D81" s="135" t="n">
        <v>45569</v>
      </c>
      <c r="E81" s="135" t="n">
        <v>45536</v>
      </c>
      <c r="F81" s="135" t="n">
        <v>45565</v>
      </c>
      <c r="G81" t="n">
        <v>8327</v>
      </c>
      <c r="H81" t="inlineStr">
        <is>
          <t>UG INDÚST DE COLCHÕES DA AMAZÔNIA L</t>
        </is>
      </c>
      <c r="I81" t="inlineStr">
        <is>
          <t>MARJOM</t>
        </is>
      </c>
      <c r="J81" t="inlineStr">
        <is>
          <t>MÍDIA DIGITAL</t>
        </is>
      </c>
      <c r="K81" t="inlineStr">
        <is>
          <t>IMPRESSOES META SET MARJOM</t>
        </is>
      </c>
      <c r="L81" t="inlineStr">
        <is>
          <t>SA08</t>
        </is>
      </c>
      <c r="M81" t="inlineStr">
        <is>
          <t>ENCERRADA</t>
        </is>
      </c>
      <c r="N81" s="135" t="n">
        <v>45565</v>
      </c>
      <c r="O81" t="n">
        <v>2000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2000</v>
      </c>
      <c r="W81" t="n">
        <v>9</v>
      </c>
    </row>
    <row r="82">
      <c r="A82" t="inlineStr">
        <is>
          <t>@5C@</t>
        </is>
      </c>
      <c r="B82" t="n">
        <v>2024001172</v>
      </c>
      <c r="C82" t="inlineStr"/>
      <c r="D82" s="135" t="n">
        <v>45569</v>
      </c>
      <c r="E82" s="135" t="n">
        <v>45536</v>
      </c>
      <c r="F82" s="135" t="n">
        <v>45565</v>
      </c>
      <c r="G82" t="n">
        <v>8327</v>
      </c>
      <c r="H82" t="inlineStr">
        <is>
          <t>UG INDÚST DE COLCHÕES DA AMAZÔNIA L</t>
        </is>
      </c>
      <c r="I82" t="inlineStr">
        <is>
          <t>MARJOM</t>
        </is>
      </c>
      <c r="J82" t="inlineStr">
        <is>
          <t>PATROCÍNIOS AÇÕES</t>
        </is>
      </c>
      <c r="K82" t="inlineStr">
        <is>
          <t>BEMOL RUN PARCELA 3 DE 4 MARJOM</t>
        </is>
      </c>
      <c r="L82" t="inlineStr">
        <is>
          <t>SA08</t>
        </is>
      </c>
      <c r="M82" t="inlineStr">
        <is>
          <t>ENCERRADA</t>
        </is>
      </c>
      <c r="N82" s="135" t="n">
        <v>45565</v>
      </c>
      <c r="O82" t="n">
        <v>40000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40000</v>
      </c>
      <c r="W82" t="n">
        <v>9</v>
      </c>
    </row>
    <row r="83">
      <c r="A83" t="inlineStr">
        <is>
          <t>@5C@</t>
        </is>
      </c>
      <c r="B83" t="n">
        <v>2024001173</v>
      </c>
      <c r="C83" t="inlineStr"/>
      <c r="D83" s="135" t="n">
        <v>45569</v>
      </c>
      <c r="E83" s="135" t="n">
        <v>45536</v>
      </c>
      <c r="F83" s="135" t="n">
        <v>45565</v>
      </c>
      <c r="G83" t="n">
        <v>8327</v>
      </c>
      <c r="H83" t="inlineStr">
        <is>
          <t>UG INDÚST DE COLCHÕES DA AMAZÔNIA L</t>
        </is>
      </c>
      <c r="I83" t="inlineStr">
        <is>
          <t>MARJOM</t>
        </is>
      </c>
      <c r="J83" t="inlineStr">
        <is>
          <t>PATROCÍNIOS AÇÕES</t>
        </is>
      </c>
      <c r="K83" t="inlineStr">
        <is>
          <t>CONECTA RH PARC 2 DE 2 MARJOM</t>
        </is>
      </c>
      <c r="L83" t="inlineStr">
        <is>
          <t>SA08</t>
        </is>
      </c>
      <c r="M83" t="inlineStr">
        <is>
          <t>ENCERRADA</t>
        </is>
      </c>
      <c r="N83" s="135" t="n">
        <v>45565</v>
      </c>
      <c r="O83" t="n">
        <v>15000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15000</v>
      </c>
      <c r="W83" t="n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2"/>
  <sheetViews>
    <sheetView workbookViewId="0">
      <selection activeCell="A1" sqref="A1"/>
    </sheetView>
  </sheetViews>
  <sheetFormatPr baseColWidth="8" defaultRowHeight="15"/>
  <sheetData>
    <row r="1">
      <c r="A1" s="134" t="inlineStr">
        <is>
          <t>Modalidade</t>
        </is>
      </c>
      <c r="B1" s="134" t="inlineStr">
        <is>
          <t>Cód. Forn.</t>
        </is>
      </c>
      <c r="C1" s="134" t="inlineStr">
        <is>
          <t>Código Grupo Patroc.</t>
        </is>
      </c>
      <c r="D1" s="134" t="inlineStr">
        <is>
          <t>% VPC</t>
        </is>
      </c>
      <c r="E1" s="134" t="inlineStr">
        <is>
          <t>JAN COMPRAS</t>
        </is>
      </c>
      <c r="F1" s="134" t="inlineStr">
        <is>
          <t>JAN OBRIGAÇÕES</t>
        </is>
      </c>
      <c r="G1" s="134" t="inlineStr">
        <is>
          <t>FEV COMPRAS</t>
        </is>
      </c>
      <c r="H1" s="134" t="inlineStr">
        <is>
          <t>FEV OBRIGAÇÕES</t>
        </is>
      </c>
      <c r="I1" s="134" t="inlineStr">
        <is>
          <t>MAR COMPRAS</t>
        </is>
      </c>
      <c r="J1" s="134" t="inlineStr">
        <is>
          <t>MAR OBRIGAÇÕES</t>
        </is>
      </c>
      <c r="K1" s="134" t="inlineStr">
        <is>
          <t>ABR COMPRAS</t>
        </is>
      </c>
      <c r="L1" s="134" t="inlineStr">
        <is>
          <t>ABR OBRIGAÇÕES</t>
        </is>
      </c>
      <c r="M1" s="134" t="inlineStr">
        <is>
          <t>MAI COMPRAS</t>
        </is>
      </c>
      <c r="N1" s="134" t="inlineStr">
        <is>
          <t>MAI OBRIGAÇÕES</t>
        </is>
      </c>
      <c r="O1" s="134" t="inlineStr">
        <is>
          <t>JUN COMPRAS</t>
        </is>
      </c>
      <c r="P1" s="134" t="inlineStr">
        <is>
          <t>JUN OBRIGAÇÕES</t>
        </is>
      </c>
      <c r="Q1" s="134" t="inlineStr">
        <is>
          <t>JUL COMPRAS</t>
        </is>
      </c>
      <c r="R1" s="134" t="inlineStr">
        <is>
          <t>JUL OBRIGAÇÕES</t>
        </is>
      </c>
      <c r="S1" s="134" t="inlineStr">
        <is>
          <t>AGO COMPRAS</t>
        </is>
      </c>
      <c r="T1" s="134" t="inlineStr">
        <is>
          <t>AGO OBRIGAÇÕES</t>
        </is>
      </c>
      <c r="U1" s="134" t="inlineStr">
        <is>
          <t>SET COMPRAS</t>
        </is>
      </c>
      <c r="V1" s="134" t="inlineStr">
        <is>
          <t>SET OBRIGAÇÕES</t>
        </is>
      </c>
      <c r="W1" s="134" t="inlineStr">
        <is>
          <t>OUT COMPRAS</t>
        </is>
      </c>
      <c r="X1" s="134" t="inlineStr">
        <is>
          <t>OUT OBRIGAÇÕES</t>
        </is>
      </c>
      <c r="Y1" s="134" t="inlineStr">
        <is>
          <t>NOV COMPRAS</t>
        </is>
      </c>
      <c r="Z1" s="134" t="inlineStr">
        <is>
          <t>NOV OBRIGAÇÕES</t>
        </is>
      </c>
      <c r="AA1" s="134" t="inlineStr">
        <is>
          <t>DEZ COMPRAS</t>
        </is>
      </c>
      <c r="AB1" s="134" t="inlineStr">
        <is>
          <t>DEZ OBRIGAÇÕES</t>
        </is>
      </c>
      <c r="AC1" s="134" t="inlineStr">
        <is>
          <t>TOTAL COMPRAS</t>
        </is>
      </c>
      <c r="AD1" s="134" t="inlineStr">
        <is>
          <t>TOTAL OBRIGAÇÕES</t>
        </is>
      </c>
    </row>
    <row r="2">
      <c r="A2" t="inlineStr">
        <is>
          <t>PAPE</t>
        </is>
      </c>
      <c r="B2" t="n">
        <v>8327</v>
      </c>
      <c r="C2" t="inlineStr">
        <is>
          <t>MARJOM</t>
        </is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sheetData>
    <row r="1">
      <c r="A1" s="134" t="inlineStr">
        <is>
          <t>Modalidade</t>
        </is>
      </c>
      <c r="B1" s="134" t="inlineStr">
        <is>
          <t>Código Grupo Patroc.</t>
        </is>
      </c>
      <c r="C1" s="134" t="inlineStr">
        <is>
          <t>Descrição Grupo Patroc.</t>
        </is>
      </c>
      <c r="D1" s="134" t="inlineStr">
        <is>
          <t>Tranpostados de AÇÕES DE MÍDIA</t>
        </is>
      </c>
      <c r="E1" s="134" t="inlineStr">
        <is>
          <t>Obrigações</t>
        </is>
      </c>
      <c r="F1" s="134" t="inlineStr">
        <is>
          <t>JAN</t>
        </is>
      </c>
      <c r="G1" s="134" t="inlineStr">
        <is>
          <t>FEV</t>
        </is>
      </c>
      <c r="H1" s="134" t="inlineStr">
        <is>
          <t>MAR</t>
        </is>
      </c>
      <c r="I1" s="134" t="inlineStr">
        <is>
          <t>ABR</t>
        </is>
      </c>
      <c r="J1" s="134" t="inlineStr">
        <is>
          <t>MAI</t>
        </is>
      </c>
      <c r="K1" s="134" t="inlineStr">
        <is>
          <t>JUN</t>
        </is>
      </c>
      <c r="L1" s="134" t="inlineStr">
        <is>
          <t>JUL</t>
        </is>
      </c>
      <c r="M1" s="134" t="inlineStr">
        <is>
          <t>AGO</t>
        </is>
      </c>
      <c r="N1" s="134" t="inlineStr">
        <is>
          <t>SET</t>
        </is>
      </c>
      <c r="O1" s="134" t="inlineStr">
        <is>
          <t>OUT</t>
        </is>
      </c>
      <c r="P1" s="134" t="inlineStr">
        <is>
          <t>NOV</t>
        </is>
      </c>
      <c r="Q1" s="134" t="inlineStr">
        <is>
          <t>DEZ</t>
        </is>
      </c>
      <c r="R1" s="134" t="inlineStr">
        <is>
          <t>TOTAL</t>
        </is>
      </c>
    </row>
    <row r="2">
      <c r="A2" t="inlineStr">
        <is>
          <t>PAPE</t>
        </is>
      </c>
      <c r="B2" t="inlineStr">
        <is>
          <t>MARJOM</t>
        </is>
      </c>
      <c r="C2" t="inlineStr">
        <is>
          <t>U G INDUSTRIA DE COLCHÕES DA A</t>
        </is>
      </c>
      <c r="D2" t="n">
        <v>-819492.03</v>
      </c>
      <c r="E2" t="n">
        <v>0</v>
      </c>
      <c r="F2" t="n">
        <v>324097</v>
      </c>
      <c r="G2" t="n">
        <v>366515</v>
      </c>
      <c r="H2" t="n">
        <v>0</v>
      </c>
      <c r="I2" t="n">
        <v>212387.84</v>
      </c>
      <c r="J2" t="n">
        <v>133360.79</v>
      </c>
      <c r="K2" t="n">
        <v>95845.7</v>
      </c>
      <c r="L2" t="n">
        <v>145601.67</v>
      </c>
      <c r="M2" t="n">
        <v>0</v>
      </c>
      <c r="N2" t="n">
        <v>300574.52</v>
      </c>
      <c r="O2" t="n">
        <v>0</v>
      </c>
      <c r="P2" t="n">
        <v>0</v>
      </c>
      <c r="Q2" t="n">
        <v>0</v>
      </c>
      <c r="R2" t="n">
        <v>1578382.52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Fernanda Ferreira</dc:creator>
  <dcterms:created xsi:type="dcterms:W3CDTF">2022-09-30T21:26:51Z</dcterms:created>
  <dcterms:modified xsi:type="dcterms:W3CDTF">2024-05-10T16:31:08Z</dcterms:modified>
  <cp:lastModifiedBy>Isabelle Felix</cp:lastModifiedBy>
</cp:coreProperties>
</file>