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Haskell\"/>
    </mc:Choice>
  </mc:AlternateContent>
  <xr:revisionPtr revIDLastSave="0" documentId="13_ncr:1_{40483BA2-FD85-4807-B086-5E06C54FC7E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6" l="1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C12" i="3"/>
  <c r="C11" i="3"/>
  <c r="C10" i="3"/>
  <c r="C9" i="3"/>
  <c r="C8" i="3"/>
  <c r="C7" i="3"/>
  <c r="C6" i="3"/>
  <c r="C5" i="3"/>
  <c r="C4" i="3"/>
  <c r="C3" i="3"/>
  <c r="D12" i="3"/>
  <c r="D10" i="3"/>
  <c r="D11" i="3"/>
  <c r="D9" i="3"/>
  <c r="D8" i="3"/>
  <c r="D7" i="3"/>
  <c r="D6" i="3"/>
  <c r="D5" i="3"/>
  <c r="D4" i="3"/>
  <c r="D3" i="3"/>
  <c r="B12" i="3"/>
  <c r="B11" i="3"/>
  <c r="B10" i="3"/>
  <c r="B9" i="3"/>
  <c r="B8" i="3"/>
  <c r="B7" i="3"/>
  <c r="B6" i="3"/>
  <c r="B5" i="3"/>
  <c r="B4" i="3"/>
  <c r="B3" i="3"/>
  <c r="A6" i="6"/>
  <c r="A7" i="6" s="1"/>
  <c r="A8" i="6" s="1"/>
  <c r="A9" i="6" s="1"/>
  <c r="A10" i="6" s="1"/>
  <c r="A11" i="6" s="1"/>
  <c r="A12" i="6" s="1"/>
  <c r="A13" i="6" s="1"/>
  <c r="A14" i="6" s="1"/>
  <c r="A4" i="5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<sst xmlns="http://schemas.openxmlformats.org/spreadsheetml/2006/main" count="48" uniqueCount="27">
  <si>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</si>
  <si>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</si>
  <si>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</si>
  <si>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</si>
  <si>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</si>
  <si>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</si>
  <si>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Golang sort graph</t>
    <phoneticPr fontId="2" type="noConversion"/>
  </si>
  <si>
    <t>unit is microsecond</t>
    <phoneticPr fontId="2" type="noConversion"/>
  </si>
  <si>
    <t>time in microseconds</t>
    <phoneticPr fontId="2" type="noConversion"/>
  </si>
  <si>
    <t>Ruby sorting graph</t>
    <phoneticPr fontId="2" type="noConversion"/>
  </si>
  <si>
    <t>Racket Sorting Graph</t>
    <phoneticPr fontId="2" type="noConversion"/>
  </si>
  <si>
    <t>Go-numbers</t>
    <phoneticPr fontId="2" type="noConversion"/>
  </si>
  <si>
    <t>Go-Rationals</t>
    <phoneticPr fontId="2" type="noConversion"/>
  </si>
  <si>
    <t>Go-strings</t>
    <phoneticPr fontId="2" type="noConversion"/>
  </si>
  <si>
    <t>Ruby-numbers</t>
    <phoneticPr fontId="2" type="noConversion"/>
  </si>
  <si>
    <t>Ruby-strings</t>
    <phoneticPr fontId="2" type="noConversion"/>
  </si>
  <si>
    <t>Ruby-Rationals</t>
    <phoneticPr fontId="2" type="noConversion"/>
  </si>
  <si>
    <t>Racket-numbers</t>
    <phoneticPr fontId="2" type="noConversion"/>
  </si>
  <si>
    <t>Racket-strings</t>
    <phoneticPr fontId="2" type="noConversion"/>
  </si>
  <si>
    <t>Racket-Rationals</t>
    <phoneticPr fontId="2" type="noConversion"/>
  </si>
  <si>
    <t>time in microseconds</t>
    <phoneticPr fontId="2" type="noConversion"/>
  </si>
  <si>
    <t>strings</t>
    <phoneticPr fontId="2" type="noConversion"/>
  </si>
  <si>
    <t>Haskell</t>
    <phoneticPr fontId="2" type="noConversion"/>
  </si>
  <si>
    <t>Haskell Sorting Graph</t>
    <phoneticPr fontId="2" type="noConversion"/>
  </si>
  <si>
    <t>Haskell-numbers</t>
    <phoneticPr fontId="2" type="noConversion"/>
  </si>
  <si>
    <t>Haskell-strings</t>
    <phoneticPr fontId="2" type="noConversion"/>
  </si>
  <si>
    <t>Haskell-Rationals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</si>
</sst>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Golang sort 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53269792496366"/>
          <c:y val="0.16898155040589541"/>
          <c:w val="0.83699932822485557"/>
          <c:h val="0.46889319296110804"/>
        </c:manualLayout>
      </c:layout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Go!$A$2:$A$12</c15:sqref>
                  </c15:fullRef>
                </c:ext>
              </c:extLst>
              <c:f>Go!$A$3:$A$12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Go!$B$2:$B$12</c15:sqref>
                  </c15:fullRef>
                </c:ext>
              </c:extLst>
              <c:f>Go!$B$3:$B$12</c:f>
              <c:numCache>
                <c:formatCode>General</c:formatCode>
                <c:ptCount val="10"/>
                <c:pt idx="0">
                  <c:v>413</c:v>
                </c:pt>
                <c:pt idx="1">
                  <c:v>1831</c:v>
                </c:pt>
                <c:pt idx="2">
                  <c:v>4368</c:v>
                </c:pt>
                <c:pt idx="3">
                  <c:v>7172</c:v>
                </c:pt>
                <c:pt idx="4">
                  <c:v>11508</c:v>
                </c:pt>
                <c:pt idx="5">
                  <c:v>16991</c:v>
                </c:pt>
                <c:pt idx="6">
                  <c:v>26500</c:v>
                </c:pt>
                <c:pt idx="7">
                  <c:v>30548</c:v>
                </c:pt>
                <c:pt idx="8">
                  <c:v>37790</c:v>
                </c:pt>
                <c:pt idx="9">
                  <c:v>47192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A-45E5-8E89-D48FDE11F330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Go!$A$2:$A$12</c15:sqref>
                  </c15:fullRef>
                </c:ext>
              </c:extLst>
              <c:f>Go!$A$3:$A$12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Go!$C$2:$C$12</c15:sqref>
                  </c15:fullRef>
                </c:ext>
              </c:extLst>
              <c:f>Go!$C$3:$C$12</c:f>
              <c:numCache>
                <c:formatCode>General</c:formatCode>
                <c:ptCount val="10"/>
                <c:pt idx="0">
                  <c:v>2944</c:v>
                </c:pt>
                <c:pt idx="1">
                  <c:v>12824</c:v>
                </c:pt>
                <c:pt idx="2">
                  <c:v>27706</c:v>
                </c:pt>
                <c:pt idx="3">
                  <c:v>50792</c:v>
                </c:pt>
                <c:pt idx="4">
                  <c:v>81635</c:v>
                </c:pt>
                <c:pt idx="5">
                  <c:v>114438</c:v>
                </c:pt>
                <c:pt idx="6">
                  <c:v>155494</c:v>
                </c:pt>
                <c:pt idx="7">
                  <c:v>204016</c:v>
                </c:pt>
                <c:pt idx="8">
                  <c:v>257467</c:v>
                </c:pt>
                <c:pt idx="9">
                  <c:v>319920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A-45E5-8E89-D48FDE11F330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Go!$A$2:$A$12</c15:sqref>
                  </c15:fullRef>
                </c:ext>
              </c:extLst>
              <c:f>Go!$A$3:$A$12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Go!$D$2:$D$12</c15:sqref>
                  </c15:fullRef>
                </c:ext>
              </c:extLst>
              <c:f>Go!$D$3:$D$12</c:f>
              <c:numCache>
                <c:formatCode>General</c:formatCode>
                <c:ptCount val="10"/>
                <c:pt idx="0">
                  <c:v>1616</c:v>
                </c:pt>
                <c:pt idx="1">
                  <c:v>5795</c:v>
                </c:pt>
                <c:pt idx="2">
                  <c:v>12375</c:v>
                </c:pt>
                <c:pt idx="3">
                  <c:v>22578</c:v>
                </c:pt>
                <c:pt idx="4">
                  <c:v>35538</c:v>
                </c:pt>
                <c:pt idx="5">
                  <c:v>51474</c:v>
                </c:pt>
                <c:pt idx="6">
                  <c:v>69565</c:v>
                </c:pt>
                <c:pt idx="7">
                  <c:v>93281</c:v>
                </c:pt>
                <c:pt idx="8">
                  <c:v>116650</c:v>
                </c:pt>
                <c:pt idx="9">
                  <c:v>143850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A-45E5-8E89-D48FDE11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17296"/>
        <c:axId val="593215984"/>
      </c:lineChart>
      <c:catAx>
        <c:axId val="5932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r>
                  <a:rPr lang="en-US" altLang="zh-CN" baseline="0"/>
                  <a:t> size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15984"/>
        <c:crosses val="autoZero"/>
        <c:auto val="1"/>
        <c:lblAlgn val="ctr"/>
        <c:lblOffset val="100"/>
        <c:noMultiLvlLbl val="0"/>
      </c:catAx>
      <c:valAx>
        <c:axId val="593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Ruby sorting graph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Ruby!$B$2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General</c:formatCode>
                <c:ptCount val="10"/>
                <c:pt idx="0">
                  <c:v>35156</c:v>
                </c:pt>
                <c:pt idx="1">
                  <c:v>109910</c:v>
                </c:pt>
                <c:pt idx="2">
                  <c:v>246325</c:v>
                </c:pt>
                <c:pt idx="3">
                  <c:v>426710</c:v>
                </c:pt>
                <c:pt idx="4">
                  <c:v>711013</c:v>
                </c:pt>
                <c:pt idx="5">
                  <c:v>987524</c:v>
                </c:pt>
                <c:pt idx="6">
                  <c:v>1427379</c:v>
                </c:pt>
                <c:pt idx="7">
                  <c:v>1822202</c:v>
                </c:pt>
                <c:pt idx="8">
                  <c:v>2257651</c:v>
                </c:pt>
                <c:pt idx="9">
                  <c:v>2919711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C48-B102-14D9FE2FC592}"/>
            </c:ext>
          </c:extLst>
        </c:ser>
        <c:ser>
          <c:idx val="2"/>
          <c:order val="1"/>
          <c:tx>
            <c:strRef>
              <c:f>Ruby!$C$2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General</c:formatCode>
                <c:ptCount val="10"/>
                <c:pt idx="0">
                  <c:v>42462</c:v>
                </c:pt>
                <c:pt idx="1">
                  <c:v>194982</c:v>
                </c:pt>
                <c:pt idx="2">
                  <c:v>404881</c:v>
                </c:pt>
                <c:pt idx="3">
                  <c:v>845861</c:v>
                </c:pt>
                <c:pt idx="4">
                  <c:v>1237965</c:v>
                </c:pt>
                <c:pt idx="5">
                  <c:v>1661002</c:v>
                </c:pt>
                <c:pt idx="6">
                  <c:v>2532877</c:v>
                </c:pt>
                <c:pt idx="7">
                  <c:v>3035150</c:v>
                </c:pt>
                <c:pt idx="8">
                  <c:v>3919108</c:v>
                </c:pt>
                <c:pt idx="9">
                  <c:v>4822248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C48-B102-14D9FE2FC592}"/>
            </c:ext>
          </c:extLst>
        </c:ser>
        <c:ser>
          <c:idx val="3"/>
          <c:order val="2"/>
          <c:tx>
            <c:strRef>
              <c:f>Ruby!$D$2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General</c:formatCode>
                <c:ptCount val="10"/>
                <c:pt idx="0">
                  <c:v>85584</c:v>
                </c:pt>
                <c:pt idx="1">
                  <c:v>327210</c:v>
                </c:pt>
                <c:pt idx="2">
                  <c:v>734287</c:v>
                </c:pt>
                <c:pt idx="3">
                  <c:v>1363378</c:v>
                </c:pt>
                <c:pt idx="4">
                  <c:v>2124483</c:v>
                </c:pt>
                <c:pt idx="5">
                  <c:v>3002984</c:v>
                </c:pt>
                <c:pt idx="6">
                  <c:v>4270279</c:v>
                </c:pt>
                <c:pt idx="7">
                  <c:v>5697114</c:v>
                </c:pt>
                <c:pt idx="8">
                  <c:v>7052999</c:v>
                </c:pt>
                <c:pt idx="9">
                  <c:v>8607550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C48-B102-14D9FE2F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85320"/>
        <c:axId val="643186304"/>
      </c:lineChart>
      <c:catAx>
        <c:axId val="6431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186304"/>
        <c:crosses val="autoZero"/>
        <c:auto val="1"/>
        <c:lblAlgn val="ctr"/>
        <c:lblOffset val="100"/>
        <c:noMultiLvlLbl val="0"/>
      </c:catAx>
      <c:valAx>
        <c:axId val="6431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1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Racket Sorting Graph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Racket!$B$1:$B$2</c:f>
              <c:strCache>
                <c:ptCount val="2"/>
                <c:pt idx="0">
                  <c:v>Racket Sorting Graph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Racket!$B$3:$B$12</c:f>
              <c:numCache>
                <c:formatCode>General</c:formatCode>
                <c:ptCount val="10"/>
                <c:pt idx="0">
                  <c:v>200000</c:v>
                </c:pt>
                <c:pt idx="1">
                  <c:v>428000</c:v>
                </c:pt>
                <c:pt idx="2">
                  <c:v>769000</c:v>
                </c:pt>
                <c:pt idx="3">
                  <c:v>1171000</c:v>
                </c:pt>
                <c:pt idx="4">
                  <c:v>3137000</c:v>
                </c:pt>
                <c:pt idx="5">
                  <c:v>2544000</c:v>
                </c:pt>
                <c:pt idx="6">
                  <c:v>4710000</c:v>
                </c:pt>
                <c:pt idx="7">
                  <c:v>5780000</c:v>
                </c:pt>
                <c:pt idx="8">
                  <c:v>5900000</c:v>
                </c:pt>
                <c:pt idx="9">
                  <c:v>8101000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5-40B4-927B-7CF0C081D2C7}"/>
            </c:ext>
          </c:extLst>
        </c:ser>
        <c:ser>
          <c:idx val="1"/>
          <c:order val="1"/>
          <c:tx>
            <c:strRef>
              <c:f>Racket!$C$1:$C$2</c:f>
              <c:strCache>
                <c:ptCount val="2"/>
                <c:pt idx="0">
                  <c:v>Racket Sorting Graph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Racket!$C$3:$C$12</c:f>
              <c:numCache>
                <c:formatCode>General</c:formatCode>
                <c:ptCount val="10"/>
                <c:pt idx="0">
                  <c:v>61000</c:v>
                </c:pt>
                <c:pt idx="1">
                  <c:v>448000</c:v>
                </c:pt>
                <c:pt idx="2">
                  <c:v>806000</c:v>
                </c:pt>
                <c:pt idx="3">
                  <c:v>1460000</c:v>
                </c:pt>
                <c:pt idx="4">
                  <c:v>1648000</c:v>
                </c:pt>
                <c:pt idx="5">
                  <c:v>3285000</c:v>
                </c:pt>
                <c:pt idx="6">
                  <c:v>3898000</c:v>
                </c:pt>
                <c:pt idx="7">
                  <c:v>4271000</c:v>
                </c:pt>
                <c:pt idx="8">
                  <c:v>5598000</c:v>
                </c:pt>
                <c:pt idx="9">
                  <c:v>6936000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5-40B4-927B-7CF0C081D2C7}"/>
            </c:ext>
          </c:extLst>
        </c:ser>
        <c:ser>
          <c:idx val="2"/>
          <c:order val="2"/>
          <c:tx>
            <c:strRef>
              <c:f>Racket!$D$1:$D$2</c:f>
              <c:strCache>
                <c:ptCount val="2"/>
                <c:pt idx="0">
                  <c:v>Racket Sorting Graph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Racket!$A$3:$A$12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Racket!$D$3:$D$12</c:f>
              <c:numCache>
                <c:formatCode>General</c:formatCode>
                <c:ptCount val="10"/>
                <c:pt idx="0">
                  <c:v>315000</c:v>
                </c:pt>
                <c:pt idx="1">
                  <c:v>831000</c:v>
                </c:pt>
                <c:pt idx="2">
                  <c:v>1666000</c:v>
                </c:pt>
                <c:pt idx="3">
                  <c:v>2539000</c:v>
                </c:pt>
                <c:pt idx="4">
                  <c:v>4106000</c:v>
                </c:pt>
                <c:pt idx="5">
                  <c:v>7545000</c:v>
                </c:pt>
                <c:pt idx="6">
                  <c:v>8225000</c:v>
                </c:pt>
                <c:pt idx="7">
                  <c:v>11138000</c:v>
                </c:pt>
                <c:pt idx="8">
                  <c:v>12457000</c:v>
                </c:pt>
                <c:pt idx="9">
                  <c:v>15254000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5-40B4-927B-7CF0C081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66256"/>
        <c:axId val="670665272"/>
      </c:lineChart>
      <c:catAx>
        <c:axId val="6706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65272"/>
        <c:crosses val="autoZero"/>
        <c:auto val="1"/>
        <c:lblAlgn val="ctr"/>
        <c:lblOffset val="100"/>
        <c:noMultiLvlLbl val="0"/>
      </c:catAx>
      <c:valAx>
        <c:axId val="6706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Haskell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Haskell!$A$2:$A$12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Haskell!$B$2:$B$12</c:f>
              <c:numCache>
                <c:formatCode>General</c:formatCode>
                <c:ptCount val="11"/>
                <c:pt idx="0">
                  <c:v>0</c:v>
                </c:pt>
                <c:pt idx="1">
                  <c:v>770000</c:v>
                </c:pt>
                <c:pt idx="2">
                  <c:v>2060000</c:v>
                </c:pt>
                <c:pt idx="3">
                  <c:v>3500000</c:v>
                </c:pt>
                <c:pt idx="4">
                  <c:v>5870000</c:v>
                </c:pt>
                <c:pt idx="5">
                  <c:v>8350000</c:v>
                </c:pt>
                <c:pt idx="6">
                  <c:v>10530000</c:v>
                </c:pt>
                <c:pt idx="7">
                  <c:v>13900000</c:v>
                </c:pt>
                <c:pt idx="8">
                  <c:v>17650000</c:v>
                </c:pt>
                <c:pt idx="9">
                  <c:v>22320000</c:v>
                </c:pt>
                <c:pt idx="10">
                  <c:v>26300000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E-4AAA-9ED2-958EEF558498}"/>
            </c:ext>
          </c:extLst>
        </c:ser>
        <c:ser>
          <c:idx val="1"/>
          <c:order val="1"/>
          <c:tx>
            <c:strRef>
              <c:f>Haskell!$C$2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Haskell!$A$2:$A$12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Haskell!$C$2:$C$12</c:f>
              <c:numCache>
                <c:formatCode>General</c:formatCode>
                <c:ptCount val="11"/>
                <c:pt idx="0">
                  <c:v>0</c:v>
                </c:pt>
                <c:pt idx="1">
                  <c:v>360000</c:v>
                </c:pt>
                <c:pt idx="2">
                  <c:v>930000</c:v>
                </c:pt>
                <c:pt idx="3">
                  <c:v>1930000</c:v>
                </c:pt>
                <c:pt idx="4">
                  <c:v>3200000</c:v>
                </c:pt>
                <c:pt idx="5">
                  <c:v>5150000</c:v>
                </c:pt>
                <c:pt idx="6">
                  <c:v>7560000</c:v>
                </c:pt>
                <c:pt idx="7">
                  <c:v>10050000</c:v>
                </c:pt>
                <c:pt idx="8">
                  <c:v>12430000</c:v>
                </c:pt>
                <c:pt idx="9">
                  <c:v>15310000</c:v>
                </c:pt>
                <c:pt idx="10">
                  <c:v>19090000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AAA-9ED2-958EEF558498}"/>
            </c:ext>
          </c:extLst>
        </c:ser>
        <c:ser>
          <c:idx val="2"/>
          <c:order val="2"/>
          <c:tx>
            <c:strRef>
              <c:f>Haskell!$D$2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Haskell!$A$2:$A$12</c:f>
              <c:strCache>
                <c:ptCount val="1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Haskell!$D$2:$D$12</c:f>
              <c:numCache>
                <c:formatCode>General</c:formatCode>
                <c:ptCount val="11"/>
                <c:pt idx="0">
                  <c:v>0</c:v>
                </c:pt>
                <c:pt idx="1">
                  <c:v>2330000</c:v>
                </c:pt>
                <c:pt idx="2">
                  <c:v>6580000</c:v>
                </c:pt>
                <c:pt idx="3">
                  <c:v>14740000</c:v>
                </c:pt>
                <c:pt idx="4">
                  <c:v>33540000</c:v>
                </c:pt>
                <c:pt idx="5">
                  <c:v>34490000</c:v>
                </c:pt>
                <c:pt idx="6">
                  <c:v>48630000</c:v>
                </c:pt>
                <c:pt idx="7">
                  <c:v>58190000</c:v>
                </c:pt>
                <c:pt idx="8">
                  <c:v>75110000</c:v>
                </c:pt>
                <c:pt idx="9">
                  <c:v>90360000</c:v>
                </c:pt>
                <c:pt idx="10">
                  <c:v>112520000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E-4AAA-9ED2-958EEF55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34752"/>
        <c:axId val="654738032"/>
      </c:lineChart>
      <c:catAx>
        <c:axId val="6547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8032"/>
        <c:crosses val="autoZero"/>
        <c:auto val="1"/>
        <c:lblAlgn val="ctr"/>
        <c:lblOffset val="100"/>
        <c:noMultiLvlLbl val="0"/>
      </c:catAx>
      <c:valAx>
        <c:axId val="654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Final</a:t>
            </a:r>
            <a:r>
              <a:rPr lang="en-US" altLang="zh-CN" baseline="0"/>
              <a:t> Graph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45924354088507308"/>
          <c:y val="2.3460410557184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graph'!$B$3:$B$4</c:f>
              <c:strCache>
                <c:ptCount val="2"/>
                <c:pt idx="0">
                  <c:v>Golang sort graph</c:v>
                </c:pt>
                <c:pt idx="1">
                  <c:v>Go-numbers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graph'!$B$5:$B$14</c:f>
              <c:numCache>
                <c:formatCode>General</c:formatCode>
                <c:ptCount val="10"/>
                <c:pt idx="0">
                  <c:v>413</c:v>
                </c:pt>
                <c:pt idx="1">
                  <c:v>1831</c:v>
                </c:pt>
                <c:pt idx="2">
                  <c:v>4368</c:v>
                </c:pt>
                <c:pt idx="3">
                  <c:v>7172</c:v>
                </c:pt>
                <c:pt idx="4">
                  <c:v>11508</c:v>
                </c:pt>
                <c:pt idx="5">
                  <c:v>16991</c:v>
                </c:pt>
                <c:pt idx="6">
                  <c:v>26500</c:v>
                </c:pt>
                <c:pt idx="7">
                  <c:v>30548</c:v>
                </c:pt>
                <c:pt idx="8">
                  <c:v>37790</c:v>
                </c:pt>
                <c:pt idx="9">
                  <c:v>47192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6-4158-BD44-70C32BC9B4A7}"/>
            </c:ext>
          </c:extLst>
        </c:ser>
        <c:ser>
          <c:idx val="1"/>
          <c:order val="1"/>
          <c:tx>
            <c:strRef>
              <c:f>'Final graph'!$C$3:$C$4</c:f>
              <c:strCache>
                <c:ptCount val="2"/>
                <c:pt idx="0">
                  <c:v>Golang sort graph</c:v>
                </c:pt>
                <c:pt idx="1">
                  <c:v>Go-strings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graph'!$C$5:$C$14</c:f>
              <c:numCache>
                <c:formatCode>General</c:formatCode>
                <c:ptCount val="10"/>
                <c:pt idx="0">
                  <c:v>2944</c:v>
                </c:pt>
                <c:pt idx="1">
                  <c:v>12824</c:v>
                </c:pt>
                <c:pt idx="2">
                  <c:v>27706</c:v>
                </c:pt>
                <c:pt idx="3">
                  <c:v>50792</c:v>
                </c:pt>
                <c:pt idx="4">
                  <c:v>81635</c:v>
                </c:pt>
                <c:pt idx="5">
                  <c:v>114438</c:v>
                </c:pt>
                <c:pt idx="6">
                  <c:v>155494</c:v>
                </c:pt>
                <c:pt idx="7">
                  <c:v>204016</c:v>
                </c:pt>
                <c:pt idx="8">
                  <c:v>257467</c:v>
                </c:pt>
                <c:pt idx="9">
                  <c:v>319920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6-4158-BD44-70C32BC9B4A7}"/>
            </c:ext>
          </c:extLst>
        </c:ser>
        <c:ser>
          <c:idx val="2"/>
          <c:order val="2"/>
          <c:tx>
            <c:strRef>
              <c:f>'Final graph'!$D$3:$D$4</c:f>
              <c:strCache>
                <c:ptCount val="2"/>
                <c:pt idx="0">
                  <c:v>Golang sort graph</c:v>
                </c:pt>
                <c:pt idx="1">
                  <c:v>Go-Rationals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graph'!$D$5:$D$14</c:f>
              <c:numCache>
                <c:formatCode>General</c:formatCode>
                <c:ptCount val="10"/>
                <c:pt idx="0">
                  <c:v>1616</c:v>
                </c:pt>
                <c:pt idx="1">
                  <c:v>5795</c:v>
                </c:pt>
                <c:pt idx="2">
                  <c:v>12375</c:v>
                </c:pt>
                <c:pt idx="3">
                  <c:v>22578</c:v>
                </c:pt>
                <c:pt idx="4">
                  <c:v>35538</c:v>
                </c:pt>
                <c:pt idx="5">
                  <c:v>51474</c:v>
                </c:pt>
                <c:pt idx="6">
                  <c:v>69565</c:v>
                </c:pt>
                <c:pt idx="7">
                  <c:v>93281</c:v>
                </c:pt>
                <c:pt idx="8">
                  <c:v>116650</c:v>
                </c:pt>
                <c:pt idx="9">
                  <c:v>143850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6-4158-BD44-70C32BC9B4A7}"/>
            </c:ext>
          </c:extLst>
        </c:ser>
        <c:ser>
          <c:idx val="3"/>
          <c:order val="3"/>
          <c:tx>
            <c:strRef>
              <c:f>'Final graph'!$E$3:$E$4</c:f>
              <c:strCache>
                <c:ptCount val="2"/>
                <c:pt idx="0">
                  <c:v>Ruby sorting graph</c:v>
                </c:pt>
                <c:pt idx="1">
                  <c:v>Ruby-numbers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graph'!$E$5:$E$14</c:f>
              <c:numCache>
                <c:formatCode>General</c:formatCode>
                <c:ptCount val="10"/>
                <c:pt idx="0">
                  <c:v>35156</c:v>
                </c:pt>
                <c:pt idx="1">
                  <c:v>109910</c:v>
                </c:pt>
                <c:pt idx="2">
                  <c:v>246325</c:v>
                </c:pt>
                <c:pt idx="3">
                  <c:v>426710</c:v>
                </c:pt>
                <c:pt idx="4">
                  <c:v>711013</c:v>
                </c:pt>
                <c:pt idx="5">
                  <c:v>987524</c:v>
                </c:pt>
                <c:pt idx="6">
                  <c:v>1427379</c:v>
                </c:pt>
                <c:pt idx="7">
                  <c:v>1822202</c:v>
                </c:pt>
                <c:pt idx="8">
                  <c:v>2257651</c:v>
                </c:pt>
                <c:pt idx="9">
                  <c:v>2919711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6-4158-BD44-70C32BC9B4A7}"/>
            </c:ext>
          </c:extLst>
        </c:ser>
        <c:ser>
          <c:idx val="4"/>
          <c:order val="4"/>
          <c:tx>
            <c:strRef>
              <c:f>'Final graph'!$F$3:$F$4</c:f>
              <c:strCache>
                <c:ptCount val="2"/>
                <c:pt idx="0">
                  <c:v>Ruby sorting graph</c:v>
                </c:pt>
                <c:pt idx="1">
                  <c:v>Ruby-strings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graph'!$F$5:$F$14</c:f>
              <c:numCache>
                <c:formatCode>General</c:formatCode>
                <c:ptCount val="10"/>
                <c:pt idx="0">
                  <c:v>42462</c:v>
                </c:pt>
                <c:pt idx="1">
                  <c:v>194982</c:v>
                </c:pt>
                <c:pt idx="2">
                  <c:v>404881</c:v>
                </c:pt>
                <c:pt idx="3">
                  <c:v>845861</c:v>
                </c:pt>
                <c:pt idx="4">
                  <c:v>1237965</c:v>
                </c:pt>
                <c:pt idx="5">
                  <c:v>1661002</c:v>
                </c:pt>
                <c:pt idx="6">
                  <c:v>2532877</c:v>
                </c:pt>
                <c:pt idx="7">
                  <c:v>3035150</c:v>
                </c:pt>
                <c:pt idx="8">
                  <c:v>3919108</c:v>
                </c:pt>
                <c:pt idx="9">
                  <c:v>4822248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6-4158-BD44-70C32BC9B4A7}"/>
            </c:ext>
          </c:extLst>
        </c:ser>
        <c:ser>
          <c:idx val="5"/>
          <c:order val="5"/>
          <c:tx>
            <c:strRef>
              <c:f>'Final graph'!$G$3:$G$4</c:f>
              <c:strCache>
                <c:ptCount val="2"/>
                <c:pt idx="0">
                  <c:v>Ruby sorting graph</c:v>
                </c:pt>
                <c:pt idx="1">
                  <c:v>Ruby-Rationals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graph'!$G$5:$G$14</c:f>
              <c:numCache>
                <c:formatCode>General</c:formatCode>
                <c:ptCount val="10"/>
                <c:pt idx="0">
                  <c:v>85584</c:v>
                </c:pt>
                <c:pt idx="1">
                  <c:v>327210</c:v>
                </c:pt>
                <c:pt idx="2">
                  <c:v>734287</c:v>
                </c:pt>
                <c:pt idx="3">
                  <c:v>1363378</c:v>
                </c:pt>
                <c:pt idx="4">
                  <c:v>2124483</c:v>
                </c:pt>
                <c:pt idx="5">
                  <c:v>3002984</c:v>
                </c:pt>
                <c:pt idx="6">
                  <c:v>4270279</c:v>
                </c:pt>
                <c:pt idx="7">
                  <c:v>5697114</c:v>
                </c:pt>
                <c:pt idx="8">
                  <c:v>7052999</c:v>
                </c:pt>
                <c:pt idx="9">
                  <c:v>8607550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6-4158-BD44-70C32BC9B4A7}"/>
            </c:ext>
          </c:extLst>
        </c:ser>
        <c:ser>
          <c:idx val="6"/>
          <c:order val="6"/>
          <c:tx>
            <c:strRef>
              <c:f>'Final graph'!$H$3:$H$4</c:f>
              <c:strCache>
                <c:ptCount val="2"/>
                <c:pt idx="0">
                  <c:v>Racket Sorting Graph</c:v>
                </c:pt>
                <c:pt idx="1">
                  <c:v>Racket-numbers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graph'!$H$5:$H$14</c:f>
              <c:numCache>
                <c:formatCode>General</c:formatCode>
                <c:ptCount val="10"/>
                <c:pt idx="0">
                  <c:v>200000</c:v>
                </c:pt>
                <c:pt idx="1">
                  <c:v>428000</c:v>
                </c:pt>
                <c:pt idx="2">
                  <c:v>769000</c:v>
                </c:pt>
                <c:pt idx="3">
                  <c:v>1171000</c:v>
                </c:pt>
                <c:pt idx="4">
                  <c:v>3137000</c:v>
                </c:pt>
                <c:pt idx="5">
                  <c:v>2544000</c:v>
                </c:pt>
                <c:pt idx="6">
                  <c:v>4710000</c:v>
                </c:pt>
                <c:pt idx="7">
                  <c:v>5780000</c:v>
                </c:pt>
                <c:pt idx="8">
                  <c:v>5900000</c:v>
                </c:pt>
                <c:pt idx="9">
                  <c:v>8101000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6-4158-BD44-70C32BC9B4A7}"/>
            </c:ext>
          </c:extLst>
        </c:ser>
        <c:ser>
          <c:idx val="7"/>
          <c:order val="7"/>
          <c:tx>
            <c:strRef>
              <c:f>'Final graph'!$I$3:$I$4</c:f>
              <c:strCache>
                <c:ptCount val="2"/>
                <c:pt idx="0">
                  <c:v>Racket Sorting Graph</c:v>
                </c:pt>
                <c:pt idx="1">
                  <c:v>Racket-strings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graph'!$I$5:$I$14</c:f>
              <c:numCache>
                <c:formatCode>General</c:formatCode>
                <c:ptCount val="10"/>
                <c:pt idx="0">
                  <c:v>61000</c:v>
                </c:pt>
                <c:pt idx="1">
                  <c:v>448000</c:v>
                </c:pt>
                <c:pt idx="2">
                  <c:v>806000</c:v>
                </c:pt>
                <c:pt idx="3">
                  <c:v>1460000</c:v>
                </c:pt>
                <c:pt idx="4">
                  <c:v>1648000</c:v>
                </c:pt>
                <c:pt idx="5">
                  <c:v>3285000</c:v>
                </c:pt>
                <c:pt idx="6">
                  <c:v>3898000</c:v>
                </c:pt>
                <c:pt idx="7">
                  <c:v>4271000</c:v>
                </c:pt>
                <c:pt idx="8">
                  <c:v>5598000</c:v>
                </c:pt>
                <c:pt idx="9">
                  <c:v>6936000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6-4158-BD44-70C32BC9B4A7}"/>
            </c:ext>
          </c:extLst>
        </c:ser>
        <c:ser>
          <c:idx val="8"/>
          <c:order val="8"/>
          <c:tx>
            <c:strRef>
              <c:f>'Final graph'!$J$3:$J$4</c:f>
              <c:strCache>
                <c:ptCount val="2"/>
                <c:pt idx="0">
                  <c:v>Racket Sorting Graph</c:v>
                </c:pt>
                <c:pt idx="1">
                  <c:v>Racket-Rationals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graph'!$J$5:$J$14</c:f>
              <c:numCache>
                <c:formatCode>General</c:formatCode>
                <c:ptCount val="10"/>
                <c:pt idx="0">
                  <c:v>315000</c:v>
                </c:pt>
                <c:pt idx="1">
                  <c:v>831000</c:v>
                </c:pt>
                <c:pt idx="2">
                  <c:v>1666000</c:v>
                </c:pt>
                <c:pt idx="3">
                  <c:v>2539000</c:v>
                </c:pt>
                <c:pt idx="4">
                  <c:v>4106000</c:v>
                </c:pt>
                <c:pt idx="5">
                  <c:v>7545000</c:v>
                </c:pt>
                <c:pt idx="6">
                  <c:v>8225000</c:v>
                </c:pt>
                <c:pt idx="7">
                  <c:v>11138000</c:v>
                </c:pt>
                <c:pt idx="8">
                  <c:v>12457000</c:v>
                </c:pt>
                <c:pt idx="9">
                  <c:v>15254000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6-4158-BD44-70C32BC9B4A7}"/>
            </c:ext>
          </c:extLst>
        </c:ser>
        <c:ser>
          <c:idx val="9"/>
          <c:order val="9"/>
          <c:tx>
            <c:strRef>
              <c:f>'Final graph'!$K$3:$K$4</c:f>
              <c:strCache>
                <c:ptCount val="2"/>
                <c:pt idx="0">
                  <c:v>Haskell Sorting Graph</c:v>
                </c:pt>
                <c:pt idx="1">
                  <c:v>Haskell-numbers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graph'!$K$5:$K$14</c:f>
              <c:numCache>
                <c:formatCode>General</c:formatCode>
                <c:ptCount val="10"/>
                <c:pt idx="0">
                  <c:v>770000</c:v>
                </c:pt>
                <c:pt idx="1">
                  <c:v>2060000</c:v>
                </c:pt>
                <c:pt idx="2">
                  <c:v>3500000</c:v>
                </c:pt>
                <c:pt idx="3">
                  <c:v>5870000</c:v>
                </c:pt>
                <c:pt idx="4">
                  <c:v>8350000</c:v>
                </c:pt>
                <c:pt idx="5">
                  <c:v>10530000</c:v>
                </c:pt>
                <c:pt idx="6">
                  <c:v>13900000</c:v>
                </c:pt>
                <c:pt idx="7">
                  <c:v>17650000</c:v>
                </c:pt>
                <c:pt idx="8">
                  <c:v>22320000</c:v>
                </c:pt>
                <c:pt idx="9">
                  <c:v>26300000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6-4158-BD44-70C32BC9B4A7}"/>
            </c:ext>
          </c:extLst>
        </c:ser>
        <c:ser>
          <c:idx val="10"/>
          <c:order val="10"/>
          <c:tx>
            <c:strRef>
              <c:f>'Final graph'!$L$3:$L$4</c:f>
              <c:strCache>
                <c:ptCount val="2"/>
                <c:pt idx="0">
                  <c:v>Haskell Sorting Graph</c:v>
                </c:pt>
                <c:pt idx="1">
                  <c:v>Haskell-strings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graph'!$L$5:$L$14</c:f>
              <c:numCache>
                <c:formatCode>General</c:formatCode>
                <c:ptCount val="10"/>
                <c:pt idx="0">
                  <c:v>360000</c:v>
                </c:pt>
                <c:pt idx="1">
                  <c:v>930000</c:v>
                </c:pt>
                <c:pt idx="2">
                  <c:v>1930000</c:v>
                </c:pt>
                <c:pt idx="3">
                  <c:v>3200000</c:v>
                </c:pt>
                <c:pt idx="4">
                  <c:v>5150000</c:v>
                </c:pt>
                <c:pt idx="5">
                  <c:v>7560000</c:v>
                </c:pt>
                <c:pt idx="6">
                  <c:v>10050000</c:v>
                </c:pt>
                <c:pt idx="7">
                  <c:v>12430000</c:v>
                </c:pt>
                <c:pt idx="8">
                  <c:v>15310000</c:v>
                </c:pt>
                <c:pt idx="9">
                  <c:v>19090000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F6-4158-BD44-70C32BC9B4A7}"/>
            </c:ext>
          </c:extLst>
        </c:ser>
        <c:ser>
          <c:idx val="11"/>
          <c:order val="11"/>
          <c:tx>
            <c:strRef>
              <c:f>'Final graph'!$M$3:$M$4</c:f>
              <c:strCache>
                <c:ptCount val="2"/>
                <c:pt idx="0">
                  <c:v>Haskell Sorting Graph</c:v>
                </c:pt>
                <c:pt idx="1">
                  <c:v>Haskell-Rationals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'Final graph'!$A$5:$A$14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graph'!$M$5:$M$14</c:f>
              <c:numCache>
                <c:formatCode>General</c:formatCode>
                <c:ptCount val="10"/>
                <c:pt idx="0">
                  <c:v>2330000</c:v>
                </c:pt>
                <c:pt idx="1">
                  <c:v>6580000</c:v>
                </c:pt>
                <c:pt idx="2">
                  <c:v>14740000</c:v>
                </c:pt>
                <c:pt idx="3">
                  <c:v>33540000</c:v>
                </c:pt>
                <c:pt idx="4">
                  <c:v>34490000</c:v>
                </c:pt>
                <c:pt idx="5">
                  <c:v>48630000</c:v>
                </c:pt>
                <c:pt idx="6">
                  <c:v>58190000</c:v>
                </c:pt>
                <c:pt idx="7">
                  <c:v>75110000</c:v>
                </c:pt>
                <c:pt idx="8">
                  <c:v>90360000</c:v>
                </c:pt>
                <c:pt idx="9">
                  <c:v>112520000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F6-4158-BD44-70C32BC9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420024"/>
        <c:axId val="660417400"/>
      </c:lineChart>
      <c:catAx>
        <c:axId val="6604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17400"/>
        <c:crosses val="autoZero"/>
        <c:auto val="1"/>
        <c:lblAlgn val="ctr"/>
        <c:lblOffset val="100"/>
        <c:noMultiLvlLbl val="0"/>
      </c:catAx>
      <c:valAx>
        <c:axId val="6604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620439</xdr:colOff>
      <xdr:row>0</xdr:row>
      <xdr:rowOff>49924</xdr:rowOff>
    </xdr:from>
    <xdr:to>
      <xdr:col>11</xdr:col>
      <xdr:colOff>391839</xdr:colOff>
      <xdr:row>15</xdr:row>
      <xdr:rowOff>78499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3A6FD5D-7F5A-4A6D-98F1-D53BC749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295604</xdr:colOff>
      <xdr:row>13</xdr:row>
      <xdr:rowOff>132595</xdr:rowOff>
    </xdr:from>
    <xdr:to>
      <xdr:col>4</xdr:col>
      <xdr:colOff>210207</xdr:colOff>
      <xdr:row>28</xdr:row>
      <xdr:rowOff>93379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EE01701-55E3-4903-B535-8FFB2D27F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3449" y="2523698"/>
          <a:ext cx="2653861" cy="271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27</xdr:row>
      <xdr:rowOff>90023</xdr:rowOff>
    </xdr:from>
    <xdr:to>
      <xdr:col>12</xdr:col>
      <xdr:colOff>371475</xdr:colOff>
      <xdr:row>36</xdr:row>
      <xdr:rowOff>104510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2BEFC16-7A74-382D-D7F0-78FA99892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338298"/>
          <a:ext cx="8105775" cy="164326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36</xdr:row>
      <xdr:rowOff>144097</xdr:rowOff>
    </xdr:from>
    <xdr:to>
      <xdr:col>11</xdr:col>
      <xdr:colOff>638175</xdr:colOff>
      <xdr:row>45</xdr:row>
      <xdr:rowOff>28308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3D62C2-CE13-66D5-6153-9B860CFCF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7021147"/>
          <a:ext cx="7477125" cy="1512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95707</xdr:rowOff>
    </xdr:from>
    <xdr:to>
      <xdr:col>11</xdr:col>
      <xdr:colOff>485775</xdr:colOff>
      <xdr:row>26</xdr:row>
      <xdr:rowOff>85452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393B67A-B95F-0C0E-6631-54989A94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34232"/>
          <a:ext cx="7753350" cy="1618520"/>
        </a:xfrm>
        <a:prstGeom prst="rect">
          <a:avLst/>
        </a:prstGeom>
      </xdr:spPr>
    </xdr:pic>
    <xdr:clientData/>
  </xdr:twoCellAnchor>
  <xdr:twoCellAnchor>
    <xdr:from>
      <xdr:col>6</xdr:col>
      <xdr:colOff>52386</xdr:colOff>
      <xdr:row>0</xdr:row>
      <xdr:rowOff>142874</xdr:rowOff>
    </xdr:from>
    <xdr:to>
      <xdr:col>14</xdr:col>
      <xdr:colOff>457199</xdr:colOff>
      <xdr:row>15</xdr:row>
      <xdr:rowOff>123824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A01429-0DFA-B534-1CCD-F7AC3A74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152400</xdr:rowOff>
    </xdr:from>
    <xdr:to>
      <xdr:col>12</xdr:col>
      <xdr:colOff>447675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03A5F5-CC86-3604-7704-DBCF5DE0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5</xdr:row>
      <xdr:rowOff>38100</xdr:rowOff>
    </xdr:from>
    <xdr:to>
      <xdr:col>12</xdr:col>
      <xdr:colOff>414337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E1611D-5012-FAA3-821A-590C8287C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16</xdr:row>
      <xdr:rowOff>104775</xdr:rowOff>
    </xdr:from>
    <xdr:to>
      <xdr:col>15</xdr:col>
      <xdr:colOff>657225</xdr:colOff>
      <xdr:row>52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185984-395C-A098-F351-E909771C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145" zoomScaleNormal="145" workbookViewId="0">
      <selection activeCell="D12" sqref="A1:D12"/>
    </sheetView>
  </sheetViews>
  <sheetFormatPr defaultRowHeight="14.25" x14ac:dyDescent="0.2"/>
  <cols>
    <col min="1" max="1" width="6" bestFit="1" customWidth="1"/>
    <col min="2" max="2" width="19.375" customWidth="1"/>
    <col min="3" max="3" width="20.375" customWidth="1"/>
    <col min="4" max="4" width="15.625" customWidth="1"/>
  </cols>
  <sheetData>
    <row r="1" spans="1:4" x14ac:dyDescent="0.2">
      <c r="B1" s="8" t="s">
        <v>6</v>
      </c>
      <c r="C1" s="8"/>
      <c r="D1" s="8"/>
    </row>
    <row r="2" spans="1:4" x14ac:dyDescent="0.2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">
      <c r="A3" s="1">
        <v>1000</v>
      </c>
      <c r="B3">
        <v>413</v>
      </c>
      <c r="C3">
        <v>2944</v>
      </c>
      <c r="D3">
        <v>1616</v>
      </c>
    </row>
    <row r="4" spans="1:4" x14ac:dyDescent="0.2">
      <c r="A4" s="1">
        <f>A3+1000</f>
        <v>2000</v>
      </c>
      <c r="B4">
        <v>1831</v>
      </c>
      <c r="C4">
        <v>12824</v>
      </c>
      <c r="D4">
        <v>5795</v>
      </c>
    </row>
    <row r="5" spans="1:4" x14ac:dyDescent="0.2">
      <c r="A5" s="1">
        <f t="shared" ref="A5:A12" si="0">A4+1000</f>
        <v>3000</v>
      </c>
      <c r="B5">
        <v>4368</v>
      </c>
      <c r="C5">
        <v>27706</v>
      </c>
      <c r="D5">
        <v>12375</v>
      </c>
    </row>
    <row r="6" spans="1:4" x14ac:dyDescent="0.2">
      <c r="A6" s="1">
        <f t="shared" si="0"/>
        <v>4000</v>
      </c>
      <c r="B6">
        <v>7172</v>
      </c>
      <c r="C6">
        <v>50792</v>
      </c>
      <c r="D6">
        <v>22578</v>
      </c>
    </row>
    <row r="7" spans="1:4" x14ac:dyDescent="0.2">
      <c r="A7" s="1">
        <f t="shared" si="0"/>
        <v>5000</v>
      </c>
      <c r="B7">
        <v>11508</v>
      </c>
      <c r="C7">
        <v>81635</v>
      </c>
      <c r="D7">
        <v>35538</v>
      </c>
    </row>
    <row r="8" spans="1:4" x14ac:dyDescent="0.2">
      <c r="A8" s="1">
        <f t="shared" si="0"/>
        <v>6000</v>
      </c>
      <c r="B8">
        <v>16991</v>
      </c>
      <c r="C8">
        <v>114438</v>
      </c>
      <c r="D8">
        <v>51474</v>
      </c>
    </row>
    <row r="9" spans="1:4" x14ac:dyDescent="0.2">
      <c r="A9" s="1">
        <f t="shared" si="0"/>
        <v>7000</v>
      </c>
      <c r="B9">
        <v>26500</v>
      </c>
      <c r="C9">
        <v>155494</v>
      </c>
      <c r="D9">
        <v>69565</v>
      </c>
    </row>
    <row r="10" spans="1:4" x14ac:dyDescent="0.2">
      <c r="A10" s="1">
        <f t="shared" si="0"/>
        <v>8000</v>
      </c>
      <c r="B10">
        <v>30548</v>
      </c>
      <c r="C10">
        <v>204016</v>
      </c>
      <c r="D10">
        <v>93281</v>
      </c>
    </row>
    <row r="11" spans="1:4" x14ac:dyDescent="0.2">
      <c r="A11" s="1">
        <f t="shared" si="0"/>
        <v>9000</v>
      </c>
      <c r="B11">
        <v>37790</v>
      </c>
      <c r="C11">
        <v>257467</v>
      </c>
      <c r="D11">
        <v>116650</v>
      </c>
    </row>
    <row r="12" spans="1:4" x14ac:dyDescent="0.2">
      <c r="A12" s="1">
        <f t="shared" si="0"/>
        <v>10000</v>
      </c>
      <c r="B12">
        <v>47192</v>
      </c>
      <c r="C12">
        <v>319920</v>
      </c>
      <c r="D12">
        <v>143850</v>
      </c>
    </row>
    <row r="17" spans="2:2" x14ac:dyDescent="0.2">
      <c r="B17" t="s">
        <v>7</v>
      </c>
    </row>
  </sheetData>
  <mergeCells count="1">
    <mergeCell ref="B1:D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2" sqref="B1:D12"/>
    </sheetView>
  </sheetViews>
  <sheetFormatPr defaultRowHeight="14.25" x14ac:dyDescent="0.2"/>
  <cols>
    <col min="1" max="1" width="6" bestFit="1" customWidth="1"/>
    <col min="2" max="2" width="8.875" bestFit="1" customWidth="1"/>
    <col min="3" max="3" width="8.5" bestFit="1" customWidth="1"/>
  </cols>
  <sheetData>
    <row r="1" spans="1:4" x14ac:dyDescent="0.2">
      <c r="B1" s="8" t="s">
        <v>9</v>
      </c>
      <c r="C1" s="8"/>
      <c r="D1" s="8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  <c r="B3">
        <v>35156</v>
      </c>
      <c r="C3">
        <v>42462</v>
      </c>
      <c r="D3">
        <v>85584</v>
      </c>
    </row>
    <row r="4" spans="1:4" x14ac:dyDescent="0.2">
      <c r="A4" s="1">
        <f>A3+1000</f>
        <v>2000</v>
      </c>
      <c r="B4">
        <v>109910</v>
      </c>
      <c r="C4">
        <v>194982</v>
      </c>
      <c r="D4">
        <v>327210</v>
      </c>
    </row>
    <row r="5" spans="1:4" x14ac:dyDescent="0.2">
      <c r="A5" s="1">
        <f t="shared" ref="A5:A12" si="0">A4+1000</f>
        <v>3000</v>
      </c>
      <c r="B5">
        <v>246325</v>
      </c>
      <c r="C5">
        <v>404881</v>
      </c>
      <c r="D5">
        <v>734287</v>
      </c>
    </row>
    <row r="6" spans="1:4" x14ac:dyDescent="0.2">
      <c r="A6" s="1">
        <f t="shared" si="0"/>
        <v>4000</v>
      </c>
      <c r="B6">
        <v>426710</v>
      </c>
      <c r="C6">
        <v>845861</v>
      </c>
      <c r="D6">
        <v>1363378</v>
      </c>
    </row>
    <row r="7" spans="1:4" x14ac:dyDescent="0.2">
      <c r="A7" s="1">
        <f t="shared" si="0"/>
        <v>5000</v>
      </c>
      <c r="B7">
        <v>711013</v>
      </c>
      <c r="C7">
        <v>1237965</v>
      </c>
      <c r="D7">
        <v>2124483</v>
      </c>
    </row>
    <row r="8" spans="1:4" x14ac:dyDescent="0.2">
      <c r="A8" s="1">
        <f t="shared" si="0"/>
        <v>6000</v>
      </c>
      <c r="B8">
        <v>987524</v>
      </c>
      <c r="C8">
        <v>1661002</v>
      </c>
      <c r="D8">
        <v>3002984</v>
      </c>
    </row>
    <row r="9" spans="1:4" x14ac:dyDescent="0.2">
      <c r="A9" s="1">
        <f t="shared" si="0"/>
        <v>7000</v>
      </c>
      <c r="B9">
        <v>1427379</v>
      </c>
      <c r="C9">
        <v>2532877</v>
      </c>
      <c r="D9">
        <v>4270279</v>
      </c>
    </row>
    <row r="10" spans="1:4" x14ac:dyDescent="0.2">
      <c r="A10" s="1">
        <f t="shared" si="0"/>
        <v>8000</v>
      </c>
      <c r="B10">
        <v>1822202</v>
      </c>
      <c r="C10">
        <v>3035150</v>
      </c>
      <c r="D10">
        <v>5697114</v>
      </c>
    </row>
    <row r="11" spans="1:4" x14ac:dyDescent="0.2">
      <c r="A11" s="1">
        <f t="shared" si="0"/>
        <v>9000</v>
      </c>
      <c r="B11">
        <v>2257651</v>
      </c>
      <c r="C11">
        <v>3919108</v>
      </c>
      <c r="D11">
        <v>7052999</v>
      </c>
    </row>
    <row r="12" spans="1:4" x14ac:dyDescent="0.2">
      <c r="A12" s="1">
        <f t="shared" si="0"/>
        <v>10000</v>
      </c>
      <c r="B12">
        <v>2919711</v>
      </c>
      <c r="C12">
        <v>4822248</v>
      </c>
      <c r="D12">
        <v>8607550</v>
      </c>
    </row>
    <row r="14" spans="1:4" ht="42.75" customHeight="1" x14ac:dyDescent="0.2">
      <c r="B14" s="9" t="s">
        <v>8</v>
      </c>
      <c r="C14" s="9"/>
      <c r="D14" s="9"/>
    </row>
  </sheetData>
  <mergeCells count="2">
    <mergeCell ref="B1:D1"/>
    <mergeCell ref="B14:D1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A17" sqref="A17:C17"/>
    </sheetView>
  </sheetViews>
  <sheetFormatPr defaultRowHeight="14.25" x14ac:dyDescent="0.2"/>
  <cols>
    <col min="1" max="1" width="6" bestFit="1" customWidth="1"/>
    <col min="2" max="2" width="8.875" bestFit="1" customWidth="1"/>
    <col min="3" max="3" width="8.5" bestFit="1" customWidth="1"/>
    <col min="4" max="4" width="9.5" bestFit="1" customWidth="1"/>
  </cols>
  <sheetData>
    <row r="1" spans="1:4" x14ac:dyDescent="0.2">
      <c r="B1" s="8" t="s">
        <v>10</v>
      </c>
      <c r="C1" s="8"/>
      <c r="D1" s="8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  <c r="B3">
        <v>200000</v>
      </c>
      <c r="C3">
        <v>61000</v>
      </c>
      <c r="D3">
        <v>315000</v>
      </c>
    </row>
    <row r="4" spans="1:4" x14ac:dyDescent="0.2">
      <c r="A4" s="1">
        <f>A3+1000</f>
        <v>2000</v>
      </c>
      <c r="B4">
        <v>428000</v>
      </c>
      <c r="C4">
        <v>448000</v>
      </c>
      <c r="D4">
        <v>831000</v>
      </c>
    </row>
    <row r="5" spans="1:4" x14ac:dyDescent="0.2">
      <c r="A5" s="1">
        <f t="shared" ref="A5:A12" si="0">A4+1000</f>
        <v>3000</v>
      </c>
      <c r="B5">
        <v>769000</v>
      </c>
      <c r="C5">
        <v>806000</v>
      </c>
      <c r="D5">
        <v>1666000</v>
      </c>
    </row>
    <row r="6" spans="1:4" x14ac:dyDescent="0.2">
      <c r="A6" s="1">
        <f t="shared" si="0"/>
        <v>4000</v>
      </c>
      <c r="B6">
        <v>1171000</v>
      </c>
      <c r="C6">
        <v>1460000</v>
      </c>
      <c r="D6">
        <v>2539000</v>
      </c>
    </row>
    <row r="7" spans="1:4" x14ac:dyDescent="0.2">
      <c r="A7" s="1">
        <f t="shared" si="0"/>
        <v>5000</v>
      </c>
      <c r="B7">
        <v>3137000</v>
      </c>
      <c r="C7">
        <v>1648000</v>
      </c>
      <c r="D7">
        <v>4106000</v>
      </c>
    </row>
    <row r="8" spans="1:4" x14ac:dyDescent="0.2">
      <c r="A8" s="1">
        <f t="shared" si="0"/>
        <v>6000</v>
      </c>
      <c r="B8">
        <v>2544000</v>
      </c>
      <c r="C8">
        <v>3285000</v>
      </c>
      <c r="D8">
        <v>7545000</v>
      </c>
    </row>
    <row r="9" spans="1:4" x14ac:dyDescent="0.2">
      <c r="A9" s="1">
        <f t="shared" si="0"/>
        <v>7000</v>
      </c>
      <c r="B9">
        <v>4710000</v>
      </c>
      <c r="C9">
        <v>3898000</v>
      </c>
      <c r="D9">
        <v>8225000</v>
      </c>
    </row>
    <row r="10" spans="1:4" x14ac:dyDescent="0.2">
      <c r="A10" s="1">
        <f t="shared" si="0"/>
        <v>8000</v>
      </c>
      <c r="B10">
        <v>5780000</v>
      </c>
      <c r="C10">
        <v>4271000</v>
      </c>
      <c r="D10">
        <v>11138000</v>
      </c>
    </row>
    <row r="11" spans="1:4" x14ac:dyDescent="0.2">
      <c r="A11" s="1">
        <f t="shared" si="0"/>
        <v>9000</v>
      </c>
      <c r="B11">
        <v>5900000</v>
      </c>
      <c r="C11">
        <v>5598000</v>
      </c>
      <c r="D11">
        <v>12457000</v>
      </c>
    </row>
    <row r="12" spans="1:4" x14ac:dyDescent="0.2">
      <c r="A12" s="1">
        <f t="shared" si="0"/>
        <v>10000</v>
      </c>
      <c r="B12">
        <v>8101000</v>
      </c>
      <c r="C12">
        <v>6936000</v>
      </c>
      <c r="D12">
        <v>15254000</v>
      </c>
    </row>
    <row r="17" spans="1:3" x14ac:dyDescent="0.2">
      <c r="A17" s="8" t="s">
        <v>20</v>
      </c>
      <c r="B17" s="8"/>
      <c r="C17" s="8"/>
    </row>
  </sheetData>
  <mergeCells count="2">
    <mergeCell ref="B1:D1"/>
    <mergeCell ref="A17:C1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tabSelected="1" workbookViewId="0">
      <selection activeCell="L28" sqref="L28"/>
    </sheetView>
  </sheetViews>
  <sheetFormatPr defaultRowHeight="14.25" x14ac:dyDescent="0.2"/>
  <cols>
    <col min="1" max="1" width="6" bestFit="1" customWidth="1"/>
    <col min="2" max="2" width="9.5" bestFit="1" customWidth="1"/>
    <col min="3" max="3" width="10.75" customWidth="1"/>
    <col min="4" max="4" width="14.75" customWidth="1"/>
  </cols>
  <sheetData>
    <row r="1" spans="1:4" x14ac:dyDescent="0.2">
      <c r="B1" s="8" t="s">
        <v>22</v>
      </c>
      <c r="C1" s="8"/>
      <c r="D1" s="8"/>
    </row>
    <row r="2" spans="1:4" x14ac:dyDescent="0.2">
      <c r="A2" s="2" t="s">
        <v>0</v>
      </c>
      <c r="B2" s="1" t="s">
        <v>1</v>
      </c>
      <c r="C2" s="1" t="s">
        <v>21</v>
      </c>
      <c r="D2" s="1" t="s">
        <v>3</v>
      </c>
    </row>
    <row r="3" spans="1:4" x14ac:dyDescent="0.2">
      <c r="A3" s="1">
        <v>1000</v>
      </c>
      <c r="B3">
        <f>1000*1000*0.77</f>
        <v>770000</v>
      </c>
      <c r="C3">
        <f>1000*1000*0.36</f>
        <v>360000</v>
      </c>
      <c r="D3">
        <f>1000*1000*2.33</f>
        <v>2330000</v>
      </c>
    </row>
    <row r="4" spans="1:4" x14ac:dyDescent="0.2">
      <c r="A4" s="1">
        <f>A3+1000</f>
        <v>2000</v>
      </c>
      <c r="B4">
        <f>1000*1000*2.06</f>
        <v>2060000</v>
      </c>
      <c r="C4">
        <f>1000*1000*0.93</f>
        <v>930000</v>
      </c>
      <c r="D4">
        <f>1000*1000*6.58</f>
        <v>6580000</v>
      </c>
    </row>
    <row r="5" spans="1:4" x14ac:dyDescent="0.2">
      <c r="A5" s="1">
        <f t="shared" ref="A5:A12" si="0">A4+1000</f>
        <v>3000</v>
      </c>
      <c r="B5">
        <f>1000*1000*3.5</f>
        <v>3500000</v>
      </c>
      <c r="C5">
        <f>1000*1000*1.93</f>
        <v>1930000</v>
      </c>
      <c r="D5">
        <f>1000*1000*14.74</f>
        <v>14740000</v>
      </c>
    </row>
    <row r="6" spans="1:4" x14ac:dyDescent="0.2">
      <c r="A6" s="1">
        <f t="shared" si="0"/>
        <v>4000</v>
      </c>
      <c r="B6">
        <f>1000*1000*5.87</f>
        <v>5870000</v>
      </c>
      <c r="C6">
        <f>1000*1000*3.2</f>
        <v>3200000</v>
      </c>
      <c r="D6">
        <f>1000*1000*33.54</f>
        <v>33540000</v>
      </c>
    </row>
    <row r="7" spans="1:4" x14ac:dyDescent="0.2">
      <c r="A7" s="1">
        <f t="shared" si="0"/>
        <v>5000</v>
      </c>
      <c r="B7">
        <f>1000*1000*8.35</f>
        <v>8350000</v>
      </c>
      <c r="C7">
        <f>1000*1000*5.15</f>
        <v>5150000</v>
      </c>
      <c r="D7">
        <f>1000*1000*34.49</f>
        <v>34490000</v>
      </c>
    </row>
    <row r="8" spans="1:4" x14ac:dyDescent="0.2">
      <c r="A8" s="1">
        <f t="shared" si="0"/>
        <v>6000</v>
      </c>
      <c r="B8">
        <f>1000*1000*10.53</f>
        <v>10530000</v>
      </c>
      <c r="C8">
        <f>1000*1000*7.56</f>
        <v>7560000</v>
      </c>
      <c r="D8">
        <f>1000*1000*48.63</f>
        <v>48630000</v>
      </c>
    </row>
    <row r="9" spans="1:4" x14ac:dyDescent="0.2">
      <c r="A9" s="1">
        <f t="shared" si="0"/>
        <v>7000</v>
      </c>
      <c r="B9">
        <f>1000*1000*13.9</f>
        <v>13900000</v>
      </c>
      <c r="C9">
        <f>1000*1000*10.05</f>
        <v>10050000</v>
      </c>
      <c r="D9">
        <f>1000*1000*58.19</f>
        <v>58190000</v>
      </c>
    </row>
    <row r="10" spans="1:4" x14ac:dyDescent="0.2">
      <c r="A10" s="1">
        <f t="shared" si="0"/>
        <v>8000</v>
      </c>
      <c r="B10">
        <f>1000*1000*17.65</f>
        <v>17650000</v>
      </c>
      <c r="C10">
        <f>1000*1000*12.43</f>
        <v>12430000</v>
      </c>
      <c r="D10">
        <f>1000*1000*75.11</f>
        <v>75110000</v>
      </c>
    </row>
    <row r="11" spans="1:4" x14ac:dyDescent="0.2">
      <c r="A11" s="1">
        <f t="shared" si="0"/>
        <v>9000</v>
      </c>
      <c r="B11">
        <f>1000*1000*22.32</f>
        <v>22320000</v>
      </c>
      <c r="C11">
        <f>1000*1000*15.31</f>
        <v>15310000</v>
      </c>
      <c r="D11">
        <f>1000*1000*90.36</f>
        <v>90360000</v>
      </c>
    </row>
    <row r="12" spans="1:4" x14ac:dyDescent="0.2">
      <c r="A12" s="1">
        <f t="shared" si="0"/>
        <v>10000</v>
      </c>
      <c r="B12">
        <f>1000*1000*26.3</f>
        <v>26300000</v>
      </c>
      <c r="C12">
        <f>1000*1000*19.09</f>
        <v>19090000</v>
      </c>
      <c r="D12">
        <f>1000*1000*112.52</f>
        <v>112520000</v>
      </c>
    </row>
    <row r="15" spans="1:4" x14ac:dyDescent="0.2">
      <c r="B15" s="8" t="s">
        <v>20</v>
      </c>
      <c r="C15" s="8"/>
      <c r="D15" s="8"/>
    </row>
  </sheetData>
  <mergeCells count="2">
    <mergeCell ref="B1:D1"/>
    <mergeCell ref="B15:D1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B2" sqref="B2"/>
    </sheetView>
  </sheetViews>
  <sheetFormatPr defaultRowHeight="14.25" x14ac:dyDescent="0.2"/>
  <cols>
    <col min="1" max="1" width="6" bestFit="1" customWidth="1"/>
    <col min="2" max="2" width="8.875" bestFit="1" customWidth="1"/>
    <col min="3" max="3" width="6.875" bestFit="1" customWidth="1"/>
  </cols>
  <sheetData>
    <row r="1" spans="1:4" x14ac:dyDescent="0.2">
      <c r="B1" s="8" t="s">
        <v>5</v>
      </c>
      <c r="C1" s="8"/>
      <c r="D1" s="8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</row>
    <row r="4" spans="1:4" x14ac:dyDescent="0.2">
      <c r="A4" s="1">
        <f>A3+1000</f>
        <v>2000</v>
      </c>
    </row>
    <row r="5" spans="1:4" x14ac:dyDescent="0.2">
      <c r="A5" s="1">
        <f t="shared" ref="A5:A12" si="0">A4+1000</f>
        <v>3000</v>
      </c>
    </row>
    <row r="6" spans="1:4" x14ac:dyDescent="0.2">
      <c r="A6" s="1">
        <f t="shared" si="0"/>
        <v>4000</v>
      </c>
    </row>
    <row r="7" spans="1:4" x14ac:dyDescent="0.2">
      <c r="A7" s="1">
        <f t="shared" si="0"/>
        <v>5000</v>
      </c>
    </row>
    <row r="8" spans="1:4" x14ac:dyDescent="0.2">
      <c r="A8" s="1">
        <f t="shared" si="0"/>
        <v>6000</v>
      </c>
    </row>
    <row r="9" spans="1:4" x14ac:dyDescent="0.2">
      <c r="A9" s="1">
        <f t="shared" si="0"/>
        <v>7000</v>
      </c>
    </row>
    <row r="10" spans="1:4" x14ac:dyDescent="0.2">
      <c r="A10" s="1">
        <f t="shared" si="0"/>
        <v>8000</v>
      </c>
    </row>
    <row r="11" spans="1:4" x14ac:dyDescent="0.2">
      <c r="A11" s="1">
        <f t="shared" si="0"/>
        <v>9000</v>
      </c>
    </row>
    <row r="12" spans="1:4" x14ac:dyDescent="0.2">
      <c r="A12" s="1">
        <f t="shared" si="0"/>
        <v>10000</v>
      </c>
    </row>
  </sheetData>
  <mergeCells count="1">
    <mergeCell ref="B1:D1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workbookViewId="0">
      <selection activeCell="P12" sqref="P12"/>
    </sheetView>
  </sheetViews>
  <sheetFormatPr defaultRowHeight="14.25" x14ac:dyDescent="0.2"/>
  <cols>
    <col min="2" max="2" width="10.75" customWidth="1"/>
  </cols>
  <sheetData>
    <row r="1" spans="1:13" x14ac:dyDescent="0.2">
      <c r="A1" t="s">
        <v>4</v>
      </c>
    </row>
    <row r="3" spans="1:13" ht="28.5" customHeight="1" x14ac:dyDescent="0.2">
      <c r="B3" s="10" t="s">
        <v>6</v>
      </c>
      <c r="C3" s="10"/>
      <c r="D3" s="10"/>
      <c r="E3" s="8" t="s">
        <v>9</v>
      </c>
      <c r="F3" s="8"/>
      <c r="G3" s="8"/>
      <c r="H3" s="8" t="s">
        <v>10</v>
      </c>
      <c r="I3" s="8"/>
      <c r="J3" s="8"/>
      <c r="K3" s="8" t="s">
        <v>23</v>
      </c>
      <c r="L3" s="8"/>
      <c r="M3" s="8"/>
    </row>
    <row r="4" spans="1:13" ht="28.5" x14ac:dyDescent="0.2">
      <c r="A4" s="4" t="s">
        <v>0</v>
      </c>
      <c r="B4" s="7" t="s">
        <v>11</v>
      </c>
      <c r="C4" s="7" t="s">
        <v>13</v>
      </c>
      <c r="D4" s="7" t="s">
        <v>12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6" t="s">
        <v>24</v>
      </c>
      <c r="L4" s="6" t="s">
        <v>25</v>
      </c>
      <c r="M4" s="6" t="s">
        <v>26</v>
      </c>
    </row>
    <row r="5" spans="1:13" x14ac:dyDescent="0.2">
      <c r="A5" s="1">
        <v>1000</v>
      </c>
      <c r="B5">
        <v>413</v>
      </c>
      <c r="C5">
        <v>2944</v>
      </c>
      <c r="D5">
        <v>1616</v>
      </c>
      <c r="E5">
        <v>35156</v>
      </c>
      <c r="F5">
        <v>42462</v>
      </c>
      <c r="G5">
        <v>85584</v>
      </c>
      <c r="H5">
        <v>200000</v>
      </c>
      <c r="I5">
        <v>61000</v>
      </c>
      <c r="J5">
        <v>315000</v>
      </c>
      <c r="K5">
        <f>1000*1000*0.77</f>
        <v>770000</v>
      </c>
      <c r="L5">
        <f>1000*1000*0.36</f>
        <v>360000</v>
      </c>
      <c r="M5">
        <f>1000*1000*2.33</f>
        <v>2330000</v>
      </c>
    </row>
    <row r="6" spans="1:13" x14ac:dyDescent="0.2">
      <c r="A6" s="1">
        <f>A5+1000</f>
        <v>2000</v>
      </c>
      <c r="B6">
        <v>1831</v>
      </c>
      <c r="C6">
        <v>12824</v>
      </c>
      <c r="D6">
        <v>5795</v>
      </c>
      <c r="E6">
        <v>109910</v>
      </c>
      <c r="F6">
        <v>194982</v>
      </c>
      <c r="G6">
        <v>327210</v>
      </c>
      <c r="H6">
        <v>428000</v>
      </c>
      <c r="I6">
        <v>448000</v>
      </c>
      <c r="J6">
        <v>831000</v>
      </c>
      <c r="K6">
        <f>1000*1000*2.06</f>
        <v>2060000</v>
      </c>
      <c r="L6">
        <f>1000*1000*0.93</f>
        <v>930000</v>
      </c>
      <c r="M6">
        <f>1000*1000*6.58</f>
        <v>6580000</v>
      </c>
    </row>
    <row r="7" spans="1:13" x14ac:dyDescent="0.2">
      <c r="A7" s="1">
        <f t="shared" ref="A7:A14" si="0">A6+1000</f>
        <v>3000</v>
      </c>
      <c r="B7">
        <v>4368</v>
      </c>
      <c r="C7">
        <v>27706</v>
      </c>
      <c r="D7">
        <v>12375</v>
      </c>
      <c r="E7">
        <v>246325</v>
      </c>
      <c r="F7">
        <v>404881</v>
      </c>
      <c r="G7">
        <v>734287</v>
      </c>
      <c r="H7">
        <v>769000</v>
      </c>
      <c r="I7">
        <v>806000</v>
      </c>
      <c r="J7">
        <v>1666000</v>
      </c>
      <c r="K7">
        <f>1000*1000*3.5</f>
        <v>3500000</v>
      </c>
      <c r="L7">
        <f>1000*1000*1.93</f>
        <v>1930000</v>
      </c>
      <c r="M7">
        <f>1000*1000*14.74</f>
        <v>14740000</v>
      </c>
    </row>
    <row r="8" spans="1:13" x14ac:dyDescent="0.2">
      <c r="A8" s="1">
        <f t="shared" si="0"/>
        <v>4000</v>
      </c>
      <c r="B8">
        <v>7172</v>
      </c>
      <c r="C8">
        <v>50792</v>
      </c>
      <c r="D8">
        <v>22578</v>
      </c>
      <c r="E8">
        <v>426710</v>
      </c>
      <c r="F8">
        <v>845861</v>
      </c>
      <c r="G8">
        <v>1363378</v>
      </c>
      <c r="H8">
        <v>1171000</v>
      </c>
      <c r="I8">
        <v>1460000</v>
      </c>
      <c r="J8">
        <v>2539000</v>
      </c>
      <c r="K8">
        <f>1000*1000*5.87</f>
        <v>5870000</v>
      </c>
      <c r="L8">
        <f>1000*1000*3.2</f>
        <v>3200000</v>
      </c>
      <c r="M8">
        <f>1000*1000*33.54</f>
        <v>33540000</v>
      </c>
    </row>
    <row r="9" spans="1:13" x14ac:dyDescent="0.2">
      <c r="A9" s="1">
        <f t="shared" si="0"/>
        <v>5000</v>
      </c>
      <c r="B9">
        <v>11508</v>
      </c>
      <c r="C9">
        <v>81635</v>
      </c>
      <c r="D9">
        <v>35538</v>
      </c>
      <c r="E9">
        <v>711013</v>
      </c>
      <c r="F9">
        <v>1237965</v>
      </c>
      <c r="G9">
        <v>2124483</v>
      </c>
      <c r="H9">
        <v>3137000</v>
      </c>
      <c r="I9">
        <v>1648000</v>
      </c>
      <c r="J9">
        <v>4106000</v>
      </c>
      <c r="K9">
        <f>1000*1000*8.35</f>
        <v>8350000</v>
      </c>
      <c r="L9">
        <f>1000*1000*5.15</f>
        <v>5150000</v>
      </c>
      <c r="M9">
        <f>1000*1000*34.49</f>
        <v>34490000</v>
      </c>
    </row>
    <row r="10" spans="1:13" x14ac:dyDescent="0.2">
      <c r="A10" s="1">
        <f t="shared" si="0"/>
        <v>6000</v>
      </c>
      <c r="B10">
        <v>16991</v>
      </c>
      <c r="C10">
        <v>114438</v>
      </c>
      <c r="D10">
        <v>51474</v>
      </c>
      <c r="E10">
        <v>987524</v>
      </c>
      <c r="F10">
        <v>1661002</v>
      </c>
      <c r="G10">
        <v>3002984</v>
      </c>
      <c r="H10">
        <v>2544000</v>
      </c>
      <c r="I10">
        <v>3285000</v>
      </c>
      <c r="J10">
        <v>7545000</v>
      </c>
      <c r="K10">
        <f>1000*1000*10.53</f>
        <v>10530000</v>
      </c>
      <c r="L10">
        <f>1000*1000*7.56</f>
        <v>7560000</v>
      </c>
      <c r="M10">
        <f>1000*1000*48.63</f>
        <v>48630000</v>
      </c>
    </row>
    <row r="11" spans="1:13" x14ac:dyDescent="0.2">
      <c r="A11" s="1">
        <f t="shared" si="0"/>
        <v>7000</v>
      </c>
      <c r="B11">
        <v>26500</v>
      </c>
      <c r="C11">
        <v>155494</v>
      </c>
      <c r="D11">
        <v>69565</v>
      </c>
      <c r="E11">
        <v>1427379</v>
      </c>
      <c r="F11">
        <v>2532877</v>
      </c>
      <c r="G11">
        <v>4270279</v>
      </c>
      <c r="H11">
        <v>4710000</v>
      </c>
      <c r="I11">
        <v>3898000</v>
      </c>
      <c r="J11">
        <v>8225000</v>
      </c>
      <c r="K11">
        <f>1000*1000*13.9</f>
        <v>13900000</v>
      </c>
      <c r="L11">
        <f>1000*1000*10.05</f>
        <v>10050000</v>
      </c>
      <c r="M11">
        <f>1000*1000*58.19</f>
        <v>58190000</v>
      </c>
    </row>
    <row r="12" spans="1:13" x14ac:dyDescent="0.2">
      <c r="A12" s="1">
        <f t="shared" si="0"/>
        <v>8000</v>
      </c>
      <c r="B12">
        <v>30548</v>
      </c>
      <c r="C12">
        <v>204016</v>
      </c>
      <c r="D12">
        <v>93281</v>
      </c>
      <c r="E12">
        <v>1822202</v>
      </c>
      <c r="F12">
        <v>3035150</v>
      </c>
      <c r="G12">
        <v>5697114</v>
      </c>
      <c r="H12">
        <v>5780000</v>
      </c>
      <c r="I12">
        <v>4271000</v>
      </c>
      <c r="J12">
        <v>11138000</v>
      </c>
      <c r="K12">
        <f>1000*1000*17.65</f>
        <v>17650000</v>
      </c>
      <c r="L12">
        <f>1000*1000*12.43</f>
        <v>12430000</v>
      </c>
      <c r="M12">
        <f>1000*1000*75.11</f>
        <v>75110000</v>
      </c>
    </row>
    <row r="13" spans="1:13" x14ac:dyDescent="0.2">
      <c r="A13" s="1">
        <f t="shared" si="0"/>
        <v>9000</v>
      </c>
      <c r="B13">
        <v>37790</v>
      </c>
      <c r="C13">
        <v>257467</v>
      </c>
      <c r="D13">
        <v>116650</v>
      </c>
      <c r="E13">
        <v>2257651</v>
      </c>
      <c r="F13">
        <v>3919108</v>
      </c>
      <c r="G13">
        <v>7052999</v>
      </c>
      <c r="H13">
        <v>5900000</v>
      </c>
      <c r="I13">
        <v>5598000</v>
      </c>
      <c r="J13">
        <v>12457000</v>
      </c>
      <c r="K13">
        <f>1000*1000*22.32</f>
        <v>22320000</v>
      </c>
      <c r="L13">
        <f>1000*1000*15.31</f>
        <v>15310000</v>
      </c>
      <c r="M13">
        <f>1000*1000*90.36</f>
        <v>90360000</v>
      </c>
    </row>
    <row r="14" spans="1:13" x14ac:dyDescent="0.2">
      <c r="A14" s="1">
        <f t="shared" si="0"/>
        <v>10000</v>
      </c>
      <c r="B14">
        <v>47192</v>
      </c>
      <c r="C14">
        <v>319920</v>
      </c>
      <c r="D14">
        <v>143850</v>
      </c>
      <c r="E14">
        <v>2919711</v>
      </c>
      <c r="F14">
        <v>4822248</v>
      </c>
      <c r="G14">
        <v>8607550</v>
      </c>
      <c r="H14">
        <v>8101000</v>
      </c>
      <c r="I14">
        <v>6936000</v>
      </c>
      <c r="J14">
        <v>15254000</v>
      </c>
      <c r="K14">
        <f>1000*1000*26.3</f>
        <v>26300000</v>
      </c>
      <c r="L14">
        <f>1000*1000*19.09</f>
        <v>19090000</v>
      </c>
      <c r="M14">
        <f>1000*1000*112.52</f>
        <v>112520000</v>
      </c>
    </row>
    <row r="16" spans="1:13" x14ac:dyDescent="0.2">
      <c r="B16" s="8" t="s">
        <v>5</v>
      </c>
      <c r="C16" s="8"/>
      <c r="D16" s="8"/>
    </row>
  </sheetData>
  <mergeCells count="5">
    <mergeCell ref="K3:M3"/>
    <mergeCell ref="B16:D16"/>
    <mergeCell ref="B3:D3"/>
    <mergeCell ref="E3:G3"/>
    <mergeCell ref="H3:J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lee</cp:lastModifiedBy>
  <dcterms:created xsi:type="dcterms:W3CDTF">2015-06-05T18:17:20Z</dcterms:created>
  <dcterms:modified xsi:type="dcterms:W3CDTF">2022-07-21T04:32:32Z</dcterms:modified>
</cp:coreProperties>
</file>