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D4FB9B07-232E-4A69-952B-EF2753DD4360}" xr6:coauthVersionLast="47" xr6:coauthVersionMax="47" xr10:uidLastSave="{00000000-0000-0000-0000-000000000000}"/>
  <bookViews>
    <workbookView xWindow="-110" yWindow="-110" windowWidth="19420" windowHeight="11500" tabRatio="732" activeTab="7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H15" i="2"/>
  <c r="G15" i="2"/>
  <c r="F15" i="2"/>
  <c r="E15" i="2"/>
  <c r="D15" i="2"/>
  <c r="C15" i="2"/>
  <c r="B14" i="2"/>
  <c r="H14" i="2"/>
  <c r="G14" i="2"/>
  <c r="F14" i="2"/>
  <c r="E14" i="2"/>
  <c r="D14" i="2"/>
  <c r="C14" i="2"/>
  <c r="B8" i="2"/>
  <c r="H8" i="2"/>
  <c r="G8" i="2"/>
  <c r="F8" i="2"/>
  <c r="E8" i="2"/>
  <c r="D8" i="2"/>
  <c r="C8" i="2"/>
  <c r="B7" i="2"/>
  <c r="H7" i="2"/>
  <c r="G7" i="2"/>
  <c r="F7" i="2"/>
  <c r="E7" i="2"/>
  <c r="D7" i="2"/>
  <c r="C7" i="2"/>
  <c r="I9" i="2" l="1"/>
  <c r="H9" i="2"/>
  <c r="G9" i="2"/>
  <c r="F9" i="2"/>
  <c r="E9" i="2"/>
  <c r="D9" i="2"/>
  <c r="C9" i="2"/>
  <c r="B9" i="2"/>
  <c r="H4" i="2"/>
  <c r="G4" i="2"/>
  <c r="F4" i="2"/>
  <c r="E4" i="2"/>
  <c r="D4" i="2"/>
  <c r="C4" i="2"/>
  <c r="A2" i="2"/>
  <c r="B39" i="8"/>
  <c r="B39" i="7"/>
  <c r="B39" i="6"/>
  <c r="B39" i="5"/>
  <c r="B39" i="4"/>
  <c r="B39" i="3"/>
  <c r="B39" i="1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8" i="2" l="1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<sst xmlns="http://schemas.openxmlformats.org/spreadsheetml/2006/main" count="1629" uniqueCount="167">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</sst>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4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</cellStyleXfs>
  <cellXfs count="441">
    <xf numFmtId="0" fontId="0" fillId="0" borderId="0" xfId="0"/>
    <xf numFmtId="0" fontId="11" fillId="0" borderId="0" xfId="0" applyFont="1"/>
    <xf numFmtId="0" fontId="11" fillId="2" borderId="0" xfId="0" applyFont="1" applyFill="1"/>
    <xf numFmtId="0" fontId="9" fillId="2" borderId="0" xfId="0" applyFont="1" applyFill="1"/>
    <xf numFmtId="0" fontId="9" fillId="2" borderId="0" xfId="0" applyFont="1" applyFill="1" applyAlignment="1">
      <alignment horizontal="center"/>
    </xf>
    <xf numFmtId="1" fontId="13" fillId="5" borderId="5" xfId="0" applyNumberFormat="1" applyFont="1" applyFill="1" applyBorder="1" applyAlignment="1">
      <alignment horizontal="center"/>
    </xf>
    <xf numFmtId="43" fontId="9" fillId="2" borderId="5" xfId="1" applyNumberFormat="1" applyFont="1" applyFill="1" applyBorder="1" applyAlignment="1">
      <alignment horizontal="center"/>
    </xf>
    <xf numFmtId="0" fontId="9" fillId="0" borderId="0" xfId="0" applyFont="1"/>
    <xf numFmtId="0" fontId="9" fillId="3" borderId="7" xfId="0" applyFont="1" applyFill="1" applyBorder="1" applyAlignment="1">
      <alignment horizontal="center"/>
    </xf>
    <xf numFmtId="0" fontId="13" fillId="5" borderId="13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9" fillId="2" borderId="18" xfId="0" applyFont="1" applyFill="1" applyBorder="1"/>
    <xf numFmtId="165" fontId="9" fillId="4" borderId="21" xfId="1" applyFont="1" applyFill="1" applyBorder="1"/>
    <xf numFmtId="0" fontId="13" fillId="5" borderId="5" xfId="0" applyFont="1" applyFill="1" applyBorder="1" applyAlignment="1">
      <alignment horizontal="center"/>
    </xf>
    <xf numFmtId="165" fontId="9" fillId="2" borderId="38" xfId="1" applyFont="1" applyFill="1" applyBorder="1"/>
    <xf numFmtId="165" fontId="9" fillId="2" borderId="24" xfId="1" applyFont="1" applyFill="1" applyBorder="1"/>
    <xf numFmtId="165" fontId="9" fillId="2" borderId="25" xfId="1" applyFont="1" applyFill="1" applyBorder="1"/>
    <xf numFmtId="165" fontId="9" fillId="4" borderId="39" xfId="1" applyFont="1" applyFill="1" applyBorder="1"/>
    <xf numFmtId="165" fontId="9" fillId="4" borderId="40" xfId="1" applyFont="1" applyFill="1" applyBorder="1"/>
    <xf numFmtId="0" fontId="13" fillId="5" borderId="4" xfId="0" applyFont="1" applyFill="1" applyBorder="1" applyAlignment="1">
      <alignment horizontal="center"/>
    </xf>
    <xf numFmtId="165" fontId="9" fillId="2" borderId="0" xfId="1" applyFont="1" applyFill="1" applyBorder="1"/>
    <xf numFmtId="165" fontId="9" fillId="4" borderId="30" xfId="1" applyFont="1" applyFill="1" applyBorder="1"/>
    <xf numFmtId="1" fontId="13" fillId="5" borderId="27" xfId="0" applyNumberFormat="1" applyFont="1" applyFill="1" applyBorder="1" applyAlignment="1">
      <alignment horizontal="center"/>
    </xf>
    <xf numFmtId="165" fontId="9" fillId="2" borderId="0" xfId="1" applyFont="1" applyFill="1" applyBorder="1" applyAlignment="1">
      <alignment horizontal="center"/>
    </xf>
    <xf numFmtId="2" fontId="9" fillId="2" borderId="0" xfId="0" applyNumberFormat="1" applyFont="1" applyFill="1"/>
    <xf numFmtId="0" fontId="11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4" fontId="9" fillId="3" borderId="5" xfId="2" applyFont="1" applyFill="1" applyBorder="1" applyAlignment="1">
      <alignment horizontal="left"/>
    </xf>
    <xf numFmtId="164" fontId="9" fillId="2" borderId="0" xfId="2" applyFont="1" applyFill="1" applyBorder="1" applyProtection="1">
      <protection locked="0"/>
    </xf>
    <xf numFmtId="0" fontId="11" fillId="0" borderId="5" xfId="0" applyFont="1" applyBorder="1"/>
    <xf numFmtId="165" fontId="14" fillId="2" borderId="0" xfId="1" applyFont="1" applyFill="1" applyBorder="1"/>
    <xf numFmtId="164" fontId="9" fillId="3" borderId="5" xfId="2" applyFont="1" applyFill="1" applyBorder="1"/>
    <xf numFmtId="0" fontId="9" fillId="2" borderId="2" xfId="0" applyFont="1" applyFill="1" applyBorder="1"/>
    <xf numFmtId="43" fontId="9" fillId="3" borderId="5" xfId="1" applyNumberFormat="1" applyFont="1" applyFill="1" applyBorder="1" applyAlignment="1" applyProtection="1">
      <alignment horizontal="right"/>
      <protection locked="0"/>
    </xf>
    <xf numFmtId="43" fontId="9" fillId="2" borderId="5" xfId="1" applyNumberFormat="1" applyFont="1" applyFill="1" applyBorder="1" applyAlignment="1" applyProtection="1">
      <alignment horizontal="right"/>
      <protection locked="0"/>
    </xf>
    <xf numFmtId="0" fontId="11" fillId="2" borderId="0" xfId="0" applyFont="1" applyFill="1" applyAlignment="1">
      <alignment horizontal="left"/>
    </xf>
    <xf numFmtId="164" fontId="11" fillId="3" borderId="5" xfId="2" applyFont="1" applyFill="1" applyBorder="1"/>
    <xf numFmtId="43" fontId="14" fillId="2" borderId="0" xfId="0" applyNumberFormat="1" applyFont="1" applyFill="1"/>
    <xf numFmtId="0" fontId="9" fillId="3" borderId="5" xfId="0" applyFont="1" applyFill="1" applyBorder="1"/>
    <xf numFmtId="164" fontId="11" fillId="2" borderId="0" xfId="2" applyFont="1" applyFill="1" applyBorder="1"/>
    <xf numFmtId="0" fontId="9" fillId="2" borderId="2" xfId="0" applyFont="1" applyFill="1" applyBorder="1" applyAlignment="1">
      <alignment horizontal="left"/>
    </xf>
    <xf numFmtId="44" fontId="9" fillId="2" borderId="0" xfId="0" applyNumberFormat="1" applyFont="1" applyFill="1"/>
    <xf numFmtId="43" fontId="9" fillId="2" borderId="4" xfId="1" applyNumberFormat="1" applyFont="1" applyFill="1" applyBorder="1" applyAlignment="1">
      <alignment horizontal="center"/>
    </xf>
    <xf numFmtId="0" fontId="9" fillId="2" borderId="5" xfId="0" applyFont="1" applyFill="1" applyBorder="1"/>
    <xf numFmtId="2" fontId="13" fillId="2" borderId="0" xfId="0" applyNumberFormat="1" applyFont="1" applyFill="1" applyAlignment="1">
      <alignment horizontal="center"/>
    </xf>
    <xf numFmtId="43" fontId="9" fillId="2" borderId="27" xfId="1" applyNumberFormat="1" applyFont="1" applyFill="1" applyBorder="1" applyAlignment="1">
      <alignment horizontal="center"/>
    </xf>
    <xf numFmtId="2" fontId="9" fillId="2" borderId="5" xfId="0" applyNumberFormat="1" applyFont="1" applyFill="1" applyBorder="1" applyProtection="1">
      <protection locked="0"/>
    </xf>
    <xf numFmtId="0" fontId="9" fillId="0" borderId="5" xfId="0" applyFont="1" applyBorder="1"/>
    <xf numFmtId="2" fontId="9" fillId="2" borderId="5" xfId="0" applyNumberFormat="1" applyFont="1" applyFill="1" applyBorder="1" applyAlignment="1" applyProtection="1">
      <alignment horizontal="right"/>
      <protection locked="0"/>
    </xf>
    <xf numFmtId="164" fontId="9" fillId="2" borderId="0" xfId="2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14" fontId="9" fillId="2" borderId="5" xfId="0" applyNumberFormat="1" applyFont="1" applyFill="1" applyBorder="1"/>
    <xf numFmtId="43" fontId="14" fillId="2" borderId="5" xfId="1" applyNumberFormat="1" applyFont="1" applyFill="1" applyBorder="1" applyAlignment="1" applyProtection="1">
      <alignment horizontal="right"/>
      <protection locked="0"/>
    </xf>
    <xf numFmtId="0" fontId="9" fillId="2" borderId="0" xfId="0" applyFont="1" applyFill="1" applyAlignment="1">
      <alignment horizontal="right"/>
    </xf>
    <xf numFmtId="43" fontId="9" fillId="2" borderId="0" xfId="0" applyNumberFormat="1" applyFont="1" applyFill="1"/>
    <xf numFmtId="165" fontId="9" fillId="2" borderId="5" xfId="1" applyFont="1" applyFill="1" applyBorder="1"/>
    <xf numFmtId="2" fontId="11" fillId="2" borderId="0" xfId="0" applyNumberFormat="1" applyFont="1" applyFill="1"/>
    <xf numFmtId="0" fontId="9" fillId="0" borderId="0" xfId="0" applyFont="1" applyAlignment="1">
      <alignment horizontal="center"/>
    </xf>
    <xf numFmtId="43" fontId="9" fillId="2" borderId="0" xfId="0" applyNumberFormat="1" applyFont="1" applyFill="1" applyAlignment="1">
      <alignment horizontal="left"/>
    </xf>
    <xf numFmtId="8" fontId="9" fillId="2" borderId="5" xfId="0" applyNumberFormat="1" applyFont="1" applyFill="1" applyBorder="1" applyProtection="1">
      <protection locked="0"/>
    </xf>
    <xf numFmtId="0" fontId="9" fillId="2" borderId="5" xfId="0" applyFont="1" applyFill="1" applyBorder="1" applyProtection="1">
      <protection locked="0"/>
    </xf>
    <xf numFmtId="165" fontId="9" fillId="2" borderId="5" xfId="1" applyFont="1" applyFill="1" applyBorder="1" applyAlignment="1" applyProtection="1">
      <alignment horizontal="right"/>
      <protection locked="0"/>
    </xf>
    <xf numFmtId="0" fontId="9" fillId="0" borderId="2" xfId="0" applyFont="1" applyBorder="1" applyAlignment="1">
      <alignment horizontal="left"/>
    </xf>
    <xf numFmtId="165" fontId="9" fillId="2" borderId="0" xfId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/>
    </xf>
    <xf numFmtId="1" fontId="9" fillId="2" borderId="2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2" fontId="11" fillId="0" borderId="0" xfId="0" applyNumberFormat="1" applyFont="1" applyProtection="1">
      <protection locked="0"/>
    </xf>
    <xf numFmtId="43" fontId="9" fillId="0" borderId="0" xfId="0" applyNumberFormat="1" applyFont="1" applyAlignment="1">
      <alignment horizontal="center"/>
    </xf>
    <xf numFmtId="2" fontId="9" fillId="0" borderId="0" xfId="0" applyNumberFormat="1" applyFont="1"/>
    <xf numFmtId="2" fontId="11" fillId="0" borderId="0" xfId="0" applyNumberFormat="1" applyFont="1"/>
    <xf numFmtId="0" fontId="9" fillId="2" borderId="20" xfId="0" applyFont="1" applyFill="1" applyBorder="1"/>
    <xf numFmtId="0" fontId="9" fillId="2" borderId="26" xfId="0" applyFont="1" applyFill="1" applyBorder="1"/>
    <xf numFmtId="165" fontId="15" fillId="2" borderId="5" xfId="1" applyFont="1" applyFill="1" applyBorder="1"/>
    <xf numFmtId="43" fontId="9" fillId="7" borderId="5" xfId="1" applyNumberFormat="1" applyFont="1" applyFill="1" applyBorder="1" applyAlignment="1">
      <alignment horizontal="center"/>
    </xf>
    <xf numFmtId="165" fontId="16" fillId="2" borderId="5" xfId="1" applyFont="1" applyFill="1" applyBorder="1" applyProtection="1">
      <protection locked="0"/>
    </xf>
    <xf numFmtId="165" fontId="16" fillId="2" borderId="5" xfId="1" applyFont="1" applyFill="1" applyBorder="1"/>
    <xf numFmtId="43" fontId="16" fillId="2" borderId="5" xfId="1" applyNumberFormat="1" applyFont="1" applyFill="1" applyBorder="1" applyAlignment="1" applyProtection="1">
      <alignment horizontal="right"/>
      <protection locked="0"/>
    </xf>
    <xf numFmtId="165" fontId="16" fillId="3" borderId="0" xfId="1" applyFont="1" applyFill="1" applyBorder="1"/>
    <xf numFmtId="165" fontId="16" fillId="3" borderId="0" xfId="1" applyFont="1" applyFill="1" applyBorder="1" applyProtection="1">
      <protection locked="0"/>
    </xf>
    <xf numFmtId="0" fontId="16" fillId="3" borderId="6" xfId="0" applyFont="1" applyFill="1" applyBorder="1"/>
    <xf numFmtId="0" fontId="11" fillId="3" borderId="24" xfId="0" applyFont="1" applyFill="1" applyBorder="1"/>
    <xf numFmtId="43" fontId="9" fillId="2" borderId="0" xfId="1" applyNumberFormat="1" applyFont="1" applyFill="1" applyBorder="1" applyAlignment="1">
      <alignment horizontal="center"/>
    </xf>
    <xf numFmtId="43" fontId="9" fillId="2" borderId="24" xfId="1" applyNumberFormat="1" applyFont="1" applyFill="1" applyBorder="1" applyAlignment="1">
      <alignment horizontal="center"/>
    </xf>
    <xf numFmtId="0" fontId="13" fillId="5" borderId="27" xfId="0" applyFont="1" applyFill="1" applyBorder="1" applyAlignment="1">
      <alignment horizontal="center"/>
    </xf>
    <xf numFmtId="1" fontId="13" fillId="2" borderId="2" xfId="0" applyNumberFormat="1" applyFont="1" applyFill="1" applyBorder="1" applyAlignment="1">
      <alignment horizontal="center"/>
    </xf>
    <xf numFmtId="43" fontId="9" fillId="2" borderId="3" xfId="1" applyNumberFormat="1" applyFont="1" applyFill="1" applyBorder="1" applyAlignment="1">
      <alignment horizontal="center"/>
    </xf>
    <xf numFmtId="0" fontId="13" fillId="5" borderId="24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165" fontId="9" fillId="4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 applyProtection="1">
      <alignment horizontal="right"/>
      <protection locked="0"/>
    </xf>
    <xf numFmtId="43" fontId="9" fillId="4" borderId="27" xfId="1" applyNumberFormat="1" applyFont="1" applyFill="1" applyBorder="1" applyAlignment="1">
      <alignment horizontal="center"/>
    </xf>
    <xf numFmtId="43" fontId="9" fillId="4" borderId="5" xfId="1" applyNumberFormat="1" applyFont="1" applyFill="1" applyBorder="1" applyAlignment="1">
      <alignment horizontal="center"/>
    </xf>
    <xf numFmtId="164" fontId="9" fillId="4" borderId="5" xfId="2" applyFont="1" applyFill="1" applyBorder="1" applyProtection="1">
      <protection locked="0"/>
    </xf>
    <xf numFmtId="164" fontId="11" fillId="4" borderId="5" xfId="2" applyFont="1" applyFill="1" applyBorder="1"/>
    <xf numFmtId="44" fontId="9" fillId="4" borderId="5" xfId="0" applyNumberFormat="1" applyFont="1" applyFill="1" applyBorder="1"/>
    <xf numFmtId="165" fontId="9" fillId="4" borderId="5" xfId="1" applyFont="1" applyFill="1" applyBorder="1"/>
    <xf numFmtId="164" fontId="9" fillId="4" borderId="5" xfId="2" applyFont="1" applyFill="1" applyBorder="1" applyAlignment="1">
      <alignment horizontal="center"/>
    </xf>
    <xf numFmtId="0" fontId="9" fillId="4" borderId="5" xfId="0" applyFont="1" applyFill="1" applyBorder="1"/>
    <xf numFmtId="165" fontId="9" fillId="4" borderId="5" xfId="1" applyFont="1" applyFill="1" applyBorder="1" applyAlignment="1">
      <alignment horizontal="center"/>
    </xf>
    <xf numFmtId="43" fontId="14" fillId="4" borderId="5" xfId="1" applyNumberFormat="1" applyFont="1" applyFill="1" applyBorder="1" applyAlignment="1">
      <alignment horizontal="right"/>
    </xf>
    <xf numFmtId="2" fontId="9" fillId="4" borderId="5" xfId="0" applyNumberFormat="1" applyFont="1" applyFill="1" applyBorder="1"/>
    <xf numFmtId="1" fontId="9" fillId="4" borderId="5" xfId="0" applyNumberFormat="1" applyFont="1" applyFill="1" applyBorder="1" applyAlignment="1" applyProtection="1">
      <alignment horizontal="center"/>
      <protection locked="0"/>
    </xf>
    <xf numFmtId="165" fontId="14" fillId="4" borderId="5" xfId="1" applyFont="1" applyFill="1" applyBorder="1" applyAlignment="1" applyProtection="1">
      <alignment horizontal="right"/>
      <protection locked="0"/>
    </xf>
    <xf numFmtId="0" fontId="9" fillId="6" borderId="5" xfId="0" applyFont="1" applyFill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8" fillId="0" borderId="30" xfId="0" applyFont="1" applyBorder="1"/>
    <xf numFmtId="0" fontId="18" fillId="0" borderId="9" xfId="0" applyFont="1" applyBorder="1" applyAlignment="1">
      <alignment horizontal="center"/>
    </xf>
    <xf numFmtId="0" fontId="18" fillId="0" borderId="30" xfId="0" applyFont="1" applyBorder="1" applyAlignment="1">
      <alignment horizontal="center"/>
    </xf>
    <xf numFmtId="16" fontId="18" fillId="0" borderId="45" xfId="0" applyNumberFormat="1" applyFont="1" applyBorder="1" applyAlignment="1">
      <alignment horizontal="center"/>
    </xf>
    <xf numFmtId="0" fontId="18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8" fillId="0" borderId="18" xfId="0" applyFont="1" applyBorder="1"/>
    <xf numFmtId="0" fontId="18" fillId="0" borderId="49" xfId="0" applyFont="1" applyBorder="1"/>
    <xf numFmtId="0" fontId="18" fillId="0" borderId="53" xfId="0" applyFont="1" applyBorder="1"/>
    <xf numFmtId="164" fontId="22" fillId="0" borderId="54" xfId="2" applyFont="1" applyBorder="1" applyAlignment="1">
      <alignment horizontal="center"/>
    </xf>
    <xf numFmtId="164" fontId="22" fillId="0" borderId="51" xfId="2" applyFont="1" applyBorder="1" applyAlignment="1">
      <alignment horizontal="center"/>
    </xf>
    <xf numFmtId="164" fontId="21" fillId="0" borderId="51" xfId="2" applyFont="1" applyBorder="1"/>
    <xf numFmtId="164" fontId="22" fillId="0" borderId="35" xfId="2" applyFont="1" applyBorder="1" applyAlignment="1">
      <alignment horizontal="center"/>
    </xf>
    <xf numFmtId="164" fontId="22" fillId="0" borderId="55" xfId="2" applyFont="1" applyBorder="1" applyAlignment="1">
      <alignment horizontal="center"/>
    </xf>
    <xf numFmtId="0" fontId="18" fillId="0" borderId="56" xfId="0" applyFont="1" applyBorder="1"/>
    <xf numFmtId="164" fontId="22" fillId="0" borderId="37" xfId="2" applyFont="1" applyBorder="1" applyAlignment="1">
      <alignment horizontal="center"/>
    </xf>
    <xf numFmtId="164" fontId="22" fillId="0" borderId="5" xfId="2" applyFont="1" applyBorder="1" applyAlignment="1">
      <alignment horizontal="center"/>
    </xf>
    <xf numFmtId="164" fontId="21" fillId="0" borderId="5" xfId="2" applyFont="1" applyBorder="1"/>
    <xf numFmtId="164" fontId="22" fillId="0" borderId="2" xfId="2" applyFont="1" applyBorder="1" applyAlignment="1">
      <alignment horizontal="center"/>
    </xf>
    <xf numFmtId="164" fontId="22" fillId="0" borderId="21" xfId="2" applyFont="1" applyBorder="1" applyAlignment="1">
      <alignment horizontal="center"/>
    </xf>
    <xf numFmtId="0" fontId="18" fillId="0" borderId="57" xfId="0" applyFont="1" applyBorder="1"/>
    <xf numFmtId="164" fontId="22" fillId="0" borderId="39" xfId="2" applyFont="1" applyBorder="1" applyAlignment="1">
      <alignment horizontal="center"/>
    </xf>
    <xf numFmtId="164" fontId="22" fillId="0" borderId="40" xfId="2" applyFont="1" applyBorder="1" applyAlignment="1">
      <alignment horizontal="center"/>
    </xf>
    <xf numFmtId="164" fontId="22" fillId="0" borderId="41" xfId="2" applyFont="1" applyBorder="1" applyAlignment="1">
      <alignment horizontal="center"/>
    </xf>
    <xf numFmtId="164" fontId="22" fillId="0" borderId="43" xfId="2" applyFont="1" applyBorder="1" applyAlignment="1">
      <alignment horizontal="center"/>
    </xf>
    <xf numFmtId="0" fontId="18" fillId="8" borderId="48" xfId="0" applyFont="1" applyFill="1" applyBorder="1"/>
    <xf numFmtId="164" fontId="23" fillId="8" borderId="13" xfId="2" applyFont="1" applyFill="1" applyBorder="1" applyAlignment="1">
      <alignment horizontal="center"/>
    </xf>
    <xf numFmtId="164" fontId="23" fillId="8" borderId="16" xfId="2" applyFont="1" applyFill="1" applyBorder="1" applyAlignment="1">
      <alignment horizontal="center"/>
    </xf>
    <xf numFmtId="164" fontId="23" fillId="8" borderId="17" xfId="2" applyFont="1" applyFill="1" applyBorder="1" applyAlignment="1">
      <alignment horizontal="center"/>
    </xf>
    <xf numFmtId="164" fontId="18" fillId="8" borderId="58" xfId="2" applyFont="1" applyFill="1" applyBorder="1" applyAlignment="1">
      <alignment horizontal="center"/>
    </xf>
    <xf numFmtId="0" fontId="0" fillId="0" borderId="20" xfId="0" applyBorder="1"/>
    <xf numFmtId="164" fontId="23" fillId="0" borderId="16" xfId="2" applyFont="1" applyFill="1" applyBorder="1" applyAlignment="1">
      <alignment horizontal="center"/>
    </xf>
    <xf numFmtId="164" fontId="23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8" fillId="3" borderId="30" xfId="0" applyFont="1" applyFill="1" applyBorder="1"/>
    <xf numFmtId="164" fontId="24" fillId="3" borderId="46" xfId="2" applyFont="1" applyFill="1" applyBorder="1" applyAlignment="1">
      <alignment horizontal="center"/>
    </xf>
    <xf numFmtId="164" fontId="18" fillId="3" borderId="30" xfId="2" applyFont="1" applyFill="1" applyBorder="1" applyAlignment="1">
      <alignment horizontal="center"/>
    </xf>
    <xf numFmtId="0" fontId="18" fillId="3" borderId="48" xfId="0" applyFont="1" applyFill="1" applyBorder="1"/>
    <xf numFmtId="164" fontId="18" fillId="3" borderId="9" xfId="2" applyFont="1" applyFill="1" applyBorder="1" applyAlignment="1">
      <alignment horizontal="center"/>
    </xf>
    <xf numFmtId="0" fontId="18" fillId="0" borderId="0" xfId="0" applyFont="1"/>
    <xf numFmtId="164" fontId="18" fillId="0" borderId="0" xfId="2" applyFont="1" applyFill="1" applyBorder="1" applyAlignment="1"/>
    <xf numFmtId="164" fontId="18" fillId="0" borderId="0" xfId="2" applyFont="1" applyFill="1" applyBorder="1" applyAlignment="1">
      <alignment horizontal="center"/>
    </xf>
    <xf numFmtId="0" fontId="25" fillId="0" borderId="0" xfId="0" applyFont="1"/>
    <xf numFmtId="44" fontId="25" fillId="0" borderId="0" xfId="0" applyNumberFormat="1" applyFont="1"/>
    <xf numFmtId="0" fontId="18" fillId="0" borderId="32" xfId="0" applyFont="1" applyBorder="1"/>
    <xf numFmtId="44" fontId="18" fillId="0" borderId="32" xfId="0" applyNumberFormat="1" applyFont="1" applyBorder="1"/>
    <xf numFmtId="4" fontId="27" fillId="0" borderId="0" xfId="0" applyNumberFormat="1" applyFont="1"/>
    <xf numFmtId="8" fontId="27" fillId="0" borderId="0" xfId="0" applyNumberFormat="1" applyFont="1"/>
    <xf numFmtId="0" fontId="19" fillId="7" borderId="48" xfId="0" applyFont="1" applyFill="1" applyBorder="1"/>
    <xf numFmtId="164" fontId="19" fillId="7" borderId="32" xfId="2" applyFont="1" applyFill="1" applyBorder="1" applyAlignment="1">
      <alignment horizontal="center"/>
    </xf>
    <xf numFmtId="164" fontId="20" fillId="7" borderId="13" xfId="2" applyFont="1" applyFill="1" applyBorder="1" applyAlignment="1">
      <alignment horizontal="center"/>
    </xf>
    <xf numFmtId="164" fontId="20" fillId="7" borderId="16" xfId="2" applyFont="1" applyFill="1" applyBorder="1" applyAlignment="1">
      <alignment horizontal="center"/>
    </xf>
    <xf numFmtId="164" fontId="20" fillId="7" borderId="17" xfId="2" applyFont="1" applyFill="1" applyBorder="1" applyAlignment="1">
      <alignment horizontal="center"/>
    </xf>
    <xf numFmtId="44" fontId="19" fillId="7" borderId="48" xfId="0" applyNumberFormat="1" applyFont="1" applyFill="1" applyBorder="1" applyAlignment="1">
      <alignment horizontal="center"/>
    </xf>
    <xf numFmtId="164" fontId="19" fillId="7" borderId="30" xfId="2" applyFont="1" applyFill="1" applyBorder="1" applyAlignment="1">
      <alignment horizontal="center"/>
    </xf>
    <xf numFmtId="0" fontId="18" fillId="9" borderId="30" xfId="0" applyFont="1" applyFill="1" applyBorder="1"/>
    <xf numFmtId="0" fontId="18" fillId="9" borderId="30" xfId="0" applyFont="1" applyFill="1" applyBorder="1" applyAlignment="1">
      <alignment horizontal="left"/>
    </xf>
    <xf numFmtId="0" fontId="18" fillId="10" borderId="48" xfId="0" applyFont="1" applyFill="1" applyBorder="1"/>
    <xf numFmtId="0" fontId="18" fillId="10" borderId="16" xfId="0" applyFont="1" applyFill="1" applyBorder="1" applyAlignment="1">
      <alignment horizontal="center"/>
    </xf>
    <xf numFmtId="0" fontId="18" fillId="10" borderId="30" xfId="0" applyFont="1" applyFill="1" applyBorder="1" applyAlignment="1">
      <alignment horizontal="left"/>
    </xf>
    <xf numFmtId="164" fontId="18" fillId="10" borderId="32" xfId="2" applyFont="1" applyFill="1" applyBorder="1" applyAlignment="1">
      <alignment horizontal="center"/>
    </xf>
    <xf numFmtId="0" fontId="18" fillId="10" borderId="30" xfId="0" applyFont="1" applyFill="1" applyBorder="1"/>
    <xf numFmtId="164" fontId="23" fillId="10" borderId="45" xfId="2" applyFont="1" applyFill="1" applyBorder="1" applyAlignment="1">
      <alignment horizontal="center"/>
    </xf>
    <xf numFmtId="164" fontId="23" fillId="10" borderId="30" xfId="2" applyFont="1" applyFill="1" applyBorder="1" applyAlignment="1">
      <alignment horizontal="center"/>
    </xf>
    <xf numFmtId="165" fontId="28" fillId="11" borderId="20" xfId="1" applyFont="1" applyFill="1" applyBorder="1" applyProtection="1"/>
    <xf numFmtId="165" fontId="28" fillId="11" borderId="22" xfId="1" applyFont="1" applyFill="1" applyBorder="1" applyProtection="1"/>
    <xf numFmtId="0" fontId="9" fillId="2" borderId="5" xfId="0" applyFont="1" applyFill="1" applyBorder="1" applyAlignment="1" applyProtection="1">
      <alignment horizontal="left"/>
      <protection locked="0"/>
    </xf>
    <xf numFmtId="0" fontId="30" fillId="3" borderId="10" xfId="0" applyFont="1" applyFill="1" applyBorder="1" applyAlignment="1">
      <alignment horizontal="center"/>
    </xf>
    <xf numFmtId="0" fontId="18" fillId="0" borderId="60" xfId="0" applyFont="1" applyBorder="1"/>
    <xf numFmtId="164" fontId="22" fillId="0" borderId="38" xfId="2" applyFont="1" applyBorder="1" applyAlignment="1">
      <alignment horizontal="center"/>
    </xf>
    <xf numFmtId="164" fontId="22" fillId="0" borderId="24" xfId="2" applyFont="1" applyBorder="1" applyAlignment="1">
      <alignment horizontal="center"/>
    </xf>
    <xf numFmtId="164" fontId="22" fillId="0" borderId="61" xfId="2" applyFont="1" applyBorder="1" applyAlignment="1">
      <alignment horizontal="center"/>
    </xf>
    <xf numFmtId="164" fontId="22" fillId="0" borderId="25" xfId="2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165" fontId="9" fillId="0" borderId="23" xfId="1" applyFont="1" applyFill="1" applyBorder="1" applyProtection="1">
      <protection locked="0"/>
    </xf>
    <xf numFmtId="165" fontId="13" fillId="0" borderId="22" xfId="1" applyFont="1" applyFill="1" applyBorder="1" applyProtection="1"/>
    <xf numFmtId="0" fontId="11" fillId="12" borderId="0" xfId="0" applyFont="1" applyFill="1" applyAlignment="1">
      <alignment horizontal="center"/>
    </xf>
    <xf numFmtId="165" fontId="11" fillId="12" borderId="0" xfId="1" applyFont="1" applyFill="1"/>
    <xf numFmtId="165" fontId="31" fillId="12" borderId="0" xfId="1" applyFont="1" applyFill="1"/>
    <xf numFmtId="165" fontId="31" fillId="12" borderId="63" xfId="1" applyFont="1" applyFill="1" applyBorder="1"/>
    <xf numFmtId="165" fontId="11" fillId="12" borderId="0" xfId="0" applyNumberFormat="1" applyFont="1" applyFill="1" applyAlignment="1">
      <alignment horizontal="center"/>
    </xf>
    <xf numFmtId="0" fontId="31" fillId="12" borderId="62" xfId="0" applyFont="1" applyFill="1" applyBorder="1" applyAlignment="1">
      <alignment horizontal="center"/>
    </xf>
    <xf numFmtId="165" fontId="31" fillId="12" borderId="63" xfId="0" applyNumberFormat="1" applyFont="1" applyFill="1" applyBorder="1" applyAlignment="1">
      <alignment horizontal="center"/>
    </xf>
    <xf numFmtId="43" fontId="32" fillId="12" borderId="0" xfId="0" applyNumberFormat="1" applyFont="1" applyFill="1" applyAlignment="1">
      <alignment horizontal="center"/>
    </xf>
    <xf numFmtId="0" fontId="31" fillId="12" borderId="0" xfId="0" applyFont="1" applyFill="1"/>
    <xf numFmtId="0" fontId="11" fillId="13" borderId="0" xfId="0" applyFont="1" applyFill="1" applyAlignment="1">
      <alignment horizontal="center"/>
    </xf>
    <xf numFmtId="43" fontId="9" fillId="8" borderId="31" xfId="1" applyNumberFormat="1" applyFont="1" applyFill="1" applyBorder="1" applyAlignment="1">
      <alignment horizontal="center"/>
    </xf>
    <xf numFmtId="43" fontId="9" fillId="4" borderId="2" xfId="1" applyNumberFormat="1" applyFont="1" applyFill="1" applyBorder="1" applyAlignment="1">
      <alignment horizontal="center"/>
    </xf>
    <xf numFmtId="43" fontId="9" fillId="2" borderId="44" xfId="1" applyNumberFormat="1" applyFont="1" applyFill="1" applyBorder="1" applyAlignment="1">
      <alignment horizontal="center"/>
    </xf>
    <xf numFmtId="43" fontId="33" fillId="8" borderId="53" xfId="1" applyNumberFormat="1" applyFont="1" applyFill="1" applyBorder="1" applyAlignment="1">
      <alignment horizontal="center"/>
    </xf>
    <xf numFmtId="43" fontId="33" fillId="8" borderId="56" xfId="1" applyNumberFormat="1" applyFont="1" applyFill="1" applyBorder="1" applyAlignment="1">
      <alignment horizontal="center"/>
    </xf>
    <xf numFmtId="43" fontId="33" fillId="8" borderId="57" xfId="1" applyNumberFormat="1" applyFont="1" applyFill="1" applyBorder="1" applyAlignment="1">
      <alignment horizontal="center"/>
    </xf>
    <xf numFmtId="44" fontId="11" fillId="0" borderId="0" xfId="0" applyNumberFormat="1" applyFont="1"/>
    <xf numFmtId="43" fontId="11" fillId="0" borderId="0" xfId="0" applyNumberFormat="1" applyFont="1"/>
    <xf numFmtId="4" fontId="34" fillId="0" borderId="0" xfId="0" applyNumberFormat="1" applyFont="1"/>
    <xf numFmtId="10" fontId="18" fillId="0" borderId="58" xfId="3" applyNumberFormat="1" applyFont="1" applyBorder="1"/>
    <xf numFmtId="167" fontId="18" fillId="0" borderId="30" xfId="3" applyNumberFormat="1" applyFont="1" applyBorder="1"/>
    <xf numFmtId="10" fontId="18" fillId="0" borderId="30" xfId="0" applyNumberFormat="1" applyFont="1" applyBorder="1"/>
    <xf numFmtId="0" fontId="26" fillId="7" borderId="47" xfId="0" applyFont="1" applyFill="1" applyBorder="1" applyAlignment="1">
      <alignment horizontal="center"/>
    </xf>
    <xf numFmtId="0" fontId="19" fillId="7" borderId="48" xfId="0" applyFont="1" applyFill="1" applyBorder="1" applyAlignment="1">
      <alignment horizontal="center"/>
    </xf>
    <xf numFmtId="0" fontId="24" fillId="14" borderId="48" xfId="0" applyFont="1" applyFill="1" applyBorder="1"/>
    <xf numFmtId="0" fontId="24" fillId="14" borderId="48" xfId="0" applyFont="1" applyFill="1" applyBorder="1" applyAlignment="1">
      <alignment horizontal="center"/>
    </xf>
    <xf numFmtId="0" fontId="18" fillId="9" borderId="30" xfId="0" applyFont="1" applyFill="1" applyBorder="1" applyAlignment="1">
      <alignment horizontal="center"/>
    </xf>
    <xf numFmtId="0" fontId="18" fillId="10" borderId="48" xfId="0" applyFont="1" applyFill="1" applyBorder="1" applyAlignment="1">
      <alignment horizontal="center"/>
    </xf>
    <xf numFmtId="0" fontId="18" fillId="14" borderId="30" xfId="0" applyFont="1" applyFill="1" applyBorder="1" applyAlignment="1">
      <alignment horizontal="left"/>
    </xf>
    <xf numFmtId="44" fontId="6" fillId="10" borderId="52" xfId="0" applyNumberFormat="1" applyFont="1" applyFill="1" applyBorder="1" applyAlignment="1">
      <alignment horizontal="center"/>
    </xf>
    <xf numFmtId="44" fontId="6" fillId="10" borderId="45" xfId="0" applyNumberFormat="1" applyFont="1" applyFill="1" applyBorder="1" applyAlignment="1">
      <alignment horizontal="center"/>
    </xf>
    <xf numFmtId="44" fontId="6" fillId="10" borderId="46" xfId="0" applyNumberFormat="1" applyFont="1" applyFill="1" applyBorder="1" applyAlignment="1">
      <alignment horizontal="center"/>
    </xf>
    <xf numFmtId="44" fontId="6" fillId="10" borderId="47" xfId="0" applyNumberFormat="1" applyFont="1" applyFill="1" applyBorder="1" applyAlignment="1">
      <alignment horizontal="center"/>
    </xf>
    <xf numFmtId="44" fontId="18" fillId="0" borderId="0" xfId="0" applyNumberFormat="1" applyFont="1"/>
    <xf numFmtId="167" fontId="0" fillId="0" borderId="0" xfId="3" applyNumberFormat="1" applyFont="1" applyFill="1" applyBorder="1"/>
    <xf numFmtId="0" fontId="18" fillId="0" borderId="0" xfId="0" applyFont="1" applyAlignment="1">
      <alignment wrapText="1"/>
    </xf>
    <xf numFmtId="164" fontId="18" fillId="0" borderId="0" xfId="2" applyFont="1" applyFill="1" applyBorder="1"/>
    <xf numFmtId="10" fontId="18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5" fillId="0" borderId="30" xfId="0" applyFont="1" applyBorder="1"/>
    <xf numFmtId="44" fontId="5" fillId="0" borderId="32" xfId="0" applyNumberFormat="1" applyFont="1" applyBorder="1"/>
    <xf numFmtId="0" fontId="11" fillId="12" borderId="18" xfId="0" applyFont="1" applyFill="1" applyBorder="1"/>
    <xf numFmtId="0" fontId="11" fillId="12" borderId="49" xfId="0" applyFont="1" applyFill="1" applyBorder="1"/>
    <xf numFmtId="0" fontId="11" fillId="13" borderId="50" xfId="0" applyFont="1" applyFill="1" applyBorder="1" applyAlignment="1">
      <alignment horizontal="center"/>
    </xf>
    <xf numFmtId="0" fontId="11" fillId="12" borderId="20" xfId="0" applyFont="1" applyFill="1" applyBorder="1"/>
    <xf numFmtId="0" fontId="11" fillId="12" borderId="0" xfId="0" applyFont="1" applyFill="1"/>
    <xf numFmtId="0" fontId="11" fillId="13" borderId="59" xfId="0" applyFont="1" applyFill="1" applyBorder="1" applyAlignment="1">
      <alignment horizontal="center"/>
    </xf>
    <xf numFmtId="0" fontId="11" fillId="12" borderId="26" xfId="0" applyFont="1" applyFill="1" applyBorder="1"/>
    <xf numFmtId="0" fontId="11" fillId="12" borderId="34" xfId="0" applyFont="1" applyFill="1" applyBorder="1"/>
    <xf numFmtId="165" fontId="11" fillId="13" borderId="58" xfId="1" applyFont="1" applyFill="1" applyBorder="1" applyAlignment="1">
      <alignment horizontal="center"/>
    </xf>
    <xf numFmtId="165" fontId="11" fillId="13" borderId="59" xfId="1" applyFont="1" applyFill="1" applyBorder="1" applyAlignment="1">
      <alignment horizontal="center"/>
    </xf>
    <xf numFmtId="165" fontId="11" fillId="13" borderId="50" xfId="1" applyFont="1" applyFill="1" applyBorder="1" applyAlignment="1">
      <alignment horizontal="center"/>
    </xf>
    <xf numFmtId="0" fontId="9" fillId="12" borderId="49" xfId="0" applyFont="1" applyFill="1" applyBorder="1"/>
    <xf numFmtId="0" fontId="9" fillId="12" borderId="34" xfId="0" applyFont="1" applyFill="1" applyBorder="1"/>
    <xf numFmtId="165" fontId="12" fillId="12" borderId="34" xfId="1" applyFont="1" applyFill="1" applyBorder="1"/>
    <xf numFmtId="0" fontId="4" fillId="0" borderId="30" xfId="0" applyFont="1" applyBorder="1"/>
    <xf numFmtId="0" fontId="30" fillId="3" borderId="11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0" fontId="18" fillId="0" borderId="64" xfId="3" applyNumberFormat="1" applyFont="1" applyBorder="1"/>
    <xf numFmtId="165" fontId="9" fillId="2" borderId="5" xfId="1" applyFont="1" applyFill="1" applyBorder="1" applyProtection="1">
      <protection locked="0"/>
    </xf>
    <xf numFmtId="43" fontId="9" fillId="4" borderId="5" xfId="1" applyNumberFormat="1" applyFont="1" applyFill="1" applyBorder="1" applyAlignment="1"/>
    <xf numFmtId="165" fontId="9" fillId="2" borderId="44" xfId="1" applyFont="1" applyFill="1" applyBorder="1"/>
    <xf numFmtId="10" fontId="18" fillId="0" borderId="58" xfId="3" applyNumberFormat="1" applyFont="1" applyFill="1" applyBorder="1"/>
    <xf numFmtId="0" fontId="24" fillId="14" borderId="30" xfId="0" applyFont="1" applyFill="1" applyBorder="1" applyAlignment="1">
      <alignment horizontal="center"/>
    </xf>
    <xf numFmtId="0" fontId="19" fillId="7" borderId="30" xfId="0" applyFont="1" applyFill="1" applyBorder="1"/>
    <xf numFmtId="0" fontId="35" fillId="14" borderId="13" xfId="0" applyFont="1" applyFill="1" applyBorder="1" applyAlignment="1">
      <alignment horizontal="center"/>
    </xf>
    <xf numFmtId="0" fontId="35" fillId="14" borderId="16" xfId="0" applyFont="1" applyFill="1" applyBorder="1" applyAlignment="1">
      <alignment horizontal="center"/>
    </xf>
    <xf numFmtId="0" fontId="35" fillId="14" borderId="17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/>
    </xf>
    <xf numFmtId="0" fontId="23" fillId="9" borderId="16" xfId="0" applyFont="1" applyFill="1" applyBorder="1" applyAlignment="1">
      <alignment horizontal="center"/>
    </xf>
    <xf numFmtId="0" fontId="23" fillId="9" borderId="14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  <xf numFmtId="165" fontId="16" fillId="0" borderId="5" xfId="5" applyFont="1" applyFill="1" applyBorder="1" applyProtection="1">
      <protection locked="0"/>
    </xf>
    <xf numFmtId="165" fontId="16" fillId="2" borderId="5" xfId="5" applyFont="1" applyFill="1" applyBorder="1" applyProtection="1">
      <protection locked="0"/>
    </xf>
    <xf numFmtId="165" fontId="16" fillId="2" borderId="19" xfId="5" applyFont="1" applyFill="1" applyBorder="1"/>
    <xf numFmtId="165" fontId="9" fillId="2" borderId="5" xfId="5" applyFont="1" applyFill="1" applyBorder="1" applyProtection="1">
      <protection locked="0"/>
    </xf>
    <xf numFmtId="165" fontId="9" fillId="2" borderId="18" xfId="5" applyFont="1" applyFill="1" applyBorder="1"/>
    <xf numFmtId="165" fontId="9" fillId="2" borderId="10" xfId="5" applyFont="1" applyFill="1" applyBorder="1"/>
    <xf numFmtId="165" fontId="9" fillId="0" borderId="37" xfId="5" applyFont="1" applyFill="1" applyBorder="1" applyProtection="1">
      <protection locked="0"/>
    </xf>
    <xf numFmtId="165" fontId="9" fillId="0" borderId="5" xfId="5" applyFont="1" applyFill="1" applyBorder="1" applyProtection="1">
      <protection locked="0"/>
    </xf>
    <xf numFmtId="165" fontId="9" fillId="2" borderId="37" xfId="5" applyFont="1" applyFill="1" applyBorder="1" applyProtection="1">
      <protection locked="0"/>
    </xf>
    <xf numFmtId="165" fontId="9" fillId="0" borderId="5" xfId="5" applyFont="1" applyBorder="1"/>
    <xf numFmtId="165" fontId="9" fillId="2" borderId="5" xfId="5" applyFont="1" applyFill="1" applyBorder="1"/>
    <xf numFmtId="1" fontId="9" fillId="2" borderId="5" xfId="5" applyNumberFormat="1" applyFont="1" applyFill="1" applyBorder="1" applyAlignment="1">
      <alignment horizontal="center"/>
    </xf>
    <xf numFmtId="1" fontId="9" fillId="2" borderId="5" xfId="5" applyNumberFormat="1" applyFont="1" applyFill="1" applyBorder="1" applyAlignment="1" applyProtection="1">
      <alignment horizontal="center"/>
      <protection locked="0"/>
    </xf>
    <xf numFmtId="165" fontId="9" fillId="2" borderId="27" xfId="5" applyFont="1" applyFill="1" applyBorder="1"/>
    <xf numFmtId="0" fontId="9" fillId="2" borderId="24" xfId="0" applyFont="1" applyFill="1" applyBorder="1" applyAlignment="1">
      <alignment horizontal="center"/>
    </xf>
    <xf numFmtId="165" fontId="9" fillId="2" borderId="5" xfId="5" applyFont="1" applyFill="1" applyBorder="1" applyAlignment="1" applyProtection="1">
      <alignment horizontal="right"/>
      <protection locked="0"/>
    </xf>
    <xf numFmtId="165" fontId="11" fillId="0" borderId="0" xfId="1" applyFont="1" applyFill="1"/>
    <xf numFmtId="0" fontId="24" fillId="13" borderId="48" xfId="0" applyFont="1" applyFill="1" applyBorder="1"/>
    <xf numFmtId="0" fontId="35" fillId="13" borderId="13" xfId="0" applyFont="1" applyFill="1" applyBorder="1" applyAlignment="1">
      <alignment horizontal="center"/>
    </xf>
    <xf numFmtId="0" fontId="20" fillId="7" borderId="45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16" fontId="18" fillId="0" borderId="9" xfId="0" applyNumberFormat="1" applyFont="1" applyBorder="1" applyAlignment="1">
      <alignment horizontal="center"/>
    </xf>
    <xf numFmtId="16" fontId="18" fillId="0" borderId="46" xfId="0" applyNumberFormat="1" applyFont="1" applyBorder="1" applyAlignment="1">
      <alignment horizontal="center"/>
    </xf>
    <xf numFmtId="164" fontId="23" fillId="0" borderId="53" xfId="2" applyFont="1" applyBorder="1" applyAlignment="1">
      <alignment horizontal="center"/>
    </xf>
    <xf numFmtId="164" fontId="23" fillId="0" borderId="65" xfId="2" applyFont="1" applyBorder="1" applyAlignment="1">
      <alignment horizontal="center"/>
    </xf>
    <xf numFmtId="164" fontId="23" fillId="0" borderId="56" xfId="2" applyFont="1" applyBorder="1" applyAlignment="1">
      <alignment horizontal="center"/>
    </xf>
    <xf numFmtId="44" fontId="2" fillId="10" borderId="52" xfId="0" applyNumberFormat="1" applyFont="1" applyFill="1" applyBorder="1" applyAlignment="1">
      <alignment horizontal="center"/>
    </xf>
    <xf numFmtId="44" fontId="2" fillId="10" borderId="45" xfId="0" applyNumberFormat="1" applyFont="1" applyFill="1" applyBorder="1" applyAlignment="1">
      <alignment horizontal="center"/>
    </xf>
    <xf numFmtId="44" fontId="2" fillId="10" borderId="46" xfId="0" applyNumberFormat="1" applyFont="1" applyFill="1" applyBorder="1" applyAlignment="1">
      <alignment horizontal="center"/>
    </xf>
    <xf numFmtId="165" fontId="11" fillId="0" borderId="0" xfId="0" applyNumberFormat="1" applyFont="1"/>
    <xf numFmtId="0" fontId="39" fillId="2" borderId="0" xfId="0" applyFont="1" applyFill="1"/>
    <xf numFmtId="0" fontId="9" fillId="12" borderId="0" xfId="0" applyFont="1" applyFill="1"/>
    <xf numFmtId="165" fontId="9" fillId="12" borderId="49" xfId="1" applyFont="1" applyFill="1" applyBorder="1"/>
    <xf numFmtId="165" fontId="9" fillId="12" borderId="0" xfId="1" applyFont="1" applyFill="1" applyBorder="1"/>
    <xf numFmtId="165" fontId="9" fillId="12" borderId="34" xfId="1" applyFont="1" applyFill="1" applyBorder="1"/>
    <xf numFmtId="165" fontId="9" fillId="12" borderId="0" xfId="0" applyNumberFormat="1" applyFont="1" applyFill="1"/>
    <xf numFmtId="165" fontId="9" fillId="12" borderId="49" xfId="1" applyFont="1" applyFill="1" applyBorder="1" applyAlignment="1">
      <alignment horizontal="center"/>
    </xf>
    <xf numFmtId="165" fontId="9" fillId="12" borderId="0" xfId="1" applyFont="1" applyFill="1" applyBorder="1" applyAlignment="1">
      <alignment horizontal="center"/>
    </xf>
    <xf numFmtId="165" fontId="12" fillId="12" borderId="49" xfId="1" applyFont="1" applyFill="1" applyBorder="1"/>
    <xf numFmtId="165" fontId="12" fillId="12" borderId="0" xfId="1" applyFont="1" applyFill="1" applyBorder="1"/>
    <xf numFmtId="165" fontId="9" fillId="0" borderId="0" xfId="1" applyFont="1" applyAlignment="1">
      <alignment horizontal="center"/>
    </xf>
    <xf numFmtId="0" fontId="39" fillId="0" borderId="0" xfId="0" applyFont="1"/>
    <xf numFmtId="165" fontId="41" fillId="2" borderId="18" xfId="1" applyFont="1" applyFill="1" applyBorder="1"/>
    <xf numFmtId="165" fontId="41" fillId="2" borderId="10" xfId="1" applyFont="1" applyFill="1" applyBorder="1"/>
    <xf numFmtId="165" fontId="41" fillId="0" borderId="37" xfId="1" applyFont="1" applyFill="1" applyBorder="1" applyProtection="1">
      <protection locked="0"/>
    </xf>
    <xf numFmtId="165" fontId="41" fillId="0" borderId="5" xfId="1" applyFont="1" applyFill="1" applyBorder="1" applyProtection="1">
      <protection locked="0"/>
    </xf>
    <xf numFmtId="165" fontId="9" fillId="2" borderId="44" xfId="5" applyFont="1" applyFill="1" applyBorder="1"/>
    <xf numFmtId="165" fontId="9" fillId="3" borderId="0" xfId="1" applyFont="1" applyFill="1" applyBorder="1"/>
    <xf numFmtId="0" fontId="11" fillId="9" borderId="61" xfId="0" applyFont="1" applyFill="1" applyBorder="1"/>
    <xf numFmtId="0" fontId="11" fillId="9" borderId="62" xfId="0" applyFont="1" applyFill="1" applyBorder="1"/>
    <xf numFmtId="165" fontId="11" fillId="9" borderId="44" xfId="1" applyFont="1" applyFill="1" applyBorder="1"/>
    <xf numFmtId="0" fontId="11" fillId="9" borderId="22" xfId="0" applyFont="1" applyFill="1" applyBorder="1"/>
    <xf numFmtId="0" fontId="11" fillId="9" borderId="0" xfId="0" applyFont="1" applyFill="1"/>
    <xf numFmtId="165" fontId="11" fillId="9" borderId="1" xfId="1" applyFont="1" applyFill="1" applyBorder="1"/>
    <xf numFmtId="0" fontId="11" fillId="9" borderId="31" xfId="0" applyFont="1" applyFill="1" applyBorder="1"/>
    <xf numFmtId="0" fontId="11" fillId="9" borderId="6" xfId="0" applyFont="1" applyFill="1" applyBorder="1"/>
    <xf numFmtId="165" fontId="11" fillId="9" borderId="29" xfId="1" applyFont="1" applyFill="1" applyBorder="1"/>
    <xf numFmtId="0" fontId="9" fillId="12" borderId="18" xfId="0" applyFont="1" applyFill="1" applyBorder="1"/>
    <xf numFmtId="165" fontId="11" fillId="9" borderId="44" xfId="1" applyFont="1" applyFill="1" applyBorder="1" applyAlignment="1">
      <alignment horizontal="right"/>
    </xf>
    <xf numFmtId="0" fontId="31" fillId="9" borderId="31" xfId="0" applyFont="1" applyFill="1" applyBorder="1"/>
    <xf numFmtId="0" fontId="31" fillId="9" borderId="6" xfId="0" applyFont="1" applyFill="1" applyBorder="1"/>
    <xf numFmtId="165" fontId="31" fillId="9" borderId="29" xfId="1" applyFont="1" applyFill="1" applyBorder="1"/>
    <xf numFmtId="0" fontId="11" fillId="12" borderId="0" xfId="0" applyFont="1" applyFill="1" applyAlignment="1">
      <alignment horizontal="left"/>
    </xf>
    <xf numFmtId="165" fontId="11" fillId="12" borderId="0" xfId="1" applyFont="1" applyFill="1" applyAlignment="1">
      <alignment horizontal="center" vertical="center"/>
    </xf>
    <xf numFmtId="165" fontId="31" fillId="12" borderId="0" xfId="1" applyFont="1" applyFill="1" applyAlignment="1">
      <alignment horizontal="center" vertical="center"/>
    </xf>
    <xf numFmtId="165" fontId="39" fillId="12" borderId="0" xfId="1" applyFont="1" applyFill="1" applyAlignment="1">
      <alignment horizontal="center" vertical="center"/>
    </xf>
    <xf numFmtId="0" fontId="11" fillId="12" borderId="0" xfId="0" applyFont="1" applyFill="1" applyAlignment="1">
      <alignment horizontal="right"/>
    </xf>
    <xf numFmtId="0" fontId="43" fillId="0" borderId="0" xfId="0" applyFont="1"/>
    <xf numFmtId="165" fontId="11" fillId="12" borderId="0" xfId="1" applyFont="1" applyFill="1" applyAlignment="1">
      <alignment horizontal="right"/>
    </xf>
    <xf numFmtId="44" fontId="18" fillId="8" borderId="32" xfId="0" applyNumberFormat="1" applyFont="1" applyFill="1" applyBorder="1"/>
    <xf numFmtId="165" fontId="9" fillId="2" borderId="4" xfId="1" applyFont="1" applyFill="1" applyBorder="1" applyAlignment="1">
      <alignment horizontal="center"/>
    </xf>
    <xf numFmtId="165" fontId="12" fillId="12" borderId="0" xfId="1" applyFont="1" applyFill="1" applyAlignment="1">
      <alignment horizontal="center" vertical="center"/>
    </xf>
    <xf numFmtId="165" fontId="9" fillId="6" borderId="5" xfId="1" applyFont="1" applyFill="1" applyBorder="1" applyAlignment="1">
      <alignment horizontal="center"/>
    </xf>
    <xf numFmtId="165" fontId="9" fillId="2" borderId="5" xfId="1" applyFont="1" applyFill="1" applyBorder="1" applyAlignment="1">
      <alignment horizontal="center"/>
    </xf>
    <xf numFmtId="165" fontId="9" fillId="2" borderId="3" xfId="1" applyFont="1" applyFill="1" applyBorder="1" applyAlignment="1">
      <alignment horizontal="center"/>
    </xf>
    <xf numFmtId="165" fontId="9" fillId="7" borderId="5" xfId="1" applyFont="1" applyFill="1" applyBorder="1" applyAlignment="1">
      <alignment horizontal="center"/>
    </xf>
    <xf numFmtId="165" fontId="9" fillId="8" borderId="31" xfId="1" applyFont="1" applyFill="1" applyBorder="1" applyAlignment="1">
      <alignment horizontal="center"/>
    </xf>
    <xf numFmtId="165" fontId="33" fillId="8" borderId="53" xfId="1" applyFont="1" applyFill="1" applyBorder="1" applyAlignment="1">
      <alignment horizontal="center"/>
    </xf>
    <xf numFmtId="165" fontId="33" fillId="8" borderId="56" xfId="1" applyFont="1" applyFill="1" applyBorder="1" applyAlignment="1">
      <alignment horizontal="center"/>
    </xf>
    <xf numFmtId="165" fontId="33" fillId="8" borderId="57" xfId="1" applyFont="1" applyFill="1" applyBorder="1" applyAlignment="1">
      <alignment horizontal="center"/>
    </xf>
    <xf numFmtId="165" fontId="9" fillId="4" borderId="27" xfId="1" applyFont="1" applyFill="1" applyBorder="1" applyAlignment="1">
      <alignment horizontal="center"/>
    </xf>
    <xf numFmtId="165" fontId="9" fillId="2" borderId="27" xfId="1" applyFont="1" applyFill="1" applyBorder="1" applyAlignment="1">
      <alignment horizontal="center"/>
    </xf>
    <xf numFmtId="165" fontId="9" fillId="2" borderId="0" xfId="1" applyFont="1" applyFill="1" applyAlignment="1">
      <alignment horizontal="center"/>
    </xf>
    <xf numFmtId="165" fontId="39" fillId="0" borderId="0" xfId="1" applyFont="1" applyAlignment="1">
      <alignment horizontal="center"/>
    </xf>
    <xf numFmtId="165" fontId="12" fillId="0" borderId="0" xfId="1" applyFont="1" applyAlignment="1">
      <alignment horizontal="center"/>
    </xf>
    <xf numFmtId="165" fontId="11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 vertical="center"/>
    </xf>
    <xf numFmtId="165" fontId="39" fillId="12" borderId="0" xfId="1" applyFont="1" applyFill="1" applyAlignment="1">
      <alignment horizontal="right" vertical="center"/>
    </xf>
    <xf numFmtId="165" fontId="12" fillId="12" borderId="0" xfId="1" applyFont="1" applyFill="1" applyAlignment="1">
      <alignment horizontal="right" vertical="center"/>
    </xf>
    <xf numFmtId="165" fontId="31" fillId="12" borderId="0" xfId="1" applyFont="1" applyFill="1" applyAlignment="1">
      <alignment horizontal="right"/>
    </xf>
    <xf numFmtId="165" fontId="9" fillId="12" borderId="0" xfId="1" applyFont="1" applyFill="1"/>
    <xf numFmtId="165" fontId="9" fillId="12" borderId="0" xfId="1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165" fontId="9" fillId="12" borderId="0" xfId="1" applyFont="1" applyFill="1" applyAlignment="1">
      <alignment horizontal="right"/>
    </xf>
    <xf numFmtId="165" fontId="11" fillId="12" borderId="0" xfId="1" applyFont="1" applyFill="1" applyAlignment="1">
      <alignment horizontal="center"/>
    </xf>
    <xf numFmtId="165" fontId="31" fillId="12" borderId="0" xfId="1" applyFont="1" applyFill="1" applyAlignment="1">
      <alignment horizontal="center"/>
    </xf>
    <xf numFmtId="0" fontId="31" fillId="12" borderId="0" xfId="0" applyFont="1" applyFill="1" applyAlignment="1">
      <alignment horizontal="right"/>
    </xf>
    <xf numFmtId="165" fontId="31" fillId="12" borderId="0" xfId="0" applyNumberFormat="1" applyFont="1" applyFill="1" applyAlignment="1">
      <alignment horizontal="right"/>
    </xf>
    <xf numFmtId="165" fontId="11" fillId="9" borderId="24" xfId="1" applyFont="1" applyFill="1" applyBorder="1"/>
    <xf numFmtId="165" fontId="39" fillId="12" borderId="49" xfId="1" applyFont="1" applyFill="1" applyBorder="1"/>
    <xf numFmtId="165" fontId="39" fillId="12" borderId="0" xfId="1" applyFont="1" applyFill="1" applyBorder="1"/>
    <xf numFmtId="165" fontId="39" fillId="12" borderId="34" xfId="1" applyFont="1" applyFill="1" applyBorder="1"/>
    <xf numFmtId="166" fontId="31" fillId="0" borderId="0" xfId="0" applyNumberFormat="1" applyFont="1" applyAlignment="1">
      <alignment horizontal="center"/>
    </xf>
    <xf numFmtId="0" fontId="10" fillId="3" borderId="10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center" wrapText="1"/>
    </xf>
    <xf numFmtId="0" fontId="10" fillId="3" borderId="17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" fontId="13" fillId="5" borderId="31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165" fontId="28" fillId="11" borderId="2" xfId="1" applyFont="1" applyFill="1" applyBorder="1" applyAlignment="1" applyProtection="1">
      <alignment horizontal="center"/>
    </xf>
    <xf numFmtId="165" fontId="28" fillId="11" borderId="4" xfId="1" applyFont="1" applyFill="1" applyBorder="1" applyAlignment="1" applyProtection="1">
      <alignment horizontal="center"/>
    </xf>
    <xf numFmtId="165" fontId="9" fillId="2" borderId="2" xfId="1" applyFont="1" applyFill="1" applyBorder="1" applyAlignment="1">
      <alignment horizontal="center"/>
    </xf>
    <xf numFmtId="165" fontId="9" fillId="2" borderId="4" xfId="1" applyFont="1" applyFill="1" applyBorder="1" applyAlignment="1">
      <alignment horizontal="center"/>
    </xf>
    <xf numFmtId="165" fontId="9" fillId="4" borderId="41" xfId="1" applyFont="1" applyFill="1" applyBorder="1" applyAlignment="1">
      <alignment horizontal="center"/>
    </xf>
    <xf numFmtId="165" fontId="9" fillId="4" borderId="42" xfId="1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0" fontId="13" fillId="5" borderId="14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17" fillId="2" borderId="0" xfId="0" applyNumberFormat="1" applyFont="1" applyFill="1" applyAlignment="1" applyProtection="1">
      <alignment horizontal="center" vertical="center"/>
      <protection locked="0"/>
    </xf>
    <xf numFmtId="166" fontId="17" fillId="2" borderId="6" xfId="0" applyNumberFormat="1" applyFont="1" applyFill="1" applyBorder="1" applyAlignment="1" applyProtection="1">
      <alignment horizontal="center" vertical="center"/>
      <protection locked="0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3" fillId="5" borderId="34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" fontId="13" fillId="5" borderId="6" xfId="0" applyNumberFormat="1" applyFont="1" applyFill="1" applyBorder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165" fontId="9" fillId="2" borderId="2" xfId="5" applyFont="1" applyFill="1" applyBorder="1" applyAlignment="1" applyProtection="1">
      <alignment horizontal="center"/>
      <protection locked="0"/>
    </xf>
    <xf numFmtId="165" fontId="9" fillId="2" borderId="4" xfId="5" applyFont="1" applyFill="1" applyBorder="1" applyAlignment="1" applyProtection="1">
      <alignment horizontal="center"/>
      <protection locked="0"/>
    </xf>
    <xf numFmtId="165" fontId="41" fillId="0" borderId="2" xfId="1" applyFont="1" applyFill="1" applyBorder="1" applyAlignment="1" applyProtection="1">
      <alignment horizontal="center"/>
      <protection locked="0"/>
    </xf>
    <xf numFmtId="165" fontId="41" fillId="0" borderId="4" xfId="1" applyFont="1" applyFill="1" applyBorder="1" applyAlignment="1" applyProtection="1">
      <alignment horizontal="center"/>
      <protection locked="0"/>
    </xf>
    <xf numFmtId="165" fontId="41" fillId="2" borderId="35" xfId="1" applyFont="1" applyFill="1" applyBorder="1" applyAlignment="1">
      <alignment horizontal="center"/>
    </xf>
    <xf numFmtId="165" fontId="41" fillId="2" borderId="36" xfId="1" applyFont="1" applyFill="1" applyBorder="1" applyAlignment="1">
      <alignment horizontal="center"/>
    </xf>
    <xf numFmtId="165" fontId="9" fillId="2" borderId="35" xfId="5" applyFont="1" applyFill="1" applyBorder="1" applyAlignment="1">
      <alignment horizontal="center"/>
    </xf>
    <xf numFmtId="165" fontId="9" fillId="2" borderId="36" xfId="5" applyFont="1" applyFill="1" applyBorder="1" applyAlignment="1">
      <alignment horizontal="center"/>
    </xf>
    <xf numFmtId="165" fontId="9" fillId="0" borderId="2" xfId="5" applyFont="1" applyFill="1" applyBorder="1" applyAlignment="1" applyProtection="1">
      <alignment horizontal="center"/>
      <protection locked="0"/>
    </xf>
    <xf numFmtId="165" fontId="9" fillId="0" borderId="4" xfId="5" applyFont="1" applyFill="1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168" fontId="36" fillId="7" borderId="45" xfId="0" applyNumberFormat="1" applyFont="1" applyFill="1" applyBorder="1" applyAlignment="1">
      <alignment horizontal="center"/>
    </xf>
    <xf numFmtId="168" fontId="36" fillId="7" borderId="46" xfId="0" applyNumberFormat="1" applyFont="1" applyFill="1" applyBorder="1" applyAlignment="1">
      <alignment horizontal="center"/>
    </xf>
    <xf numFmtId="168" fontId="36" fillId="7" borderId="47" xfId="0" applyNumberFormat="1" applyFont="1" applyFill="1" applyBorder="1" applyAlignment="1">
      <alignment horizontal="center"/>
    </xf>
    <xf numFmtId="0" fontId="26" fillId="7" borderId="45" xfId="0" applyFont="1" applyFill="1" applyBorder="1" applyAlignment="1">
      <alignment horizontal="center"/>
    </xf>
    <xf numFmtId="0" fontId="26" fillId="7" borderId="47" xfId="0" applyFont="1" applyFill="1" applyBorder="1" applyAlignment="1">
      <alignment horizontal="center"/>
    </xf>
    <xf numFmtId="0" fontId="36" fillId="7" borderId="45" xfId="0" applyFont="1" applyFill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7" borderId="47" xfId="0" applyFont="1" applyFill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5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6" bestFit="1" customWidth="1"/>
    <col min="18" max="18" width="10.453125" style="306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338" t="s">
        <v>4</v>
      </c>
      <c r="R3" s="338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100">
        <f>B13</f>
        <v>0</v>
      </c>
      <c r="R4" s="339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39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39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100">
        <f>H13</f>
        <v>0</v>
      </c>
      <c r="R7" s="339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100">
        <f>I13</f>
        <v>0</v>
      </c>
      <c r="R8" s="339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100">
        <f>K13</f>
        <v>0</v>
      </c>
      <c r="R9" s="339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0"/>
      <c r="R10" s="336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1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0"/>
      <c r="R12" s="336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2">
        <f>-L23</f>
        <v>0</v>
      </c>
      <c r="R13" s="343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4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4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4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4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4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4">
        <f>-M85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345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39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6">
        <f>+-K35</f>
        <v>0</v>
      </c>
      <c r="R22" s="347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39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39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39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39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39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39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39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6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348"/>
      <c r="R32" s="348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1"/>
      <c r="O34" s="392"/>
      <c r="P34" s="392"/>
      <c r="Q34" s="392"/>
      <c r="R34" s="39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94"/>
      <c r="F38" s="395"/>
      <c r="G38" s="396"/>
      <c r="H38" s="55"/>
      <c r="I38" s="30"/>
      <c r="J38" s="43" t="s">
        <v>46</v>
      </c>
      <c r="K38" s="52"/>
      <c r="L38" s="91">
        <f t="shared" si="3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48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48"/>
      <c r="R40" s="348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H44" s="2"/>
      <c r="I44" s="2"/>
      <c r="J44" s="177"/>
      <c r="K44" s="46"/>
      <c r="L44" s="91">
        <f t="shared" si="3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48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48"/>
      <c r="R48" s="348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48"/>
      <c r="R49" s="348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48"/>
      <c r="R50" s="348"/>
      <c r="S50" s="58"/>
    </row>
    <row r="51" spans="1:19" ht="13.5" customHeight="1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S54" s="69"/>
    </row>
    <row r="55" spans="1:19" ht="13.5" customHeight="1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37"/>
      <c r="G56" s="329"/>
      <c r="H56" s="330"/>
      <c r="J56" s="231" t="s">
        <v>130</v>
      </c>
      <c r="K56" s="232" t="s">
        <v>101</v>
      </c>
      <c r="L56" s="298"/>
      <c r="M56" s="298"/>
      <c r="N56" s="233"/>
      <c r="S56" s="69"/>
    </row>
    <row r="57" spans="1:19" ht="13.5" customHeight="1" x14ac:dyDescent="0.3">
      <c r="E57" s="235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S57" s="69"/>
    </row>
    <row r="58" spans="1:19" ht="13.5" customHeight="1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</row>
    <row r="60" spans="1:19" ht="13.5" customHeight="1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</row>
    <row r="61" spans="1:19" ht="13.5" customHeight="1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</row>
    <row r="63" spans="1:19" ht="13.5" customHeight="1" x14ac:dyDescent="0.3"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</row>
    <row r="64" spans="1:19" ht="13.5" customHeight="1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</row>
    <row r="66" spans="2:19" ht="13.5" customHeight="1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</row>
    <row r="67" spans="2:19" ht="13.5" customHeight="1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</row>
    <row r="69" spans="2:19" ht="13.5" customHeight="1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</row>
    <row r="70" spans="2:19" ht="13.5" customHeight="1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2:19" ht="13.5" customHeight="1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S71" s="57" t="s">
        <v>37</v>
      </c>
    </row>
    <row r="72" spans="2:19" ht="13.5" customHeight="1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</row>
    <row r="73" spans="2:19" ht="13.5" customHeight="1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</row>
    <row r="75" spans="2:19" ht="13.5" customHeight="1" x14ac:dyDescent="0.3">
      <c r="B75" s="71"/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</row>
    <row r="76" spans="2:19" ht="13.5" customHeight="1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</row>
    <row r="78" spans="2:19" ht="13.5" customHeight="1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</row>
    <row r="79" spans="2:19" ht="13.5" customHeight="1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</row>
    <row r="81" spans="5:21" ht="13.5" customHeight="1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</row>
    <row r="82" spans="5:21" ht="13.5" customHeight="1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</row>
    <row r="84" spans="5:21" ht="13.5" customHeight="1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</row>
    <row r="85" spans="5:21" ht="13.5" customHeight="1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</row>
    <row r="87" spans="5:21" ht="13.5" customHeight="1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</row>
    <row r="88" spans="5:21" ht="13.5" customHeight="1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</row>
    <row r="90" spans="5:21" ht="13.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</row>
    <row r="91" spans="5:21" ht="13.5" customHeight="1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</row>
    <row r="93" spans="5:21" ht="13.5" customHeight="1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</row>
    <row r="94" spans="5:21" ht="13.5" customHeight="1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U95" s="295"/>
    </row>
    <row r="96" spans="5:21" ht="13.5" customHeight="1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R98" s="306">
        <f>SUM(R71:R97)</f>
        <v>0</v>
      </c>
    </row>
    <row r="99" spans="5:18" ht="13.5" customHeight="1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R101" s="350">
        <f>SUM(Q99:R99)</f>
        <v>0</v>
      </c>
    </row>
    <row r="102" spans="5:18" ht="13.5" customHeight="1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4">SUM(L102)</f>
        <v>0</v>
      </c>
      <c r="N102" s="240"/>
      <c r="P102" s="282"/>
    </row>
    <row r="103" spans="5:18" ht="13.5" customHeight="1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4"/>
        <v>0</v>
      </c>
      <c r="N103" s="240"/>
      <c r="P103" s="282"/>
    </row>
    <row r="104" spans="5:18" ht="13.5" customHeight="1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4"/>
        <v>0</v>
      </c>
      <c r="N104" s="240"/>
      <c r="P104" s="282"/>
    </row>
    <row r="105" spans="5:18" ht="13.5" customHeight="1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4"/>
        <v>0</v>
      </c>
      <c r="N105" s="240"/>
      <c r="P105" s="282"/>
    </row>
    <row r="106" spans="5:18" ht="13.5" customHeight="1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4"/>
        <v>0</v>
      </c>
      <c r="N106" s="240"/>
    </row>
    <row r="107" spans="5:18" ht="13.5" customHeight="1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4"/>
        <v>0</v>
      </c>
      <c r="N107" s="240"/>
      <c r="P107" s="333"/>
      <c r="R107" s="349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40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14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312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313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1"/>
      <c r="O35" s="431"/>
      <c r="P35" s="431"/>
      <c r="Q35" s="431"/>
      <c r="R35" s="431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0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>
        <f>SUM(R101:R103)</f>
        <v>0</v>
      </c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15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</row>
    <row r="57" spans="1:19" x14ac:dyDescent="0.3">
      <c r="E57" s="235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32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29"/>
      <c r="G59" s="329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B64" s="71"/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29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30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29"/>
      <c r="G68" s="329"/>
      <c r="H68" s="329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29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30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30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30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0"/>
      <c r="C12" s="269"/>
      <c r="D12" s="422"/>
      <c r="E12" s="423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49"/>
      <c r="E36" s="373" t="s">
        <v>59</v>
      </c>
      <c r="F36" s="374"/>
      <c r="G36" s="374"/>
      <c r="H36" s="375"/>
      <c r="I36" s="30"/>
      <c r="J36" s="51" t="s">
        <v>40</v>
      </c>
      <c r="K36" s="78"/>
      <c r="L36" s="91">
        <f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D37" s="3"/>
      <c r="E37" s="388"/>
      <c r="F37" s="389"/>
      <c r="G37" s="390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E38" s="388"/>
      <c r="F38" s="389"/>
      <c r="G38" s="390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13"/>
      <c r="O38" s="413"/>
      <c r="P38" s="413"/>
      <c r="Q38" s="413"/>
      <c r="R38" s="413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46</v>
      </c>
      <c r="K39" s="52"/>
      <c r="L39" s="91">
        <f t="shared" si="4"/>
        <v>0</v>
      </c>
      <c r="M39" s="56"/>
      <c r="N39" s="413"/>
      <c r="O39" s="413"/>
      <c r="P39" s="413"/>
      <c r="Q39" s="413"/>
      <c r="R39" s="413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88"/>
      <c r="F40" s="389"/>
      <c r="G40" s="390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14" t="s">
        <v>62</v>
      </c>
      <c r="O42" s="414"/>
      <c r="P42" s="414"/>
      <c r="Q42" s="414"/>
      <c r="R42" s="414"/>
      <c r="S42" s="414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13"/>
      <c r="O47" s="413"/>
      <c r="P47" s="413"/>
      <c r="Q47" s="413"/>
      <c r="R47" s="413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07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07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368">
        <f>+J52</f>
        <v>0</v>
      </c>
      <c r="F51" s="368"/>
      <c r="G51" s="368"/>
      <c r="H51" s="368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368">
        <f>+J3</f>
        <v>0</v>
      </c>
      <c r="K52" s="368"/>
      <c r="L52" s="368"/>
      <c r="M52" s="368"/>
      <c r="S52" s="69"/>
    </row>
    <row r="53" spans="1:21" ht="13.5" thickBot="1" x14ac:dyDescent="0.35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196" t="s">
        <v>106</v>
      </c>
      <c r="K53" s="235"/>
      <c r="L53" s="235"/>
      <c r="M53" s="188"/>
      <c r="N53" s="197"/>
      <c r="Q53" s="306"/>
      <c r="R53" s="306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298"/>
      <c r="M54" s="298"/>
      <c r="N54" s="233"/>
      <c r="Q54" s="306"/>
      <c r="R54" s="306"/>
      <c r="S54" s="69"/>
    </row>
    <row r="55" spans="1:21" x14ac:dyDescent="0.3">
      <c r="E55" s="188"/>
      <c r="F55" s="329"/>
      <c r="G55" s="329"/>
      <c r="H55" s="330"/>
      <c r="J55" s="234" t="s">
        <v>129</v>
      </c>
      <c r="K55" s="235" t="s">
        <v>118</v>
      </c>
      <c r="L55" s="299"/>
      <c r="M55" s="299"/>
      <c r="N55" s="236"/>
      <c r="Q55" s="306"/>
      <c r="R55" s="306"/>
      <c r="S55" s="69"/>
    </row>
    <row r="56" spans="1:21" ht="13.5" thickBot="1" x14ac:dyDescent="0.35">
      <c r="A56" s="7"/>
      <c r="E56" s="188"/>
      <c r="F56" s="329"/>
      <c r="G56" s="329"/>
      <c r="H56" s="330"/>
      <c r="J56" s="237" t="s">
        <v>129</v>
      </c>
      <c r="K56" s="238" t="s">
        <v>102</v>
      </c>
      <c r="L56" s="300"/>
      <c r="M56" s="244">
        <f>SUM(L54:L56)</f>
        <v>0</v>
      </c>
      <c r="N56" s="239">
        <f>+M56*0.0185</f>
        <v>0</v>
      </c>
      <c r="Q56" s="306"/>
      <c r="R56" s="306"/>
      <c r="S56" s="69"/>
    </row>
    <row r="57" spans="1:21" x14ac:dyDescent="0.3">
      <c r="E57" s="188"/>
      <c r="F57" s="329"/>
      <c r="G57" s="329"/>
      <c r="H57" s="330"/>
      <c r="J57" s="231" t="s">
        <v>130</v>
      </c>
      <c r="K57" s="232" t="s">
        <v>101</v>
      </c>
      <c r="L57" s="298"/>
      <c r="M57" s="298"/>
      <c r="N57" s="233"/>
      <c r="Q57" s="306"/>
      <c r="R57" s="306"/>
      <c r="S57" s="69"/>
    </row>
    <row r="58" spans="1:21" x14ac:dyDescent="0.3">
      <c r="E58" s="188"/>
      <c r="F58" s="332"/>
      <c r="G58" s="334"/>
      <c r="H58" s="334"/>
      <c r="J58" s="234" t="s">
        <v>130</v>
      </c>
      <c r="K58" s="235" t="s">
        <v>118</v>
      </c>
      <c r="L58" s="299"/>
      <c r="M58" s="299"/>
      <c r="N58" s="240"/>
      <c r="Q58" s="306"/>
      <c r="R58" s="306"/>
      <c r="S58" s="69"/>
    </row>
    <row r="59" spans="1:21" ht="13.5" thickBot="1" x14ac:dyDescent="0.35">
      <c r="E59" s="188"/>
      <c r="F59" s="329"/>
      <c r="G59" s="329"/>
      <c r="H59" s="330"/>
      <c r="I59" s="7"/>
      <c r="J59" s="237" t="s">
        <v>130</v>
      </c>
      <c r="K59" s="238" t="s">
        <v>102</v>
      </c>
      <c r="L59" s="300"/>
      <c r="M59" s="244">
        <f>SUM(L57:L59)</f>
        <v>0</v>
      </c>
      <c r="N59" s="239">
        <f>+M59*0.0185</f>
        <v>0</v>
      </c>
      <c r="Q59" s="306"/>
      <c r="R59" s="306"/>
    </row>
    <row r="60" spans="1:21" x14ac:dyDescent="0.3">
      <c r="E60" s="188"/>
      <c r="F60" s="329"/>
      <c r="G60" s="329"/>
      <c r="H60" s="329"/>
      <c r="I60" s="7"/>
      <c r="J60" s="231" t="s">
        <v>131</v>
      </c>
      <c r="K60" s="232" t="s">
        <v>101</v>
      </c>
      <c r="L60" s="298"/>
      <c r="M60" s="298"/>
      <c r="N60" s="241"/>
      <c r="Q60" s="306"/>
      <c r="R60" s="306"/>
      <c r="S60" s="57" t="s">
        <v>37</v>
      </c>
    </row>
    <row r="61" spans="1:21" x14ac:dyDescent="0.3">
      <c r="E61" s="188"/>
      <c r="F61" s="329"/>
      <c r="G61" s="329"/>
      <c r="H61" s="330"/>
      <c r="I61" s="7"/>
      <c r="J61" s="234" t="s">
        <v>131</v>
      </c>
      <c r="K61" s="235" t="s">
        <v>118</v>
      </c>
      <c r="L61" s="299"/>
      <c r="M61" s="299"/>
      <c r="N61" s="240"/>
      <c r="Q61" s="306"/>
      <c r="R61" s="306"/>
    </row>
    <row r="62" spans="1:21" ht="13.5" thickBot="1" x14ac:dyDescent="0.35">
      <c r="B62" s="71"/>
      <c r="E62" s="188"/>
      <c r="F62" s="329"/>
      <c r="G62" s="329"/>
      <c r="H62" s="330"/>
      <c r="I62" s="7"/>
      <c r="J62" s="237" t="s">
        <v>131</v>
      </c>
      <c r="K62" s="238" t="s">
        <v>102</v>
      </c>
      <c r="L62" s="300"/>
      <c r="M62" s="244">
        <f>SUM(L60:L62)</f>
        <v>0</v>
      </c>
      <c r="N62" s="239">
        <f>+M62*0.0185</f>
        <v>0</v>
      </c>
      <c r="Q62" s="306"/>
      <c r="R62" s="306"/>
    </row>
    <row r="63" spans="1:21" x14ac:dyDescent="0.3">
      <c r="B63" s="71"/>
      <c r="E63" s="188"/>
      <c r="F63" s="330">
        <f>SUM(F54:F62)</f>
        <v>0</v>
      </c>
      <c r="G63" s="330">
        <f t="shared" ref="G63:H63" si="5">SUM(G54:G62)</f>
        <v>0</v>
      </c>
      <c r="H63" s="330">
        <f t="shared" si="5"/>
        <v>0</v>
      </c>
      <c r="I63" s="7"/>
      <c r="J63" s="231" t="s">
        <v>132</v>
      </c>
      <c r="K63" s="232" t="s">
        <v>101</v>
      </c>
      <c r="L63" s="298"/>
      <c r="M63" s="298"/>
      <c r="N63" s="241"/>
      <c r="Q63" s="306"/>
      <c r="R63" s="306"/>
    </row>
    <row r="64" spans="1:21" x14ac:dyDescent="0.3">
      <c r="E64" s="188"/>
      <c r="F64" s="329">
        <f>SUM(F63*1.98)</f>
        <v>0</v>
      </c>
      <c r="G64" s="329">
        <f t="shared" ref="G64:H64" si="6">SUM(G63*1.98)</f>
        <v>0</v>
      </c>
      <c r="H64" s="329">
        <f t="shared" si="6"/>
        <v>0</v>
      </c>
      <c r="I64" s="7"/>
      <c r="J64" s="234" t="s">
        <v>132</v>
      </c>
      <c r="K64" s="235" t="s">
        <v>118</v>
      </c>
      <c r="L64" s="299"/>
      <c r="M64" s="299"/>
      <c r="N64" s="240"/>
      <c r="Q64" s="306"/>
      <c r="R64" s="306"/>
    </row>
    <row r="65" spans="5:19" ht="13.5" thickBot="1" x14ac:dyDescent="0.35">
      <c r="E65" s="188"/>
      <c r="F65" s="329"/>
      <c r="G65" s="329"/>
      <c r="H65" s="329"/>
      <c r="I65" s="7"/>
      <c r="J65" s="237" t="s">
        <v>132</v>
      </c>
      <c r="K65" s="238" t="s">
        <v>102</v>
      </c>
      <c r="L65" s="300"/>
      <c r="M65" s="244">
        <f>SUM(L63:L65)</f>
        <v>0</v>
      </c>
      <c r="N65" s="239">
        <f>+M65*0.0185</f>
        <v>0</v>
      </c>
      <c r="Q65" s="306"/>
      <c r="R65" s="306"/>
    </row>
    <row r="66" spans="5:19" x14ac:dyDescent="0.3">
      <c r="E66" s="188"/>
      <c r="F66" s="329"/>
      <c r="G66" s="329"/>
      <c r="H66" s="329"/>
      <c r="I66" s="7"/>
      <c r="J66" s="231" t="s">
        <v>139</v>
      </c>
      <c r="K66" s="232" t="s">
        <v>101</v>
      </c>
      <c r="L66" s="298"/>
      <c r="M66" s="302"/>
      <c r="N66" s="241"/>
      <c r="Q66" s="306"/>
      <c r="R66" s="306"/>
    </row>
    <row r="67" spans="5:19" x14ac:dyDescent="0.3">
      <c r="E67" s="188"/>
      <c r="F67" s="329"/>
      <c r="G67" s="329"/>
      <c r="H67" s="330"/>
      <c r="I67" s="7"/>
      <c r="J67" s="234" t="s">
        <v>139</v>
      </c>
      <c r="K67" s="235" t="s">
        <v>118</v>
      </c>
      <c r="L67" s="299"/>
      <c r="M67" s="303"/>
      <c r="N67" s="240"/>
      <c r="Q67" s="306"/>
      <c r="R67" s="306"/>
    </row>
    <row r="68" spans="5:19" ht="13.5" thickBot="1" x14ac:dyDescent="0.35">
      <c r="E68" s="188"/>
      <c r="F68" s="329"/>
      <c r="G68" s="329"/>
      <c r="H68" s="329"/>
      <c r="I68" s="7"/>
      <c r="J68" s="237" t="s">
        <v>139</v>
      </c>
      <c r="K68" s="238" t="s">
        <v>102</v>
      </c>
      <c r="L68" s="300"/>
      <c r="M68" s="244">
        <f>SUM(L66:L68)</f>
        <v>0</v>
      </c>
      <c r="N68" s="239">
        <f>+M68*0.0185</f>
        <v>0</v>
      </c>
      <c r="Q68" s="306"/>
      <c r="R68" s="306"/>
    </row>
    <row r="69" spans="5:19" x14ac:dyDescent="0.3">
      <c r="E69" s="188"/>
      <c r="F69" s="329"/>
      <c r="G69" s="329"/>
      <c r="H69" s="329"/>
      <c r="I69" s="7"/>
      <c r="J69" s="231" t="s">
        <v>137</v>
      </c>
      <c r="K69" s="232" t="s">
        <v>101</v>
      </c>
      <c r="L69" s="298"/>
      <c r="M69" s="302"/>
      <c r="N69" s="241"/>
      <c r="Q69" s="306"/>
      <c r="R69" s="306"/>
      <c r="S69" s="57" t="s">
        <v>31</v>
      </c>
    </row>
    <row r="70" spans="5:19" x14ac:dyDescent="0.3">
      <c r="E70" s="188"/>
      <c r="F70" s="329"/>
      <c r="G70" s="329"/>
      <c r="H70" s="329"/>
      <c r="I70" s="7"/>
      <c r="J70" s="234" t="s">
        <v>137</v>
      </c>
      <c r="K70" s="235" t="s">
        <v>118</v>
      </c>
      <c r="L70" s="299"/>
      <c r="M70" s="303"/>
      <c r="N70" s="240"/>
      <c r="Q70" s="306"/>
      <c r="R70" s="306"/>
    </row>
    <row r="71" spans="5:19" ht="13.5" thickBot="1" x14ac:dyDescent="0.35">
      <c r="E71" s="188"/>
      <c r="F71" s="330">
        <f>SUM(F66:F70)</f>
        <v>0</v>
      </c>
      <c r="G71" s="330">
        <f t="shared" ref="G71:H71" si="7">SUM(G66:G70)</f>
        <v>0</v>
      </c>
      <c r="H71" s="330">
        <f t="shared" si="7"/>
        <v>0</v>
      </c>
      <c r="I71" s="7"/>
      <c r="J71" s="237" t="s">
        <v>137</v>
      </c>
      <c r="K71" s="238" t="s">
        <v>102</v>
      </c>
      <c r="L71" s="300"/>
      <c r="M71" s="244">
        <f>SUM(L69:L71)</f>
        <v>0</v>
      </c>
      <c r="N71" s="239">
        <f>+M71*0.0185</f>
        <v>0</v>
      </c>
      <c r="Q71" s="306" t="s">
        <v>141</v>
      </c>
      <c r="R71" s="306" t="s">
        <v>29</v>
      </c>
    </row>
    <row r="72" spans="5:19" x14ac:dyDescent="0.3">
      <c r="E72" s="188"/>
      <c r="F72" s="329"/>
      <c r="G72" s="330"/>
      <c r="H72" s="330"/>
      <c r="I72" s="7"/>
      <c r="J72" s="231" t="s">
        <v>148</v>
      </c>
      <c r="K72" s="232" t="s">
        <v>101</v>
      </c>
      <c r="L72" s="298"/>
      <c r="M72" s="298"/>
      <c r="N72" s="241"/>
      <c r="Q72" s="306">
        <v>193.61</v>
      </c>
      <c r="R72" s="306">
        <v>998</v>
      </c>
    </row>
    <row r="73" spans="5:19" x14ac:dyDescent="0.3">
      <c r="E73" s="188"/>
      <c r="F73" s="329">
        <f>SUM(F64:F69)</f>
        <v>0</v>
      </c>
      <c r="G73" s="329">
        <f t="shared" ref="G73:H73" si="8">SUM(G64:G69)</f>
        <v>0</v>
      </c>
      <c r="H73" s="329">
        <f t="shared" si="8"/>
        <v>0</v>
      </c>
      <c r="I73" s="7"/>
      <c r="J73" s="234" t="s">
        <v>148</v>
      </c>
      <c r="K73" s="235" t="s">
        <v>118</v>
      </c>
      <c r="L73" s="299"/>
      <c r="M73" s="299"/>
      <c r="N73" s="240"/>
      <c r="Q73" s="306">
        <v>40</v>
      </c>
      <c r="R73" s="306">
        <v>0</v>
      </c>
    </row>
    <row r="74" spans="5:19" ht="13.5" thickBot="1" x14ac:dyDescent="0.35">
      <c r="E74" s="188"/>
      <c r="F74" s="329"/>
      <c r="G74" s="329"/>
      <c r="H74" s="330"/>
      <c r="J74" s="237" t="s">
        <v>148</v>
      </c>
      <c r="K74" s="238" t="s">
        <v>102</v>
      </c>
      <c r="L74" s="300"/>
      <c r="M74" s="244">
        <f>SUM(L72:L74)</f>
        <v>0</v>
      </c>
      <c r="N74" s="239">
        <f>+M74*0.0185</f>
        <v>0</v>
      </c>
      <c r="Q74" s="306">
        <v>0</v>
      </c>
      <c r="R74" s="306">
        <v>184.06</v>
      </c>
    </row>
    <row r="75" spans="5:19" x14ac:dyDescent="0.3">
      <c r="E75" s="188"/>
      <c r="F75" s="329"/>
      <c r="G75" s="329"/>
      <c r="H75" s="330">
        <f>SUM(F73:H73)</f>
        <v>0</v>
      </c>
      <c r="J75" s="231" t="s">
        <v>152</v>
      </c>
      <c r="K75" s="232" t="s">
        <v>101</v>
      </c>
      <c r="L75" s="298"/>
      <c r="M75" s="298"/>
      <c r="N75" s="241"/>
      <c r="Q75" s="306">
        <v>555.29999999999995</v>
      </c>
      <c r="R75" s="306">
        <v>200.33</v>
      </c>
    </row>
    <row r="76" spans="5:19" x14ac:dyDescent="0.3">
      <c r="E76" s="188"/>
      <c r="F76" s="330"/>
      <c r="G76" s="330"/>
      <c r="H76" s="330"/>
      <c r="J76" s="234" t="s">
        <v>152</v>
      </c>
      <c r="K76" s="235" t="s">
        <v>118</v>
      </c>
      <c r="L76" s="299"/>
      <c r="M76" s="299"/>
      <c r="N76" s="240"/>
      <c r="Q76" s="306">
        <v>2708.9</v>
      </c>
      <c r="R76" s="306">
        <v>1355.9</v>
      </c>
    </row>
    <row r="77" spans="5:19" ht="13.5" thickBot="1" x14ac:dyDescent="0.35">
      <c r="E77" s="188"/>
      <c r="F77" s="329"/>
      <c r="G77" s="329"/>
      <c r="H77" s="329"/>
      <c r="J77" s="237" t="s">
        <v>152</v>
      </c>
      <c r="K77" s="238" t="s">
        <v>102</v>
      </c>
      <c r="L77" s="300"/>
      <c r="M77" s="244">
        <f>SUM(L75:L77)</f>
        <v>0</v>
      </c>
      <c r="N77" s="239">
        <f>+M77*0.0185</f>
        <v>0</v>
      </c>
      <c r="Q77" s="306">
        <v>190</v>
      </c>
      <c r="R77" s="306">
        <v>375.97</v>
      </c>
    </row>
    <row r="78" spans="5:19" x14ac:dyDescent="0.3">
      <c r="E78" s="188"/>
      <c r="F78" s="329"/>
      <c r="G78" s="329"/>
      <c r="H78" s="331"/>
      <c r="J78" s="231" t="s">
        <v>157</v>
      </c>
      <c r="K78" s="232" t="s">
        <v>101</v>
      </c>
      <c r="L78" s="298"/>
      <c r="M78" s="302"/>
      <c r="N78" s="241"/>
      <c r="Q78" s="306">
        <v>1695.7</v>
      </c>
      <c r="R78" s="306">
        <v>1028.04</v>
      </c>
    </row>
    <row r="79" spans="5:19" x14ac:dyDescent="0.3">
      <c r="E79" s="188"/>
      <c r="F79" s="329"/>
      <c r="G79" s="329"/>
      <c r="H79" s="330"/>
      <c r="J79" s="234" t="s">
        <v>157</v>
      </c>
      <c r="K79" s="235" t="s">
        <v>118</v>
      </c>
      <c r="L79" s="299"/>
      <c r="M79" s="303"/>
      <c r="N79" s="240"/>
      <c r="Q79" s="306"/>
      <c r="R79" s="306"/>
    </row>
    <row r="80" spans="5:19" ht="13.5" thickBot="1" x14ac:dyDescent="0.35">
      <c r="E80" s="188"/>
      <c r="F80" s="329"/>
      <c r="G80" s="329"/>
      <c r="H80" s="331"/>
      <c r="J80" s="237" t="s">
        <v>157</v>
      </c>
      <c r="K80" s="238" t="s">
        <v>102</v>
      </c>
      <c r="L80" s="300"/>
      <c r="M80" s="244">
        <f>SUM(L78:L80)</f>
        <v>0</v>
      </c>
      <c r="N80" s="239">
        <f>+M80*0.0185</f>
        <v>0</v>
      </c>
      <c r="Q80" s="306"/>
      <c r="R80" s="306"/>
    </row>
    <row r="81" spans="5:18" x14ac:dyDescent="0.3">
      <c r="E81" s="188"/>
      <c r="F81" s="329"/>
      <c r="G81" s="329"/>
      <c r="H81" s="331"/>
      <c r="J81" s="231" t="s">
        <v>156</v>
      </c>
      <c r="K81" s="232" t="s">
        <v>101</v>
      </c>
      <c r="L81" s="298"/>
      <c r="M81" s="302"/>
      <c r="N81" s="241"/>
      <c r="Q81" s="306"/>
      <c r="R81" s="306"/>
    </row>
    <row r="82" spans="5:18" x14ac:dyDescent="0.3">
      <c r="E82" s="188"/>
      <c r="F82" s="330"/>
      <c r="G82" s="330"/>
      <c r="H82" s="330"/>
      <c r="J82" s="234" t="s">
        <v>156</v>
      </c>
      <c r="K82" s="235" t="s">
        <v>118</v>
      </c>
      <c r="L82" s="299"/>
      <c r="M82" s="303"/>
      <c r="N82" s="240"/>
      <c r="Q82" s="306"/>
      <c r="R82" s="306"/>
    </row>
    <row r="83" spans="5:18" ht="13.5" thickBot="1" x14ac:dyDescent="0.35">
      <c r="E83" s="188"/>
      <c r="F83" s="329"/>
      <c r="G83" s="330"/>
      <c r="H83" s="337"/>
      <c r="J83" s="237" t="s">
        <v>156</v>
      </c>
      <c r="K83" s="238" t="s">
        <v>102</v>
      </c>
      <c r="L83" s="300"/>
      <c r="M83" s="244">
        <f>SUM(L81:L83)</f>
        <v>0</v>
      </c>
      <c r="N83" s="239">
        <f>+M83*0.0185</f>
        <v>0</v>
      </c>
      <c r="Q83" s="306"/>
      <c r="R83" s="306"/>
    </row>
    <row r="84" spans="5:18" x14ac:dyDescent="0.3">
      <c r="E84" s="188"/>
      <c r="F84" s="329"/>
      <c r="G84" s="329"/>
      <c r="H84" s="330"/>
      <c r="J84" s="231" t="s">
        <v>150</v>
      </c>
      <c r="K84" s="232" t="s">
        <v>101</v>
      </c>
      <c r="L84" s="298"/>
      <c r="M84" s="298"/>
      <c r="N84" s="241"/>
      <c r="Q84" s="306"/>
      <c r="R84" s="306"/>
    </row>
    <row r="85" spans="5:18" x14ac:dyDescent="0.3">
      <c r="E85" s="188"/>
      <c r="F85" s="329"/>
      <c r="G85" s="329"/>
      <c r="H85" s="330"/>
      <c r="J85" s="234" t="s">
        <v>150</v>
      </c>
      <c r="K85" s="235" t="s">
        <v>118</v>
      </c>
      <c r="L85" s="299"/>
      <c r="M85" s="299"/>
      <c r="N85" s="240"/>
      <c r="Q85" s="306"/>
      <c r="R85" s="306"/>
    </row>
    <row r="86" spans="5:18" ht="13.5" thickBot="1" x14ac:dyDescent="0.35">
      <c r="E86" s="188"/>
      <c r="F86" s="330"/>
      <c r="G86" s="329"/>
      <c r="H86" s="330"/>
      <c r="J86" s="237" t="s">
        <v>150</v>
      </c>
      <c r="K86" s="238" t="s">
        <v>102</v>
      </c>
      <c r="L86" s="300"/>
      <c r="M86" s="244">
        <f>SUM(L84:L86)</f>
        <v>0</v>
      </c>
      <c r="N86" s="239">
        <f>+M86*0.0185</f>
        <v>0</v>
      </c>
      <c r="Q86" s="306"/>
      <c r="R86" s="306"/>
    </row>
    <row r="87" spans="5:18" x14ac:dyDescent="0.3">
      <c r="E87" s="188"/>
      <c r="F87" s="329"/>
      <c r="G87" s="329"/>
      <c r="H87" s="330"/>
      <c r="J87" s="231" t="s">
        <v>155</v>
      </c>
      <c r="K87" s="242" t="s">
        <v>101</v>
      </c>
      <c r="L87" s="298"/>
      <c r="M87" s="298"/>
      <c r="N87" s="241"/>
      <c r="Q87" s="306"/>
      <c r="R87" s="306"/>
    </row>
    <row r="88" spans="5:18" x14ac:dyDescent="0.3">
      <c r="E88" s="188"/>
      <c r="F88" s="329"/>
      <c r="G88" s="329"/>
      <c r="H88" s="330"/>
      <c r="J88" s="234" t="s">
        <v>155</v>
      </c>
      <c r="K88" s="235" t="s">
        <v>118</v>
      </c>
      <c r="L88" s="299"/>
      <c r="M88" s="299"/>
      <c r="N88" s="240"/>
      <c r="Q88" s="306"/>
      <c r="R88" s="306"/>
    </row>
    <row r="89" spans="5:18" ht="13.5" thickBot="1" x14ac:dyDescent="0.35">
      <c r="E89" s="188"/>
      <c r="F89" s="329"/>
      <c r="G89" s="329"/>
      <c r="H89" s="330"/>
      <c r="J89" s="237" t="s">
        <v>155</v>
      </c>
      <c r="K89" s="243" t="s">
        <v>102</v>
      </c>
      <c r="L89" s="300"/>
      <c r="M89" s="244">
        <f>SUM(L87:L89)</f>
        <v>0</v>
      </c>
      <c r="N89" s="239">
        <f>+M89*0.0185</f>
        <v>0</v>
      </c>
      <c r="Q89" s="306"/>
      <c r="R89" s="306"/>
    </row>
    <row r="90" spans="5:18" x14ac:dyDescent="0.3">
      <c r="E90" s="188"/>
      <c r="F90" s="329"/>
      <c r="G90" s="329"/>
      <c r="H90" s="330"/>
      <c r="J90" s="231" t="s">
        <v>153</v>
      </c>
      <c r="K90" s="232" t="s">
        <v>101</v>
      </c>
      <c r="L90" s="298"/>
      <c r="M90" s="298"/>
      <c r="N90" s="241"/>
      <c r="Q90" s="306"/>
      <c r="R90" s="306"/>
    </row>
    <row r="91" spans="5:18" x14ac:dyDescent="0.3">
      <c r="E91" s="188"/>
      <c r="F91" s="329"/>
      <c r="G91" s="329"/>
      <c r="H91" s="330"/>
      <c r="J91" s="234" t="s">
        <v>153</v>
      </c>
      <c r="K91" s="235" t="s">
        <v>118</v>
      </c>
      <c r="L91" s="299"/>
      <c r="M91" s="299"/>
      <c r="N91" s="240"/>
      <c r="Q91" s="306"/>
      <c r="R91" s="306"/>
    </row>
    <row r="92" spans="5:18" ht="13.5" thickBot="1" x14ac:dyDescent="0.35">
      <c r="E92" s="188"/>
      <c r="F92" s="329"/>
      <c r="G92" s="329"/>
      <c r="H92" s="330"/>
      <c r="J92" s="237" t="s">
        <v>153</v>
      </c>
      <c r="K92" s="238" t="s">
        <v>102</v>
      </c>
      <c r="L92" s="300"/>
      <c r="M92" s="244">
        <f>SUM(L90:L92)</f>
        <v>0</v>
      </c>
      <c r="N92" s="239">
        <f>+M92*0.0185</f>
        <v>0</v>
      </c>
      <c r="Q92" s="306"/>
      <c r="R92" s="306"/>
    </row>
    <row r="93" spans="5:18" x14ac:dyDescent="0.3">
      <c r="E93" s="188"/>
      <c r="F93" s="329"/>
      <c r="G93" s="329"/>
      <c r="H93" s="330"/>
      <c r="J93" s="231" t="s">
        <v>154</v>
      </c>
      <c r="K93" s="232" t="s">
        <v>101</v>
      </c>
      <c r="L93" s="298"/>
      <c r="M93" s="298"/>
      <c r="N93" s="241"/>
      <c r="Q93" s="306"/>
      <c r="R93" s="306"/>
    </row>
    <row r="94" spans="5:18" x14ac:dyDescent="0.3">
      <c r="E94" s="188"/>
      <c r="F94" s="329"/>
      <c r="G94" s="329"/>
      <c r="H94" s="330"/>
      <c r="J94" s="234" t="s">
        <v>154</v>
      </c>
      <c r="K94" s="235" t="s">
        <v>118</v>
      </c>
      <c r="L94" s="299"/>
      <c r="M94" s="299"/>
      <c r="N94" s="240"/>
      <c r="Q94" s="306"/>
      <c r="R94" s="306"/>
    </row>
    <row r="95" spans="5:18" ht="13.5" thickBot="1" x14ac:dyDescent="0.35">
      <c r="E95" s="188"/>
      <c r="F95" s="329"/>
      <c r="G95" s="329"/>
      <c r="H95" s="330"/>
      <c r="J95" s="237" t="s">
        <v>154</v>
      </c>
      <c r="K95" s="238" t="s">
        <v>102</v>
      </c>
      <c r="L95" s="300"/>
      <c r="M95" s="244">
        <f>SUM(L93:L95)</f>
        <v>0</v>
      </c>
      <c r="N95" s="239">
        <f>+M95*0.0185</f>
        <v>0</v>
      </c>
      <c r="Q95" s="306"/>
      <c r="R95" s="306"/>
    </row>
    <row r="96" spans="5:18" x14ac:dyDescent="0.3">
      <c r="E96" s="188"/>
      <c r="F96" s="329"/>
      <c r="G96" s="329"/>
      <c r="H96" s="330"/>
      <c r="J96" s="231" t="s">
        <v>158</v>
      </c>
      <c r="K96" s="232" t="s">
        <v>101</v>
      </c>
      <c r="L96" s="365"/>
      <c r="M96" s="298"/>
      <c r="N96" s="241"/>
      <c r="Q96" s="306"/>
      <c r="R96" s="306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6"/>
      <c r="M97" s="299"/>
      <c r="N97" s="240"/>
      <c r="Q97" s="306"/>
      <c r="R97" s="306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67"/>
      <c r="M98" s="244">
        <f>SUM(L96:L98)</f>
        <v>0</v>
      </c>
      <c r="N98" s="239">
        <f>+M98*0.0185</f>
        <v>0</v>
      </c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1" t="s">
        <v>159</v>
      </c>
      <c r="K99" s="232" t="s">
        <v>101</v>
      </c>
      <c r="L99" s="298"/>
      <c r="M99" s="298"/>
      <c r="N99" s="241"/>
      <c r="Q99" s="306"/>
      <c r="R99" s="306">
        <f>SUM(R72:R98)</f>
        <v>4142.3</v>
      </c>
    </row>
    <row r="100" spans="5:18" x14ac:dyDescent="0.3">
      <c r="E100" s="314" t="s">
        <v>144</v>
      </c>
      <c r="F100" s="315"/>
      <c r="G100" s="316">
        <f>SUM(L54:L101)-H100</f>
        <v>0</v>
      </c>
      <c r="H100" s="316"/>
      <c r="J100" s="234" t="s">
        <v>159</v>
      </c>
      <c r="K100" s="235" t="s">
        <v>118</v>
      </c>
      <c r="L100" s="299"/>
      <c r="M100" s="299"/>
      <c r="N100" s="240"/>
      <c r="Q100" s="306">
        <f>SUM(Q72:Q99)</f>
        <v>5383.51</v>
      </c>
      <c r="R100" s="306">
        <f>SUM(R99*1.98)</f>
        <v>8201.7540000000008</v>
      </c>
    </row>
    <row r="101" spans="5:18" ht="13.5" thickBot="1" x14ac:dyDescent="0.35">
      <c r="E101" s="317" t="s">
        <v>142</v>
      </c>
      <c r="F101" s="318"/>
      <c r="G101" s="319">
        <f>SUM(L102:L117)-H101</f>
        <v>0</v>
      </c>
      <c r="H101" s="319"/>
      <c r="J101" s="237" t="s">
        <v>159</v>
      </c>
      <c r="K101" s="238" t="s">
        <v>102</v>
      </c>
      <c r="L101" s="300"/>
      <c r="M101" s="244">
        <f>SUM(L99:L101)</f>
        <v>0</v>
      </c>
      <c r="N101" s="239">
        <f>+M101*0.0185</f>
        <v>0</v>
      </c>
      <c r="Q101" s="306"/>
      <c r="R101" s="306"/>
    </row>
    <row r="102" spans="5:18" x14ac:dyDescent="0.3">
      <c r="E102" s="317"/>
      <c r="F102" s="318"/>
      <c r="G102" s="319"/>
      <c r="H102" s="319"/>
      <c r="J102" s="323" t="s">
        <v>129</v>
      </c>
      <c r="K102" s="232" t="s">
        <v>103</v>
      </c>
      <c r="L102" s="298"/>
      <c r="M102" s="304">
        <f>SUM(L102)</f>
        <v>0</v>
      </c>
      <c r="N102" s="241"/>
      <c r="P102" s="282"/>
      <c r="Q102" s="306"/>
      <c r="R102" s="350">
        <f>SUM(Q100:R100)</f>
        <v>13585.264000000001</v>
      </c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136</v>
      </c>
      <c r="K103" s="235" t="s">
        <v>103</v>
      </c>
      <c r="L103" s="299"/>
      <c r="M103" s="305">
        <f t="shared" ref="M103:M117" si="9">SUM(L103)</f>
        <v>0</v>
      </c>
      <c r="N103" s="240"/>
      <c r="P103" s="282"/>
      <c r="Q103" s="306"/>
      <c r="R103" s="306">
        <v>6764.4</v>
      </c>
    </row>
    <row r="104" spans="5:18" x14ac:dyDescent="0.3">
      <c r="E104" s="325"/>
      <c r="F104" s="326"/>
      <c r="G104" s="327"/>
      <c r="H104" s="327"/>
      <c r="J104" s="234" t="s">
        <v>131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135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>
        <f>SUM(R102:R104)</f>
        <v>20349.664000000001</v>
      </c>
    </row>
    <row r="106" spans="5:18" x14ac:dyDescent="0.3">
      <c r="E106" s="320" t="s">
        <v>145</v>
      </c>
      <c r="F106" s="321"/>
      <c r="G106" s="322">
        <f>SUM(N54:N101)</f>
        <v>0</v>
      </c>
      <c r="H106" s="190"/>
      <c r="J106" s="234" t="s">
        <v>139</v>
      </c>
      <c r="K106" s="235" t="s">
        <v>103</v>
      </c>
      <c r="L106" s="299"/>
      <c r="M106" s="305">
        <f t="shared" si="9"/>
        <v>0</v>
      </c>
      <c r="N106" s="240"/>
      <c r="P106" s="282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138</v>
      </c>
      <c r="K107" s="235" t="s">
        <v>103</v>
      </c>
      <c r="L107" s="299"/>
      <c r="M107" s="305">
        <f t="shared" si="9"/>
        <v>0</v>
      </c>
      <c r="N107" s="240"/>
      <c r="Q107" s="306"/>
      <c r="R107" s="306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299"/>
      <c r="M108" s="305">
        <f t="shared" si="9"/>
        <v>0</v>
      </c>
      <c r="N108" s="240"/>
      <c r="P108" s="333"/>
      <c r="Q108" s="306"/>
      <c r="R108" s="349"/>
    </row>
    <row r="109" spans="5:18" x14ac:dyDescent="0.3">
      <c r="E109" s="235"/>
      <c r="F109" s="235"/>
      <c r="G109" s="189"/>
      <c r="H109" s="190"/>
      <c r="J109" s="234" t="s">
        <v>149</v>
      </c>
      <c r="K109" s="297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147</v>
      </c>
      <c r="K111" s="297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151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153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154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x14ac:dyDescent="0.3">
      <c r="E116" s="235"/>
      <c r="F116" s="235"/>
      <c r="G116" s="235"/>
      <c r="H116" s="190"/>
      <c r="J116" s="234" t="s">
        <v>158</v>
      </c>
      <c r="K116" s="297" t="s">
        <v>103</v>
      </c>
      <c r="L116" s="366"/>
      <c r="M116" s="305">
        <f t="shared" si="9"/>
        <v>0</v>
      </c>
      <c r="N116" s="240"/>
      <c r="Q116" s="306"/>
      <c r="R116" s="306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0"/>
      <c r="M117" s="244">
        <f t="shared" si="9"/>
        <v>0</v>
      </c>
      <c r="N117" s="239"/>
      <c r="Q117" s="306"/>
      <c r="R117" s="306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6"/>
      <c r="R118" s="306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6"/>
      <c r="R119" s="306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5"/>
      <c r="Q124" s="306"/>
      <c r="R124" s="306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6"/>
      <c r="R125" s="306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6"/>
      <c r="R126" s="306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6"/>
      <c r="R127" s="306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6"/>
      <c r="R128" s="306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opLeftCell="A20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0"/>
      <c r="O34" s="430"/>
      <c r="P34" s="430"/>
      <c r="Q34" s="430"/>
      <c r="R34" s="430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3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3" x14ac:dyDescent="0.3">
      <c r="A37" s="2"/>
      <c r="B37" s="2"/>
      <c r="C37" s="2"/>
      <c r="E37" s="394" t="s">
        <v>140</v>
      </c>
      <c r="F37" s="395"/>
      <c r="G37" s="396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 t="s">
        <v>161</v>
      </c>
      <c r="F53" s="332" t="s">
        <v>162</v>
      </c>
      <c r="G53" s="334" t="s">
        <v>163</v>
      </c>
      <c r="H53" s="334" t="s">
        <v>164</v>
      </c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30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30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30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188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</row>
    <row r="59" spans="1:19" x14ac:dyDescent="0.3">
      <c r="E59" s="188"/>
      <c r="F59" s="330">
        <f>SUM(F54:F58)</f>
        <v>0</v>
      </c>
      <c r="G59" s="330">
        <f t="shared" ref="G59:H59" si="5">SUM(G54:G58)</f>
        <v>0</v>
      </c>
      <c r="H59" s="330">
        <f t="shared" si="5"/>
        <v>0</v>
      </c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  <c r="S59" s="57" t="s">
        <v>37</v>
      </c>
    </row>
    <row r="60" spans="1:19" x14ac:dyDescent="0.3">
      <c r="E60" s="188"/>
      <c r="F60" s="329">
        <f>SUM(F59*1.98)</f>
        <v>0</v>
      </c>
      <c r="G60" s="329">
        <f t="shared" ref="G60:H60" si="6">SUM(G59*1.98)</f>
        <v>0</v>
      </c>
      <c r="H60" s="329">
        <f t="shared" si="6"/>
        <v>0</v>
      </c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30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29"/>
      <c r="G62" s="329"/>
      <c r="H62" s="330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30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30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29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30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1"/>
      <c r="G67" s="351"/>
      <c r="H67" s="352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1"/>
      <c r="G68" s="351"/>
      <c r="H68" s="351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1"/>
      <c r="G69" s="352"/>
      <c r="H69" s="352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1"/>
      <c r="G70" s="351"/>
      <c r="H70" s="351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ht="13.5" customHeight="1" x14ac:dyDescent="0.3">
      <c r="E71" s="188"/>
      <c r="F71" s="352">
        <f>SUM(F62:F70)</f>
        <v>0</v>
      </c>
      <c r="G71" s="352">
        <f t="shared" ref="G71:H71" si="7">SUM(G62:G70)</f>
        <v>0</v>
      </c>
      <c r="H71" s="352">
        <f t="shared" si="7"/>
        <v>0</v>
      </c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2"/>
      <c r="G72" s="351"/>
      <c r="H72" s="352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51">
        <f>SUM(F71+F60)</f>
        <v>0</v>
      </c>
      <c r="G73" s="351">
        <f t="shared" ref="G73:H73" si="8">SUM(G71+G60)</f>
        <v>0</v>
      </c>
      <c r="H73" s="351">
        <f t="shared" si="8"/>
        <v>0</v>
      </c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51"/>
      <c r="G74" s="351"/>
      <c r="H74" s="352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51"/>
      <c r="G75" s="351"/>
      <c r="H75" s="352">
        <f>SUM(F73:H73)</f>
        <v>0</v>
      </c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51"/>
      <c r="G76" s="352"/>
      <c r="H76" s="352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ht="14.25" customHeight="1" x14ac:dyDescent="0.3">
      <c r="E77" s="188"/>
      <c r="F77" s="351"/>
      <c r="G77" s="351"/>
      <c r="H77" s="351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51"/>
      <c r="G78" s="351"/>
      <c r="H78" s="353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52"/>
      <c r="G79" s="352"/>
      <c r="H79" s="352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1"/>
      <c r="G80" s="351"/>
      <c r="H80" s="35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51"/>
      <c r="G81" s="351"/>
      <c r="H81" s="354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2"/>
      <c r="G82" s="352"/>
      <c r="H82" s="352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1"/>
      <c r="G83" s="352"/>
      <c r="H83" s="354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1"/>
      <c r="G84" s="351"/>
      <c r="H84" s="352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1"/>
      <c r="G85" s="351"/>
      <c r="H85" s="352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52"/>
      <c r="G86" s="351"/>
      <c r="H86" s="352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51"/>
      <c r="G87" s="351"/>
      <c r="H87" s="352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51"/>
      <c r="G88" s="351"/>
      <c r="H88" s="352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51"/>
      <c r="G89" s="351"/>
      <c r="H89" s="352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51"/>
      <c r="G90" s="351"/>
      <c r="H90" s="352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51"/>
      <c r="G91" s="351"/>
      <c r="H91" s="352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51"/>
      <c r="G92" s="351"/>
      <c r="H92" s="352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51"/>
      <c r="G93" s="351"/>
      <c r="H93" s="352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51"/>
      <c r="G94" s="351"/>
      <c r="H94" s="352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51"/>
      <c r="G95" s="351"/>
      <c r="H95" s="352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51"/>
      <c r="G96" s="351"/>
      <c r="H96" s="352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334"/>
      <c r="G97" s="334"/>
      <c r="H97" s="355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4.25" customHeight="1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>
        <f>(0)*1.98</f>
        <v>0</v>
      </c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/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9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9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9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9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9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9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9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9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9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9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9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9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9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9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9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40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37" zoomScaleNormal="100" workbookViewId="0">
      <selection activeCell="H44" sqref="H44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426"/>
      <c r="E10" s="427"/>
      <c r="F10" s="271"/>
      <c r="G10" s="271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28"/>
      <c r="E11" s="429"/>
      <c r="F11" s="273"/>
      <c r="G11" s="273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28"/>
      <c r="E12" s="429"/>
      <c r="F12" s="269"/>
      <c r="G12" s="273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  <c r="W35" s="206"/>
    </row>
    <row r="36" spans="1:23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3" x14ac:dyDescent="0.3">
      <c r="A37" s="2"/>
      <c r="B37" s="2"/>
      <c r="C37" s="2"/>
      <c r="E37" s="388"/>
      <c r="F37" s="389"/>
      <c r="G37" s="390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3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6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29"/>
      <c r="G55" s="329"/>
      <c r="H55" s="329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29"/>
      <c r="G56" s="329"/>
      <c r="H56" s="329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29"/>
      <c r="G57" s="329"/>
      <c r="H57" s="329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32"/>
      <c r="G58" s="334"/>
      <c r="H58" s="334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30"/>
      <c r="G59" s="330"/>
      <c r="H59" s="330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29"/>
      <c r="G60" s="329"/>
      <c r="H60" s="329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</row>
    <row r="61" spans="1:19" ht="13.5" thickBot="1" x14ac:dyDescent="0.35">
      <c r="E61" s="188"/>
      <c r="F61" s="329"/>
      <c r="G61" s="329"/>
      <c r="H61" s="329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  <c r="S61" s="57" t="s">
        <v>37</v>
      </c>
    </row>
    <row r="62" spans="1:19" x14ac:dyDescent="0.3">
      <c r="B62" s="71"/>
      <c r="E62" s="188"/>
      <c r="F62" s="329"/>
      <c r="G62" s="329"/>
      <c r="H62" s="329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29"/>
      <c r="G63" s="329"/>
      <c r="H63" s="329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29"/>
      <c r="G64" s="329"/>
      <c r="H64" s="329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30"/>
      <c r="G65" s="329"/>
      <c r="H65" s="330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29"/>
      <c r="G66" s="329"/>
      <c r="H66" s="329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29"/>
      <c r="G67" s="329"/>
      <c r="H67" s="329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30"/>
      <c r="G68" s="330"/>
      <c r="H68" s="330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29"/>
      <c r="G69" s="329"/>
      <c r="H69" s="329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29"/>
      <c r="G70" s="329"/>
      <c r="H70" s="329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29"/>
      <c r="G71" s="330"/>
      <c r="H71" s="330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29"/>
      <c r="G72" s="330"/>
      <c r="H72" s="329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29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29"/>
      <c r="G75" s="329"/>
      <c r="H75" s="329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30"/>
      <c r="G76" s="330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29"/>
      <c r="G77" s="329"/>
      <c r="H77" s="329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31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29"/>
      <c r="G80" s="329"/>
      <c r="H80" s="331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29"/>
      <c r="G81" s="329"/>
      <c r="H81" s="331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30"/>
      <c r="G82" s="330"/>
      <c r="H82" s="330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29"/>
      <c r="G83" s="330"/>
      <c r="H83" s="33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29"/>
      <c r="G84" s="329"/>
      <c r="H84" s="330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29"/>
      <c r="G85" s="329"/>
      <c r="H85" s="330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30"/>
      <c r="G86" s="329"/>
      <c r="H86" s="330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29"/>
      <c r="G87" s="329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30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/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/>
      <c r="R99" s="306"/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16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235"/>
      <c r="F110" s="235"/>
      <c r="G110" s="189"/>
      <c r="H110" s="19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235"/>
      <c r="F112" s="235"/>
      <c r="G112" s="189"/>
      <c r="H112" s="190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235"/>
      <c r="F113" s="235"/>
      <c r="G113" s="189"/>
      <c r="H113" s="190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235"/>
      <c r="F114" s="235"/>
      <c r="G114" s="189"/>
      <c r="H114" s="190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235"/>
      <c r="F115" s="235"/>
      <c r="G115" s="189"/>
      <c r="H115" s="190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6"/>
      <c r="R119" s="306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40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17" zoomScaleNormal="100" workbookViewId="0">
      <selection activeCell="B40" sqref="B40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397"/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19" x14ac:dyDescent="0.3">
      <c r="A2" s="398" t="s">
        <v>0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9"/>
      <c r="P2" s="400" t="s">
        <v>1</v>
      </c>
      <c r="Q2" s="401"/>
      <c r="R2" s="402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3" t="s">
        <v>2</v>
      </c>
      <c r="I3" s="106"/>
      <c r="J3" s="404"/>
      <c r="K3" s="404"/>
      <c r="L3" s="404"/>
      <c r="M3" s="404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3"/>
      <c r="I4" s="106"/>
      <c r="J4" s="405"/>
      <c r="K4" s="405"/>
      <c r="L4" s="405"/>
      <c r="M4" s="405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6" t="s">
        <v>7</v>
      </c>
      <c r="D7" s="409"/>
      <c r="E7" s="407"/>
      <c r="F7" s="406" t="s">
        <v>8</v>
      </c>
      <c r="G7" s="407"/>
      <c r="H7" s="185" t="s">
        <v>9</v>
      </c>
      <c r="I7" s="406" t="s">
        <v>94</v>
      </c>
      <c r="J7" s="407"/>
      <c r="K7" s="185" t="s">
        <v>45</v>
      </c>
      <c r="L7" s="406" t="s">
        <v>10</v>
      </c>
      <c r="M7" s="408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0" t="s">
        <v>12</v>
      </c>
      <c r="E8" s="411"/>
      <c r="F8" s="248" t="s">
        <v>13</v>
      </c>
      <c r="G8" s="248" t="s">
        <v>8</v>
      </c>
      <c r="H8" s="246" t="s">
        <v>14</v>
      </c>
      <c r="I8" s="384"/>
      <c r="J8" s="385"/>
      <c r="K8" s="178" t="s">
        <v>95</v>
      </c>
      <c r="L8" s="369" t="s">
        <v>96</v>
      </c>
      <c r="M8" s="371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6">
        <v>40100</v>
      </c>
      <c r="D9" s="412"/>
      <c r="E9" s="387"/>
      <c r="F9" s="386">
        <v>40200</v>
      </c>
      <c r="G9" s="387"/>
      <c r="H9" s="247">
        <v>40300</v>
      </c>
      <c r="I9" s="386">
        <v>40900</v>
      </c>
      <c r="J9" s="387"/>
      <c r="K9" s="10">
        <v>41000</v>
      </c>
      <c r="L9" s="370"/>
      <c r="M9" s="372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08"/>
      <c r="C10" s="309"/>
      <c r="D10" s="424"/>
      <c r="E10" s="425"/>
      <c r="F10" s="309"/>
      <c r="G10" s="309"/>
      <c r="H10" s="271"/>
      <c r="I10" s="426"/>
      <c r="J10" s="427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0"/>
      <c r="C11" s="311"/>
      <c r="D11" s="422"/>
      <c r="E11" s="423"/>
      <c r="F11" s="311"/>
      <c r="G11" s="311"/>
      <c r="H11" s="273"/>
      <c r="I11" s="428"/>
      <c r="J11" s="429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0"/>
      <c r="E12" s="421"/>
      <c r="F12" s="269"/>
      <c r="G12" s="269"/>
      <c r="H12" s="269"/>
      <c r="I12" s="420"/>
      <c r="J12" s="421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78">
        <f t="shared" ref="D13:E13" si="0">SUM(D10:D12)</f>
        <v>0</v>
      </c>
      <c r="E13" s="379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78">
        <f t="shared" ref="I13" si="1">SUM(I10:I12)</f>
        <v>0</v>
      </c>
      <c r="J13" s="379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0"/>
      <c r="E14" s="381"/>
      <c r="F14" s="15"/>
      <c r="G14" s="15"/>
      <c r="H14" s="15"/>
      <c r="I14" s="380"/>
      <c r="J14" s="381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2">
        <f>D13*0.1</f>
        <v>0</v>
      </c>
      <c r="E15" s="383"/>
      <c r="F15" s="18">
        <f>F13*0.1</f>
        <v>0</v>
      </c>
      <c r="G15" s="18">
        <f>G13*0.1</f>
        <v>0</v>
      </c>
      <c r="H15" s="18">
        <f>H13*0</f>
        <v>0</v>
      </c>
      <c r="I15" s="382">
        <f>I13*0.1</f>
        <v>0</v>
      </c>
      <c r="J15" s="383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6">
        <v>40200</v>
      </c>
      <c r="D17" s="416"/>
      <c r="E17" s="377"/>
      <c r="F17" s="376">
        <v>40300</v>
      </c>
      <c r="G17" s="377"/>
      <c r="H17" s="22">
        <v>40500</v>
      </c>
      <c r="I17" s="376">
        <v>40600</v>
      </c>
      <c r="J17" s="377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3" t="s">
        <v>22</v>
      </c>
      <c r="B20" s="374"/>
      <c r="C20" s="375"/>
      <c r="D20" s="26"/>
      <c r="E20" s="373" t="s">
        <v>54</v>
      </c>
      <c r="F20" s="374"/>
      <c r="G20" s="374"/>
      <c r="H20" s="375"/>
      <c r="J20" s="373" t="s">
        <v>52</v>
      </c>
      <c r="K20" s="374"/>
      <c r="L20" s="375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4"/>
      <c r="F21" s="395"/>
      <c r="G21" s="396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94"/>
      <c r="F22" s="395"/>
      <c r="G22" s="396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94"/>
      <c r="F23" s="395"/>
      <c r="G23" s="396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1"/>
      <c r="F24" s="392"/>
      <c r="G24" s="393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1"/>
      <c r="F25" s="392"/>
      <c r="G25" s="393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3" t="s">
        <v>55</v>
      </c>
      <c r="F28" s="374"/>
      <c r="G28" s="374"/>
      <c r="H28" s="375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4"/>
      <c r="F29" s="395"/>
      <c r="G29" s="396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4"/>
      <c r="F30" s="395"/>
      <c r="G30" s="396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17" t="s">
        <v>23</v>
      </c>
      <c r="B31" s="418"/>
      <c r="C31" s="419"/>
      <c r="D31" s="44"/>
      <c r="E31" s="391"/>
      <c r="F31" s="392"/>
      <c r="G31" s="393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1"/>
      <c r="F32" s="392"/>
      <c r="G32" s="393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1"/>
      <c r="F33" s="392"/>
      <c r="G33" s="393"/>
      <c r="H33" s="77"/>
      <c r="I33" s="30"/>
      <c r="J33" s="249" t="s">
        <v>53</v>
      </c>
      <c r="K33" s="250"/>
      <c r="L33" s="251"/>
      <c r="M33" s="25"/>
      <c r="N33" s="414" t="s">
        <v>61</v>
      </c>
      <c r="O33" s="414"/>
      <c r="P33" s="414"/>
      <c r="Q33" s="414"/>
      <c r="R33" s="414"/>
      <c r="S33" s="414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3"/>
      <c r="O34" s="413"/>
      <c r="P34" s="413"/>
      <c r="Q34" s="413"/>
      <c r="R34" s="413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3"/>
      <c r="O35" s="413"/>
      <c r="P35" s="413"/>
      <c r="Q35" s="413"/>
      <c r="R35" s="413"/>
      <c r="S35" s="77"/>
    </row>
    <row r="36" spans="1:21" x14ac:dyDescent="0.3">
      <c r="A36" s="43"/>
      <c r="B36" s="55"/>
      <c r="C36" s="99"/>
      <c r="D36" s="3"/>
      <c r="E36" s="373" t="s">
        <v>59</v>
      </c>
      <c r="F36" s="374"/>
      <c r="G36" s="374"/>
      <c r="H36" s="375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3"/>
      <c r="O36" s="413"/>
      <c r="P36" s="413"/>
      <c r="Q36" s="413"/>
      <c r="R36" s="413"/>
      <c r="S36" s="77"/>
    </row>
    <row r="37" spans="1:21" x14ac:dyDescent="0.3">
      <c r="A37" s="2"/>
      <c r="B37" s="2"/>
      <c r="C37" s="2"/>
      <c r="E37" s="388"/>
      <c r="F37" s="389"/>
      <c r="G37" s="390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3"/>
      <c r="O37" s="413"/>
      <c r="P37" s="413"/>
      <c r="Q37" s="413"/>
      <c r="R37" s="413"/>
      <c r="S37" s="77"/>
    </row>
    <row r="38" spans="1:21" x14ac:dyDescent="0.3">
      <c r="A38" s="415" t="s">
        <v>39</v>
      </c>
      <c r="B38" s="415"/>
      <c r="C38" s="2"/>
      <c r="D38" s="2"/>
      <c r="E38" s="388"/>
      <c r="F38" s="389"/>
      <c r="G38" s="390"/>
      <c r="H38" s="74"/>
      <c r="I38" s="30"/>
      <c r="J38" s="43" t="s">
        <v>46</v>
      </c>
      <c r="K38" s="52"/>
      <c r="L38" s="91">
        <f t="shared" si="4"/>
        <v>0</v>
      </c>
      <c r="M38" s="56"/>
      <c r="N38" s="413"/>
      <c r="O38" s="413"/>
      <c r="P38" s="413"/>
      <c r="Q38" s="413"/>
      <c r="R38" s="413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88"/>
      <c r="F39" s="389"/>
      <c r="G39" s="390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88"/>
      <c r="F40" s="389"/>
      <c r="G40" s="390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88"/>
      <c r="F41" s="389"/>
      <c r="G41" s="390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4" t="s">
        <v>62</v>
      </c>
      <c r="O41" s="414"/>
      <c r="P41" s="414"/>
      <c r="Q41" s="414"/>
      <c r="R41" s="414"/>
      <c r="S41" s="414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3"/>
      <c r="O42" s="413"/>
      <c r="P42" s="413"/>
      <c r="Q42" s="413"/>
      <c r="R42" s="413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3"/>
      <c r="O43" s="413"/>
      <c r="P43" s="413"/>
      <c r="Q43" s="413"/>
      <c r="R43" s="413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3"/>
      <c r="O44" s="413"/>
      <c r="P44" s="413"/>
      <c r="Q44" s="413"/>
      <c r="R44" s="413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3"/>
      <c r="O45" s="413"/>
      <c r="P45" s="413"/>
      <c r="Q45" s="413"/>
      <c r="R45" s="413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3"/>
      <c r="O46" s="413"/>
      <c r="P46" s="413"/>
      <c r="Q46" s="413"/>
      <c r="R46" s="413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07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07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68">
        <f>+J51</f>
        <v>0</v>
      </c>
      <c r="F51" s="368"/>
      <c r="G51" s="368"/>
      <c r="H51" s="368"/>
      <c r="J51" s="368">
        <f>+J3</f>
        <v>0</v>
      </c>
      <c r="K51" s="368"/>
      <c r="L51" s="368"/>
      <c r="M51" s="368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6"/>
      <c r="R52" s="306"/>
      <c r="S52" s="69"/>
    </row>
    <row r="53" spans="1:19" x14ac:dyDescent="0.3">
      <c r="A53" s="70"/>
      <c r="C53" s="1" t="s">
        <v>51</v>
      </c>
      <c r="E53" s="328"/>
      <c r="F53" s="332"/>
      <c r="G53" s="334"/>
      <c r="H53" s="334"/>
      <c r="J53" s="231" t="s">
        <v>129</v>
      </c>
      <c r="K53" s="232" t="s">
        <v>101</v>
      </c>
      <c r="L53" s="298"/>
      <c r="M53" s="298"/>
      <c r="N53" s="233"/>
      <c r="Q53" s="306"/>
      <c r="R53" s="306"/>
      <c r="S53" s="69"/>
    </row>
    <row r="54" spans="1:19" x14ac:dyDescent="0.3">
      <c r="A54" s="70"/>
      <c r="E54" s="188"/>
      <c r="F54" s="356"/>
      <c r="G54" s="356"/>
      <c r="H54" s="356"/>
      <c r="J54" s="234" t="s">
        <v>129</v>
      </c>
      <c r="K54" s="235" t="s">
        <v>118</v>
      </c>
      <c r="L54" s="299"/>
      <c r="M54" s="299"/>
      <c r="N54" s="236"/>
      <c r="Q54" s="306"/>
      <c r="R54" s="306"/>
      <c r="S54" s="69"/>
    </row>
    <row r="55" spans="1:19" ht="13.5" thickBot="1" x14ac:dyDescent="0.35">
      <c r="E55" s="188"/>
      <c r="F55" s="357"/>
      <c r="G55" s="357"/>
      <c r="H55" s="357"/>
      <c r="J55" s="237" t="s">
        <v>129</v>
      </c>
      <c r="K55" s="238" t="s">
        <v>102</v>
      </c>
      <c r="L55" s="301"/>
      <c r="M55" s="244">
        <f>SUM(L53:L55)</f>
        <v>0</v>
      </c>
      <c r="N55" s="239">
        <f>+M55*0.0185</f>
        <v>0</v>
      </c>
      <c r="Q55" s="306"/>
      <c r="R55" s="306"/>
      <c r="S55" s="69"/>
    </row>
    <row r="56" spans="1:19" x14ac:dyDescent="0.3">
      <c r="A56" s="7"/>
      <c r="E56" s="188"/>
      <c r="F56" s="357"/>
      <c r="G56" s="357"/>
      <c r="H56" s="357"/>
      <c r="J56" s="231" t="s">
        <v>130</v>
      </c>
      <c r="K56" s="232" t="s">
        <v>101</v>
      </c>
      <c r="L56" s="298"/>
      <c r="M56" s="298"/>
      <c r="N56" s="233"/>
      <c r="Q56" s="306"/>
      <c r="R56" s="306"/>
      <c r="S56" s="69"/>
    </row>
    <row r="57" spans="1:19" x14ac:dyDescent="0.3">
      <c r="E57" s="188"/>
      <c r="F57" s="357"/>
      <c r="G57" s="357"/>
      <c r="H57" s="357"/>
      <c r="J57" s="234" t="s">
        <v>130</v>
      </c>
      <c r="K57" s="235" t="s">
        <v>118</v>
      </c>
      <c r="L57" s="299"/>
      <c r="M57" s="299"/>
      <c r="N57" s="240"/>
      <c r="Q57" s="306"/>
      <c r="R57" s="306"/>
      <c r="S57" s="69"/>
    </row>
    <row r="58" spans="1:19" ht="13.5" thickBot="1" x14ac:dyDescent="0.35">
      <c r="E58" s="188"/>
      <c r="F58" s="358"/>
      <c r="G58" s="359"/>
      <c r="H58" s="359"/>
      <c r="I58" s="7"/>
      <c r="J58" s="237" t="s">
        <v>130</v>
      </c>
      <c r="K58" s="238" t="s">
        <v>102</v>
      </c>
      <c r="L58" s="300"/>
      <c r="M58" s="244">
        <f>SUM(L56:L58)</f>
        <v>0</v>
      </c>
      <c r="N58" s="239">
        <f>+M58*0.0185</f>
        <v>0</v>
      </c>
      <c r="Q58" s="306"/>
      <c r="R58" s="306"/>
      <c r="S58" s="69"/>
    </row>
    <row r="59" spans="1:19" x14ac:dyDescent="0.3">
      <c r="E59" s="188"/>
      <c r="F59" s="357"/>
      <c r="G59" s="357"/>
      <c r="H59" s="357"/>
      <c r="I59" s="7"/>
      <c r="J59" s="231" t="s">
        <v>131</v>
      </c>
      <c r="K59" s="232" t="s">
        <v>101</v>
      </c>
      <c r="L59" s="298"/>
      <c r="M59" s="298"/>
      <c r="N59" s="241"/>
      <c r="Q59" s="306"/>
      <c r="R59" s="306"/>
    </row>
    <row r="60" spans="1:19" x14ac:dyDescent="0.3">
      <c r="E60" s="188"/>
      <c r="F60" s="357"/>
      <c r="G60" s="357"/>
      <c r="H60" s="357"/>
      <c r="I60" s="7"/>
      <c r="J60" s="234" t="s">
        <v>131</v>
      </c>
      <c r="K60" s="235" t="s">
        <v>118</v>
      </c>
      <c r="L60" s="299"/>
      <c r="M60" s="299"/>
      <c r="N60" s="240"/>
      <c r="Q60" s="306"/>
      <c r="R60" s="306"/>
      <c r="S60" s="57" t="s">
        <v>37</v>
      </c>
    </row>
    <row r="61" spans="1:19" ht="13.5" thickBot="1" x14ac:dyDescent="0.35">
      <c r="E61" s="188"/>
      <c r="F61" s="357"/>
      <c r="G61" s="357"/>
      <c r="H61" s="357"/>
      <c r="I61" s="7"/>
      <c r="J61" s="237" t="s">
        <v>131</v>
      </c>
      <c r="K61" s="238" t="s">
        <v>102</v>
      </c>
      <c r="L61" s="300"/>
      <c r="M61" s="244">
        <f>SUM(L59:L61)</f>
        <v>0</v>
      </c>
      <c r="N61" s="239">
        <f>+M61*0.0185</f>
        <v>0</v>
      </c>
      <c r="Q61" s="306"/>
      <c r="R61" s="306"/>
    </row>
    <row r="62" spans="1:19" x14ac:dyDescent="0.3">
      <c r="B62" s="71"/>
      <c r="E62" s="188"/>
      <c r="F62" s="357"/>
      <c r="G62" s="357"/>
      <c r="H62" s="357"/>
      <c r="I62" s="7"/>
      <c r="J62" s="231" t="s">
        <v>132</v>
      </c>
      <c r="K62" s="232" t="s">
        <v>101</v>
      </c>
      <c r="L62" s="298"/>
      <c r="M62" s="298"/>
      <c r="N62" s="241"/>
      <c r="Q62" s="306"/>
      <c r="R62" s="306"/>
    </row>
    <row r="63" spans="1:19" x14ac:dyDescent="0.3">
      <c r="B63" s="71"/>
      <c r="E63" s="188"/>
      <c r="F63" s="357"/>
      <c r="G63" s="357"/>
      <c r="H63" s="357"/>
      <c r="I63" s="7"/>
      <c r="J63" s="234" t="s">
        <v>132</v>
      </c>
      <c r="K63" s="235" t="s">
        <v>118</v>
      </c>
      <c r="L63" s="299"/>
      <c r="M63" s="299"/>
      <c r="N63" s="240"/>
      <c r="Q63" s="306"/>
      <c r="R63" s="306"/>
    </row>
    <row r="64" spans="1:19" ht="13.5" thickBot="1" x14ac:dyDescent="0.35">
      <c r="E64" s="188"/>
      <c r="F64" s="357"/>
      <c r="G64" s="357"/>
      <c r="H64" s="357"/>
      <c r="I64" s="7"/>
      <c r="J64" s="237" t="s">
        <v>132</v>
      </c>
      <c r="K64" s="238" t="s">
        <v>102</v>
      </c>
      <c r="L64" s="300"/>
      <c r="M64" s="244">
        <f>SUM(L62:L64)</f>
        <v>0</v>
      </c>
      <c r="N64" s="239">
        <f>+M64*0.0185</f>
        <v>0</v>
      </c>
      <c r="Q64" s="306"/>
      <c r="R64" s="306"/>
    </row>
    <row r="65" spans="5:18" x14ac:dyDescent="0.3">
      <c r="E65" s="188"/>
      <c r="F65" s="357"/>
      <c r="G65" s="357"/>
      <c r="H65" s="357"/>
      <c r="I65" s="7"/>
      <c r="J65" s="231" t="s">
        <v>139</v>
      </c>
      <c r="K65" s="232" t="s">
        <v>101</v>
      </c>
      <c r="L65" s="298"/>
      <c r="M65" s="302"/>
      <c r="N65" s="241"/>
      <c r="Q65" s="306"/>
      <c r="R65" s="306"/>
    </row>
    <row r="66" spans="5:18" x14ac:dyDescent="0.3">
      <c r="E66" s="188"/>
      <c r="F66" s="357"/>
      <c r="G66" s="357"/>
      <c r="H66" s="357"/>
      <c r="I66" s="7"/>
      <c r="J66" s="234" t="s">
        <v>139</v>
      </c>
      <c r="K66" s="235" t="s">
        <v>118</v>
      </c>
      <c r="L66" s="299"/>
      <c r="M66" s="303"/>
      <c r="N66" s="240"/>
      <c r="Q66" s="306"/>
      <c r="R66" s="306"/>
    </row>
    <row r="67" spans="5:18" ht="13.5" thickBot="1" x14ac:dyDescent="0.35">
      <c r="E67" s="188"/>
      <c r="F67" s="357"/>
      <c r="G67" s="357"/>
      <c r="H67" s="357"/>
      <c r="I67" s="7"/>
      <c r="J67" s="237" t="s">
        <v>139</v>
      </c>
      <c r="K67" s="238" t="s">
        <v>102</v>
      </c>
      <c r="L67" s="300"/>
      <c r="M67" s="244">
        <f>SUM(L65:L67)</f>
        <v>0</v>
      </c>
      <c r="N67" s="239">
        <f>+M67*0.0185</f>
        <v>0</v>
      </c>
      <c r="Q67" s="306"/>
      <c r="R67" s="306"/>
    </row>
    <row r="68" spans="5:18" x14ac:dyDescent="0.3">
      <c r="E68" s="188"/>
      <c r="F68" s="357"/>
      <c r="G68" s="357"/>
      <c r="H68" s="357"/>
      <c r="I68" s="7"/>
      <c r="J68" s="231" t="s">
        <v>137</v>
      </c>
      <c r="K68" s="232" t="s">
        <v>101</v>
      </c>
      <c r="L68" s="298"/>
      <c r="M68" s="302"/>
      <c r="N68" s="241"/>
      <c r="Q68" s="306"/>
      <c r="R68" s="306"/>
    </row>
    <row r="69" spans="5:18" x14ac:dyDescent="0.3">
      <c r="E69" s="188"/>
      <c r="F69" s="357"/>
      <c r="G69" s="357"/>
      <c r="H69" s="357"/>
      <c r="I69" s="7"/>
      <c r="J69" s="234" t="s">
        <v>137</v>
      </c>
      <c r="K69" s="235" t="s">
        <v>118</v>
      </c>
      <c r="L69" s="299"/>
      <c r="M69" s="303"/>
      <c r="N69" s="240"/>
      <c r="Q69" s="306"/>
      <c r="R69" s="306"/>
    </row>
    <row r="70" spans="5:18" ht="13.5" thickBot="1" x14ac:dyDescent="0.35">
      <c r="E70" s="188"/>
      <c r="F70" s="357"/>
      <c r="G70" s="357"/>
      <c r="H70" s="357"/>
      <c r="I70" s="7"/>
      <c r="J70" s="237" t="s">
        <v>137</v>
      </c>
      <c r="K70" s="238" t="s">
        <v>102</v>
      </c>
      <c r="L70" s="300"/>
      <c r="M70" s="244">
        <f>SUM(L68:L70)</f>
        <v>0</v>
      </c>
      <c r="N70" s="239">
        <f>+M70*0.0185</f>
        <v>0</v>
      </c>
      <c r="Q70" s="306" t="s">
        <v>141</v>
      </c>
      <c r="R70" s="306" t="s">
        <v>29</v>
      </c>
    </row>
    <row r="71" spans="5:18" x14ac:dyDescent="0.3">
      <c r="E71" s="188"/>
      <c r="F71" s="357"/>
      <c r="G71" s="337"/>
      <c r="H71" s="357"/>
      <c r="I71" s="7"/>
      <c r="J71" s="231" t="s">
        <v>148</v>
      </c>
      <c r="K71" s="232" t="s">
        <v>101</v>
      </c>
      <c r="L71" s="298"/>
      <c r="M71" s="298"/>
      <c r="N71" s="241"/>
      <c r="Q71" s="306"/>
      <c r="R71" s="306"/>
    </row>
    <row r="72" spans="5:18" x14ac:dyDescent="0.3">
      <c r="E72" s="188"/>
      <c r="F72" s="357"/>
      <c r="G72" s="357"/>
      <c r="H72" s="357"/>
      <c r="I72" s="7"/>
      <c r="J72" s="234" t="s">
        <v>148</v>
      </c>
      <c r="K72" s="235" t="s">
        <v>118</v>
      </c>
      <c r="L72" s="299"/>
      <c r="M72" s="299"/>
      <c r="N72" s="240"/>
      <c r="Q72" s="306"/>
      <c r="R72" s="306"/>
    </row>
    <row r="73" spans="5:18" ht="13.5" thickBot="1" x14ac:dyDescent="0.35">
      <c r="E73" s="188"/>
      <c r="F73" s="329"/>
      <c r="G73" s="329"/>
      <c r="H73" s="329"/>
      <c r="J73" s="237" t="s">
        <v>148</v>
      </c>
      <c r="K73" s="238" t="s">
        <v>102</v>
      </c>
      <c r="L73" s="300"/>
      <c r="M73" s="244">
        <f>SUM(L71:L73)</f>
        <v>0</v>
      </c>
      <c r="N73" s="239">
        <f>+M73*0.0185</f>
        <v>0</v>
      </c>
      <c r="Q73" s="306"/>
      <c r="R73" s="306"/>
    </row>
    <row r="74" spans="5:18" x14ac:dyDescent="0.3">
      <c r="E74" s="188"/>
      <c r="F74" s="329"/>
      <c r="G74" s="330"/>
      <c r="H74" s="329"/>
      <c r="J74" s="231" t="s">
        <v>152</v>
      </c>
      <c r="K74" s="232" t="s">
        <v>101</v>
      </c>
      <c r="L74" s="298"/>
      <c r="M74" s="298"/>
      <c r="N74" s="241"/>
      <c r="Q74" s="306"/>
      <c r="R74" s="306"/>
    </row>
    <row r="75" spans="5:18" x14ac:dyDescent="0.3">
      <c r="E75" s="188"/>
      <c r="F75" s="330"/>
      <c r="G75" s="330"/>
      <c r="H75" s="330"/>
      <c r="J75" s="234" t="s">
        <v>152</v>
      </c>
      <c r="K75" s="235" t="s">
        <v>118</v>
      </c>
      <c r="L75" s="299"/>
      <c r="M75" s="299"/>
      <c r="N75" s="240"/>
      <c r="Q75" s="306"/>
      <c r="R75" s="306"/>
    </row>
    <row r="76" spans="5:18" ht="13.5" thickBot="1" x14ac:dyDescent="0.35">
      <c r="E76" s="188"/>
      <c r="F76" s="329"/>
      <c r="G76" s="329"/>
      <c r="H76" s="329"/>
      <c r="J76" s="237" t="s">
        <v>152</v>
      </c>
      <c r="K76" s="238" t="s">
        <v>102</v>
      </c>
      <c r="L76" s="300"/>
      <c r="M76" s="244">
        <f>SUM(L74:L76)</f>
        <v>0</v>
      </c>
      <c r="N76" s="239">
        <f>+M76*0.0185</f>
        <v>0</v>
      </c>
      <c r="Q76" s="306"/>
      <c r="R76" s="306"/>
    </row>
    <row r="77" spans="5:18" x14ac:dyDescent="0.3">
      <c r="E77" s="188"/>
      <c r="F77" s="330"/>
      <c r="G77" s="330"/>
      <c r="H77" s="330"/>
      <c r="J77" s="231" t="s">
        <v>157</v>
      </c>
      <c r="K77" s="232" t="s">
        <v>101</v>
      </c>
      <c r="L77" s="298"/>
      <c r="M77" s="302"/>
      <c r="N77" s="241"/>
      <c r="Q77" s="306"/>
      <c r="R77" s="306"/>
    </row>
    <row r="78" spans="5:18" x14ac:dyDescent="0.3">
      <c r="E78" s="188"/>
      <c r="F78" s="329"/>
      <c r="G78" s="329"/>
      <c r="H78" s="329"/>
      <c r="J78" s="234" t="s">
        <v>157</v>
      </c>
      <c r="K78" s="235" t="s">
        <v>118</v>
      </c>
      <c r="L78" s="299"/>
      <c r="M78" s="303"/>
      <c r="N78" s="240"/>
      <c r="Q78" s="306"/>
      <c r="R78" s="306"/>
    </row>
    <row r="79" spans="5:18" ht="13.5" thickBot="1" x14ac:dyDescent="0.35">
      <c r="E79" s="188"/>
      <c r="F79" s="329"/>
      <c r="G79" s="329"/>
      <c r="H79" s="330"/>
      <c r="J79" s="237" t="s">
        <v>157</v>
      </c>
      <c r="K79" s="238" t="s">
        <v>102</v>
      </c>
      <c r="L79" s="300"/>
      <c r="M79" s="244">
        <f>SUM(L77:L79)</f>
        <v>0</v>
      </c>
      <c r="N79" s="239">
        <f>+M79*0.0185</f>
        <v>0</v>
      </c>
      <c r="Q79" s="306"/>
      <c r="R79" s="306"/>
    </row>
    <row r="80" spans="5:18" x14ac:dyDescent="0.3">
      <c r="E80" s="188"/>
      <c r="F80" s="357"/>
      <c r="G80" s="357"/>
      <c r="H80" s="337"/>
      <c r="J80" s="231" t="s">
        <v>156</v>
      </c>
      <c r="K80" s="232" t="s">
        <v>101</v>
      </c>
      <c r="L80" s="298"/>
      <c r="M80" s="302"/>
      <c r="N80" s="241"/>
      <c r="Q80" s="306"/>
      <c r="R80" s="306"/>
    </row>
    <row r="81" spans="5:18" x14ac:dyDescent="0.3">
      <c r="E81" s="188"/>
      <c r="F81" s="337"/>
      <c r="G81" s="357"/>
      <c r="H81" s="337"/>
      <c r="J81" s="234" t="s">
        <v>156</v>
      </c>
      <c r="K81" s="235" t="s">
        <v>118</v>
      </c>
      <c r="L81" s="299"/>
      <c r="M81" s="303"/>
      <c r="N81" s="240"/>
      <c r="Q81" s="306"/>
      <c r="R81" s="306"/>
    </row>
    <row r="82" spans="5:18" ht="13.5" thickBot="1" x14ac:dyDescent="0.35">
      <c r="E82" s="188"/>
      <c r="F82" s="357"/>
      <c r="G82" s="357"/>
      <c r="H82" s="357"/>
      <c r="J82" s="237" t="s">
        <v>156</v>
      </c>
      <c r="K82" s="238" t="s">
        <v>102</v>
      </c>
      <c r="L82" s="300"/>
      <c r="M82" s="244">
        <f>SUM(L80:L82)</f>
        <v>0</v>
      </c>
      <c r="N82" s="239">
        <f>+M82*0.0185</f>
        <v>0</v>
      </c>
      <c r="Q82" s="306"/>
      <c r="R82" s="306"/>
    </row>
    <row r="83" spans="5:18" x14ac:dyDescent="0.3">
      <c r="E83" s="188"/>
      <c r="F83" s="357"/>
      <c r="G83" s="357"/>
      <c r="H83" s="357"/>
      <c r="J83" s="231" t="s">
        <v>150</v>
      </c>
      <c r="K83" s="232" t="s">
        <v>101</v>
      </c>
      <c r="L83" s="298"/>
      <c r="M83" s="298"/>
      <c r="N83" s="241"/>
      <c r="Q83" s="306"/>
      <c r="R83" s="306"/>
    </row>
    <row r="84" spans="5:18" x14ac:dyDescent="0.3">
      <c r="E84" s="188"/>
      <c r="F84" s="357"/>
      <c r="G84" s="357"/>
      <c r="H84" s="337"/>
      <c r="J84" s="234" t="s">
        <v>150</v>
      </c>
      <c r="K84" s="235" t="s">
        <v>118</v>
      </c>
      <c r="L84" s="299"/>
      <c r="M84" s="299"/>
      <c r="N84" s="240"/>
      <c r="Q84" s="306"/>
      <c r="R84" s="306"/>
    </row>
    <row r="85" spans="5:18" ht="13.5" thickBot="1" x14ac:dyDescent="0.35">
      <c r="E85" s="188"/>
      <c r="F85" s="357"/>
      <c r="G85" s="357"/>
      <c r="H85" s="357"/>
      <c r="J85" s="237" t="s">
        <v>150</v>
      </c>
      <c r="K85" s="238" t="s">
        <v>102</v>
      </c>
      <c r="L85" s="300"/>
      <c r="M85" s="244">
        <f>SUM(L83:L85)</f>
        <v>0</v>
      </c>
      <c r="N85" s="239">
        <f>+M85*0.0185</f>
        <v>0</v>
      </c>
      <c r="Q85" s="306"/>
      <c r="R85" s="306"/>
    </row>
    <row r="86" spans="5:18" x14ac:dyDescent="0.3">
      <c r="E86" s="188"/>
      <c r="F86" s="329"/>
      <c r="G86" s="329"/>
      <c r="H86" s="331"/>
      <c r="J86" s="231" t="s">
        <v>155</v>
      </c>
      <c r="K86" s="242" t="s">
        <v>101</v>
      </c>
      <c r="L86" s="298"/>
      <c r="M86" s="298"/>
      <c r="N86" s="241"/>
      <c r="Q86" s="306"/>
      <c r="R86" s="306"/>
    </row>
    <row r="87" spans="5:18" x14ac:dyDescent="0.3">
      <c r="E87" s="188"/>
      <c r="F87" s="330"/>
      <c r="G87" s="330"/>
      <c r="H87" s="330"/>
      <c r="J87" s="234" t="s">
        <v>155</v>
      </c>
      <c r="K87" s="235" t="s">
        <v>118</v>
      </c>
      <c r="L87" s="299"/>
      <c r="M87" s="299"/>
      <c r="N87" s="240"/>
      <c r="Q87" s="306"/>
      <c r="R87" s="306"/>
    </row>
    <row r="88" spans="5:18" ht="13.5" thickBot="1" x14ac:dyDescent="0.35">
      <c r="E88" s="188"/>
      <c r="F88" s="329"/>
      <c r="G88" s="329"/>
      <c r="H88" s="329"/>
      <c r="J88" s="237" t="s">
        <v>155</v>
      </c>
      <c r="K88" s="243" t="s">
        <v>102</v>
      </c>
      <c r="L88" s="300"/>
      <c r="M88" s="244">
        <f>SUM(L86:L88)</f>
        <v>0</v>
      </c>
      <c r="N88" s="239">
        <f>+M88*0.0185</f>
        <v>0</v>
      </c>
      <c r="Q88" s="306"/>
      <c r="R88" s="306"/>
    </row>
    <row r="89" spans="5:18" x14ac:dyDescent="0.3">
      <c r="E89" s="188"/>
      <c r="F89" s="329"/>
      <c r="G89" s="329"/>
      <c r="H89" s="330"/>
      <c r="J89" s="231" t="s">
        <v>153</v>
      </c>
      <c r="K89" s="232" t="s">
        <v>101</v>
      </c>
      <c r="L89" s="298"/>
      <c r="M89" s="298"/>
      <c r="N89" s="241"/>
      <c r="Q89" s="306"/>
      <c r="R89" s="306"/>
    </row>
    <row r="90" spans="5:18" ht="12.75" customHeight="1" x14ac:dyDescent="0.3">
      <c r="E90" s="188"/>
      <c r="F90" s="329"/>
      <c r="G90" s="329"/>
      <c r="H90" s="330"/>
      <c r="J90" s="234" t="s">
        <v>153</v>
      </c>
      <c r="K90" s="235" t="s">
        <v>118</v>
      </c>
      <c r="L90" s="299"/>
      <c r="M90" s="299"/>
      <c r="N90" s="240"/>
      <c r="Q90" s="306"/>
      <c r="R90" s="306"/>
    </row>
    <row r="91" spans="5:18" ht="13.5" thickBot="1" x14ac:dyDescent="0.35">
      <c r="E91" s="188"/>
      <c r="F91" s="329"/>
      <c r="G91" s="329"/>
      <c r="H91" s="330"/>
      <c r="J91" s="237" t="s">
        <v>153</v>
      </c>
      <c r="K91" s="238" t="s">
        <v>102</v>
      </c>
      <c r="L91" s="300"/>
      <c r="M91" s="244">
        <f>SUM(L89:L91)</f>
        <v>0</v>
      </c>
      <c r="N91" s="239">
        <f>+M91*0.0185</f>
        <v>0</v>
      </c>
      <c r="Q91" s="306"/>
      <c r="R91" s="306"/>
    </row>
    <row r="92" spans="5:18" x14ac:dyDescent="0.3">
      <c r="E92" s="188"/>
      <c r="F92" s="329"/>
      <c r="G92" s="329"/>
      <c r="H92" s="330"/>
      <c r="J92" s="231" t="s">
        <v>154</v>
      </c>
      <c r="K92" s="232" t="s">
        <v>101</v>
      </c>
      <c r="L92" s="298"/>
      <c r="M92" s="298"/>
      <c r="N92" s="241"/>
      <c r="Q92" s="306"/>
      <c r="R92" s="306"/>
    </row>
    <row r="93" spans="5:18" x14ac:dyDescent="0.3">
      <c r="E93" s="188"/>
      <c r="F93" s="329"/>
      <c r="G93" s="329"/>
      <c r="H93" s="330"/>
      <c r="J93" s="234" t="s">
        <v>154</v>
      </c>
      <c r="K93" s="235" t="s">
        <v>118</v>
      </c>
      <c r="L93" s="299"/>
      <c r="M93" s="299"/>
      <c r="N93" s="240"/>
      <c r="Q93" s="306"/>
      <c r="R93" s="306"/>
    </row>
    <row r="94" spans="5:18" ht="13.5" thickBot="1" x14ac:dyDescent="0.35">
      <c r="E94" s="188"/>
      <c r="F94" s="329"/>
      <c r="G94" s="329"/>
      <c r="H94" s="330"/>
      <c r="J94" s="237" t="s">
        <v>154</v>
      </c>
      <c r="K94" s="238" t="s">
        <v>102</v>
      </c>
      <c r="L94" s="300"/>
      <c r="M94" s="244">
        <f>SUM(L92:L94)</f>
        <v>0</v>
      </c>
      <c r="N94" s="239">
        <f>+M94*0.0185</f>
        <v>0</v>
      </c>
      <c r="Q94" s="306"/>
      <c r="R94" s="306"/>
    </row>
    <row r="95" spans="5:18" x14ac:dyDescent="0.3">
      <c r="E95" s="188"/>
      <c r="F95" s="329"/>
      <c r="G95" s="329"/>
      <c r="H95" s="330"/>
      <c r="J95" s="231" t="s">
        <v>158</v>
      </c>
      <c r="K95" s="232" t="s">
        <v>101</v>
      </c>
      <c r="L95" s="298"/>
      <c r="M95" s="298"/>
      <c r="N95" s="241"/>
      <c r="Q95" s="306"/>
      <c r="R95" s="306"/>
    </row>
    <row r="96" spans="5:18" x14ac:dyDescent="0.3">
      <c r="E96" s="188"/>
      <c r="F96" s="329"/>
      <c r="G96" s="329"/>
      <c r="H96" s="330"/>
      <c r="J96" s="234" t="s">
        <v>158</v>
      </c>
      <c r="K96" s="235" t="s">
        <v>118</v>
      </c>
      <c r="L96" s="299"/>
      <c r="M96" s="299"/>
      <c r="N96" s="240"/>
      <c r="Q96" s="306"/>
      <c r="R96" s="306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0"/>
      <c r="M97" s="244">
        <f>SUM(L95:L97)</f>
        <v>0</v>
      </c>
      <c r="N97" s="239">
        <f>+M97*0.0185</f>
        <v>0</v>
      </c>
      <c r="Q97" s="306"/>
      <c r="R97" s="306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298"/>
      <c r="M98" s="298"/>
      <c r="N98" s="241"/>
      <c r="Q98" s="306"/>
      <c r="R98" s="306">
        <f>SUM(R71:R97)</f>
        <v>0</v>
      </c>
    </row>
    <row r="99" spans="5:18" x14ac:dyDescent="0.3">
      <c r="E99" s="314"/>
      <c r="F99" s="315"/>
      <c r="G99" s="324" t="s">
        <v>141</v>
      </c>
      <c r="H99" s="324" t="s">
        <v>29</v>
      </c>
      <c r="J99" s="234" t="s">
        <v>159</v>
      </c>
      <c r="K99" s="235" t="s">
        <v>118</v>
      </c>
      <c r="L99" s="299"/>
      <c r="M99" s="299"/>
      <c r="N99" s="240"/>
      <c r="Q99" s="306">
        <f>SUM(Q71:Q98)</f>
        <v>0</v>
      </c>
      <c r="R99" s="306">
        <f>SUM(R98*1.98)</f>
        <v>0</v>
      </c>
    </row>
    <row r="100" spans="5:18" ht="13.5" thickBot="1" x14ac:dyDescent="0.35">
      <c r="E100" s="314" t="s">
        <v>144</v>
      </c>
      <c r="F100" s="315"/>
      <c r="G100" s="316">
        <f>SUM(L53:L100)-H100</f>
        <v>0</v>
      </c>
      <c r="H100" s="364"/>
      <c r="J100" s="237" t="s">
        <v>159</v>
      </c>
      <c r="K100" s="238" t="s">
        <v>102</v>
      </c>
      <c r="L100" s="300"/>
      <c r="M100" s="244">
        <f>SUM(L98:L100)</f>
        <v>0</v>
      </c>
      <c r="N100" s="239">
        <f>+M100*0.0185</f>
        <v>0</v>
      </c>
      <c r="Q100" s="306"/>
      <c r="R100" s="306"/>
    </row>
    <row r="101" spans="5:18" x14ac:dyDescent="0.3">
      <c r="E101" s="317" t="s">
        <v>142</v>
      </c>
      <c r="F101" s="318"/>
      <c r="G101" s="319">
        <f>SUM(L101:L116)-H101</f>
        <v>0</v>
      </c>
      <c r="H101" s="319"/>
      <c r="J101" s="323" t="s">
        <v>129</v>
      </c>
      <c r="K101" s="232" t="s">
        <v>103</v>
      </c>
      <c r="L101" s="298"/>
      <c r="M101" s="304">
        <f>SUM(L101)</f>
        <v>0</v>
      </c>
      <c r="N101" s="241"/>
      <c r="P101" s="282"/>
      <c r="Q101" s="306"/>
      <c r="R101" s="350">
        <f>SUM(Q99:R99)</f>
        <v>0</v>
      </c>
    </row>
    <row r="102" spans="5:18" x14ac:dyDescent="0.3">
      <c r="E102" s="317"/>
      <c r="F102" s="318"/>
      <c r="G102" s="319"/>
      <c r="H102" s="319"/>
      <c r="J102" s="234" t="s">
        <v>136</v>
      </c>
      <c r="K102" s="235" t="s">
        <v>103</v>
      </c>
      <c r="L102" s="299"/>
      <c r="M102" s="305">
        <f t="shared" ref="M102:M116" si="5">SUM(L102)</f>
        <v>0</v>
      </c>
      <c r="N102" s="240"/>
      <c r="P102" s="282"/>
      <c r="Q102" s="306"/>
      <c r="R102" s="306"/>
    </row>
    <row r="103" spans="5:18" x14ac:dyDescent="0.3">
      <c r="E103" s="325"/>
      <c r="F103" s="326"/>
      <c r="G103" s="327">
        <f>SUM(G100:G102)</f>
        <v>0</v>
      </c>
      <c r="H103" s="327">
        <f>SUM(H100:H102)</f>
        <v>0</v>
      </c>
      <c r="J103" s="234" t="s">
        <v>131</v>
      </c>
      <c r="K103" s="235" t="s">
        <v>103</v>
      </c>
      <c r="L103" s="299"/>
      <c r="M103" s="305">
        <f t="shared" si="5"/>
        <v>0</v>
      </c>
      <c r="N103" s="240"/>
      <c r="P103" s="282"/>
      <c r="Q103" s="306"/>
      <c r="R103" s="306"/>
    </row>
    <row r="104" spans="5:18" x14ac:dyDescent="0.3">
      <c r="E104" s="325"/>
      <c r="F104" s="326"/>
      <c r="G104" s="327"/>
      <c r="H104" s="327"/>
      <c r="J104" s="234" t="s">
        <v>135</v>
      </c>
      <c r="K104" s="235" t="s">
        <v>103</v>
      </c>
      <c r="L104" s="299"/>
      <c r="M104" s="305">
        <f t="shared" si="5"/>
        <v>0</v>
      </c>
      <c r="N104" s="240"/>
      <c r="P104" s="282"/>
      <c r="Q104" s="306"/>
      <c r="R104" s="306"/>
    </row>
    <row r="105" spans="5:18" x14ac:dyDescent="0.3">
      <c r="E105" s="325" t="s">
        <v>143</v>
      </c>
      <c r="F105" s="321"/>
      <c r="G105" s="322"/>
      <c r="H105" s="327">
        <f>SUM(G103:H103)</f>
        <v>0</v>
      </c>
      <c r="J105" s="234" t="s">
        <v>139</v>
      </c>
      <c r="K105" s="235" t="s">
        <v>103</v>
      </c>
      <c r="L105" s="299"/>
      <c r="M105" s="305">
        <f t="shared" si="5"/>
        <v>0</v>
      </c>
      <c r="N105" s="240"/>
      <c r="P105" s="282"/>
      <c r="Q105" s="306"/>
      <c r="R105" s="306"/>
    </row>
    <row r="106" spans="5:18" x14ac:dyDescent="0.3">
      <c r="E106" s="320" t="s">
        <v>145</v>
      </c>
      <c r="F106" s="321"/>
      <c r="G106" s="322">
        <f>SUM(N53:N100)</f>
        <v>0</v>
      </c>
      <c r="H106" s="190"/>
      <c r="J106" s="234" t="s">
        <v>138</v>
      </c>
      <c r="K106" s="235" t="s">
        <v>103</v>
      </c>
      <c r="L106" s="299"/>
      <c r="M106" s="305">
        <f t="shared" si="5"/>
        <v>0</v>
      </c>
      <c r="N106" s="240"/>
      <c r="Q106" s="306"/>
      <c r="R106" s="306"/>
    </row>
    <row r="107" spans="5:18" x14ac:dyDescent="0.3">
      <c r="E107" s="320" t="s">
        <v>146</v>
      </c>
      <c r="F107" s="321"/>
      <c r="G107" s="322"/>
      <c r="H107" s="190"/>
      <c r="J107" s="234" t="s">
        <v>148</v>
      </c>
      <c r="K107" s="235" t="s">
        <v>103</v>
      </c>
      <c r="L107" s="299"/>
      <c r="M107" s="305">
        <f t="shared" si="5"/>
        <v>0</v>
      </c>
      <c r="N107" s="240"/>
      <c r="P107" s="333"/>
      <c r="Q107" s="306"/>
      <c r="R107" s="349"/>
    </row>
    <row r="108" spans="5:18" x14ac:dyDescent="0.3">
      <c r="E108" s="235"/>
      <c r="F108" s="235"/>
      <c r="G108" s="189"/>
      <c r="H108" s="190"/>
      <c r="J108" s="234" t="s">
        <v>149</v>
      </c>
      <c r="K108" s="297" t="s">
        <v>103</v>
      </c>
      <c r="L108" s="299"/>
      <c r="M108" s="305">
        <f t="shared" si="5"/>
        <v>0</v>
      </c>
      <c r="N108" s="240"/>
      <c r="Q108" s="306"/>
      <c r="R108" s="306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299"/>
      <c r="M109" s="305">
        <f t="shared" si="5"/>
        <v>0</v>
      </c>
      <c r="N109" s="240"/>
      <c r="Q109" s="306"/>
      <c r="R109" s="306"/>
    </row>
    <row r="110" spans="5:18" x14ac:dyDescent="0.3">
      <c r="E110" s="188"/>
      <c r="F110" s="188"/>
      <c r="G110" s="360"/>
      <c r="H110" s="360"/>
      <c r="J110" s="234" t="s">
        <v>147</v>
      </c>
      <c r="K110" s="297" t="s">
        <v>103</v>
      </c>
      <c r="L110" s="299"/>
      <c r="M110" s="305">
        <f t="shared" si="5"/>
        <v>0</v>
      </c>
      <c r="N110" s="240"/>
      <c r="Q110" s="306"/>
      <c r="R110" s="306"/>
    </row>
    <row r="111" spans="5:18" x14ac:dyDescent="0.3">
      <c r="E111" s="188"/>
      <c r="F111" s="332"/>
      <c r="G111" s="334"/>
      <c r="H111" s="355"/>
      <c r="J111" s="234" t="s">
        <v>150</v>
      </c>
      <c r="K111" s="235" t="s">
        <v>103</v>
      </c>
      <c r="L111" s="299"/>
      <c r="M111" s="305">
        <f t="shared" si="5"/>
        <v>0</v>
      </c>
      <c r="N111" s="240"/>
      <c r="Q111" s="306"/>
      <c r="R111" s="306"/>
    </row>
    <row r="112" spans="5:18" x14ac:dyDescent="0.3">
      <c r="E112" s="188"/>
      <c r="F112" s="332"/>
      <c r="G112" s="334"/>
      <c r="H112" s="355"/>
      <c r="J112" s="234" t="s">
        <v>151</v>
      </c>
      <c r="K112" s="297" t="s">
        <v>103</v>
      </c>
      <c r="L112" s="299"/>
      <c r="M112" s="305">
        <f t="shared" si="5"/>
        <v>0</v>
      </c>
      <c r="N112" s="240"/>
      <c r="Q112" s="306"/>
      <c r="R112" s="306"/>
    </row>
    <row r="113" spans="5:18" x14ac:dyDescent="0.3">
      <c r="E113" s="188"/>
      <c r="F113" s="332"/>
      <c r="G113" s="334"/>
      <c r="H113" s="334"/>
      <c r="J113" s="234" t="s">
        <v>153</v>
      </c>
      <c r="K113" s="297" t="s">
        <v>103</v>
      </c>
      <c r="L113" s="299"/>
      <c r="M113" s="305">
        <f t="shared" si="5"/>
        <v>0</v>
      </c>
      <c r="N113" s="240"/>
      <c r="Q113" s="306"/>
      <c r="R113" s="306"/>
    </row>
    <row r="114" spans="5:18" x14ac:dyDescent="0.3">
      <c r="E114" s="188"/>
      <c r="F114" s="332"/>
      <c r="G114" s="334"/>
      <c r="H114" s="355"/>
      <c r="J114" s="234" t="s">
        <v>154</v>
      </c>
      <c r="K114" s="297" t="s">
        <v>103</v>
      </c>
      <c r="L114" s="299"/>
      <c r="M114" s="305">
        <f t="shared" si="5"/>
        <v>0</v>
      </c>
      <c r="N114" s="240"/>
      <c r="Q114" s="306"/>
      <c r="R114" s="306"/>
    </row>
    <row r="115" spans="5:18" x14ac:dyDescent="0.3">
      <c r="E115" s="188"/>
      <c r="F115" s="332"/>
      <c r="G115" s="334"/>
      <c r="H115" s="355"/>
      <c r="J115" s="234" t="s">
        <v>158</v>
      </c>
      <c r="K115" s="297" t="s">
        <v>103</v>
      </c>
      <c r="L115" s="299"/>
      <c r="M115" s="305">
        <f t="shared" si="5"/>
        <v>0</v>
      </c>
      <c r="N115" s="240"/>
      <c r="Q115" s="306"/>
      <c r="R115" s="306"/>
    </row>
    <row r="116" spans="5:18" ht="13.5" thickBot="1" x14ac:dyDescent="0.35">
      <c r="E116" s="188"/>
      <c r="F116" s="332"/>
      <c r="G116" s="332"/>
      <c r="H116" s="355"/>
      <c r="J116" s="237" t="s">
        <v>159</v>
      </c>
      <c r="K116" s="243" t="s">
        <v>103</v>
      </c>
      <c r="L116" s="300"/>
      <c r="M116" s="244">
        <f t="shared" si="5"/>
        <v>0</v>
      </c>
      <c r="N116" s="239"/>
      <c r="Q116" s="306"/>
      <c r="R116" s="306"/>
    </row>
    <row r="117" spans="5:18" x14ac:dyDescent="0.3">
      <c r="E117" s="188"/>
      <c r="F117" s="332"/>
      <c r="G117" s="332"/>
      <c r="H117" s="355"/>
      <c r="J117" s="235"/>
      <c r="K117" s="235"/>
      <c r="L117" s="235"/>
      <c r="M117" s="188"/>
      <c r="Q117" s="306"/>
      <c r="R117" s="306"/>
    </row>
    <row r="118" spans="5:18" ht="13.5" thickBot="1" x14ac:dyDescent="0.35">
      <c r="E118" s="188"/>
      <c r="F118" s="362"/>
      <c r="G118" s="362"/>
      <c r="H118" s="362"/>
      <c r="J118" s="235"/>
      <c r="K118" s="235"/>
      <c r="L118" s="235"/>
      <c r="M118" s="191">
        <f>SUM(M53:M117)</f>
        <v>0</v>
      </c>
      <c r="Q118" s="306"/>
      <c r="R118" s="306"/>
    </row>
    <row r="119" spans="5:18" ht="13.5" thickTop="1" x14ac:dyDescent="0.3">
      <c r="E119" s="188"/>
      <c r="F119" s="334"/>
      <c r="G119" s="334"/>
      <c r="H119" s="334"/>
      <c r="J119" s="235"/>
      <c r="K119" s="235"/>
      <c r="L119" s="235"/>
      <c r="M119" s="188"/>
      <c r="Q119" s="306"/>
      <c r="R119" s="306"/>
    </row>
    <row r="120" spans="5:18" x14ac:dyDescent="0.3">
      <c r="E120" s="188"/>
      <c r="F120" s="332"/>
      <c r="G120" s="332"/>
      <c r="H120" s="355"/>
      <c r="J120" s="235" t="s">
        <v>101</v>
      </c>
      <c r="K120" s="235"/>
      <c r="L120" s="235"/>
      <c r="M120" s="192">
        <f>+K21</f>
        <v>0</v>
      </c>
      <c r="P120" s="295"/>
      <c r="Q120" s="306"/>
      <c r="R120" s="306"/>
    </row>
    <row r="121" spans="5:18" x14ac:dyDescent="0.3">
      <c r="E121" s="188"/>
      <c r="F121" s="332"/>
      <c r="G121" s="332"/>
      <c r="H121" s="355"/>
      <c r="J121" s="235" t="s">
        <v>118</v>
      </c>
      <c r="K121" s="235"/>
      <c r="L121" s="235"/>
      <c r="M121" s="192">
        <f>+K35</f>
        <v>0</v>
      </c>
      <c r="P121" s="295"/>
      <c r="Q121" s="306"/>
      <c r="R121" s="306"/>
    </row>
    <row r="122" spans="5:18" x14ac:dyDescent="0.3">
      <c r="E122" s="188"/>
      <c r="F122" s="363"/>
      <c r="G122" s="363"/>
      <c r="H122" s="363"/>
      <c r="J122" s="235" t="s">
        <v>104</v>
      </c>
      <c r="K122" s="235"/>
      <c r="L122" s="235"/>
      <c r="M122" s="192">
        <f>+K22</f>
        <v>0</v>
      </c>
      <c r="P122" s="295"/>
      <c r="Q122" s="306"/>
      <c r="R122" s="306"/>
    </row>
    <row r="123" spans="5:18" x14ac:dyDescent="0.3">
      <c r="E123" s="188"/>
      <c r="F123" s="332"/>
      <c r="G123" s="332"/>
      <c r="H123" s="355"/>
      <c r="J123" s="235" t="s">
        <v>103</v>
      </c>
      <c r="K123" s="235"/>
      <c r="L123" s="235"/>
      <c r="M123" s="192">
        <f>+K24</f>
        <v>0</v>
      </c>
      <c r="P123" s="295"/>
      <c r="Q123" s="306"/>
      <c r="R123" s="306"/>
    </row>
    <row r="124" spans="5:18" x14ac:dyDescent="0.3">
      <c r="E124" s="188"/>
      <c r="F124" s="332"/>
      <c r="G124" s="332"/>
      <c r="H124" s="355"/>
      <c r="J124" s="235"/>
      <c r="K124" s="235"/>
      <c r="L124" s="235"/>
      <c r="M124" s="193"/>
      <c r="Q124" s="306"/>
      <c r="R124" s="306"/>
    </row>
    <row r="125" spans="5:18" ht="13.5" thickBot="1" x14ac:dyDescent="0.35">
      <c r="E125" s="188"/>
      <c r="F125" s="188"/>
      <c r="G125" s="188"/>
      <c r="H125" s="361"/>
      <c r="J125" s="235"/>
      <c r="K125" s="235"/>
      <c r="L125" s="235"/>
      <c r="M125" s="194">
        <f>SUM(M120:M124)</f>
        <v>0</v>
      </c>
      <c r="Q125" s="306"/>
      <c r="R125" s="306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6"/>
      <c r="R126" s="306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6"/>
      <c r="R127" s="306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tabSelected="1" zoomScale="90" zoomScaleNormal="90" workbookViewId="0">
      <selection activeCell="K11" sqref="K11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37" t="s">
        <v>117</v>
      </c>
      <c r="B1" s="438"/>
      <c r="C1" s="438"/>
      <c r="D1" s="438"/>
      <c r="E1" s="438"/>
      <c r="F1" s="438"/>
      <c r="G1" s="438"/>
      <c r="H1" s="438"/>
      <c r="I1" s="439"/>
    </row>
    <row r="2" spans="1:9" ht="19" thickBot="1" x14ac:dyDescent="0.5">
      <c r="A2" s="432">
        <f>SUN!J3</f>
        <v>0</v>
      </c>
      <c r="B2" s="433"/>
      <c r="C2" s="433"/>
      <c r="D2" s="433"/>
      <c r="E2" s="433"/>
      <c r="F2" s="433"/>
      <c r="G2" s="433"/>
      <c r="H2" s="433"/>
      <c r="I2" s="434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TUE!J3</f>
        <v>0</v>
      </c>
      <c r="D4" s="288">
        <f>WED!J3</f>
        <v>0</v>
      </c>
      <c r="E4" s="288">
        <f>THU!J3</f>
        <v>0</v>
      </c>
      <c r="F4" s="288">
        <f>FRI!J3</f>
        <v>0</v>
      </c>
      <c r="G4" s="288">
        <f>SAT!J3</f>
        <v>0</v>
      </c>
      <c r="H4" s="287">
        <f>SUN!J3</f>
        <v>0</v>
      </c>
      <c r="I4" s="109" t="s">
        <v>72</v>
      </c>
    </row>
    <row r="5" spans="1:9" ht="15" outlineLevel="1" thickBot="1" x14ac:dyDescent="0.4">
      <c r="A5" s="159" t="s">
        <v>73</v>
      </c>
      <c r="B5" s="285">
        <f>SUM(B10:B12)+B7+B8+B9</f>
        <v>0</v>
      </c>
      <c r="C5" s="286">
        <f>SUM(C10:C12)+C7+C8+C9</f>
        <v>0</v>
      </c>
      <c r="D5" s="286">
        <f t="shared" ref="D5:H5" si="0">SUM(D10:D12)+D7+D8+D9</f>
        <v>0</v>
      </c>
      <c r="E5" s="286">
        <f t="shared" si="0"/>
        <v>0</v>
      </c>
      <c r="F5" s="286">
        <f t="shared" si="0"/>
        <v>0</v>
      </c>
      <c r="G5" s="286">
        <f t="shared" si="0"/>
        <v>0</v>
      </c>
      <c r="H5" s="286">
        <f t="shared" si="0"/>
        <v>0</v>
      </c>
      <c r="I5" s="211">
        <f t="shared" ref="I5:I10" si="1">SUM(B5:H5)</f>
        <v>0</v>
      </c>
    </row>
    <row r="6" spans="1:9" ht="15" thickBot="1" x14ac:dyDescent="0.4">
      <c r="A6" s="258" t="s">
        <v>134</v>
      </c>
      <c r="B6" s="285">
        <f>SUM(B10:B12)</f>
        <v>0</v>
      </c>
      <c r="C6" s="285">
        <f>SUM(C10:C12)</f>
        <v>0</v>
      </c>
      <c r="D6" s="285">
        <f t="shared" ref="D6:G6" si="2">SUM(D10:D12)</f>
        <v>0</v>
      </c>
      <c r="E6" s="285">
        <f t="shared" si="2"/>
        <v>0</v>
      </c>
      <c r="F6" s="285">
        <f>SUM(F10:F12)</f>
        <v>0</v>
      </c>
      <c r="G6" s="285">
        <f t="shared" si="2"/>
        <v>0</v>
      </c>
      <c r="H6" s="285">
        <f>SUM(H10:H12)</f>
        <v>0</v>
      </c>
      <c r="I6" s="211">
        <f t="shared" si="1"/>
        <v>0</v>
      </c>
    </row>
    <row r="7" spans="1:9" ht="15.75" customHeight="1" outlineLevel="1" thickBot="1" x14ac:dyDescent="0.4">
      <c r="A7" s="212" t="s">
        <v>124</v>
      </c>
      <c r="B7" s="259">
        <f>MON!$B$49</f>
        <v>0</v>
      </c>
      <c r="C7" s="259">
        <f>TUE!$B$49</f>
        <v>0</v>
      </c>
      <c r="D7" s="259">
        <f>WED!$B$49</f>
        <v>0</v>
      </c>
      <c r="E7" s="259">
        <f>THU!$B$49</f>
        <v>0</v>
      </c>
      <c r="F7" s="259">
        <f>FRI!$B$49</f>
        <v>0</v>
      </c>
      <c r="G7" s="259">
        <f>SAT!$B$49</f>
        <v>0</v>
      </c>
      <c r="H7" s="259">
        <f>SUN!$B$49</f>
        <v>0</v>
      </c>
      <c r="I7" s="257">
        <f t="shared" si="1"/>
        <v>0</v>
      </c>
    </row>
    <row r="8" spans="1:9" ht="15.75" customHeight="1" outlineLevel="1" thickBot="1" x14ac:dyDescent="0.4">
      <c r="A8" s="212" t="s">
        <v>125</v>
      </c>
      <c r="B8" s="259">
        <f>MON!$B$50</f>
        <v>0</v>
      </c>
      <c r="C8" s="259">
        <f>TUE!$B$50</f>
        <v>0</v>
      </c>
      <c r="D8" s="259">
        <f>WED!$B$50</f>
        <v>0</v>
      </c>
      <c r="E8" s="259">
        <f>THU!$B$50</f>
        <v>0</v>
      </c>
      <c r="F8" s="259">
        <f>FRI!$B$50</f>
        <v>0</v>
      </c>
      <c r="G8" s="259">
        <f>SAT!$B$50</f>
        <v>0</v>
      </c>
      <c r="H8" s="259">
        <f>SUN!$B$50</f>
        <v>0</v>
      </c>
      <c r="I8" s="257">
        <f t="shared" si="1"/>
        <v>0</v>
      </c>
    </row>
    <row r="9" spans="1:9" ht="15.75" customHeight="1" outlineLevel="1" thickBot="1" x14ac:dyDescent="0.4">
      <c r="A9" s="283" t="s">
        <v>133</v>
      </c>
      <c r="B9" s="284">
        <f>MON!$H$44</f>
        <v>0</v>
      </c>
      <c r="C9" s="284">
        <f>TUE!$H$44</f>
        <v>0</v>
      </c>
      <c r="D9" s="284">
        <f>WED!$H$44</f>
        <v>0</v>
      </c>
      <c r="E9" s="284">
        <f>THU!$H$44</f>
        <v>0</v>
      </c>
      <c r="F9" s="284">
        <f>FRI!$H$44</f>
        <v>0</v>
      </c>
      <c r="G9" s="284">
        <f>SAT!$H$44</f>
        <v>0</v>
      </c>
      <c r="H9" s="284">
        <f>SUN!$H$44</f>
        <v>0</v>
      </c>
      <c r="I9" s="284">
        <f>SUM(B9:H9)</f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1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440">
        <f>MON!$C$49</f>
        <v>0</v>
      </c>
      <c r="C14" s="217">
        <f>TUE!$C$49</f>
        <v>0</v>
      </c>
      <c r="D14" s="217">
        <f>WED!$C$49</f>
        <v>0</v>
      </c>
      <c r="E14" s="217">
        <f>THU!$C$49</f>
        <v>0</v>
      </c>
      <c r="F14" s="217">
        <f>FRI!$C$49</f>
        <v>0</v>
      </c>
      <c r="G14" s="217">
        <f>SAT!$C$49</f>
        <v>0</v>
      </c>
      <c r="H14" s="217">
        <f>SUN!$C$49</f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440">
        <f>MON!$C$50</f>
        <v>0</v>
      </c>
      <c r="C15" s="217">
        <f>TUE!$C$50</f>
        <v>0</v>
      </c>
      <c r="D15" s="217">
        <f>WED!$C$50</f>
        <v>0</v>
      </c>
      <c r="E15" s="217">
        <f>THU!$C$50</f>
        <v>0</v>
      </c>
      <c r="F15" s="217">
        <f>FRI!$C$50</f>
        <v>0</v>
      </c>
      <c r="G15" s="217">
        <f>SAT!$C$50</f>
        <v>0</v>
      </c>
      <c r="H15" s="217">
        <f>SUN!$C$50</f>
        <v>0</v>
      </c>
      <c r="I15" s="171">
        <f>SUM(B15:H15)</f>
        <v>0</v>
      </c>
    </row>
    <row r="16" spans="1:9" ht="15" thickBot="1" x14ac:dyDescent="0.4">
      <c r="A16" s="216" t="s">
        <v>112</v>
      </c>
      <c r="B16" s="292">
        <f>MON!L10</f>
        <v>0</v>
      </c>
      <c r="C16" s="293">
        <f>TUE!L10</f>
        <v>0</v>
      </c>
      <c r="D16" s="294">
        <f>WED!L10</f>
        <v>0</v>
      </c>
      <c r="E16" s="294">
        <f>THU!L10</f>
        <v>0</v>
      </c>
      <c r="F16" s="294">
        <f>FRI!L10</f>
        <v>0</v>
      </c>
      <c r="G16" s="294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3">SUM(F16:F18)</f>
        <v>0</v>
      </c>
      <c r="G19" s="162">
        <f t="shared" si="3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89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0">
        <f t="shared" ref="I22:I28" si="4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0">
        <f t="shared" si="4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0">
        <f t="shared" si="4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0">
        <f t="shared" si="4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0">
        <f t="shared" si="4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1">
        <f t="shared" si="4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0">
        <f t="shared" si="4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5">SUM(C21:C28)</f>
        <v>0</v>
      </c>
      <c r="D29" s="162">
        <f t="shared" si="5"/>
        <v>0</v>
      </c>
      <c r="E29" s="162">
        <f t="shared" si="5"/>
        <v>0</v>
      </c>
      <c r="F29" s="162">
        <f t="shared" si="5"/>
        <v>0</v>
      </c>
      <c r="G29" s="162">
        <f t="shared" si="5"/>
        <v>0</v>
      </c>
      <c r="H29" s="163">
        <f t="shared" si="5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6">C29-C30</f>
        <v>0</v>
      </c>
      <c r="D31" s="137">
        <f t="shared" si="6"/>
        <v>0</v>
      </c>
      <c r="E31" s="137">
        <f t="shared" si="6"/>
        <v>0</v>
      </c>
      <c r="F31" s="137">
        <f t="shared" si="6"/>
        <v>0</v>
      </c>
      <c r="G31" s="137">
        <f t="shared" si="6"/>
        <v>0</v>
      </c>
      <c r="H31" s="138">
        <f t="shared" si="6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7">IF(C11=0,0,C17/C11)</f>
        <v>0</v>
      </c>
      <c r="D33" s="146">
        <f t="shared" si="7"/>
        <v>0</v>
      </c>
      <c r="E33" s="146">
        <f t="shared" si="7"/>
        <v>0</v>
      </c>
      <c r="F33" s="146">
        <f t="shared" si="7"/>
        <v>0</v>
      </c>
      <c r="G33" s="146">
        <f t="shared" si="7"/>
        <v>0</v>
      </c>
      <c r="H33" s="146">
        <f t="shared" si="7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8">C18/C12</f>
        <v>#DIV/0!</v>
      </c>
      <c r="D34" s="149" t="e">
        <f t="shared" si="8"/>
        <v>#DIV/0!</v>
      </c>
      <c r="E34" s="149" t="e">
        <f t="shared" si="8"/>
        <v>#DIV/0!</v>
      </c>
      <c r="F34" s="149" t="e">
        <f t="shared" si="8"/>
        <v>#DIV/0!</v>
      </c>
      <c r="G34" s="149" t="e">
        <f t="shared" si="8"/>
        <v>#DIV/0!</v>
      </c>
      <c r="H34" s="149" t="e">
        <f t="shared" si="8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9">(B18+B17)/B6</f>
        <v>#DIV/0!</v>
      </c>
      <c r="C35" s="149" t="e">
        <f t="shared" si="9"/>
        <v>#DIV/0!</v>
      </c>
      <c r="D35" s="149" t="e">
        <f t="shared" si="9"/>
        <v>#DIV/0!</v>
      </c>
      <c r="E35" s="149" t="e">
        <f t="shared" si="9"/>
        <v>#DIV/0!</v>
      </c>
      <c r="F35" s="149" t="e">
        <f t="shared" si="9"/>
        <v>#DIV/0!</v>
      </c>
      <c r="G35" s="149" t="e">
        <f t="shared" si="9"/>
        <v>#DIV/0!</v>
      </c>
      <c r="H35" s="149" t="e">
        <f t="shared" si="9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5" t="s">
        <v>89</v>
      </c>
      <c r="B38" s="436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0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0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5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2024-06-21T03:23:54Z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