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259A938-9BB4-4E40-BECF-38CD07F5DB2E}" xr6:coauthVersionLast="47" xr6:coauthVersionMax="47" xr10:uidLastSave="{00000000-0000-0000-0000-000000000000}"/>
  <bookViews>
    <workbookView xWindow="-110" yWindow="-10910" windowWidth="19420" windowHeight="10300" tabRatio="708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K37" i="7"/>
  <c r="M55" i="7"/>
  <c r="N55" i="7" s="1"/>
  <c r="M58" i="7"/>
  <c r="N58" i="7" s="1"/>
  <c r="M61" i="7"/>
  <c r="N61" i="7" s="1"/>
  <c r="M64" i="7"/>
  <c r="N64" i="7" s="1"/>
  <c r="M67" i="7"/>
  <c r="N67" i="7" s="1"/>
  <c r="M70" i="7"/>
  <c r="N70" i="7" s="1"/>
  <c r="M73" i="7"/>
  <c r="N73" i="7" s="1"/>
  <c r="M76" i="7"/>
  <c r="N76" i="7" s="1"/>
  <c r="M78" i="7"/>
  <c r="M79" i="7"/>
  <c r="M80" i="7"/>
  <c r="M81" i="7"/>
  <c r="M82" i="7"/>
  <c r="M83" i="7"/>
  <c r="M84" i="7"/>
  <c r="M85" i="7"/>
  <c r="N86" i="7"/>
  <c r="M90" i="7"/>
  <c r="M91" i="7"/>
  <c r="M92" i="7"/>
  <c r="M93" i="7"/>
  <c r="M77" i="7" l="1"/>
  <c r="N77" i="7"/>
  <c r="M86" i="7"/>
  <c r="M88" i="7" s="1"/>
  <c r="M95" i="7"/>
  <c r="M97" i="7" l="1"/>
  <c r="G60" i="3" l="1"/>
  <c r="H60" i="3"/>
  <c r="F60" i="3"/>
  <c r="R75" i="4" l="1"/>
  <c r="Q75" i="4"/>
  <c r="R76" i="4" l="1"/>
  <c r="R78" i="8"/>
  <c r="Q78" i="8"/>
  <c r="B13" i="5"/>
  <c r="G78" i="4"/>
  <c r="H78" i="4"/>
  <c r="F78" i="4"/>
  <c r="R75" i="1"/>
  <c r="Q75" i="1"/>
  <c r="D13" i="3"/>
  <c r="R79" i="8" l="1"/>
  <c r="R76" i="1"/>
  <c r="H80" i="4"/>
  <c r="B13" i="1"/>
  <c r="B13" i="4" l="1"/>
  <c r="N86" i="8" l="1"/>
  <c r="N86" i="6"/>
  <c r="N86" i="5"/>
  <c r="N86" i="4"/>
  <c r="N86" i="3"/>
  <c r="N86" i="1"/>
  <c r="K23" i="6" l="1"/>
  <c r="L44" i="7"/>
  <c r="L43" i="7"/>
  <c r="L42" i="7"/>
  <c r="L39" i="7"/>
  <c r="L38" i="7"/>
  <c r="L37" i="7"/>
  <c r="L35" i="7"/>
  <c r="L31" i="7"/>
  <c r="L30" i="7" s="1"/>
  <c r="L28" i="7"/>
  <c r="L27" i="7"/>
  <c r="L26" i="7"/>
  <c r="L25" i="7" s="1"/>
  <c r="K23" i="7"/>
  <c r="L23" i="7" s="1"/>
  <c r="K13" i="7"/>
  <c r="K15" i="7" s="1"/>
  <c r="J13" i="7"/>
  <c r="I13" i="7"/>
  <c r="I15" i="7" s="1"/>
  <c r="H13" i="7"/>
  <c r="H15" i="7" s="1"/>
  <c r="G13" i="7"/>
  <c r="G15" i="7" s="1"/>
  <c r="F13" i="7"/>
  <c r="F15" i="7" s="1"/>
  <c r="E13" i="7"/>
  <c r="D13" i="7"/>
  <c r="D15" i="7" s="1"/>
  <c r="C13" i="7"/>
  <c r="C15" i="7" s="1"/>
  <c r="B13" i="7"/>
  <c r="B15" i="7" s="1"/>
  <c r="M12" i="7"/>
  <c r="L12" i="7"/>
  <c r="M11" i="7"/>
  <c r="L11" i="7"/>
  <c r="M10" i="7"/>
  <c r="L10" i="7"/>
  <c r="C35" i="8"/>
  <c r="C34" i="8"/>
  <c r="C33" i="8"/>
  <c r="C28" i="8"/>
  <c r="C27" i="8"/>
  <c r="C26" i="8"/>
  <c r="C25" i="8"/>
  <c r="C24" i="8"/>
  <c r="C23" i="8"/>
  <c r="C22" i="8"/>
  <c r="C21" i="8"/>
  <c r="C35" i="7"/>
  <c r="C34" i="7"/>
  <c r="C33" i="7"/>
  <c r="K41" i="7" s="1"/>
  <c r="L41" i="7" s="1"/>
  <c r="C28" i="7"/>
  <c r="C27" i="7"/>
  <c r="C26" i="7"/>
  <c r="C25" i="7"/>
  <c r="C24" i="7"/>
  <c r="C23" i="7"/>
  <c r="C22" i="7"/>
  <c r="C21" i="7"/>
  <c r="C35" i="6"/>
  <c r="C34" i="6"/>
  <c r="C33" i="6"/>
  <c r="C28" i="6"/>
  <c r="C27" i="6"/>
  <c r="C26" i="6"/>
  <c r="C25" i="6"/>
  <c r="C24" i="6"/>
  <c r="C23" i="6"/>
  <c r="C22" i="6"/>
  <c r="C21" i="6"/>
  <c r="C35" i="5"/>
  <c r="C34" i="5"/>
  <c r="C33" i="5"/>
  <c r="C28" i="5"/>
  <c r="C27" i="5"/>
  <c r="C26" i="5"/>
  <c r="C25" i="5"/>
  <c r="C24" i="5"/>
  <c r="C23" i="5"/>
  <c r="C22" i="5"/>
  <c r="C21" i="5"/>
  <c r="C35" i="4"/>
  <c r="C34" i="4"/>
  <c r="C33" i="4"/>
  <c r="C28" i="4"/>
  <c r="C27" i="4"/>
  <c r="C26" i="4"/>
  <c r="C25" i="4"/>
  <c r="C24" i="4"/>
  <c r="C23" i="4"/>
  <c r="C22" i="4"/>
  <c r="C21" i="4"/>
  <c r="C35" i="3"/>
  <c r="C34" i="3"/>
  <c r="C33" i="3"/>
  <c r="C28" i="3"/>
  <c r="C27" i="3"/>
  <c r="C26" i="3"/>
  <c r="C25" i="3"/>
  <c r="C24" i="3"/>
  <c r="C23" i="3"/>
  <c r="C22" i="3"/>
  <c r="C21" i="3"/>
  <c r="C29" i="4" l="1"/>
  <c r="C29" i="5"/>
  <c r="C29" i="6"/>
  <c r="C29" i="8"/>
  <c r="C29" i="3"/>
  <c r="C29" i="7"/>
  <c r="L15" i="7"/>
  <c r="M13" i="7"/>
  <c r="D10" i="2"/>
  <c r="H42" i="7"/>
  <c r="H34" i="7"/>
  <c r="K36" i="7" s="1"/>
  <c r="L36" i="7" s="1"/>
  <c r="H26" i="7"/>
  <c r="K40" i="7" s="1"/>
  <c r="L40" i="7" s="1"/>
  <c r="K17" i="7"/>
  <c r="C13" i="3" l="1"/>
  <c r="C22" i="2" s="1"/>
  <c r="R89" i="7" l="1"/>
  <c r="Q89" i="7"/>
  <c r="R90" i="7" l="1"/>
  <c r="R84" i="5" l="1"/>
  <c r="Q84" i="5"/>
  <c r="R85" i="5" l="1"/>
  <c r="F47" i="7" l="1"/>
  <c r="R85" i="6" l="1"/>
  <c r="Q85" i="6"/>
  <c r="R86" i="6" l="1"/>
  <c r="F47" i="6"/>
  <c r="G13" i="1" l="1"/>
  <c r="M85" i="8" l="1"/>
  <c r="M84" i="8"/>
  <c r="M83" i="8"/>
  <c r="M82" i="8"/>
  <c r="M81" i="8"/>
  <c r="M80" i="8"/>
  <c r="M79" i="8"/>
  <c r="M78" i="8"/>
  <c r="M85" i="6"/>
  <c r="M84" i="6"/>
  <c r="M83" i="6"/>
  <c r="M82" i="6"/>
  <c r="M81" i="6"/>
  <c r="M80" i="6"/>
  <c r="M79" i="6"/>
  <c r="M78" i="6"/>
  <c r="M85" i="5"/>
  <c r="M84" i="5"/>
  <c r="M83" i="5"/>
  <c r="M82" i="5"/>
  <c r="M81" i="5"/>
  <c r="M80" i="5"/>
  <c r="M79" i="5"/>
  <c r="M78" i="5"/>
  <c r="M85" i="4"/>
  <c r="M84" i="4"/>
  <c r="M83" i="4"/>
  <c r="M82" i="4"/>
  <c r="M81" i="4"/>
  <c r="M80" i="4"/>
  <c r="M79" i="4"/>
  <c r="M78" i="4"/>
  <c r="M85" i="3"/>
  <c r="M84" i="3"/>
  <c r="M83" i="3"/>
  <c r="M82" i="3"/>
  <c r="M81" i="3"/>
  <c r="M80" i="3"/>
  <c r="M79" i="3"/>
  <c r="M78" i="3"/>
  <c r="M79" i="1"/>
  <c r="M80" i="1"/>
  <c r="M81" i="1"/>
  <c r="M82" i="1"/>
  <c r="M83" i="1"/>
  <c r="L44" i="8"/>
  <c r="L43" i="8"/>
  <c r="L42" i="8"/>
  <c r="H42" i="8"/>
  <c r="K37" i="8" s="1"/>
  <c r="L37" i="8" s="1"/>
  <c r="L39" i="8"/>
  <c r="L38" i="8"/>
  <c r="L35" i="8"/>
  <c r="H34" i="8"/>
  <c r="K36" i="8" s="1"/>
  <c r="L36" i="8" s="1"/>
  <c r="K41" i="8"/>
  <c r="L41" i="8" s="1"/>
  <c r="L31" i="8"/>
  <c r="L30" i="8" s="1"/>
  <c r="L28" i="8"/>
  <c r="L27" i="8"/>
  <c r="L26" i="8"/>
  <c r="L25" i="8" s="1"/>
  <c r="H26" i="8"/>
  <c r="K40" i="8" s="1"/>
  <c r="L40" i="8" s="1"/>
  <c r="K23" i="8"/>
  <c r="L23" i="8" s="1"/>
  <c r="K13" i="8"/>
  <c r="J13" i="8"/>
  <c r="I13" i="8"/>
  <c r="H13" i="8"/>
  <c r="G13" i="8"/>
  <c r="F13" i="8"/>
  <c r="F15" i="8" s="1"/>
  <c r="E13" i="8"/>
  <c r="D13" i="8"/>
  <c r="D15" i="8" s="1"/>
  <c r="C13" i="8"/>
  <c r="H22" i="2" s="1"/>
  <c r="B13" i="8"/>
  <c r="H21" i="2" s="1"/>
  <c r="L12" i="8"/>
  <c r="L11" i="8"/>
  <c r="L10" i="8"/>
  <c r="G22" i="2"/>
  <c r="G21" i="2"/>
  <c r="L44" i="6"/>
  <c r="L43" i="6"/>
  <c r="L42" i="6"/>
  <c r="H42" i="6"/>
  <c r="L39" i="6"/>
  <c r="L38" i="6"/>
  <c r="L35" i="6"/>
  <c r="H34" i="6"/>
  <c r="K41" i="6"/>
  <c r="L41" i="6" s="1"/>
  <c r="L31" i="6"/>
  <c r="L30" i="6" s="1"/>
  <c r="L28" i="6"/>
  <c r="L27" i="6"/>
  <c r="L26" i="6"/>
  <c r="L25" i="6" s="1"/>
  <c r="H26" i="6"/>
  <c r="K40" i="6" s="1"/>
  <c r="L40" i="6" s="1"/>
  <c r="L23" i="6"/>
  <c r="K17" i="6"/>
  <c r="K13" i="6"/>
  <c r="J13" i="6"/>
  <c r="I13" i="6"/>
  <c r="H13" i="6"/>
  <c r="G13" i="6"/>
  <c r="F13" i="6"/>
  <c r="F15" i="6" s="1"/>
  <c r="E13" i="6"/>
  <c r="D13" i="6"/>
  <c r="D15" i="6" s="1"/>
  <c r="C13" i="6"/>
  <c r="F22" i="2" s="1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H34" i="5"/>
  <c r="K36" i="5" s="1"/>
  <c r="L36" i="5" s="1"/>
  <c r="K41" i="5"/>
  <c r="L41" i="5" s="1"/>
  <c r="L31" i="5"/>
  <c r="L30" i="5" s="1"/>
  <c r="L28" i="5"/>
  <c r="L27" i="5"/>
  <c r="L26" i="5"/>
  <c r="L25" i="5" s="1"/>
  <c r="H26" i="5"/>
  <c r="K40" i="5" s="1"/>
  <c r="L40" i="5" s="1"/>
  <c r="K23" i="5"/>
  <c r="L23" i="5" s="1"/>
  <c r="K17" i="5"/>
  <c r="K13" i="5"/>
  <c r="J13" i="5"/>
  <c r="I13" i="5"/>
  <c r="H13" i="5"/>
  <c r="G13" i="5"/>
  <c r="F13" i="5"/>
  <c r="F15" i="5" s="1"/>
  <c r="E13" i="5"/>
  <c r="D13" i="5"/>
  <c r="D15" i="5" s="1"/>
  <c r="C13" i="5"/>
  <c r="E22" i="2" s="1"/>
  <c r="E21" i="2"/>
  <c r="L12" i="5"/>
  <c r="L11" i="5"/>
  <c r="L10" i="5"/>
  <c r="L44" i="4"/>
  <c r="L43" i="4"/>
  <c r="L42" i="4"/>
  <c r="H42" i="4"/>
  <c r="K37" i="4" s="1"/>
  <c r="L37" i="4" s="1"/>
  <c r="L39" i="4"/>
  <c r="L38" i="4"/>
  <c r="L35" i="4"/>
  <c r="H34" i="4"/>
  <c r="K36" i="4" s="1"/>
  <c r="L36" i="4" s="1"/>
  <c r="K41" i="4"/>
  <c r="L41" i="4" s="1"/>
  <c r="L31" i="4"/>
  <c r="L30" i="4" s="1"/>
  <c r="L28" i="4"/>
  <c r="L27" i="4"/>
  <c r="L26" i="4"/>
  <c r="L25" i="4" s="1"/>
  <c r="H26" i="4"/>
  <c r="K40" i="4" s="1"/>
  <c r="L40" i="4" s="1"/>
  <c r="K23" i="4"/>
  <c r="L23" i="4" s="1"/>
  <c r="K17" i="4"/>
  <c r="K13" i="4"/>
  <c r="J13" i="4"/>
  <c r="I13" i="4"/>
  <c r="H13" i="4"/>
  <c r="G13" i="4"/>
  <c r="F13" i="4"/>
  <c r="F15" i="4" s="1"/>
  <c r="E13" i="4"/>
  <c r="D13" i="4"/>
  <c r="D15" i="4" s="1"/>
  <c r="C13" i="4"/>
  <c r="D22" i="2" s="1"/>
  <c r="D21" i="2"/>
  <c r="L12" i="4"/>
  <c r="L11" i="4"/>
  <c r="L10" i="4"/>
  <c r="L44" i="3"/>
  <c r="L43" i="3"/>
  <c r="L42" i="3"/>
  <c r="H42" i="3"/>
  <c r="K37" i="3" s="1"/>
  <c r="L37" i="3" s="1"/>
  <c r="L39" i="3"/>
  <c r="L38" i="3"/>
  <c r="L35" i="3"/>
  <c r="H34" i="3"/>
  <c r="K36" i="3" s="1"/>
  <c r="L36" i="3" s="1"/>
  <c r="K41" i="3"/>
  <c r="L41" i="3" s="1"/>
  <c r="L31" i="3"/>
  <c r="L30" i="3" s="1"/>
  <c r="L28" i="3"/>
  <c r="L27" i="3"/>
  <c r="L26" i="3"/>
  <c r="L25" i="3" s="1"/>
  <c r="H26" i="3"/>
  <c r="K40" i="3" s="1"/>
  <c r="L40" i="3" s="1"/>
  <c r="K23" i="3"/>
  <c r="L23" i="3" s="1"/>
  <c r="K17" i="3"/>
  <c r="K13" i="3"/>
  <c r="J13" i="3"/>
  <c r="I13" i="3"/>
  <c r="H13" i="3"/>
  <c r="G13" i="3"/>
  <c r="F13" i="3"/>
  <c r="F15" i="3" s="1"/>
  <c r="E13" i="3"/>
  <c r="D15" i="3"/>
  <c r="B13" i="3"/>
  <c r="L12" i="3"/>
  <c r="L11" i="3"/>
  <c r="L10" i="3"/>
  <c r="M86" i="8" l="1"/>
  <c r="M86" i="6"/>
  <c r="M86" i="3"/>
  <c r="M86" i="4"/>
  <c r="M86" i="5"/>
  <c r="K36" i="6"/>
  <c r="L36" i="6" s="1"/>
  <c r="K37" i="6"/>
  <c r="L37" i="6" s="1"/>
  <c r="B15" i="3"/>
  <c r="C21" i="2"/>
  <c r="B15" i="6"/>
  <c r="F21" i="2"/>
  <c r="D16" i="2"/>
  <c r="Q6" i="8"/>
  <c r="I15" i="4"/>
  <c r="I15" i="5"/>
  <c r="H15" i="8"/>
  <c r="K15" i="3"/>
  <c r="B15" i="4"/>
  <c r="B15" i="5"/>
  <c r="K15" i="6"/>
  <c r="I15" i="8"/>
  <c r="H15" i="3"/>
  <c r="K15" i="4"/>
  <c r="K15" i="5"/>
  <c r="H15" i="6"/>
  <c r="B15" i="8"/>
  <c r="I15" i="3"/>
  <c r="H15" i="4"/>
  <c r="H15" i="5"/>
  <c r="I15" i="6"/>
  <c r="K15" i="8"/>
  <c r="C15" i="6"/>
  <c r="Q5" i="6"/>
  <c r="Q5" i="7"/>
  <c r="Q6" i="7"/>
  <c r="C15" i="3"/>
  <c r="Q5" i="3"/>
  <c r="G15" i="3"/>
  <c r="Q6" i="3"/>
  <c r="C15" i="5"/>
  <c r="Q5" i="5"/>
  <c r="G15" i="5"/>
  <c r="Q6" i="5"/>
  <c r="G15" i="6"/>
  <c r="Q6" i="6"/>
  <c r="C15" i="4"/>
  <c r="Q5" i="4"/>
  <c r="G15" i="4"/>
  <c r="Q6" i="4"/>
  <c r="C15" i="8"/>
  <c r="Q5" i="8"/>
  <c r="G15" i="8"/>
  <c r="M92" i="6"/>
  <c r="M90" i="6"/>
  <c r="L15" i="4" l="1"/>
  <c r="L15" i="8"/>
  <c r="L15" i="6"/>
  <c r="L15" i="5"/>
  <c r="L15" i="3"/>
  <c r="H12" i="2"/>
  <c r="G12" i="2"/>
  <c r="F12" i="2"/>
  <c r="E12" i="2"/>
  <c r="D12" i="2"/>
  <c r="C12" i="2"/>
  <c r="B12" i="2"/>
  <c r="M93" i="8" l="1"/>
  <c r="M92" i="8"/>
  <c r="M91" i="8"/>
  <c r="M90" i="8"/>
  <c r="M76" i="8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93" i="6"/>
  <c r="M91" i="6"/>
  <c r="M76" i="6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93" i="5"/>
  <c r="M92" i="5"/>
  <c r="M91" i="5"/>
  <c r="M90" i="5"/>
  <c r="M76" i="5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93" i="4"/>
  <c r="M92" i="4"/>
  <c r="M91" i="4"/>
  <c r="M90" i="4"/>
  <c r="M76" i="4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N55" i="4" s="1"/>
  <c r="M93" i="3"/>
  <c r="M92" i="3"/>
  <c r="M91" i="3"/>
  <c r="M90" i="3"/>
  <c r="M76" i="3"/>
  <c r="M73" i="3"/>
  <c r="N73" i="3" s="1"/>
  <c r="M70" i="3"/>
  <c r="M67" i="3"/>
  <c r="N67" i="3" s="1"/>
  <c r="M64" i="3"/>
  <c r="N64" i="3" s="1"/>
  <c r="M61" i="3"/>
  <c r="N61" i="3" s="1"/>
  <c r="M58" i="3"/>
  <c r="M55" i="3"/>
  <c r="N55" i="3" s="1"/>
  <c r="M85" i="1"/>
  <c r="M84" i="1"/>
  <c r="M78" i="1"/>
  <c r="M93" i="1"/>
  <c r="M92" i="1"/>
  <c r="M91" i="1"/>
  <c r="M90" i="1"/>
  <c r="M76" i="1"/>
  <c r="M73" i="1"/>
  <c r="N73" i="1" s="1"/>
  <c r="M70" i="1"/>
  <c r="N70" i="1" s="1"/>
  <c r="M67" i="1"/>
  <c r="N67" i="1" s="1"/>
  <c r="M64" i="1"/>
  <c r="N64" i="1" s="1"/>
  <c r="M61" i="1"/>
  <c r="N61" i="1" s="1"/>
  <c r="M58" i="1"/>
  <c r="N58" i="1" s="1"/>
  <c r="M55" i="1"/>
  <c r="N76" i="3" l="1"/>
  <c r="M77" i="3"/>
  <c r="M88" i="3" s="1"/>
  <c r="N76" i="4"/>
  <c r="N77" i="4" s="1"/>
  <c r="M77" i="4"/>
  <c r="M88" i="4" s="1"/>
  <c r="N76" i="5"/>
  <c r="N77" i="5" s="1"/>
  <c r="M77" i="5"/>
  <c r="M88" i="5" s="1"/>
  <c r="N76" i="6"/>
  <c r="N77" i="6" s="1"/>
  <c r="M77" i="6"/>
  <c r="M88" i="6" s="1"/>
  <c r="N76" i="1"/>
  <c r="M77" i="1"/>
  <c r="N76" i="8"/>
  <c r="N77" i="8" s="1"/>
  <c r="M77" i="8"/>
  <c r="M88" i="8" s="1"/>
  <c r="M86" i="1"/>
  <c r="M95" i="6"/>
  <c r="R13" i="1"/>
  <c r="N55" i="1"/>
  <c r="R14" i="3"/>
  <c r="N58" i="3"/>
  <c r="R17" i="3"/>
  <c r="N70" i="3"/>
  <c r="R13" i="3"/>
  <c r="R16" i="3"/>
  <c r="R19" i="3"/>
  <c r="R18" i="3"/>
  <c r="R15" i="3"/>
  <c r="M95" i="3"/>
  <c r="M95" i="8"/>
  <c r="M95" i="5"/>
  <c r="M95" i="4"/>
  <c r="M95" i="1"/>
  <c r="M88" i="1" l="1"/>
  <c r="M97" i="1" s="1"/>
  <c r="N77" i="1"/>
  <c r="N77" i="3"/>
  <c r="M97" i="6"/>
  <c r="M97" i="3"/>
  <c r="M97" i="8"/>
  <c r="M97" i="5"/>
  <c r="M97" i="4"/>
  <c r="R20" i="3"/>
  <c r="I9" i="2" l="1"/>
  <c r="R20" i="1" l="1"/>
  <c r="F47" i="8" l="1"/>
  <c r="F47" i="5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H11" i="2"/>
  <c r="G11" i="2"/>
  <c r="F11" i="2"/>
  <c r="E11" i="2"/>
  <c r="D11" i="2"/>
  <c r="C11" i="2"/>
  <c r="B11" i="2"/>
  <c r="F17" i="2"/>
  <c r="E17" i="2"/>
  <c r="D17" i="2"/>
  <c r="D50" i="2" l="1"/>
  <c r="D48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3" i="8"/>
  <c r="Q7" i="8"/>
  <c r="M12" i="8"/>
  <c r="H18" i="2"/>
  <c r="Q11" i="8"/>
  <c r="P11" i="8"/>
  <c r="M11" i="8"/>
  <c r="H17" i="2"/>
  <c r="M10" i="8"/>
  <c r="Q9" i="8"/>
  <c r="Q8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G18" i="2"/>
  <c r="Q11" i="7"/>
  <c r="P11" i="7"/>
  <c r="G17" i="2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6" i="7"/>
  <c r="L45" i="7" s="1"/>
  <c r="K47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U5" i="8" s="1"/>
  <c r="Q23" i="8"/>
  <c r="Q24" i="8"/>
  <c r="R18" i="8"/>
  <c r="R14" i="8"/>
  <c r="R16" i="8"/>
  <c r="M13" i="8"/>
  <c r="M16" i="8" s="1"/>
  <c r="Q24" i="7"/>
  <c r="Q23" i="7"/>
  <c r="Q28" i="7"/>
  <c r="U5" i="7" s="1"/>
  <c r="R18" i="7"/>
  <c r="R14" i="7"/>
  <c r="R16" i="7"/>
  <c r="Q23" i="6"/>
  <c r="Q27" i="6"/>
  <c r="Q28" i="6"/>
  <c r="U5" i="6" s="1"/>
  <c r="Q24" i="6"/>
  <c r="R14" i="6"/>
  <c r="R16" i="6"/>
  <c r="Q23" i="5"/>
  <c r="Q28" i="5"/>
  <c r="U5" i="5" s="1"/>
  <c r="Q24" i="5"/>
  <c r="Q27" i="5"/>
  <c r="R14" i="5"/>
  <c r="R16" i="5"/>
  <c r="Q27" i="4"/>
  <c r="Q23" i="4"/>
  <c r="Q28" i="4"/>
  <c r="U5" i="4" s="1"/>
  <c r="Q24" i="4"/>
  <c r="R14" i="4"/>
  <c r="R16" i="4"/>
  <c r="Q24" i="3"/>
  <c r="Q23" i="3"/>
  <c r="Q28" i="3"/>
  <c r="U5" i="3" s="1"/>
  <c r="L45" i="8" l="1"/>
  <c r="K47" i="8" s="1"/>
  <c r="Q21" i="8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U4" i="5" l="1"/>
  <c r="U4" i="8"/>
  <c r="U4" i="3"/>
  <c r="U4" i="6"/>
  <c r="K47" i="4"/>
  <c r="Q21" i="4" s="1"/>
  <c r="U4" i="4" s="1"/>
  <c r="Q21" i="7"/>
  <c r="U4" i="7" s="1"/>
  <c r="R15" i="1"/>
  <c r="R18" i="1"/>
  <c r="R14" i="1"/>
  <c r="D46" i="2"/>
  <c r="C10" i="2" l="1"/>
  <c r="E10" i="2"/>
  <c r="F10" i="2"/>
  <c r="G10" i="2"/>
  <c r="H10" i="2"/>
  <c r="B10" i="2"/>
  <c r="B5" i="2" l="1"/>
  <c r="B6" i="2"/>
  <c r="E5" i="2"/>
  <c r="E6" i="2"/>
  <c r="F5" i="2"/>
  <c r="F6" i="2"/>
  <c r="H5" i="2"/>
  <c r="H6" i="2"/>
  <c r="D5" i="2"/>
  <c r="D6" i="2"/>
  <c r="G5" i="2"/>
  <c r="G6" i="2"/>
  <c r="C5" i="2"/>
  <c r="C6" i="2"/>
  <c r="I10" i="2"/>
  <c r="H16" i="2" l="1"/>
  <c r="G16" i="2"/>
  <c r="F16" i="2"/>
  <c r="E16" i="2"/>
  <c r="F47" i="1"/>
  <c r="C16" i="2"/>
  <c r="J13" i="1"/>
  <c r="B21" i="2"/>
  <c r="M10" i="1"/>
  <c r="M11" i="1"/>
  <c r="K13" i="1"/>
  <c r="I13" i="1"/>
  <c r="H13" i="1"/>
  <c r="F13" i="1"/>
  <c r="E13" i="1"/>
  <c r="D13" i="1"/>
  <c r="C13" i="1"/>
  <c r="B22" i="2" s="1"/>
  <c r="L10" i="1"/>
  <c r="L11" i="1"/>
  <c r="C19" i="2" l="1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F48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U5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23" i="2"/>
  <c r="B34" i="2"/>
  <c r="B33" i="2"/>
  <c r="I30" i="2"/>
  <c r="U4" i="1" l="1"/>
  <c r="B29" i="2"/>
  <c r="C29" i="2"/>
  <c r="C33" i="2"/>
  <c r="D19" i="2"/>
  <c r="E33" i="2"/>
  <c r="G33" i="2"/>
  <c r="D33" i="2"/>
  <c r="F33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I29" i="2" l="1"/>
  <c r="F35" i="2"/>
  <c r="B35" i="2"/>
  <c r="I33" i="2"/>
  <c r="D35" i="2"/>
  <c r="G35" i="2"/>
  <c r="H31" i="2"/>
  <c r="H35" i="2"/>
  <c r="C35" i="2"/>
  <c r="I34" i="2"/>
  <c r="E35" i="2"/>
  <c r="I19" i="2"/>
  <c r="I5" i="2"/>
  <c r="B39" i="2" s="1"/>
  <c r="D39" i="2" s="1"/>
  <c r="I6" i="2"/>
  <c r="B43" i="2" s="1"/>
  <c r="D43" i="2" s="1"/>
  <c r="B31" i="2"/>
  <c r="G31" i="2"/>
  <c r="F31" i="2"/>
  <c r="E31" i="2"/>
  <c r="C31" i="2"/>
  <c r="B42" i="2" l="1"/>
  <c r="D42" i="2" s="1"/>
  <c r="B44" i="2"/>
  <c r="D44" i="2" s="1"/>
  <c r="B41" i="2"/>
  <c r="D41" i="2" s="1"/>
  <c r="I35" i="2"/>
  <c r="B45" i="2" s="1"/>
  <c r="D45" i="2" s="1"/>
  <c r="B40" i="2"/>
  <c r="B47" i="2" s="1"/>
  <c r="I31" i="2"/>
  <c r="D40" i="2" l="1"/>
  <c r="B49" i="2"/>
  <c r="D49" i="2" s="1"/>
  <c r="B51" i="2"/>
  <c r="D51" i="2" s="1"/>
  <c r="D47" i="2"/>
  <c r="J51" i="1"/>
  <c r="E51" i="1" s="1"/>
  <c r="J3" i="3"/>
  <c r="J51" i="3" s="1"/>
  <c r="E51" i="3" s="1"/>
  <c r="B4" i="2"/>
  <c r="C4" i="2" l="1"/>
  <c r="D4" i="2" s="1"/>
  <c r="E4" i="2" s="1"/>
  <c r="F4" i="2" s="1"/>
  <c r="G4" i="2" s="1"/>
  <c r="H4" i="2" s="1"/>
  <c r="J51" i="4" l="1"/>
  <c r="E51" i="4" s="1"/>
  <c r="J51" i="5" l="1"/>
  <c r="E51" i="5" s="1"/>
  <c r="J51" i="6" l="1"/>
  <c r="E51" i="6" s="1"/>
  <c r="J51" i="7"/>
  <c r="E51" i="7" l="1"/>
  <c r="A2" i="2" l="1"/>
  <c r="J51" i="8"/>
  <c r="E51" i="8" s="1"/>
</calcChain>
</file>

<file path=xl/sharedStrings.xml><?xml version="1.0" encoding="utf-8"?>
<sst xmlns="http://schemas.openxmlformats.org/spreadsheetml/2006/main" count="1143" uniqueCount="164">
  <si>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</si>
  <si>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</si>
  <si>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</si>
  <si>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</si>
  <si>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</si>
  <si>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</si>
  <si>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</si>
  <si>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</si>
  <si>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</si>
  <si>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</si>
  <si>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</si>
  <si>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</si>
  <si>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</si>
  <si>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</si>
  <si>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</si>
  <si>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</si>
  <si>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</si>
  <si>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</si>
  <si>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</si>
  <si>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</si>
  <si>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</si>
  <si>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</si>
  <si>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</si>
  <si>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</si>
  <si>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</si>
  <si>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</si>
  <si>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</si>
  <si>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</si>
  <si>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</si>
  <si>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</si>
  <si>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</si>
  <si>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</si>
  <si>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</si>
  <si>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</si>
  <si>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</si>
  <si>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</si>
  <si>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</si>
  <si>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</si>
  <si>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</si>
  <si>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</si>
  <si>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</si>
  <si>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</si>
  <si>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</si>
  <si>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</si>
  <si>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</si>
  <si>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</si>
  <si>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</si>
  <si>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</si>
  <si>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</si>
  <si>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</si>
  <si>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</si>
  <si>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</si>
  <si>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</si>
  <si>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</si>
  <si>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</si>
  <si>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</si>
  <si>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</si>
  <si>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</si>
  <si>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</si>
  <si>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</si>
  <si>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</si>
  <si>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</si>
  <si>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</si>
  <si>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</si>
  <si>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</si>
  <si>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</si>
  <si>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</si>
  <si>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</si>
  <si>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</si>
  <si>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</si>
  <si>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</si>
  <si>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</si>
  <si>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</si>
  <si>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</si>
  <si>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</si>
  <si>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</si>
  <si>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</si>
  <si>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</si>
  <si>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</si>
  <si>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</si>
  <si>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</si>
  <si>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</si>
  <si>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</si>
  <si>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</si>
  <si>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</si>
  <si>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</si>
  <si>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</si>
  <si>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</si>
  <si>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</si>
  <si>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</si>
  <si>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</si>
  <si>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</si>
  <si>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</si>
  <si>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</si>
  <si>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</si>
  <si>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</si>
  <si>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</si>
  <si>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</si>
  <si>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</si>
  <si>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</si>
  <si>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</si>
  <si>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</si>
  <si>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</si>
  <si>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</si>
  <si>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</si>
  <si>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</si>
  <si>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</si>
  <si>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</si>
  <si>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</si>
  <si>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</si>
  <si>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</si>
  <si>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</si>
  <si>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</si>
  <si>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</si>
  <si>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</si>
  <si>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</si>
  <si>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</si>
  <si>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</si>
  <si>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</si>
  <si>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</si>
  <si>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</si>
  <si>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</si>
  <si>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</si>
  <si>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</si>
  <si>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</si>
  <si>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</si>
  <si>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</si>
  <si>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</si>
  <si>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</si>
  <si>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Lunch - #6807</t>
  </si>
  <si>
    <t>Lunch - #6809</t>
  </si>
  <si>
    <t>Dinner- #6809</t>
  </si>
  <si>
    <t>Dinner- #6802</t>
  </si>
  <si>
    <t>Complimentary covers</t>
  </si>
  <si>
    <t>Total Covers (Adj.)</t>
  </si>
  <si>
    <t>Dinner - #6807</t>
  </si>
  <si>
    <t>Dinner - #6802</t>
  </si>
  <si>
    <t>Dinner - #6809</t>
  </si>
  <si>
    <t>Lunch - #6802</t>
  </si>
  <si>
    <t>Various</t>
  </si>
  <si>
    <t>BBD</t>
  </si>
  <si>
    <t>Lunch - #6811</t>
  </si>
  <si>
    <t>Dinner- #6812</t>
  </si>
  <si>
    <t>Dinner - #6812</t>
  </si>
  <si>
    <t>RECEIPT ENTRY: 4AM</t>
  </si>
  <si>
    <t>Lunch - #8904</t>
  </si>
  <si>
    <t>Dinner- #8904</t>
  </si>
  <si>
    <t>Dinner- #8903</t>
  </si>
  <si>
    <t>Lunch - #8903</t>
  </si>
  <si>
    <t>Dinner - #8903</t>
  </si>
  <si>
    <t>Dinner - #8904</t>
  </si>
  <si>
    <t>Dinner- #8905</t>
  </si>
  <si>
    <t>Lunch - #8905</t>
  </si>
  <si>
    <t>Dinner - #8905</t>
  </si>
  <si>
    <t/>
  </si>
  <si>
    <t>Lunch - #8902</t>
  </si>
  <si>
    <t>Dinner - #8902</t>
  </si>
  <si>
    <t>Dinner- #8902</t>
  </si>
  <si>
    <t>POS Terminal #8902</t>
  </si>
  <si>
    <t>Card #</t>
  </si>
  <si>
    <t>VI</t>
  </si>
  <si>
    <t>MC</t>
  </si>
  <si>
    <t>AX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</si>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</sst>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0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8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439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165" fontId="15" fillId="0" borderId="5" xfId="1" applyFont="1" applyFill="1" applyBorder="1" applyProtection="1">
      <protection locked="0"/>
    </xf>
    <xf numFmtId="165" fontId="15" fillId="2" borderId="5" xfId="1" applyFont="1" applyFill="1" applyBorder="1"/>
    <xf numFmtId="0" fontId="15" fillId="2" borderId="24" xfId="0" applyFont="1" applyFill="1" applyBorder="1" applyAlignment="1">
      <alignment horizontal="center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/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0" fontId="17" fillId="0" borderId="57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8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164" fontId="22" fillId="0" borderId="32" xfId="2" applyFont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44" fontId="17" fillId="0" borderId="32" xfId="0" applyNumberFormat="1" applyFont="1" applyBorder="1"/>
    <xf numFmtId="4" fontId="26" fillId="0" borderId="0" xfId="0" applyNumberFormat="1" applyFont="1"/>
    <xf numFmtId="0" fontId="17" fillId="0" borderId="61" xfId="0" applyFont="1" applyBorder="1" applyAlignment="1">
      <alignment wrapText="1"/>
    </xf>
    <xf numFmtId="8" fontId="26" fillId="0" borderId="0" xfId="0" applyNumberFormat="1" applyFont="1"/>
    <xf numFmtId="10" fontId="17" fillId="0" borderId="62" xfId="3" applyNumberFormat="1" applyFont="1" applyBorder="1"/>
    <xf numFmtId="0" fontId="8" fillId="2" borderId="5" xfId="0" applyFont="1" applyFill="1" applyBorder="1" applyAlignment="1" applyProtection="1">
      <alignment horizontal="left"/>
      <protection locked="0"/>
    </xf>
    <xf numFmtId="0" fontId="28" fillId="3" borderId="11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17" fillId="0" borderId="63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4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20" fontId="10" fillId="0" borderId="0" xfId="0" applyNumberFormat="1" applyFont="1"/>
    <xf numFmtId="165" fontId="12" fillId="0" borderId="22" xfId="1" applyFont="1" applyFill="1" applyBorder="1" applyProtection="1"/>
    <xf numFmtId="44" fontId="10" fillId="0" borderId="0" xfId="0" applyNumberFormat="1" applyFont="1"/>
    <xf numFmtId="43" fontId="10" fillId="0" borderId="0" xfId="0" applyNumberFormat="1" applyFont="1"/>
    <xf numFmtId="4" fontId="34" fillId="0" borderId="0" xfId="0" applyNumberFormat="1" applyFont="1"/>
    <xf numFmtId="167" fontId="17" fillId="0" borderId="30" xfId="3" applyNumberFormat="1" applyFont="1" applyBorder="1"/>
    <xf numFmtId="10" fontId="17" fillId="0" borderId="30" xfId="0" applyNumberFormat="1" applyFont="1" applyBorder="1"/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165" fontId="27" fillId="6" borderId="20" xfId="1" applyFont="1" applyFill="1" applyBorder="1" applyProtection="1"/>
    <xf numFmtId="165" fontId="27" fillId="6" borderId="22" xfId="1" applyFont="1" applyFill="1" applyBorder="1" applyProtection="1"/>
    <xf numFmtId="165" fontId="32" fillId="0" borderId="37" xfId="1" applyFont="1" applyFill="1" applyBorder="1" applyProtection="1">
      <protection locked="0"/>
    </xf>
    <xf numFmtId="165" fontId="32" fillId="0" borderId="5" xfId="1" applyFont="1" applyFill="1" applyBorder="1" applyProtection="1">
      <protection locked="0"/>
    </xf>
    <xf numFmtId="165" fontId="32" fillId="2" borderId="5" xfId="1" applyFont="1" applyFill="1" applyBorder="1" applyProtection="1">
      <protection locked="0"/>
    </xf>
    <xf numFmtId="165" fontId="10" fillId="7" borderId="0" xfId="1" applyFont="1" applyFill="1"/>
    <xf numFmtId="165" fontId="30" fillId="7" borderId="0" xfId="1" applyFont="1" applyFill="1"/>
    <xf numFmtId="165" fontId="30" fillId="7" borderId="66" xfId="1" applyFont="1" applyFill="1" applyBorder="1"/>
    <xf numFmtId="43" fontId="31" fillId="7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65" fontId="30" fillId="7" borderId="66" xfId="0" applyNumberFormat="1" applyFont="1" applyFill="1" applyBorder="1" applyAlignment="1">
      <alignment horizontal="center"/>
    </xf>
    <xf numFmtId="43" fontId="8" fillId="9" borderId="31" xfId="1" applyNumberFormat="1" applyFont="1" applyFill="1" applyBorder="1" applyAlignment="1">
      <alignment horizontal="center"/>
    </xf>
    <xf numFmtId="43" fontId="33" fillId="9" borderId="53" xfId="1" applyNumberFormat="1" applyFont="1" applyFill="1" applyBorder="1" applyAlignment="1">
      <alignment horizontal="center"/>
    </xf>
    <xf numFmtId="43" fontId="33" fillId="9" borderId="57" xfId="1" applyNumberFormat="1" applyFont="1" applyFill="1" applyBorder="1" applyAlignment="1">
      <alignment horizontal="center"/>
    </xf>
    <xf numFmtId="43" fontId="33" fillId="9" borderId="58" xfId="1" applyNumberFormat="1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43" fontId="8" fillId="11" borderId="5" xfId="1" applyNumberFormat="1" applyFont="1" applyFill="1" applyBorder="1" applyAlignment="1">
      <alignment horizontal="center"/>
    </xf>
    <xf numFmtId="0" fontId="18" fillId="12" borderId="48" xfId="0" applyFont="1" applyFill="1" applyBorder="1"/>
    <xf numFmtId="0" fontId="19" fillId="12" borderId="5" xfId="0" applyFont="1" applyFill="1" applyBorder="1" applyAlignment="1">
      <alignment horizontal="center"/>
    </xf>
    <xf numFmtId="0" fontId="18" fillId="12" borderId="48" xfId="0" applyFont="1" applyFill="1" applyBorder="1" applyAlignment="1">
      <alignment horizontal="center"/>
    </xf>
    <xf numFmtId="0" fontId="19" fillId="12" borderId="67" xfId="0" applyFont="1" applyFill="1" applyBorder="1" applyAlignment="1">
      <alignment horizontal="center"/>
    </xf>
    <xf numFmtId="44" fontId="18" fillId="12" borderId="52" xfId="0" applyNumberFormat="1" applyFont="1" applyFill="1" applyBorder="1" applyAlignment="1">
      <alignment horizontal="center"/>
    </xf>
    <xf numFmtId="164" fontId="18" fillId="12" borderId="32" xfId="2" applyFont="1" applyFill="1" applyBorder="1" applyAlignment="1">
      <alignment horizontal="center"/>
    </xf>
    <xf numFmtId="164" fontId="19" fillId="12" borderId="13" xfId="2" applyFont="1" applyFill="1" applyBorder="1" applyAlignment="1">
      <alignment horizontal="center"/>
    </xf>
    <xf numFmtId="164" fontId="19" fillId="12" borderId="16" xfId="2" applyFont="1" applyFill="1" applyBorder="1" applyAlignment="1">
      <alignment horizontal="center"/>
    </xf>
    <xf numFmtId="164" fontId="19" fillId="12" borderId="17" xfId="2" applyFont="1" applyFill="1" applyBorder="1" applyAlignment="1">
      <alignment horizontal="center"/>
    </xf>
    <xf numFmtId="44" fontId="18" fillId="12" borderId="48" xfId="0" applyNumberFormat="1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17" fillId="6" borderId="48" xfId="0" applyFont="1" applyFill="1" applyBorder="1"/>
    <xf numFmtId="0" fontId="17" fillId="6" borderId="16" xfId="0" applyFont="1" applyFill="1" applyBorder="1" applyAlignment="1">
      <alignment horizontal="center"/>
    </xf>
    <xf numFmtId="0" fontId="17" fillId="6" borderId="48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left"/>
    </xf>
    <xf numFmtId="44" fontId="5" fillId="6" borderId="52" xfId="0" applyNumberFormat="1" applyFont="1" applyFill="1" applyBorder="1" applyAlignment="1">
      <alignment horizontal="center"/>
    </xf>
    <xf numFmtId="44" fontId="5" fillId="6" borderId="45" xfId="0" applyNumberFormat="1" applyFont="1" applyFill="1" applyBorder="1" applyAlignment="1">
      <alignment horizontal="center"/>
    </xf>
    <xf numFmtId="44" fontId="5" fillId="6" borderId="46" xfId="0" applyNumberFormat="1" applyFont="1" applyFill="1" applyBorder="1" applyAlignment="1">
      <alignment horizontal="center"/>
    </xf>
    <xf numFmtId="44" fontId="5" fillId="6" borderId="47" xfId="0" applyNumberFormat="1" applyFont="1" applyFill="1" applyBorder="1" applyAlignment="1">
      <alignment horizontal="center"/>
    </xf>
    <xf numFmtId="164" fontId="17" fillId="6" borderId="32" xfId="2" applyFont="1" applyFill="1" applyBorder="1" applyAlignment="1">
      <alignment horizontal="center"/>
    </xf>
    <xf numFmtId="0" fontId="17" fillId="6" borderId="30" xfId="0" applyFont="1" applyFill="1" applyBorder="1"/>
    <xf numFmtId="164" fontId="22" fillId="6" borderId="45" xfId="2" applyFont="1" applyFill="1" applyBorder="1" applyAlignment="1">
      <alignment horizontal="center"/>
    </xf>
    <xf numFmtId="164" fontId="22" fillId="6" borderId="30" xfId="2" applyFont="1" applyFill="1" applyBorder="1" applyAlignment="1">
      <alignment horizontal="center"/>
    </xf>
    <xf numFmtId="0" fontId="17" fillId="10" borderId="30" xfId="0" applyFont="1" applyFill="1" applyBorder="1"/>
    <xf numFmtId="0" fontId="17" fillId="10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164" fontId="17" fillId="10" borderId="32" xfId="2" applyFont="1" applyFill="1" applyBorder="1" applyAlignment="1">
      <alignment horizontal="center"/>
    </xf>
    <xf numFmtId="0" fontId="23" fillId="13" borderId="48" xfId="0" applyFont="1" applyFill="1" applyBorder="1"/>
    <xf numFmtId="0" fontId="23" fillId="13" borderId="48" xfId="0" applyFont="1" applyFill="1" applyBorder="1" applyAlignment="1">
      <alignment horizontal="center"/>
    </xf>
    <xf numFmtId="0" fontId="17" fillId="13" borderId="30" xfId="0" applyFont="1" applyFill="1" applyBorder="1" applyAlignment="1">
      <alignment horizontal="left"/>
    </xf>
    <xf numFmtId="44" fontId="5" fillId="13" borderId="52" xfId="0" applyNumberFormat="1" applyFont="1" applyFill="1" applyBorder="1" applyAlignment="1">
      <alignment horizontal="center"/>
    </xf>
    <xf numFmtId="44" fontId="5" fillId="13" borderId="45" xfId="0" applyNumberFormat="1" applyFont="1" applyFill="1" applyBorder="1" applyAlignment="1">
      <alignment horizontal="center"/>
    </xf>
    <xf numFmtId="44" fontId="5" fillId="13" borderId="46" xfId="0" applyNumberFormat="1" applyFont="1" applyFill="1" applyBorder="1" applyAlignment="1">
      <alignment horizontal="center"/>
    </xf>
    <xf numFmtId="44" fontId="5" fillId="13" borderId="47" xfId="0" applyNumberFormat="1" applyFont="1" applyFill="1" applyBorder="1" applyAlignment="1">
      <alignment horizontal="center"/>
    </xf>
    <xf numFmtId="164" fontId="17" fillId="13" borderId="32" xfId="2" applyFont="1" applyFill="1" applyBorder="1" applyAlignment="1">
      <alignment horizontal="center"/>
    </xf>
    <xf numFmtId="0" fontId="17" fillId="7" borderId="48" xfId="0" applyFont="1" applyFill="1" applyBorder="1"/>
    <xf numFmtId="164" fontId="22" fillId="7" borderId="13" xfId="2" applyFont="1" applyFill="1" applyBorder="1" applyAlignment="1">
      <alignment horizontal="center"/>
    </xf>
    <xf numFmtId="164" fontId="22" fillId="7" borderId="16" xfId="2" applyFont="1" applyFill="1" applyBorder="1" applyAlignment="1">
      <alignment horizontal="center"/>
    </xf>
    <xf numFmtId="164" fontId="22" fillId="7" borderId="17" xfId="2" applyFont="1" applyFill="1" applyBorder="1" applyAlignment="1">
      <alignment horizontal="center"/>
    </xf>
    <xf numFmtId="164" fontId="17" fillId="7" borderId="59" xfId="2" applyFont="1" applyFill="1" applyBorder="1" applyAlignment="1">
      <alignment horizontal="center"/>
    </xf>
    <xf numFmtId="165" fontId="32" fillId="2" borderId="18" xfId="1" applyFont="1" applyFill="1" applyBorder="1"/>
    <xf numFmtId="165" fontId="32" fillId="2" borderId="10" xfId="1" applyFont="1" applyFill="1" applyBorder="1"/>
    <xf numFmtId="165" fontId="32" fillId="2" borderId="19" xfId="1" applyFont="1" applyFill="1" applyBorder="1"/>
    <xf numFmtId="44" fontId="3" fillId="0" borderId="32" xfId="0" applyNumberFormat="1" applyFont="1" applyBorder="1"/>
    <xf numFmtId="164" fontId="18" fillId="12" borderId="30" xfId="2" applyFont="1" applyFill="1" applyBorder="1" applyAlignment="1">
      <alignment horizontal="center"/>
    </xf>
    <xf numFmtId="165" fontId="10" fillId="7" borderId="49" xfId="1" applyFont="1" applyFill="1" applyBorder="1"/>
    <xf numFmtId="165" fontId="10" fillId="7" borderId="34" xfId="1" applyFont="1" applyFill="1" applyBorder="1"/>
    <xf numFmtId="165" fontId="30" fillId="7" borderId="34" xfId="1" applyFont="1" applyFill="1" applyBorder="1"/>
    <xf numFmtId="165" fontId="10" fillId="8" borderId="59" xfId="1" applyFont="1" applyFill="1" applyBorder="1" applyAlignment="1">
      <alignment horizontal="center"/>
    </xf>
    <xf numFmtId="165" fontId="10" fillId="7" borderId="0" xfId="1" applyFont="1" applyFill="1" applyBorder="1"/>
    <xf numFmtId="165" fontId="30" fillId="7" borderId="0" xfId="1" applyFont="1" applyFill="1" applyBorder="1"/>
    <xf numFmtId="165" fontId="10" fillId="8" borderId="60" xfId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0" fontId="2" fillId="0" borderId="30" xfId="0" applyFont="1" applyBorder="1"/>
    <xf numFmtId="165" fontId="32" fillId="7" borderId="0" xfId="1" applyFont="1" applyFill="1" applyBorder="1"/>
    <xf numFmtId="0" fontId="30" fillId="2" borderId="0" xfId="0" applyFont="1" applyFill="1"/>
    <xf numFmtId="165" fontId="8" fillId="7" borderId="34" xfId="1" applyFont="1" applyFill="1" applyBorder="1"/>
    <xf numFmtId="165" fontId="8" fillId="2" borderId="5" xfId="1" applyFont="1" applyFill="1" applyBorder="1" applyProtection="1">
      <protection locked="0"/>
    </xf>
    <xf numFmtId="165" fontId="8" fillId="0" borderId="43" xfId="1" applyFont="1" applyFill="1" applyBorder="1"/>
    <xf numFmtId="165" fontId="8" fillId="3" borderId="0" xfId="1" applyFont="1" applyFill="1" applyBorder="1"/>
    <xf numFmtId="43" fontId="8" fillId="4" borderId="5" xfId="1" applyNumberFormat="1" applyFont="1" applyFill="1" applyBorder="1" applyAlignment="1">
      <alignment horizontal="right"/>
    </xf>
    <xf numFmtId="0" fontId="35" fillId="13" borderId="27" xfId="0" applyFont="1" applyFill="1" applyBorder="1" applyAlignment="1">
      <alignment horizontal="center"/>
    </xf>
    <xf numFmtId="0" fontId="35" fillId="13" borderId="39" xfId="0" applyFont="1" applyFill="1" applyBorder="1" applyAlignment="1">
      <alignment horizontal="center"/>
    </xf>
    <xf numFmtId="0" fontId="35" fillId="13" borderId="40" xfId="0" applyFont="1" applyFill="1" applyBorder="1" applyAlignment="1">
      <alignment horizontal="center"/>
    </xf>
    <xf numFmtId="0" fontId="35" fillId="13" borderId="43" xfId="0" applyFont="1" applyFill="1" applyBorder="1" applyAlignment="1">
      <alignment horizontal="center"/>
    </xf>
    <xf numFmtId="0" fontId="22" fillId="10" borderId="46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47" xfId="0" applyFont="1" applyFill="1" applyBorder="1" applyAlignment="1">
      <alignment horizontal="center"/>
    </xf>
    <xf numFmtId="165" fontId="30" fillId="7" borderId="49" xfId="1" applyFont="1" applyFill="1" applyBorder="1"/>
    <xf numFmtId="4" fontId="10" fillId="7" borderId="34" xfId="0" applyNumberFormat="1" applyFont="1" applyFill="1" applyBorder="1"/>
    <xf numFmtId="165" fontId="15" fillId="2" borderId="5" xfId="5" applyFont="1" applyFill="1" applyBorder="1" applyProtection="1">
      <protection locked="0"/>
    </xf>
    <xf numFmtId="165" fontId="8" fillId="2" borderId="5" xfId="5" applyFont="1" applyFill="1" applyBorder="1" applyProtection="1">
      <protection locked="0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" fontId="8" fillId="2" borderId="5" xfId="5" applyNumberFormat="1" applyFont="1" applyFill="1" applyBorder="1" applyAlignment="1">
      <alignment horizontal="center"/>
    </xf>
    <xf numFmtId="165" fontId="8" fillId="0" borderId="5" xfId="5" applyFont="1" applyBorder="1"/>
    <xf numFmtId="165" fontId="8" fillId="2" borderId="44" xfId="5" applyFont="1" applyFill="1" applyBorder="1"/>
    <xf numFmtId="165" fontId="8" fillId="2" borderId="27" xfId="5" applyFont="1" applyFill="1" applyBorder="1"/>
    <xf numFmtId="165" fontId="8" fillId="2" borderId="5" xfId="5" applyFont="1" applyFill="1" applyBorder="1" applyAlignment="1" applyProtection="1">
      <alignment horizontal="right"/>
      <protection locked="0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30" fillId="7" borderId="0" xfId="0" applyFont="1" applyFill="1"/>
    <xf numFmtId="0" fontId="30" fillId="7" borderId="6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7" borderId="18" xfId="0" applyFont="1" applyFill="1" applyBorder="1"/>
    <xf numFmtId="0" fontId="10" fillId="7" borderId="49" xfId="0" applyFont="1" applyFill="1" applyBorder="1"/>
    <xf numFmtId="0" fontId="10" fillId="8" borderId="50" xfId="0" applyFont="1" applyFill="1" applyBorder="1" applyAlignment="1">
      <alignment horizontal="center"/>
    </xf>
    <xf numFmtId="0" fontId="10" fillId="7" borderId="26" xfId="0" applyFont="1" applyFill="1" applyBorder="1"/>
    <xf numFmtId="0" fontId="10" fillId="7" borderId="34" xfId="0" applyFont="1" applyFill="1" applyBorder="1"/>
    <xf numFmtId="0" fontId="10" fillId="7" borderId="20" xfId="0" applyFont="1" applyFill="1" applyBorder="1"/>
    <xf numFmtId="0" fontId="8" fillId="7" borderId="18" xfId="0" applyFont="1" applyFill="1" applyBorder="1"/>
    <xf numFmtId="0" fontId="8" fillId="7" borderId="49" xfId="0" applyFont="1" applyFill="1" applyBorder="1"/>
    <xf numFmtId="0" fontId="8" fillId="7" borderId="26" xfId="0" applyFont="1" applyFill="1" applyBorder="1"/>
    <xf numFmtId="0" fontId="8" fillId="7" borderId="34" xfId="0" applyFont="1" applyFill="1" applyBorder="1"/>
    <xf numFmtId="0" fontId="10" fillId="8" borderId="60" xfId="0" applyFont="1" applyFill="1" applyBorder="1" applyAlignment="1">
      <alignment horizontal="center"/>
    </xf>
    <xf numFmtId="165" fontId="8" fillId="7" borderId="49" xfId="1" applyFont="1" applyFill="1" applyBorder="1"/>
    <xf numFmtId="0" fontId="30" fillId="0" borderId="0" xfId="0" applyFont="1"/>
    <xf numFmtId="165" fontId="8" fillId="0" borderId="5" xfId="1" applyFont="1" applyFill="1" applyBorder="1" applyProtection="1">
      <protection locked="0"/>
    </xf>
    <xf numFmtId="4" fontId="10" fillId="0" borderId="0" xfId="0" applyNumberFormat="1" applyFont="1"/>
    <xf numFmtId="165" fontId="10" fillId="0" borderId="0" xfId="1" applyFont="1" applyFill="1" applyBorder="1"/>
    <xf numFmtId="165" fontId="8" fillId="0" borderId="0" xfId="1" applyFont="1" applyFill="1" applyBorder="1"/>
    <xf numFmtId="165" fontId="32" fillId="0" borderId="0" xfId="1" applyFont="1" applyFill="1" applyBorder="1"/>
    <xf numFmtId="0" fontId="23" fillId="14" borderId="48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14" borderId="48" xfId="0" applyFont="1" applyFill="1" applyBorder="1" applyAlignment="1">
      <alignment horizontal="center"/>
    </xf>
    <xf numFmtId="169" fontId="17" fillId="0" borderId="32" xfId="1" applyNumberFormat="1" applyFont="1" applyBorder="1"/>
    <xf numFmtId="0" fontId="11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5" fontId="8" fillId="7" borderId="0" xfId="1" applyFont="1" applyFill="1" applyBorder="1"/>
    <xf numFmtId="0" fontId="37" fillId="0" borderId="0" xfId="0" applyFont="1"/>
    <xf numFmtId="165" fontId="37" fillId="0" borderId="0" xfId="0" applyNumberFormat="1" applyFont="1" applyAlignment="1">
      <alignment horizontal="center"/>
    </xf>
    <xf numFmtId="43" fontId="31" fillId="0" borderId="0" xfId="0" applyNumberFormat="1" applyFont="1" applyAlignment="1">
      <alignment horizontal="center"/>
    </xf>
    <xf numFmtId="0" fontId="31" fillId="0" borderId="0" xfId="0" applyFont="1"/>
    <xf numFmtId="0" fontId="38" fillId="2" borderId="0" xfId="0" applyFont="1" applyFill="1"/>
    <xf numFmtId="165" fontId="8" fillId="0" borderId="0" xfId="0" applyNumberFormat="1" applyFont="1" applyAlignment="1">
      <alignment horizontal="center"/>
    </xf>
    <xf numFmtId="165" fontId="10" fillId="0" borderId="0" xfId="0" applyNumberFormat="1" applyFont="1"/>
    <xf numFmtId="4" fontId="10" fillId="7" borderId="0" xfId="0" applyNumberFormat="1" applyFont="1" applyFill="1"/>
    <xf numFmtId="165" fontId="8" fillId="2" borderId="5" xfId="5" applyFont="1" applyFill="1" applyBorder="1"/>
    <xf numFmtId="165" fontId="8" fillId="0" borderId="0" xfId="1" applyFont="1" applyAlignment="1">
      <alignment horizontal="center"/>
    </xf>
    <xf numFmtId="165" fontId="11" fillId="7" borderId="34" xfId="1" applyFont="1" applyFill="1" applyBorder="1"/>
    <xf numFmtId="165" fontId="11" fillId="7" borderId="49" xfId="1" applyFont="1" applyFill="1" applyBorder="1"/>
    <xf numFmtId="165" fontId="11" fillId="7" borderId="0" xfId="1" applyFont="1" applyFill="1" applyBorder="1"/>
    <xf numFmtId="165" fontId="32" fillId="2" borderId="37" xfId="5" applyFont="1" applyFill="1" applyBorder="1" applyProtection="1">
      <protection locked="0"/>
    </xf>
    <xf numFmtId="165" fontId="32" fillId="2" borderId="5" xfId="5" applyFont="1" applyFill="1" applyBorder="1" applyProtection="1">
      <protection locked="0"/>
    </xf>
    <xf numFmtId="0" fontId="32" fillId="2" borderId="24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43" fontId="8" fillId="15" borderId="5" xfId="1" applyNumberFormat="1" applyFont="1" applyFill="1" applyBorder="1" applyAlignment="1">
      <alignment horizontal="center"/>
    </xf>
    <xf numFmtId="165" fontId="32" fillId="2" borderId="20" xfId="1" applyFont="1" applyFill="1" applyBorder="1"/>
    <xf numFmtId="165" fontId="8" fillId="0" borderId="27" xfId="1" applyFont="1" applyFill="1" applyBorder="1" applyProtection="1">
      <protection locked="0"/>
    </xf>
    <xf numFmtId="165" fontId="32" fillId="2" borderId="68" xfId="1" applyFont="1" applyFill="1" applyBorder="1"/>
    <xf numFmtId="165" fontId="32" fillId="2" borderId="51" xfId="1" applyFont="1" applyFill="1" applyBorder="1"/>
    <xf numFmtId="0" fontId="10" fillId="16" borderId="20" xfId="0" applyFont="1" applyFill="1" applyBorder="1"/>
    <xf numFmtId="0" fontId="8" fillId="16" borderId="0" xfId="0" applyFont="1" applyFill="1"/>
    <xf numFmtId="165" fontId="10" fillId="16" borderId="0" xfId="1" applyFont="1" applyFill="1" applyBorder="1"/>
    <xf numFmtId="165" fontId="30" fillId="16" borderId="0" xfId="1" applyFont="1" applyFill="1" applyBorder="1"/>
    <xf numFmtId="165" fontId="30" fillId="16" borderId="60" xfId="1" applyFont="1" applyFill="1" applyBorder="1" applyAlignment="1">
      <alignment horizontal="center"/>
    </xf>
    <xf numFmtId="0" fontId="10" fillId="16" borderId="52" xfId="0" applyFont="1" applyFill="1" applyBorder="1"/>
    <xf numFmtId="0" fontId="8" fillId="16" borderId="33" xfId="0" applyFont="1" applyFill="1" applyBorder="1"/>
    <xf numFmtId="165" fontId="10" fillId="16" borderId="33" xfId="1" applyFont="1" applyFill="1" applyBorder="1"/>
    <xf numFmtId="165" fontId="30" fillId="16" borderId="33" xfId="1" applyFont="1" applyFill="1" applyBorder="1"/>
    <xf numFmtId="165" fontId="30" fillId="16" borderId="32" xfId="1" applyFont="1" applyFill="1" applyBorder="1" applyAlignment="1">
      <alignment horizontal="center"/>
    </xf>
    <xf numFmtId="10" fontId="17" fillId="0" borderId="59" xfId="3" applyNumberFormat="1" applyFont="1" applyFill="1" applyBorder="1"/>
    <xf numFmtId="10" fontId="17" fillId="0" borderId="62" xfId="3" applyNumberFormat="1" applyFont="1" applyFill="1" applyBorder="1"/>
    <xf numFmtId="165" fontId="32" fillId="2" borderId="5" xfId="1" applyFont="1" applyFill="1" applyBorder="1" applyAlignment="1"/>
    <xf numFmtId="165" fontId="30" fillId="7" borderId="0" xfId="0" applyNumberFormat="1" applyFont="1" applyFill="1"/>
    <xf numFmtId="165" fontId="11" fillId="0" borderId="0" xfId="1" applyFont="1" applyAlignment="1">
      <alignment horizontal="center"/>
    </xf>
    <xf numFmtId="0" fontId="10" fillId="2" borderId="0" xfId="0" quotePrefix="1" applyFont="1" applyFill="1"/>
    <xf numFmtId="165" fontId="30" fillId="0" borderId="0" xfId="1" applyFont="1" applyFill="1" applyBorder="1"/>
    <xf numFmtId="0" fontId="10" fillId="7" borderId="0" xfId="0" applyFont="1" applyFill="1" applyAlignment="1">
      <alignment horizontal="right"/>
    </xf>
    <xf numFmtId="165" fontId="10" fillId="7" borderId="0" xfId="1" applyFont="1" applyFill="1" applyAlignment="1">
      <alignment horizontal="right"/>
    </xf>
    <xf numFmtId="165" fontId="10" fillId="7" borderId="0" xfId="1" applyFont="1" applyFill="1" applyAlignment="1">
      <alignment horizontal="center" vertical="center"/>
    </xf>
    <xf numFmtId="165" fontId="30" fillId="7" borderId="0" xfId="1" applyFont="1" applyFill="1" applyAlignment="1">
      <alignment horizontal="center" vertical="center"/>
    </xf>
    <xf numFmtId="0" fontId="17" fillId="0" borderId="32" xfId="1" applyNumberFormat="1" applyFont="1" applyFill="1" applyBorder="1"/>
    <xf numFmtId="44" fontId="17" fillId="0" borderId="32" xfId="1" applyNumberFormat="1" applyFont="1" applyBorder="1"/>
    <xf numFmtId="44" fontId="17" fillId="15" borderId="30" xfId="2" applyNumberFormat="1" applyFont="1" applyFill="1" applyBorder="1"/>
    <xf numFmtId="0" fontId="11" fillId="15" borderId="2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5" fontId="32" fillId="2" borderId="35" xfId="1" applyFont="1" applyFill="1" applyBorder="1" applyAlignment="1">
      <alignment horizontal="center"/>
    </xf>
    <xf numFmtId="165" fontId="32" fillId="2" borderId="36" xfId="1" applyFont="1" applyFill="1" applyBorder="1" applyAlignment="1">
      <alignment horizontal="center"/>
    </xf>
    <xf numFmtId="165" fontId="15" fillId="0" borderId="2" xfId="1" applyFont="1" applyFill="1" applyBorder="1" applyAlignment="1" applyProtection="1">
      <alignment horizontal="center"/>
      <protection locked="0"/>
    </xf>
    <xf numFmtId="165" fontId="15" fillId="0" borderId="4" xfId="1" applyFont="1" applyFill="1" applyBorder="1" applyAlignment="1" applyProtection="1">
      <alignment horizontal="center"/>
      <protection locked="0"/>
    </xf>
    <xf numFmtId="0" fontId="15" fillId="0" borderId="5" xfId="0" applyFon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65" fontId="32" fillId="2" borderId="31" xfId="1" applyFont="1" applyFill="1" applyBorder="1" applyAlignment="1">
      <alignment horizontal="center"/>
    </xf>
    <xf numFmtId="165" fontId="32" fillId="2" borderId="29" xfId="1" applyFont="1" applyFill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32" fillId="2" borderId="2" xfId="5" applyFont="1" applyFill="1" applyBorder="1" applyAlignment="1" applyProtection="1">
      <alignment horizontal="center"/>
      <protection locked="0"/>
    </xf>
    <xf numFmtId="165" fontId="32" fillId="2" borderId="4" xfId="5" applyFont="1" applyFill="1" applyBorder="1" applyAlignment="1" applyProtection="1">
      <alignment horizontal="center"/>
      <protection locked="0"/>
    </xf>
    <xf numFmtId="166" fontId="30" fillId="0" borderId="0" xfId="0" applyNumberFormat="1" applyFont="1" applyAlignment="1">
      <alignment horizontal="center"/>
    </xf>
    <xf numFmtId="165" fontId="27" fillId="6" borderId="2" xfId="1" applyFont="1" applyFill="1" applyBorder="1" applyAlignment="1" applyProtection="1">
      <alignment horizontal="center"/>
    </xf>
    <xf numFmtId="165" fontId="27" fillId="6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165" fontId="32" fillId="0" borderId="2" xfId="1" applyFont="1" applyFill="1" applyBorder="1" applyAlignment="1" applyProtection="1">
      <alignment horizontal="center"/>
      <protection locked="0"/>
    </xf>
    <xf numFmtId="165" fontId="32" fillId="0" borderId="4" xfId="1" applyFont="1" applyFill="1" applyBorder="1" applyAlignment="1" applyProtection="1">
      <alignment horizontal="center"/>
      <protection locked="0"/>
    </xf>
    <xf numFmtId="0" fontId="8" fillId="0" borderId="5" xfId="0" applyFont="1" applyBorder="1"/>
    <xf numFmtId="168" fontId="36" fillId="12" borderId="45" xfId="0" applyNumberFormat="1" applyFont="1" applyFill="1" applyBorder="1" applyAlignment="1">
      <alignment horizontal="center"/>
    </xf>
    <xf numFmtId="168" fontId="36" fillId="12" borderId="46" xfId="0" applyNumberFormat="1" applyFont="1" applyFill="1" applyBorder="1" applyAlignment="1">
      <alignment horizontal="center"/>
    </xf>
    <xf numFmtId="168" fontId="36" fillId="12" borderId="47" xfId="0" applyNumberFormat="1" applyFont="1" applyFill="1" applyBorder="1" applyAlignment="1">
      <alignment horizontal="center"/>
    </xf>
    <xf numFmtId="0" fontId="25" fillId="12" borderId="45" xfId="0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36" fillId="12" borderId="45" xfId="0" applyFont="1" applyFill="1" applyBorder="1" applyAlignment="1">
      <alignment horizontal="center"/>
    </xf>
    <xf numFmtId="0" fontId="36" fillId="12" borderId="46" xfId="0" applyFont="1" applyFill="1" applyBorder="1" applyAlignment="1">
      <alignment horizontal="center"/>
    </xf>
    <xf numFmtId="0" fontId="36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6CC"/>
      <color rgb="FF9DE3B1"/>
      <color rgb="FFF8DCF3"/>
      <color rgb="FFDF5BC3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28574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371475</xdr:colOff>
      <xdr:row>5</xdr:row>
      <xdr:rowOff>9524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409575</xdr:colOff>
      <xdr:row>5</xdr:row>
      <xdr:rowOff>47624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428625</xdr:colOff>
      <xdr:row>5</xdr:row>
      <xdr:rowOff>85724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57150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</xdr:col>
      <xdr:colOff>409575</xdr:colOff>
      <xdr:row>5</xdr:row>
      <xdr:rowOff>38099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409575</xdr:colOff>
      <xdr:row>5</xdr:row>
      <xdr:rowOff>28574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5"/>
  <sheetViews>
    <sheetView tabSelected="1"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398"/>
      <c r="E11" s="39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279"/>
      <c r="D12" s="417"/>
      <c r="E12" s="418"/>
      <c r="F12" s="332"/>
      <c r="G12" s="332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3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3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3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3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3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3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3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3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  <c r="T26" s="58"/>
      <c r="U26" s="58"/>
    </row>
    <row r="27" spans="1:23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3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3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3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3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191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191"/>
      <c r="G56" s="191"/>
      <c r="H56" s="191"/>
      <c r="J56" s="291" t="s">
        <v>151</v>
      </c>
      <c r="K56" s="292" t="s">
        <v>101</v>
      </c>
      <c r="L56" s="252"/>
      <c r="M56" s="252"/>
      <c r="N56" s="293"/>
      <c r="R56" s="306"/>
      <c r="S56" s="69"/>
    </row>
    <row r="57" spans="1:21" x14ac:dyDescent="0.3">
      <c r="A57" s="7"/>
      <c r="E57" s="286"/>
      <c r="F57" s="191"/>
      <c r="G57" s="191"/>
      <c r="H57" s="192"/>
      <c r="I57" s="7"/>
      <c r="J57" s="296" t="s">
        <v>151</v>
      </c>
      <c r="K57" s="286" t="s">
        <v>118</v>
      </c>
      <c r="L57" s="256"/>
      <c r="M57" s="257"/>
      <c r="N57" s="258"/>
      <c r="R57" s="306"/>
      <c r="S57" s="69"/>
    </row>
    <row r="58" spans="1:21" ht="13.5" thickBot="1" x14ac:dyDescent="0.35">
      <c r="E58" s="286"/>
      <c r="F58" s="191"/>
      <c r="G58" s="191"/>
      <c r="H58" s="191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R58" s="306"/>
      <c r="S58" s="69"/>
    </row>
    <row r="59" spans="1:21" x14ac:dyDescent="0.3">
      <c r="E59" s="286"/>
      <c r="F59" s="191"/>
      <c r="G59" s="191"/>
      <c r="H59" s="192"/>
      <c r="J59" s="291" t="s">
        <v>145</v>
      </c>
      <c r="K59" s="292" t="s">
        <v>101</v>
      </c>
      <c r="L59" s="252"/>
      <c r="M59" s="252"/>
      <c r="N59" s="293"/>
      <c r="R59" s="306"/>
    </row>
    <row r="60" spans="1:21" x14ac:dyDescent="0.3">
      <c r="E60" s="286"/>
      <c r="F60" s="191"/>
      <c r="G60" s="191"/>
      <c r="H60" s="191"/>
      <c r="J60" s="296" t="s">
        <v>145</v>
      </c>
      <c r="K60" s="286" t="s">
        <v>118</v>
      </c>
      <c r="L60" s="256"/>
      <c r="M60" s="256"/>
      <c r="N60" s="301"/>
      <c r="R60" s="306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R61" s="306"/>
      <c r="S61" s="57" t="s">
        <v>37</v>
      </c>
    </row>
    <row r="62" spans="1:21" x14ac:dyDescent="0.3">
      <c r="E62" s="286"/>
      <c r="F62" s="191"/>
      <c r="G62" s="191"/>
      <c r="H62" s="191"/>
      <c r="J62" s="291" t="s">
        <v>147</v>
      </c>
      <c r="K62" s="292" t="s">
        <v>101</v>
      </c>
      <c r="L62" s="252"/>
      <c r="M62" s="252"/>
      <c r="N62" s="293"/>
      <c r="R62" s="306"/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57" t="s">
        <v>140</v>
      </c>
      <c r="R63" s="306" t="s">
        <v>29</v>
      </c>
    </row>
    <row r="64" spans="1:21" ht="13.5" thickBot="1" x14ac:dyDescent="0.35">
      <c r="E64" s="286"/>
      <c r="F64" s="191"/>
      <c r="G64" s="191"/>
      <c r="H64" s="191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R64" s="306"/>
    </row>
    <row r="65" spans="2:18" x14ac:dyDescent="0.3">
      <c r="B65" s="71"/>
      <c r="E65" s="286"/>
      <c r="F65" s="191"/>
      <c r="G65" s="191"/>
      <c r="H65" s="192"/>
      <c r="J65" s="291" t="s">
        <v>155</v>
      </c>
      <c r="K65" s="292" t="s">
        <v>101</v>
      </c>
      <c r="L65" s="252"/>
      <c r="M65" s="252"/>
      <c r="N65" s="293"/>
      <c r="R65" s="306"/>
    </row>
    <row r="66" spans="2:18" x14ac:dyDescent="0.3">
      <c r="B66" s="71"/>
      <c r="E66" s="286"/>
      <c r="F66" s="191"/>
      <c r="G66" s="191"/>
      <c r="H66" s="191"/>
      <c r="J66" s="296" t="s">
        <v>155</v>
      </c>
      <c r="K66" s="286" t="s">
        <v>118</v>
      </c>
      <c r="L66" s="256"/>
      <c r="M66" s="256"/>
      <c r="N66" s="301"/>
      <c r="R66" s="306"/>
    </row>
    <row r="67" spans="2:18" ht="13.5" thickBot="1" x14ac:dyDescent="0.35">
      <c r="B67" s="71"/>
      <c r="E67" s="286"/>
      <c r="F67" s="191"/>
      <c r="G67" s="191"/>
      <c r="H67" s="192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R67" s="306"/>
    </row>
    <row r="68" spans="2:18" x14ac:dyDescent="0.3">
      <c r="E68" s="286"/>
      <c r="F68" s="191"/>
      <c r="G68" s="191"/>
      <c r="H68" s="191"/>
      <c r="J68" s="291" t="s">
        <v>131</v>
      </c>
      <c r="K68" s="292" t="s">
        <v>101</v>
      </c>
      <c r="L68" s="252"/>
      <c r="M68" s="252"/>
      <c r="N68" s="293"/>
      <c r="R68" s="306"/>
    </row>
    <row r="69" spans="2:18" x14ac:dyDescent="0.3">
      <c r="E69" s="286"/>
      <c r="F69" s="191"/>
      <c r="G69" s="191"/>
      <c r="H69" s="192"/>
      <c r="J69" s="296" t="s">
        <v>131</v>
      </c>
      <c r="K69" s="286" t="s">
        <v>118</v>
      </c>
      <c r="L69" s="256"/>
      <c r="M69" s="256"/>
      <c r="N69" s="301"/>
      <c r="R69" s="306"/>
    </row>
    <row r="70" spans="2:18" ht="13.5" thickBot="1" x14ac:dyDescent="0.35">
      <c r="E70" s="286"/>
      <c r="F70" s="191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R70" s="30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08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7"/>
      <c r="R72" s="308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0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07"/>
    </row>
    <row r="75" spans="2:18" x14ac:dyDescent="0.3">
      <c r="E75" s="286"/>
      <c r="F75" s="353"/>
      <c r="G75" s="353"/>
      <c r="H75" s="353"/>
      <c r="J75" s="296" t="s">
        <v>132</v>
      </c>
      <c r="K75" s="286" t="s">
        <v>118</v>
      </c>
      <c r="L75" s="317"/>
      <c r="M75" s="256"/>
      <c r="N75" s="301"/>
      <c r="Q75" s="354">
        <f>SUM(Q64:Q74)</f>
        <v>0</v>
      </c>
      <c r="R75" s="354">
        <f>SUM(R64:R74)*1.98</f>
        <v>0</v>
      </c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56">
        <f>SUM(Q75:R75)</f>
        <v>0</v>
      </c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R77" s="306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R78" s="306"/>
    </row>
    <row r="79" spans="2:18" x14ac:dyDescent="0.3">
      <c r="E79" s="286"/>
      <c r="F79" s="286"/>
      <c r="G79" s="191"/>
      <c r="H79" s="192"/>
      <c r="J79" s="296" t="s">
        <v>153</v>
      </c>
      <c r="K79" s="286" t="s">
        <v>103</v>
      </c>
      <c r="L79" s="256"/>
      <c r="M79" s="257">
        <f t="shared" ref="M79:M83" si="5">SUM(L79)</f>
        <v>0</v>
      </c>
      <c r="N79" s="301"/>
      <c r="R79" s="306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5"/>
        <v>0</v>
      </c>
      <c r="N80" s="301"/>
    </row>
    <row r="81" spans="5:14" x14ac:dyDescent="0.3">
      <c r="E81" s="286"/>
      <c r="F81" s="286"/>
      <c r="G81" s="191"/>
      <c r="H81" s="192"/>
      <c r="J81" s="296" t="s">
        <v>149</v>
      </c>
      <c r="K81" s="286" t="s">
        <v>103</v>
      </c>
      <c r="L81" s="256"/>
      <c r="M81" s="257">
        <f t="shared" si="5"/>
        <v>0</v>
      </c>
      <c r="N81" s="301"/>
    </row>
    <row r="82" spans="5:14" x14ac:dyDescent="0.3">
      <c r="E82" s="286"/>
      <c r="F82" s="286"/>
      <c r="G82" s="191"/>
      <c r="H82" s="192"/>
      <c r="J82" s="296" t="s">
        <v>155</v>
      </c>
      <c r="K82" s="286" t="s">
        <v>103</v>
      </c>
      <c r="L82" s="256"/>
      <c r="M82" s="257">
        <f t="shared" si="5"/>
        <v>0</v>
      </c>
      <c r="N82" s="301"/>
    </row>
    <row r="83" spans="5:14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4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4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4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4" x14ac:dyDescent="0.3">
      <c r="E87" s="286"/>
      <c r="F87" s="286"/>
      <c r="G87" s="286"/>
      <c r="H87" s="192"/>
      <c r="J87" s="286"/>
      <c r="K87" s="286"/>
      <c r="L87" s="286"/>
      <c r="M87" s="287"/>
    </row>
    <row r="88" spans="5:14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4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4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4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4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4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4" x14ac:dyDescent="0.3">
      <c r="E94" s="286"/>
      <c r="F94" s="286"/>
      <c r="G94" s="286"/>
      <c r="H94" s="192"/>
      <c r="J94" s="286"/>
      <c r="K94" s="286"/>
      <c r="L94" s="286"/>
      <c r="M94" s="289"/>
    </row>
    <row r="95" spans="5:14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4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8" spans="5:13" x14ac:dyDescent="0.3">
      <c r="J98" s="322"/>
    </row>
    <row r="105" spans="5:13" x14ac:dyDescent="0.3">
      <c r="L105" s="1" t="s">
        <v>51</v>
      </c>
    </row>
  </sheetData>
  <mergeCells count="68">
    <mergeCell ref="E22:G22"/>
    <mergeCell ref="I13:J13"/>
    <mergeCell ref="I14:J14"/>
    <mergeCell ref="I15:J15"/>
    <mergeCell ref="I8:J8"/>
    <mergeCell ref="I9:J9"/>
    <mergeCell ref="A20:C20"/>
    <mergeCell ref="I12:J12"/>
    <mergeCell ref="D12:E12"/>
    <mergeCell ref="J51:M51"/>
    <mergeCell ref="E51:H51"/>
    <mergeCell ref="E41:G41"/>
    <mergeCell ref="E33:G33"/>
    <mergeCell ref="E38:G38"/>
    <mergeCell ref="E37:G37"/>
    <mergeCell ref="E20:H20"/>
    <mergeCell ref="E28:H28"/>
    <mergeCell ref="I17:J17"/>
    <mergeCell ref="J20:L20"/>
    <mergeCell ref="D13:E13"/>
    <mergeCell ref="D14:E14"/>
    <mergeCell ref="D15:E15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L8:L9"/>
    <mergeCell ref="M8:M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T2:U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F9:G9"/>
    <mergeCell ref="C9:E9"/>
    <mergeCell ref="I10:J10"/>
    <mergeCell ref="I11:J11"/>
    <mergeCell ref="E25:G25"/>
  </mergeCells>
  <pageMargins left="0.25" right="0.25" top="0.75" bottom="0.75" header="0.3" footer="0.3"/>
  <pageSetup paperSize="9" scale="7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7"/>
  <sheetViews>
    <sheetView topLeftCell="A8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>
        <f>+MON!J3+1</f>
        <v>1</v>
      </c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398"/>
      <c r="E11" s="39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279"/>
      <c r="G12" s="279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>SUM(D10:D12)</f>
        <v>0</v>
      </c>
      <c r="E13" s="421">
        <f t="shared" ref="E13" si="0">SUM(E10:E12)</f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-M67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-M70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-M73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-M76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63"/>
      <c r="K48" s="263"/>
      <c r="L48" s="26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3"/>
      <c r="K49" s="263"/>
      <c r="L49" s="26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1</v>
      </c>
      <c r="F51" s="419"/>
      <c r="G51" s="419"/>
      <c r="H51" s="419"/>
      <c r="J51" s="419">
        <f>+J3</f>
        <v>1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 t="s">
        <v>158</v>
      </c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 t="s">
        <v>159</v>
      </c>
      <c r="F53" s="286" t="s">
        <v>160</v>
      </c>
      <c r="G53" s="191" t="s">
        <v>161</v>
      </c>
      <c r="H53" s="191" t="s">
        <v>162</v>
      </c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7">
        <v>6828</v>
      </c>
      <c r="F54" s="359">
        <v>25</v>
      </c>
      <c r="G54" s="359"/>
      <c r="H54" s="359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7">
        <v>6014</v>
      </c>
      <c r="F55" s="359">
        <v>25.5</v>
      </c>
      <c r="G55" s="359"/>
      <c r="H55" s="360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7">
        <v>8487</v>
      </c>
      <c r="F56" s="359">
        <v>63.8</v>
      </c>
      <c r="G56" s="359"/>
      <c r="H56" s="360"/>
      <c r="J56" s="291" t="s">
        <v>151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7">
        <v>1535</v>
      </c>
      <c r="F57" s="359"/>
      <c r="G57" s="359">
        <v>20</v>
      </c>
      <c r="H57" s="360"/>
      <c r="I57" s="7"/>
      <c r="J57" s="296" t="s">
        <v>151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7">
        <v>1947</v>
      </c>
      <c r="F58" s="359">
        <v>10</v>
      </c>
      <c r="G58" s="359"/>
      <c r="H58" s="360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E59" s="287"/>
      <c r="F59" s="359"/>
      <c r="G59" s="359"/>
      <c r="H59" s="360"/>
      <c r="J59" s="291" t="s">
        <v>145</v>
      </c>
      <c r="K59" s="292" t="s">
        <v>101</v>
      </c>
      <c r="L59" s="252"/>
      <c r="M59" s="252"/>
      <c r="N59" s="293"/>
    </row>
    <row r="60" spans="1:21" x14ac:dyDescent="0.3">
      <c r="E60" s="287"/>
      <c r="F60" s="360">
        <f>SUM(F54:F59)</f>
        <v>124.3</v>
      </c>
      <c r="G60" s="360">
        <f t="shared" ref="G60:H60" si="5">SUM(G54:G59)</f>
        <v>20</v>
      </c>
      <c r="H60" s="360">
        <f t="shared" si="5"/>
        <v>0</v>
      </c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7"/>
      <c r="F61" s="359"/>
      <c r="G61" s="359"/>
      <c r="H61" s="360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7"/>
      <c r="F62" s="359"/>
      <c r="G62" s="359"/>
      <c r="H62" s="360"/>
      <c r="J62" s="291" t="s">
        <v>147</v>
      </c>
      <c r="K62" s="292" t="s">
        <v>101</v>
      </c>
      <c r="L62" s="252"/>
      <c r="M62" s="252"/>
      <c r="N62" s="293"/>
    </row>
    <row r="63" spans="1:21" x14ac:dyDescent="0.3">
      <c r="E63" s="287"/>
      <c r="F63" s="359"/>
      <c r="G63" s="359"/>
      <c r="H63" s="360"/>
      <c r="J63" s="296" t="s">
        <v>147</v>
      </c>
      <c r="K63" s="286" t="s">
        <v>118</v>
      </c>
      <c r="L63" s="256"/>
      <c r="M63" s="256"/>
      <c r="N63" s="301"/>
    </row>
    <row r="64" spans="1:21" ht="13.5" thickBot="1" x14ac:dyDescent="0.35">
      <c r="E64" s="287"/>
      <c r="F64" s="359"/>
      <c r="G64" s="359"/>
      <c r="H64" s="360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8" x14ac:dyDescent="0.3">
      <c r="E65" s="287"/>
      <c r="F65" s="359"/>
      <c r="G65" s="359"/>
      <c r="H65" s="360"/>
      <c r="J65" s="291" t="s">
        <v>155</v>
      </c>
      <c r="K65" s="292" t="s">
        <v>101</v>
      </c>
      <c r="L65" s="252"/>
      <c r="M65" s="252"/>
      <c r="N65" s="293"/>
    </row>
    <row r="66" spans="2:18" x14ac:dyDescent="0.3">
      <c r="E66" s="286"/>
      <c r="F66" s="286"/>
      <c r="G66" s="286"/>
      <c r="H66" s="287"/>
      <c r="J66" s="296" t="s">
        <v>155</v>
      </c>
      <c r="K66" s="286" t="s">
        <v>118</v>
      </c>
      <c r="L66" s="256"/>
      <c r="M66" s="256"/>
      <c r="N66" s="301"/>
    </row>
    <row r="67" spans="2:18" ht="13.5" thickBot="1" x14ac:dyDescent="0.35">
      <c r="B67" s="71"/>
      <c r="E67" s="286"/>
      <c r="F67" s="286"/>
      <c r="G67" s="191"/>
      <c r="H67" s="191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8" x14ac:dyDescent="0.3">
      <c r="E68" s="287"/>
      <c r="F68" s="359"/>
      <c r="G68" s="359"/>
      <c r="H68" s="360"/>
      <c r="J68" s="291" t="s">
        <v>131</v>
      </c>
      <c r="K68" s="292" t="s">
        <v>101</v>
      </c>
      <c r="L68" s="252"/>
      <c r="M68" s="252"/>
      <c r="N68" s="293"/>
    </row>
    <row r="69" spans="2:18" x14ac:dyDescent="0.3">
      <c r="E69" s="287"/>
      <c r="F69" s="359"/>
      <c r="G69" s="359"/>
      <c r="H69" s="360"/>
      <c r="J69" s="296" t="s">
        <v>131</v>
      </c>
      <c r="K69" s="286" t="s">
        <v>118</v>
      </c>
      <c r="L69" s="256"/>
      <c r="M69" s="256"/>
      <c r="N69" s="301"/>
      <c r="Q69" s="57" t="s">
        <v>140</v>
      </c>
      <c r="R69" s="57" t="s">
        <v>29</v>
      </c>
    </row>
    <row r="70" spans="2:18" ht="13.5" thickBot="1" x14ac:dyDescent="0.35">
      <c r="E70" s="287"/>
      <c r="F70" s="360"/>
      <c r="G70" s="360"/>
      <c r="H70" s="360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8" x14ac:dyDescent="0.3">
      <c r="E71" s="287"/>
      <c r="F71" s="359"/>
      <c r="G71" s="359"/>
      <c r="H71" s="360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8" x14ac:dyDescent="0.3">
      <c r="E72" s="286"/>
      <c r="F72" s="359"/>
      <c r="G72" s="359"/>
      <c r="H72" s="360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8" ht="13.5" thickBot="1" x14ac:dyDescent="0.35">
      <c r="E73" s="286"/>
      <c r="F73" s="359"/>
      <c r="G73" s="359"/>
      <c r="H73" s="360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359"/>
      <c r="G74" s="359"/>
      <c r="H74" s="360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Q78" s="327"/>
      <c r="R78" s="327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257">
        <f t="shared" ref="M79:M83" si="6">SUM(L79)</f>
        <v>0</v>
      </c>
      <c r="N79" s="301"/>
      <c r="Q79" s="327"/>
      <c r="R79" s="327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6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257">
        <f t="shared" si="6"/>
        <v>0</v>
      </c>
      <c r="N82" s="301"/>
      <c r="Q82" s="323"/>
      <c r="R82" s="323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6"/>
        <v>0</v>
      </c>
      <c r="N83" s="301"/>
      <c r="R83" s="323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R84" s="323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R86" s="323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7"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I13:J13"/>
    <mergeCell ref="D14:E14"/>
    <mergeCell ref="I14:J14"/>
    <mergeCell ref="D15:E15"/>
    <mergeCell ref="I15:J15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T2:U2"/>
    <mergeCell ref="I9:J9"/>
    <mergeCell ref="D10:E10"/>
    <mergeCell ref="I10:J10"/>
    <mergeCell ref="D11:E11"/>
    <mergeCell ref="A2:O2"/>
    <mergeCell ref="P2:R2"/>
    <mergeCell ref="H3:H4"/>
    <mergeCell ref="J3:M4"/>
  </mergeCells>
  <pageMargins left="0.25" right="0.25" top="0.75" bottom="0.75" header="0.3" footer="0.3"/>
  <pageSetup paperSize="9" scale="69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7"/>
  <sheetViews>
    <sheetView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279"/>
      <c r="G12" s="279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-M59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-M62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-M66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-M69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-M72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-M75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+M79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3"/>
      <c r="K48" s="303"/>
      <c r="L48" s="30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3"/>
      <c r="K49" s="303"/>
      <c r="L49" s="30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155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155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142</v>
      </c>
      <c r="K56" s="292" t="s">
        <v>101</v>
      </c>
      <c r="L56" s="252"/>
      <c r="M56" s="252"/>
      <c r="N56" s="293"/>
      <c r="S56" s="69"/>
    </row>
    <row r="57" spans="1:21" x14ac:dyDescent="0.3">
      <c r="E57" s="286"/>
      <c r="F57" s="286"/>
      <c r="G57" s="191"/>
      <c r="H57" s="192"/>
      <c r="I57" s="7"/>
      <c r="J57" s="296" t="s">
        <v>142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"/>
      <c r="E58" s="357"/>
      <c r="F58" s="357"/>
      <c r="G58" s="358"/>
      <c r="H58" s="358"/>
      <c r="I58" s="7"/>
      <c r="J58" s="294" t="s">
        <v>142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s="303" customFormat="1" x14ac:dyDescent="0.3">
      <c r="E59" s="286"/>
      <c r="F59" s="191"/>
      <c r="G59" s="191"/>
      <c r="H59" s="192"/>
      <c r="I59" s="1"/>
      <c r="J59" s="291" t="s">
        <v>145</v>
      </c>
      <c r="K59" s="292" t="s">
        <v>101</v>
      </c>
      <c r="L59" s="252"/>
      <c r="M59" s="252"/>
      <c r="N59" s="293"/>
      <c r="Q59" s="315"/>
      <c r="R59" s="315"/>
      <c r="S59" s="316"/>
      <c r="T59" s="1"/>
      <c r="U59" s="1"/>
    </row>
    <row r="60" spans="1:21" x14ac:dyDescent="0.3">
      <c r="E60" s="286"/>
      <c r="F60" s="191"/>
      <c r="G60" s="191"/>
      <c r="H60" s="192"/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</row>
    <row r="62" spans="1:21" x14ac:dyDescent="0.3">
      <c r="E62" s="286"/>
      <c r="F62" s="191"/>
      <c r="G62" s="191"/>
      <c r="H62" s="192"/>
      <c r="J62" s="291" t="s">
        <v>147</v>
      </c>
      <c r="K62" s="292" t="s">
        <v>101</v>
      </c>
      <c r="L62" s="252"/>
      <c r="M62" s="252"/>
      <c r="N62" s="293"/>
      <c r="Q62" s="57" t="s">
        <v>140</v>
      </c>
      <c r="R62" s="57" t="s">
        <v>29</v>
      </c>
      <c r="S62" s="57" t="s">
        <v>37</v>
      </c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327"/>
      <c r="R63" s="327"/>
    </row>
    <row r="64" spans="1:21" ht="13.5" thickBot="1" x14ac:dyDescent="0.35">
      <c r="E64" s="286"/>
      <c r="F64" s="191"/>
      <c r="G64" s="191"/>
      <c r="H64" s="192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Q64" s="327"/>
      <c r="R64" s="327"/>
    </row>
    <row r="65" spans="2:18" x14ac:dyDescent="0.3">
      <c r="E65" s="286"/>
      <c r="F65" s="191"/>
      <c r="G65" s="191"/>
      <c r="H65" s="192"/>
      <c r="J65" s="291" t="s">
        <v>148</v>
      </c>
      <c r="K65" s="292" t="s">
        <v>101</v>
      </c>
      <c r="L65" s="252"/>
      <c r="M65" s="252"/>
      <c r="N65" s="293"/>
      <c r="Q65" s="327"/>
      <c r="R65" s="327"/>
    </row>
    <row r="66" spans="2:18" x14ac:dyDescent="0.3">
      <c r="E66" s="286"/>
      <c r="F66" s="191"/>
      <c r="G66" s="191"/>
      <c r="H66" s="192"/>
      <c r="J66" s="296" t="s">
        <v>148</v>
      </c>
      <c r="K66" s="286" t="s">
        <v>118</v>
      </c>
      <c r="L66" s="256"/>
      <c r="M66" s="256"/>
      <c r="N66" s="301"/>
      <c r="Q66" s="327"/>
      <c r="R66" s="327"/>
    </row>
    <row r="67" spans="2:18" ht="13.5" thickBot="1" x14ac:dyDescent="0.35">
      <c r="B67" s="71"/>
      <c r="E67" s="286"/>
      <c r="F67" s="191"/>
      <c r="G67" s="191"/>
      <c r="H67" s="192"/>
      <c r="J67" s="294" t="s">
        <v>148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Q67" s="327"/>
      <c r="R67" s="327"/>
    </row>
    <row r="68" spans="2:18" x14ac:dyDescent="0.3">
      <c r="B68" s="71"/>
      <c r="E68" s="286"/>
      <c r="F68" s="191"/>
      <c r="G68" s="191"/>
      <c r="H68" s="192"/>
      <c r="J68" s="291" t="s">
        <v>151</v>
      </c>
      <c r="K68" s="292" t="s">
        <v>101</v>
      </c>
      <c r="L68" s="252"/>
      <c r="M68" s="252"/>
      <c r="N68" s="293"/>
      <c r="Q68" s="327"/>
      <c r="R68" s="327"/>
    </row>
    <row r="69" spans="2:18" x14ac:dyDescent="0.3">
      <c r="B69" s="71"/>
      <c r="E69" s="286"/>
      <c r="F69" s="191"/>
      <c r="G69" s="191"/>
      <c r="H69" s="192"/>
      <c r="J69" s="296" t="s">
        <v>151</v>
      </c>
      <c r="K69" s="286" t="s">
        <v>118</v>
      </c>
      <c r="L69" s="256"/>
      <c r="M69" s="256"/>
      <c r="N69" s="301"/>
      <c r="Q69" s="327"/>
      <c r="R69" s="327"/>
    </row>
    <row r="70" spans="2:18" ht="13.5" thickBot="1" x14ac:dyDescent="0.35">
      <c r="E70" s="286"/>
      <c r="F70" s="191"/>
      <c r="G70" s="191"/>
      <c r="H70" s="192"/>
      <c r="J70" s="294" t="s">
        <v>151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8" ht="13.5" thickBot="1" x14ac:dyDescent="0.35">
      <c r="E73" s="286"/>
      <c r="F73" s="191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191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8" x14ac:dyDescent="0.3">
      <c r="E75" s="286"/>
      <c r="F75" s="191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3">
        <f>SUM(Q63:Q74)</f>
        <v>0</v>
      </c>
      <c r="R75" s="323">
        <f>SUM(R63:R74)*1.98</f>
        <v>0</v>
      </c>
    </row>
    <row r="76" spans="2:18" ht="13.5" thickBot="1" x14ac:dyDescent="0.35">
      <c r="E76" s="286"/>
      <c r="F76" s="191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23">
        <f>SUM(Q75:R75)</f>
        <v>0</v>
      </c>
    </row>
    <row r="77" spans="2:18" ht="13.5" thickBot="1" x14ac:dyDescent="0.35">
      <c r="E77" s="286"/>
      <c r="F77" s="191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</row>
    <row r="78" spans="2:18" x14ac:dyDescent="0.3">
      <c r="E78" s="286"/>
      <c r="F78" s="192">
        <f>SUM(F59:F77)</f>
        <v>0</v>
      </c>
      <c r="G78" s="192">
        <f t="shared" ref="G78:H78" si="5">SUM(G59:G77)</f>
        <v>0</v>
      </c>
      <c r="H78" s="192">
        <f t="shared" si="5"/>
        <v>0</v>
      </c>
      <c r="J78" s="291" t="s">
        <v>155</v>
      </c>
      <c r="K78" s="292" t="s">
        <v>103</v>
      </c>
      <c r="L78" s="252"/>
      <c r="M78" s="276">
        <f>SUM(L78)</f>
        <v>0</v>
      </c>
      <c r="N78" s="293"/>
    </row>
    <row r="79" spans="2:18" x14ac:dyDescent="0.3">
      <c r="E79" s="286"/>
      <c r="F79" s="191"/>
      <c r="G79" s="191"/>
      <c r="H79" s="192"/>
      <c r="J79" s="296" t="s">
        <v>143</v>
      </c>
      <c r="K79" s="286" t="s">
        <v>103</v>
      </c>
      <c r="L79" s="256"/>
      <c r="M79" s="257">
        <f t="shared" ref="M79:M83" si="6">SUM(L79)</f>
        <v>0</v>
      </c>
      <c r="N79" s="301"/>
    </row>
    <row r="80" spans="2:18" x14ac:dyDescent="0.3">
      <c r="E80" s="286"/>
      <c r="F80" s="191"/>
      <c r="G80" s="191"/>
      <c r="H80" s="192">
        <f>SUM(F78:H78)</f>
        <v>0</v>
      </c>
      <c r="J80" s="296" t="s">
        <v>148</v>
      </c>
      <c r="K80" s="286" t="s">
        <v>103</v>
      </c>
      <c r="L80" s="256"/>
      <c r="M80" s="257">
        <f t="shared" si="6"/>
        <v>0</v>
      </c>
      <c r="N80" s="301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</row>
    <row r="82" spans="5:18" x14ac:dyDescent="0.3">
      <c r="E82" s="286"/>
      <c r="F82" s="286"/>
      <c r="G82" s="191"/>
      <c r="H82" s="192"/>
      <c r="J82" s="296" t="s">
        <v>145</v>
      </c>
      <c r="K82" s="286" t="s">
        <v>103</v>
      </c>
      <c r="L82" s="256"/>
      <c r="M82" s="257">
        <f t="shared" si="6"/>
        <v>0</v>
      </c>
      <c r="N82" s="301"/>
    </row>
    <row r="83" spans="5:18" x14ac:dyDescent="0.3">
      <c r="E83" s="286"/>
      <c r="F83" s="286"/>
      <c r="G83" s="191"/>
      <c r="H83" s="192"/>
      <c r="J83" s="296" t="s">
        <v>153</v>
      </c>
      <c r="K83" s="286" t="s">
        <v>103</v>
      </c>
      <c r="L83" s="256"/>
      <c r="M83" s="257">
        <f t="shared" si="6"/>
        <v>0</v>
      </c>
      <c r="N83" s="30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Q90" s="323"/>
      <c r="R90" s="323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R91" s="323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Q92" s="323"/>
      <c r="R92" s="323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Q93" s="323"/>
      <c r="R93" s="323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R95" s="323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A1:S1"/>
    <mergeCell ref="A2:O2"/>
    <mergeCell ref="P2:R2"/>
    <mergeCell ref="H3:H4"/>
    <mergeCell ref="J3:M4"/>
    <mergeCell ref="T2:U2"/>
    <mergeCell ref="C7:E7"/>
    <mergeCell ref="F7:G7"/>
    <mergeCell ref="I7:J7"/>
    <mergeCell ref="L7:M7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97"/>
  <sheetViews>
    <sheetView topLeftCell="A9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8.1796875" style="1" bestFit="1" customWidth="1"/>
    <col min="17" max="17" width="10.81640625" style="57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332"/>
      <c r="G12" s="332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2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2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2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2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2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2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2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2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  <c r="V26" s="172"/>
    </row>
    <row r="27" spans="1:22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2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2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2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2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157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157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157</v>
      </c>
      <c r="K58" s="295" t="s">
        <v>102</v>
      </c>
      <c r="L58" s="253"/>
      <c r="M58" s="328">
        <f>SUM(L56:L58)</f>
        <v>0</v>
      </c>
      <c r="N58" s="255">
        <f>+M58*0.0185</f>
        <v>0</v>
      </c>
      <c r="S58" s="69"/>
    </row>
    <row r="59" spans="1:21" x14ac:dyDescent="0.3"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302"/>
      <c r="N59" s="293"/>
    </row>
    <row r="60" spans="1:21" x14ac:dyDescent="0.3"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317"/>
      <c r="N60" s="301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328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6"/>
      <c r="F62" s="286"/>
      <c r="G62" s="191"/>
      <c r="H62" s="192"/>
      <c r="J62" s="291" t="s">
        <v>147</v>
      </c>
      <c r="K62" s="292" t="s">
        <v>101</v>
      </c>
      <c r="L62" s="252"/>
      <c r="M62" s="302"/>
      <c r="N62" s="293"/>
    </row>
    <row r="63" spans="1:21" x14ac:dyDescent="0.3">
      <c r="E63" s="286"/>
      <c r="F63" s="286"/>
      <c r="G63" s="191"/>
      <c r="H63" s="192"/>
      <c r="J63" s="296" t="s">
        <v>147</v>
      </c>
      <c r="K63" s="286" t="s">
        <v>118</v>
      </c>
      <c r="L63" s="256"/>
      <c r="M63" s="317"/>
      <c r="N63" s="301"/>
    </row>
    <row r="64" spans="1:21" ht="13.5" thickBot="1" x14ac:dyDescent="0.35">
      <c r="E64" s="286"/>
      <c r="F64" s="286"/>
      <c r="G64" s="191"/>
      <c r="H64" s="192"/>
      <c r="J64" s="294" t="s">
        <v>147</v>
      </c>
      <c r="K64" s="295" t="s">
        <v>102</v>
      </c>
      <c r="L64" s="253"/>
      <c r="M64" s="328">
        <f>SUM(L62:L64)</f>
        <v>0</v>
      </c>
      <c r="N64" s="255">
        <f>+M64*0.0185</f>
        <v>0</v>
      </c>
    </row>
    <row r="65" spans="2:18" x14ac:dyDescent="0.3">
      <c r="B65" s="71"/>
      <c r="E65" s="286"/>
      <c r="F65" s="286"/>
      <c r="G65" s="191"/>
      <c r="H65" s="192"/>
      <c r="J65" s="291" t="s">
        <v>152</v>
      </c>
      <c r="K65" s="292" t="s">
        <v>101</v>
      </c>
      <c r="L65" s="252"/>
      <c r="M65" s="302"/>
      <c r="N65" s="293"/>
    </row>
    <row r="66" spans="2:18" x14ac:dyDescent="0.3">
      <c r="B66" s="71"/>
      <c r="E66" s="286"/>
      <c r="F66" s="286"/>
      <c r="G66" s="191"/>
      <c r="H66" s="192"/>
      <c r="J66" s="296" t="s">
        <v>152</v>
      </c>
      <c r="K66" s="286" t="s">
        <v>118</v>
      </c>
      <c r="L66" s="256"/>
      <c r="M66" s="317"/>
      <c r="N66" s="301"/>
    </row>
    <row r="67" spans="2:18" ht="13.5" thickBot="1" x14ac:dyDescent="0.35">
      <c r="B67" s="71"/>
      <c r="E67" s="286"/>
      <c r="F67" s="286"/>
      <c r="G67" s="191"/>
      <c r="H67" s="192"/>
      <c r="J67" s="294" t="s">
        <v>152</v>
      </c>
      <c r="K67" s="295" t="s">
        <v>102</v>
      </c>
      <c r="L67" s="253"/>
      <c r="M67" s="328">
        <f>SUM(L65:L67)</f>
        <v>0</v>
      </c>
      <c r="N67" s="255">
        <f>+M67*0.0185</f>
        <v>0</v>
      </c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302"/>
      <c r="N68" s="293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317"/>
      <c r="N69" s="301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328">
        <f>SUM(L68:L70)</f>
        <v>0</v>
      </c>
      <c r="N70" s="255">
        <f>+M70*0.0185</f>
        <v>0</v>
      </c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302"/>
      <c r="N71" s="293"/>
      <c r="Q71" s="57" t="s">
        <v>140</v>
      </c>
      <c r="R71" s="57" t="s">
        <v>29</v>
      </c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317"/>
      <c r="N72" s="301"/>
      <c r="Q72" s="327"/>
      <c r="R72" s="327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328">
        <f>SUM(L71:L73)</f>
        <v>0</v>
      </c>
      <c r="N73" s="255">
        <f>+M73*0.0185</f>
        <v>0</v>
      </c>
      <c r="Q73" s="327"/>
      <c r="R73" s="32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302"/>
      <c r="N74" s="293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317"/>
      <c r="M75" s="317"/>
      <c r="N75" s="301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328">
        <f>SUM(L74:L76)</f>
        <v>0</v>
      </c>
      <c r="N76" s="255">
        <f>+M76*0.0185</f>
        <v>0</v>
      </c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329">
        <f>SUM(L78)</f>
        <v>0</v>
      </c>
      <c r="N78" s="293"/>
      <c r="Q78" s="327"/>
      <c r="R78" s="327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330">
        <f t="shared" ref="M79:M83" si="5">SUM(L79)</f>
        <v>0</v>
      </c>
      <c r="N79" s="301"/>
      <c r="Q79" s="327"/>
      <c r="R79" s="327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330">
        <f t="shared" si="5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153</v>
      </c>
      <c r="K81" s="286" t="s">
        <v>103</v>
      </c>
      <c r="L81" s="256"/>
      <c r="M81" s="330">
        <f t="shared" si="5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330">
        <f t="shared" si="5"/>
        <v>0</v>
      </c>
      <c r="N82" s="301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330">
        <f t="shared" si="5"/>
        <v>0</v>
      </c>
      <c r="N83" s="301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3">
        <f>SUM(Q72:Q83)</f>
        <v>0</v>
      </c>
      <c r="R84" s="323">
        <f>SUM(R72:R83)*1.98</f>
        <v>0</v>
      </c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R85" s="323">
        <f>SUM(Q84:R84)</f>
        <v>0</v>
      </c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1"/>
  <sheetViews>
    <sheetView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332"/>
      <c r="G12" s="332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10410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10410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355" t="s">
        <v>154</v>
      </c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3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3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3" x14ac:dyDescent="0.3">
      <c r="A38" s="390" t="s">
        <v>39</v>
      </c>
      <c r="B38" s="390"/>
      <c r="C38" s="2"/>
      <c r="D38" s="2"/>
      <c r="E38" s="369"/>
      <c r="F38" s="370"/>
      <c r="G38" s="371"/>
      <c r="H38" s="55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369"/>
      <c r="F39" s="370"/>
      <c r="G39" s="371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9"/>
      <c r="F40" s="370"/>
      <c r="G40" s="37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9"/>
      <c r="F41" s="370"/>
      <c r="G41" s="37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9">
        <f>+J51</f>
        <v>0</v>
      </c>
      <c r="F51" s="419"/>
      <c r="G51" s="419"/>
      <c r="H51" s="419"/>
      <c r="J51" s="419">
        <f>+J3</f>
        <v>0</v>
      </c>
      <c r="K51" s="419"/>
      <c r="L51" s="419"/>
      <c r="M51" s="419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148</v>
      </c>
      <c r="K53" s="292" t="s">
        <v>101</v>
      </c>
      <c r="L53" s="252"/>
      <c r="M53" s="252"/>
      <c r="N53" s="293"/>
      <c r="P53" s="305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148</v>
      </c>
      <c r="K54" s="286" t="s">
        <v>118</v>
      </c>
      <c r="L54" s="256"/>
      <c r="M54" s="256"/>
      <c r="N54" s="301"/>
      <c r="P54" s="305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P55" s="305"/>
      <c r="S55" s="69"/>
    </row>
    <row r="56" spans="1:21" x14ac:dyDescent="0.3"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P56" s="305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146</v>
      </c>
      <c r="K57" s="286" t="s">
        <v>118</v>
      </c>
      <c r="L57" s="256"/>
      <c r="M57" s="257"/>
      <c r="N57" s="258"/>
      <c r="P57" s="305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P58" s="305"/>
      <c r="S58" s="69"/>
    </row>
    <row r="59" spans="1:21" x14ac:dyDescent="0.3"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P59" s="305"/>
    </row>
    <row r="60" spans="1:21" x14ac:dyDescent="0.3">
      <c r="E60" s="286"/>
      <c r="F60" s="286"/>
      <c r="G60" s="191"/>
      <c r="H60" s="192"/>
      <c r="J60" s="296" t="s">
        <v>152</v>
      </c>
      <c r="K60" s="286" t="s">
        <v>118</v>
      </c>
      <c r="L60" s="256"/>
      <c r="M60" s="256"/>
      <c r="N60" s="301"/>
      <c r="P60" s="305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P61" s="305"/>
      <c r="S61" s="57" t="s">
        <v>37</v>
      </c>
    </row>
    <row r="62" spans="1:21" x14ac:dyDescent="0.3">
      <c r="E62" s="286"/>
      <c r="F62" s="286"/>
      <c r="G62" s="191"/>
      <c r="H62" s="192"/>
      <c r="J62" s="291" t="s">
        <v>157</v>
      </c>
      <c r="K62" s="292" t="s">
        <v>101</v>
      </c>
      <c r="L62" s="252"/>
      <c r="M62" s="252"/>
      <c r="N62" s="293"/>
      <c r="P62" s="305"/>
    </row>
    <row r="63" spans="1:21" x14ac:dyDescent="0.3">
      <c r="E63" s="286"/>
      <c r="F63" s="286"/>
      <c r="G63" s="191"/>
      <c r="H63" s="192"/>
      <c r="J63" s="296" t="s">
        <v>157</v>
      </c>
      <c r="K63" s="286" t="s">
        <v>118</v>
      </c>
      <c r="L63" s="256"/>
      <c r="M63" s="256"/>
      <c r="N63" s="301"/>
      <c r="P63" s="305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P64" s="305"/>
    </row>
    <row r="65" spans="2:18" x14ac:dyDescent="0.3">
      <c r="B65" s="71"/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P65" s="305"/>
    </row>
    <row r="66" spans="2:18" x14ac:dyDescent="0.3">
      <c r="B66" s="71"/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P66" s="305"/>
    </row>
    <row r="67" spans="2:18" ht="13.5" thickBot="1" x14ac:dyDescent="0.35">
      <c r="B67" s="71"/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P67" s="305"/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P68" s="305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  <c r="P69" s="305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P70" s="305"/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P71" s="305"/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256"/>
      <c r="N72" s="301"/>
      <c r="P72" s="305"/>
      <c r="Q72" s="57" t="s">
        <v>140</v>
      </c>
      <c r="R72" s="57" t="s">
        <v>29</v>
      </c>
    </row>
    <row r="73" spans="2:18" ht="13.5" customHeight="1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P73" s="305"/>
      <c r="Q73" s="327"/>
      <c r="R73" s="32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P74" s="305"/>
      <c r="Q74" s="327"/>
      <c r="R74" s="327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P75" s="305"/>
      <c r="Q75" s="327"/>
      <c r="R75" s="327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P76" s="305"/>
      <c r="Q76" s="327"/>
      <c r="R76" s="327"/>
    </row>
    <row r="77" spans="2:18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P77" s="305"/>
      <c r="Q77" s="327"/>
      <c r="R77" s="327"/>
    </row>
    <row r="78" spans="2:18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P78" s="305"/>
      <c r="Q78" s="327"/>
      <c r="R78" s="327"/>
    </row>
    <row r="79" spans="2:18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P79" s="305"/>
      <c r="Q79" s="327"/>
      <c r="R79" s="327"/>
    </row>
    <row r="80" spans="2:18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P80" s="305"/>
      <c r="Q80" s="327"/>
      <c r="R80" s="327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P81" s="305"/>
      <c r="Q81" s="327"/>
      <c r="R81" s="327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P82" s="305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P83" s="305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7"/>
      <c r="R84" s="327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3">
        <f>SUM(Q73:Q84)</f>
        <v>0</v>
      </c>
      <c r="R85" s="323">
        <f>SUM(R73:R84)*1.98</f>
        <v>0</v>
      </c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R86" s="323">
        <f>SUM(Q85:R85)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P90" s="324"/>
      <c r="Q90" s="323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P91" s="324"/>
      <c r="Q91" s="323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P92" s="324"/>
      <c r="Q92" s="323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P93" s="324"/>
      <c r="Q93" s="323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9" spans="5:13" x14ac:dyDescent="0.3">
      <c r="J99" s="318"/>
      <c r="M99" s="319"/>
    </row>
    <row r="100" spans="5:13" x14ac:dyDescent="0.3">
      <c r="J100" s="318"/>
    </row>
    <row r="101" spans="5:13" x14ac:dyDescent="0.3">
      <c r="J101" s="318"/>
    </row>
  </sheetData>
  <mergeCells count="68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98"/>
  <sheetViews>
    <sheetView topLeftCell="A15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 t="s">
        <v>14</v>
      </c>
      <c r="I8" s="426"/>
      <c r="J8" s="427"/>
      <c r="K8" s="158" t="s">
        <v>95</v>
      </c>
      <c r="L8" s="402" t="s">
        <v>96</v>
      </c>
      <c r="M8" s="404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>
        <v>40300</v>
      </c>
      <c r="I9" s="381">
        <v>40900</v>
      </c>
      <c r="J9" s="382"/>
      <c r="K9" s="10">
        <v>41000</v>
      </c>
      <c r="L9" s="403"/>
      <c r="M9" s="405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247"/>
      <c r="C10" s="248"/>
      <c r="D10" s="384"/>
      <c r="E10" s="385"/>
      <c r="F10" s="248"/>
      <c r="G10" s="248"/>
      <c r="H10" s="248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8"/>
      <c r="E11" s="429"/>
      <c r="F11" s="189"/>
      <c r="G11" s="189"/>
      <c r="H11" s="75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188"/>
      <c r="C12" s="189"/>
      <c r="D12" s="428"/>
      <c r="E12" s="429"/>
      <c r="F12" s="189"/>
      <c r="G12" s="189"/>
      <c r="H12" s="279"/>
      <c r="I12" s="415"/>
      <c r="J12" s="416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40200</v>
      </c>
      <c r="D17" s="376"/>
      <c r="E17" s="377"/>
      <c r="F17" s="375">
        <v>40300</v>
      </c>
      <c r="G17" s="377"/>
      <c r="H17" s="22">
        <v>40500</v>
      </c>
      <c r="I17" s="375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8"/>
      <c r="O34" s="388"/>
      <c r="P34" s="388"/>
      <c r="Q34" s="388"/>
      <c r="R34" s="388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  <c r="W35" s="174"/>
    </row>
    <row r="36" spans="1:23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3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3" x14ac:dyDescent="0.3">
      <c r="A38" s="390" t="s">
        <v>39</v>
      </c>
      <c r="B38" s="390"/>
      <c r="C38" s="2"/>
      <c r="D38" s="2"/>
      <c r="E38" s="369"/>
      <c r="F38" s="370"/>
      <c r="G38" s="371"/>
      <c r="H38" s="55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369"/>
      <c r="F39" s="370"/>
      <c r="G39" s="371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9"/>
      <c r="F40" s="370"/>
      <c r="G40" s="37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9"/>
      <c r="F41" s="370"/>
      <c r="G41" s="37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3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2"/>
      <c r="B51" s="2"/>
      <c r="C51" s="2"/>
      <c r="D51" s="2"/>
      <c r="E51" s="419">
        <f>+J51</f>
        <v>0</v>
      </c>
      <c r="F51" s="419"/>
      <c r="G51" s="419"/>
      <c r="H51" s="419"/>
      <c r="I51" s="2"/>
      <c r="J51" s="419">
        <f>+J3</f>
        <v>0</v>
      </c>
      <c r="K51" s="419"/>
      <c r="L51" s="419"/>
      <c r="M51" s="419"/>
      <c r="O51" s="2"/>
      <c r="P51" s="2"/>
      <c r="Q51" s="4"/>
      <c r="R51" s="4"/>
      <c r="S51" s="58"/>
      <c r="T51" s="58"/>
      <c r="U51" s="58"/>
    </row>
    <row r="52" spans="1:21" ht="13.5" thickBot="1" x14ac:dyDescent="0.35">
      <c r="A52" s="2"/>
      <c r="B52" s="2"/>
      <c r="C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x14ac:dyDescent="0.3">
      <c r="A53" s="2"/>
      <c r="B53" s="2"/>
      <c r="C53" s="2"/>
      <c r="E53" s="286"/>
      <c r="F53" s="286"/>
      <c r="G53" s="191"/>
      <c r="H53" s="191"/>
      <c r="I53" s="2"/>
      <c r="J53" s="291" t="s">
        <v>155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155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J57" s="296" t="s">
        <v>147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147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151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2"/>
      <c r="I63" s="7"/>
      <c r="J63" s="296" t="s">
        <v>151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151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</row>
    <row r="66" spans="2:19" x14ac:dyDescent="0.3"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</row>
    <row r="69" spans="2:19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</row>
    <row r="72" spans="2:19" x14ac:dyDescent="0.3">
      <c r="B72" s="71"/>
      <c r="E72" s="286"/>
      <c r="F72" s="286"/>
      <c r="G72" s="191"/>
      <c r="H72" s="192"/>
      <c r="J72" s="296" t="s">
        <v>132</v>
      </c>
      <c r="K72" s="286" t="s">
        <v>118</v>
      </c>
      <c r="L72" s="317"/>
      <c r="M72" s="256"/>
      <c r="N72" s="301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57" t="s">
        <v>140</v>
      </c>
      <c r="R76" s="57" t="s">
        <v>29</v>
      </c>
    </row>
    <row r="77" spans="2:19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7"/>
      <c r="R78" s="327"/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Q79" s="327"/>
      <c r="R79" s="327"/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Q80" s="327"/>
      <c r="R80" s="327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Q81" s="327"/>
      <c r="R81" s="327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Q82" s="327"/>
      <c r="R82" s="327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Q83" s="327"/>
      <c r="R83" s="327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7"/>
      <c r="R84" s="327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7"/>
      <c r="R85" s="327"/>
    </row>
    <row r="86" spans="5:18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  <c r="Q86" s="327"/>
      <c r="R86" s="327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  <c r="Q87" s="327"/>
      <c r="R87" s="32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  <c r="Q88" s="327"/>
      <c r="R88" s="327"/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  <c r="Q89" s="323">
        <f>SUM(Q77:Q88)</f>
        <v>0</v>
      </c>
      <c r="R89" s="323">
        <f>SUM(R77:R88)*1.98</f>
        <v>0</v>
      </c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R90" s="323">
        <f>SUM(Q89:R89)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4"/>
      <c r="Q95" s="323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4"/>
      <c r="Q96" s="323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4"/>
      <c r="Q97" s="323"/>
    </row>
    <row r="98" spans="5:17" x14ac:dyDescent="0.3">
      <c r="P98" s="324"/>
      <c r="Q98" s="323"/>
    </row>
  </sheetData>
  <mergeCells count="68">
    <mergeCell ref="N46:R46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E40:G40"/>
    <mergeCell ref="E41:G41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70866141732283505" right="0.70866141732283505" top="0.74803149606299202" bottom="0.74803149606299202" header="0.31496062992126" footer="0.31496062992126"/>
  <pageSetup scale="59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99"/>
  <sheetViews>
    <sheetView topLeftCell="A12" zoomScaleNormal="100" workbookViewId="0">
      <selection activeCell="I17" sqref="I17:J1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6"/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58"/>
      <c r="U1" s="58"/>
    </row>
    <row r="2" spans="1:21" x14ac:dyDescent="0.3">
      <c r="A2" s="407" t="s">
        <v>0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409" t="s">
        <v>1</v>
      </c>
      <c r="Q2" s="410"/>
      <c r="R2" s="411"/>
      <c r="S2" s="2"/>
      <c r="T2" s="364" t="s">
        <v>144</v>
      </c>
      <c r="U2" s="365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2" t="s">
        <v>2</v>
      </c>
      <c r="I3" s="103"/>
      <c r="J3" s="413"/>
      <c r="K3" s="413"/>
      <c r="L3" s="413"/>
      <c r="M3" s="41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2"/>
      <c r="I4" s="103"/>
      <c r="J4" s="414"/>
      <c r="K4" s="414"/>
      <c r="L4" s="414"/>
      <c r="M4" s="41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173.89</v>
      </c>
      <c r="T4" s="5">
        <v>23130</v>
      </c>
      <c r="U4" s="335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5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5"/>
    </row>
    <row r="7" spans="1:21" ht="15" customHeight="1" thickBot="1" x14ac:dyDescent="0.35">
      <c r="A7" s="7"/>
      <c r="B7" s="164" t="s">
        <v>6</v>
      </c>
      <c r="C7" s="394" t="s">
        <v>7</v>
      </c>
      <c r="D7" s="397"/>
      <c r="E7" s="395"/>
      <c r="F7" s="394" t="s">
        <v>8</v>
      </c>
      <c r="G7" s="395"/>
      <c r="H7" s="165" t="s">
        <v>9</v>
      </c>
      <c r="I7" s="394" t="s">
        <v>94</v>
      </c>
      <c r="J7" s="395"/>
      <c r="K7" s="165" t="s">
        <v>45</v>
      </c>
      <c r="L7" s="394" t="s">
        <v>10</v>
      </c>
      <c r="M7" s="396"/>
      <c r="N7" s="4"/>
      <c r="O7" s="2"/>
      <c r="P7" s="5"/>
      <c r="Q7" s="91">
        <f>H13</f>
        <v>0</v>
      </c>
      <c r="R7" s="6"/>
      <c r="S7" s="2"/>
      <c r="T7" s="5"/>
      <c r="U7" s="335"/>
    </row>
    <row r="8" spans="1:21" ht="16.149999999999999" customHeight="1" x14ac:dyDescent="0.3">
      <c r="A8" s="11"/>
      <c r="B8" s="8"/>
      <c r="C8" s="156" t="s">
        <v>11</v>
      </c>
      <c r="D8" s="400" t="s">
        <v>12</v>
      </c>
      <c r="E8" s="401"/>
      <c r="F8" s="156" t="s">
        <v>13</v>
      </c>
      <c r="G8" s="156" t="s">
        <v>8</v>
      </c>
      <c r="H8" s="157"/>
      <c r="I8" s="426"/>
      <c r="J8" s="427"/>
      <c r="K8" s="158"/>
      <c r="L8" s="402" t="s">
        <v>96</v>
      </c>
      <c r="M8" s="404" t="s">
        <v>97</v>
      </c>
      <c r="N8" s="4"/>
      <c r="O8" s="2"/>
      <c r="P8" s="5"/>
      <c r="Q8" s="91">
        <f>I13</f>
        <v>0</v>
      </c>
      <c r="R8" s="6"/>
      <c r="S8" s="2"/>
      <c r="T8" s="5"/>
      <c r="U8" s="335"/>
    </row>
    <row r="9" spans="1:21" ht="13.9" customHeight="1" thickBot="1" x14ac:dyDescent="0.35">
      <c r="A9" s="73" t="s">
        <v>15</v>
      </c>
      <c r="B9" s="9">
        <v>40000</v>
      </c>
      <c r="C9" s="381">
        <v>40100</v>
      </c>
      <c r="D9" s="383"/>
      <c r="E9" s="382"/>
      <c r="F9" s="381">
        <v>40200</v>
      </c>
      <c r="G9" s="382"/>
      <c r="H9" s="104"/>
      <c r="I9" s="381"/>
      <c r="J9" s="382"/>
      <c r="K9" s="10"/>
      <c r="L9" s="403"/>
      <c r="M9" s="405"/>
      <c r="N9" s="4"/>
      <c r="O9" s="2"/>
      <c r="P9" s="5"/>
      <c r="Q9" s="91">
        <f>K13</f>
        <v>0</v>
      </c>
      <c r="R9" s="6"/>
      <c r="S9" s="2"/>
      <c r="T9" s="5"/>
      <c r="U9" s="335"/>
    </row>
    <row r="10" spans="1:21" ht="14.5" customHeight="1" x14ac:dyDescent="0.3">
      <c r="A10" s="11" t="s">
        <v>109</v>
      </c>
      <c r="B10" s="338"/>
      <c r="C10" s="339"/>
      <c r="D10" s="384"/>
      <c r="E10" s="385"/>
      <c r="F10" s="248"/>
      <c r="G10" s="339"/>
      <c r="H10" s="339"/>
      <c r="I10" s="384"/>
      <c r="J10" s="385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6"/>
      <c r="C11" s="337"/>
      <c r="D11" s="398"/>
      <c r="E11" s="399"/>
      <c r="F11" s="304"/>
      <c r="G11" s="352"/>
      <c r="H11" s="352"/>
      <c r="I11" s="386"/>
      <c r="J11" s="38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173.89</v>
      </c>
      <c r="R11" s="202">
        <f>M16</f>
        <v>173.89</v>
      </c>
      <c r="S11" s="2"/>
      <c r="T11" s="58"/>
      <c r="U11" s="58"/>
    </row>
    <row r="12" spans="1:21" ht="13.5" thickBot="1" x14ac:dyDescent="0.35">
      <c r="A12" s="72" t="s">
        <v>64</v>
      </c>
      <c r="B12" s="331"/>
      <c r="C12" s="332"/>
      <c r="D12" s="417"/>
      <c r="E12" s="418"/>
      <c r="F12" s="332"/>
      <c r="G12" s="332"/>
      <c r="H12" s="332"/>
      <c r="I12" s="417"/>
      <c r="J12" s="418"/>
      <c r="K12" s="332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20">
        <f t="shared" ref="D13:E13" si="0">SUM(D10:D12)</f>
        <v>0</v>
      </c>
      <c r="E13" s="42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20">
        <f t="shared" ref="I13" si="1">SUM(I10:I12)</f>
        <v>0</v>
      </c>
      <c r="J13" s="42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2"/>
      <c r="E14" s="423"/>
      <c r="F14" s="15"/>
      <c r="G14" s="15"/>
      <c r="H14" s="15"/>
      <c r="I14" s="422"/>
      <c r="J14" s="423"/>
      <c r="K14" s="15"/>
      <c r="L14" s="15"/>
      <c r="M14" s="16"/>
      <c r="N14" s="4"/>
      <c r="O14" s="2"/>
      <c r="P14" s="13">
        <v>10440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4">
        <f>D13*0.1</f>
        <v>0</v>
      </c>
      <c r="E15" s="425"/>
      <c r="F15" s="18">
        <f>F13*0.1</f>
        <v>0</v>
      </c>
      <c r="G15" s="18">
        <f>G13*0.1</f>
        <v>0</v>
      </c>
      <c r="H15" s="18">
        <f>H13*0.1</f>
        <v>0</v>
      </c>
      <c r="I15" s="424">
        <f>I13*0.1</f>
        <v>0</v>
      </c>
      <c r="J15" s="425"/>
      <c r="K15" s="18">
        <f>K13*0</f>
        <v>0</v>
      </c>
      <c r="L15" s="18">
        <f>SUM(B15:K15)</f>
        <v>0</v>
      </c>
      <c r="M15" s="266">
        <v>173.89</v>
      </c>
      <c r="N15" s="19">
        <v>24000</v>
      </c>
      <c r="O15" s="2"/>
      <c r="P15" s="13">
        <v>70700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173.89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5">
        <v>40100</v>
      </c>
      <c r="D17" s="376"/>
      <c r="E17" s="377"/>
      <c r="F17" s="375">
        <v>40200</v>
      </c>
      <c r="G17" s="377"/>
      <c r="H17" s="22"/>
      <c r="I17" s="375"/>
      <c r="J17" s="377"/>
      <c r="K17" s="5"/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6" t="s">
        <v>22</v>
      </c>
      <c r="B20" s="367"/>
      <c r="C20" s="368"/>
      <c r="D20" s="26"/>
      <c r="E20" s="366" t="s">
        <v>54</v>
      </c>
      <c r="F20" s="367"/>
      <c r="G20" s="367"/>
      <c r="H20" s="368"/>
      <c r="J20" s="366" t="s">
        <v>52</v>
      </c>
      <c r="K20" s="367"/>
      <c r="L20" s="368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9"/>
      <c r="F21" s="370"/>
      <c r="G21" s="371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-173.89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9"/>
      <c r="F22" s="370"/>
      <c r="G22" s="371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9"/>
      <c r="F23" s="370"/>
      <c r="G23" s="371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2"/>
      <c r="F24" s="373"/>
      <c r="G24" s="374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2"/>
      <c r="F25" s="373"/>
      <c r="G25" s="374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ht="12" customHeight="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24200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6"/>
      <c r="C28" s="93">
        <f>B28</f>
        <v>0</v>
      </c>
      <c r="D28" s="39"/>
      <c r="E28" s="366" t="s">
        <v>55</v>
      </c>
      <c r="F28" s="367"/>
      <c r="G28" s="367"/>
      <c r="H28" s="368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 t="s">
        <v>16</v>
      </c>
      <c r="C29" s="94">
        <f>SUM(C21:C28)</f>
        <v>0</v>
      </c>
      <c r="D29" s="41"/>
      <c r="E29" s="372"/>
      <c r="F29" s="373"/>
      <c r="G29" s="374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2"/>
      <c r="F30" s="373"/>
      <c r="G30" s="37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8" t="s">
        <v>23</v>
      </c>
      <c r="B31" s="379"/>
      <c r="C31" s="380"/>
      <c r="D31" s="44"/>
      <c r="E31" s="372"/>
      <c r="F31" s="373"/>
      <c r="G31" s="37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2"/>
      <c r="F32" s="373"/>
      <c r="G32" s="374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2"/>
      <c r="F33" s="373"/>
      <c r="G33" s="374"/>
      <c r="H33" s="76"/>
      <c r="I33" s="30"/>
      <c r="J33" s="167" t="s">
        <v>53</v>
      </c>
      <c r="K33" s="168"/>
      <c r="L33" s="169"/>
      <c r="M33" s="25"/>
      <c r="N33" s="389" t="s">
        <v>61</v>
      </c>
      <c r="O33" s="389"/>
      <c r="P33" s="389"/>
      <c r="Q33" s="389"/>
      <c r="R33" s="389"/>
      <c r="S33" s="389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8"/>
      <c r="O35" s="388"/>
      <c r="P35" s="388"/>
      <c r="Q35" s="388"/>
      <c r="R35" s="388"/>
      <c r="S35" s="76"/>
      <c r="T35" s="58"/>
      <c r="U35" s="58"/>
    </row>
    <row r="36" spans="1:21" x14ac:dyDescent="0.3">
      <c r="A36" s="43"/>
      <c r="B36" s="55"/>
      <c r="C36" s="97"/>
      <c r="D36" s="3"/>
      <c r="E36" s="366" t="s">
        <v>59</v>
      </c>
      <c r="F36" s="367"/>
      <c r="G36" s="367"/>
      <c r="H36" s="368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8"/>
      <c r="O36" s="388"/>
      <c r="P36" s="388"/>
      <c r="Q36" s="388"/>
      <c r="R36" s="388"/>
      <c r="S36" s="76"/>
      <c r="T36" s="58"/>
      <c r="U36" s="58"/>
    </row>
    <row r="37" spans="1:21" x14ac:dyDescent="0.3">
      <c r="A37" s="2"/>
      <c r="B37" s="2"/>
      <c r="C37" s="2"/>
      <c r="E37" s="369" t="s">
        <v>139</v>
      </c>
      <c r="F37" s="370"/>
      <c r="G37" s="371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8"/>
      <c r="O37" s="388"/>
      <c r="P37" s="388"/>
      <c r="Q37" s="388"/>
      <c r="R37" s="388"/>
      <c r="S37" s="76"/>
      <c r="T37" s="58"/>
      <c r="U37" s="58"/>
    </row>
    <row r="38" spans="1:21" x14ac:dyDescent="0.3">
      <c r="A38" s="390" t="s">
        <v>39</v>
      </c>
      <c r="B38" s="390"/>
      <c r="C38" s="2"/>
      <c r="D38" s="2"/>
      <c r="E38" s="369"/>
      <c r="F38" s="370"/>
      <c r="G38" s="371"/>
      <c r="H38" s="55"/>
      <c r="I38" s="30"/>
      <c r="J38" s="43" t="s">
        <v>46</v>
      </c>
      <c r="K38" s="52"/>
      <c r="L38" s="89">
        <f t="shared" si="4"/>
        <v>0</v>
      </c>
      <c r="M38" s="56"/>
      <c r="N38" s="388"/>
      <c r="O38" s="388"/>
      <c r="P38" s="388"/>
      <c r="Q38" s="388"/>
      <c r="R38" s="388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369"/>
      <c r="F39" s="370"/>
      <c r="G39" s="371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69"/>
      <c r="F40" s="370"/>
      <c r="G40" s="371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69"/>
      <c r="F41" s="370"/>
      <c r="G41" s="371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9" t="s">
        <v>62</v>
      </c>
      <c r="O41" s="389"/>
      <c r="P41" s="389"/>
      <c r="Q41" s="389"/>
      <c r="R41" s="389"/>
      <c r="S41" s="389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8"/>
      <c r="O42" s="388"/>
      <c r="P42" s="388"/>
      <c r="Q42" s="388"/>
      <c r="R42" s="388"/>
      <c r="S42" s="76"/>
      <c r="T42" s="58"/>
      <c r="U42" s="58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88"/>
      <c r="O43" s="388"/>
      <c r="P43" s="388"/>
      <c r="Q43" s="388"/>
      <c r="R43" s="388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3"/>
      <c r="G44" s="2"/>
      <c r="H44" s="2"/>
      <c r="I44" s="2"/>
      <c r="J44" s="155"/>
      <c r="K44" s="46"/>
      <c r="L44" s="89">
        <f t="shared" si="4"/>
        <v>0</v>
      </c>
      <c r="M44" s="25"/>
      <c r="N44" s="388"/>
      <c r="O44" s="388"/>
      <c r="P44" s="388"/>
      <c r="Q44" s="388"/>
      <c r="R44" s="388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3"/>
      <c r="G45" s="2"/>
      <c r="H45" s="2"/>
      <c r="I45" s="2"/>
      <c r="J45" s="2"/>
      <c r="K45" s="3"/>
      <c r="L45" s="89">
        <f>M16-K23-K24+K29-L35+L36+L37+L38+L39+L40+L41+L42+L43+L44+K28+K27</f>
        <v>173.89</v>
      </c>
      <c r="M45" s="25"/>
      <c r="N45" s="388"/>
      <c r="O45" s="388"/>
      <c r="P45" s="388"/>
      <c r="Q45" s="388"/>
      <c r="R45" s="388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4"/>
      <c r="G46" s="2"/>
      <c r="H46" s="2"/>
      <c r="I46" s="2"/>
      <c r="J46" s="3"/>
      <c r="K46" s="3"/>
      <c r="M46" s="25"/>
      <c r="N46" s="388"/>
      <c r="O46" s="388"/>
      <c r="P46" s="388"/>
      <c r="Q46" s="388"/>
      <c r="R46" s="388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-173.89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ht="15" customHeight="1" x14ac:dyDescent="0.3">
      <c r="A51" s="2"/>
      <c r="B51" s="2"/>
      <c r="C51" s="2"/>
      <c r="D51" s="2"/>
      <c r="E51" s="419">
        <f>+J51</f>
        <v>0</v>
      </c>
      <c r="F51" s="419"/>
      <c r="G51" s="419"/>
      <c r="H51" s="419"/>
      <c r="I51" s="2"/>
      <c r="J51" s="419">
        <f>+J3</f>
        <v>0</v>
      </c>
      <c r="K51" s="419"/>
      <c r="L51" s="419"/>
      <c r="M51" s="419"/>
      <c r="O51" s="2"/>
      <c r="P51" s="2"/>
      <c r="Q51" s="4"/>
      <c r="R51" s="4"/>
      <c r="S51" s="58"/>
      <c r="T51" s="58"/>
      <c r="U51" s="58"/>
    </row>
    <row r="52" spans="1:21" ht="15" customHeight="1" thickBot="1" x14ac:dyDescent="0.35">
      <c r="A52" s="2"/>
      <c r="B52" s="2"/>
      <c r="C52" s="2"/>
      <c r="D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ht="15" customHeight="1" x14ac:dyDescent="0.3">
      <c r="A53" s="2"/>
      <c r="B53" s="2"/>
      <c r="C53" s="2"/>
      <c r="D53" s="2"/>
      <c r="E53" s="286"/>
      <c r="F53" s="286"/>
      <c r="G53" s="191"/>
      <c r="H53" s="191"/>
      <c r="I53" s="2"/>
      <c r="J53" s="291" t="s">
        <v>148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ht="15" customHeight="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148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1"/>
      <c r="J57" s="296" t="s">
        <v>146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1"/>
      <c r="J60" s="296" t="s">
        <v>152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157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1"/>
      <c r="I63" s="7"/>
      <c r="J63" s="296" t="s">
        <v>157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Q65" s="57" t="s">
        <v>140</v>
      </c>
      <c r="R65" s="57" t="s">
        <v>29</v>
      </c>
    </row>
    <row r="66" spans="2:19" x14ac:dyDescent="0.3">
      <c r="E66" s="286"/>
      <c r="F66" s="286"/>
      <c r="G66" s="191"/>
      <c r="H66" s="191"/>
      <c r="J66" s="296" t="s">
        <v>130</v>
      </c>
      <c r="K66" s="286" t="s">
        <v>118</v>
      </c>
      <c r="L66" s="256"/>
      <c r="M66" s="256"/>
      <c r="N66" s="301"/>
      <c r="Q66" s="327"/>
      <c r="R66" s="327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64"/>
      <c r="M67" s="254">
        <f>SUM(L65:L67)</f>
        <v>0</v>
      </c>
      <c r="N67" s="255">
        <f>+M67*0.0185</f>
        <v>0</v>
      </c>
      <c r="Q67" s="327"/>
      <c r="R67" s="327"/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Q68" s="327"/>
      <c r="R68" s="327"/>
    </row>
    <row r="69" spans="2:19" x14ac:dyDescent="0.3">
      <c r="E69" s="286"/>
      <c r="F69" s="286"/>
      <c r="G69" s="191"/>
      <c r="H69" s="191"/>
      <c r="J69" s="296" t="s">
        <v>131</v>
      </c>
      <c r="K69" s="286" t="s">
        <v>118</v>
      </c>
      <c r="L69" s="256"/>
      <c r="M69" s="256"/>
      <c r="N69" s="301"/>
      <c r="Q69" s="327"/>
      <c r="R69" s="327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7"/>
      <c r="R70" s="327"/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7"/>
      <c r="R71" s="327"/>
    </row>
    <row r="72" spans="2:19" x14ac:dyDescent="0.3">
      <c r="B72" s="71"/>
      <c r="E72" s="286"/>
      <c r="F72" s="286"/>
      <c r="G72" s="191"/>
      <c r="H72" s="191"/>
      <c r="J72" s="296" t="s">
        <v>132</v>
      </c>
      <c r="K72" s="286" t="s">
        <v>118</v>
      </c>
      <c r="L72" s="262"/>
      <c r="M72" s="256"/>
      <c r="N72" s="301"/>
      <c r="Q72" s="327"/>
      <c r="R72" s="327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53"/>
      <c r="M73" s="254">
        <f>SUM(L71:L73)</f>
        <v>0</v>
      </c>
      <c r="N73" s="255">
        <f>+M73*0.0185</f>
        <v>0</v>
      </c>
      <c r="Q73" s="327"/>
      <c r="R73" s="327"/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7"/>
      <c r="R74" s="327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317"/>
      <c r="M75" s="256"/>
      <c r="N75" s="301"/>
      <c r="Q75" s="327"/>
      <c r="R75" s="327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7"/>
      <c r="R76" s="327"/>
    </row>
    <row r="77" spans="2:19" ht="13.5" thickBot="1" x14ac:dyDescent="0.35">
      <c r="E77" s="286"/>
      <c r="F77" s="286"/>
      <c r="G77" s="191"/>
      <c r="H77" s="192"/>
      <c r="J77" s="340"/>
      <c r="K77" s="341"/>
      <c r="L77" s="342"/>
      <c r="M77" s="343">
        <f>SUM(M76,M73,M70,M67,M64,M61,M58,M55)</f>
        <v>0</v>
      </c>
      <c r="N77" s="344">
        <f>+SUM(N76,N73,N70,N67,N64,N61,N58,N55)</f>
        <v>0</v>
      </c>
      <c r="Q77" s="327"/>
      <c r="R77" s="327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3">
        <f>SUM(Q66:Q77)</f>
        <v>0</v>
      </c>
      <c r="R78" s="323">
        <f>SUM(R66:R77)*1.98</f>
        <v>0</v>
      </c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R79" s="323">
        <f>SUM(Q78:R78)</f>
        <v>0</v>
      </c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</row>
    <row r="81" spans="5:17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</row>
    <row r="82" spans="5:17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</row>
    <row r="83" spans="5:17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7" x14ac:dyDescent="0.3">
      <c r="E84" s="286"/>
      <c r="F84" s="286"/>
      <c r="G84" s="191"/>
      <c r="H84" s="192"/>
      <c r="J84" s="296" t="s">
        <v>138</v>
      </c>
      <c r="K84" s="286" t="s">
        <v>103</v>
      </c>
      <c r="L84" s="325"/>
      <c r="M84" s="257">
        <f>SUM(L84)</f>
        <v>0</v>
      </c>
      <c r="N84" s="301"/>
    </row>
    <row r="85" spans="5:17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7" ht="13.5" thickBot="1" x14ac:dyDescent="0.35">
      <c r="E86" s="286"/>
      <c r="F86" s="286"/>
      <c r="G86" s="286"/>
      <c r="H86" s="192"/>
      <c r="J86" s="345"/>
      <c r="K86" s="346"/>
      <c r="L86" s="347"/>
      <c r="M86" s="348">
        <f>SUM(M78:M85)</f>
        <v>0</v>
      </c>
      <c r="N86" s="349">
        <f>SUM(N78:N85)</f>
        <v>0</v>
      </c>
    </row>
    <row r="87" spans="5:17" x14ac:dyDescent="0.3">
      <c r="E87" s="286"/>
      <c r="F87" s="286"/>
      <c r="G87" s="286"/>
      <c r="H87" s="192"/>
      <c r="J87" s="286"/>
      <c r="K87" s="286"/>
      <c r="L87" s="286"/>
      <c r="M87" s="287"/>
    </row>
    <row r="88" spans="5:17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7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7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7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7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7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7" x14ac:dyDescent="0.3">
      <c r="E94" s="286"/>
      <c r="F94" s="286"/>
      <c r="G94" s="286"/>
      <c r="H94" s="192"/>
      <c r="J94" s="286"/>
      <c r="K94" s="286"/>
      <c r="L94" s="286"/>
      <c r="M94" s="289"/>
    </row>
    <row r="95" spans="5:17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4"/>
      <c r="Q95" s="323"/>
    </row>
    <row r="96" spans="5:17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4"/>
      <c r="Q96" s="323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4"/>
      <c r="Q97" s="323"/>
    </row>
    <row r="98" spans="5:17" x14ac:dyDescent="0.3">
      <c r="J98" s="321"/>
      <c r="M98" s="320"/>
      <c r="P98" s="324"/>
      <c r="Q98" s="323"/>
    </row>
    <row r="99" spans="5:17" x14ac:dyDescent="0.3">
      <c r="J99" s="321"/>
      <c r="M99" s="320"/>
    </row>
  </sheetData>
  <mergeCells count="68">
    <mergeCell ref="N46:R46"/>
    <mergeCell ref="E40:G40"/>
    <mergeCell ref="N41:S41"/>
    <mergeCell ref="N42:R42"/>
    <mergeCell ref="N43:R43"/>
    <mergeCell ref="N44:R44"/>
    <mergeCell ref="E41:G41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39" type="noConversion"/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0"/>
  <sheetViews>
    <sheetView topLeftCell="A22" zoomScale="90" zoomScaleNormal="90" workbookViewId="0">
      <selection activeCell="H39" sqref="H39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2" max="12" width="11.1796875" bestFit="1" customWidth="1"/>
  </cols>
  <sheetData>
    <row r="1" spans="1:9" ht="19" thickBot="1" x14ac:dyDescent="0.5">
      <c r="A1" s="436" t="s">
        <v>117</v>
      </c>
      <c r="B1" s="437"/>
      <c r="C1" s="437"/>
      <c r="D1" s="437"/>
      <c r="E1" s="437"/>
      <c r="F1" s="437"/>
      <c r="G1" s="437"/>
      <c r="H1" s="437"/>
      <c r="I1" s="438"/>
    </row>
    <row r="2" spans="1:9" ht="19" thickBot="1" x14ac:dyDescent="0.5">
      <c r="A2" s="431">
        <f>+SUN!J3</f>
        <v>0</v>
      </c>
      <c r="B2" s="432"/>
      <c r="C2" s="432"/>
      <c r="D2" s="432"/>
      <c r="E2" s="432"/>
      <c r="F2" s="432"/>
      <c r="G2" s="432"/>
      <c r="H2" s="432"/>
      <c r="I2" s="433"/>
    </row>
    <row r="3" spans="1:9" ht="15" thickBot="1" x14ac:dyDescent="0.4">
      <c r="A3" s="105"/>
      <c r="B3" s="106" t="s">
        <v>65</v>
      </c>
      <c r="C3" s="106" t="s">
        <v>66</v>
      </c>
      <c r="D3" s="106" t="s">
        <v>67</v>
      </c>
      <c r="E3" s="106" t="s">
        <v>68</v>
      </c>
      <c r="F3" s="106" t="s">
        <v>69</v>
      </c>
      <c r="G3" s="106" t="s">
        <v>70</v>
      </c>
      <c r="H3" s="106" t="s">
        <v>71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72</v>
      </c>
    </row>
    <row r="5" spans="1:9" ht="15" outlineLevel="1" thickBot="1" x14ac:dyDescent="0.4">
      <c r="A5" s="203" t="s">
        <v>73</v>
      </c>
      <c r="B5" s="204">
        <f>SUM(B10:B12)+B7+B8+B9</f>
        <v>0</v>
      </c>
      <c r="C5" s="204">
        <f>SUM(C10:C12)+C7+C8+C9</f>
        <v>0</v>
      </c>
      <c r="D5" s="204">
        <f t="shared" ref="D5:H5" si="1">SUM(D10:D12)+D7+D8+D9</f>
        <v>0</v>
      </c>
      <c r="E5" s="204">
        <f t="shared" si="1"/>
        <v>0</v>
      </c>
      <c r="F5" s="204">
        <f t="shared" si="1"/>
        <v>0</v>
      </c>
      <c r="G5" s="204">
        <f t="shared" si="1"/>
        <v>0</v>
      </c>
      <c r="H5" s="204">
        <f t="shared" si="1"/>
        <v>0</v>
      </c>
      <c r="I5" s="205">
        <f>SUM(B5:H5)</f>
        <v>0</v>
      </c>
    </row>
    <row r="6" spans="1:9" ht="15" thickBot="1" x14ac:dyDescent="0.4">
      <c r="A6" s="203" t="s">
        <v>134</v>
      </c>
      <c r="B6" s="206">
        <f>SUM(B10:B12)</f>
        <v>0</v>
      </c>
      <c r="C6" s="206">
        <f t="shared" ref="C6:H6" si="2">SUM(C10:C12)</f>
        <v>0</v>
      </c>
      <c r="D6" s="206">
        <f t="shared" si="2"/>
        <v>0</v>
      </c>
      <c r="E6" s="206">
        <f t="shared" si="2"/>
        <v>0</v>
      </c>
      <c r="F6" s="206">
        <f t="shared" si="2"/>
        <v>0</v>
      </c>
      <c r="G6" s="206">
        <f t="shared" si="2"/>
        <v>0</v>
      </c>
      <c r="H6" s="206">
        <f t="shared" si="2"/>
        <v>0</v>
      </c>
      <c r="I6" s="205">
        <f>SUM(B6:H6)</f>
        <v>0</v>
      </c>
    </row>
    <row r="7" spans="1:9" ht="15" outlineLevel="1" thickBot="1" x14ac:dyDescent="0.4">
      <c r="A7" s="234" t="s">
        <v>124</v>
      </c>
      <c r="B7" s="270">
        <v>0</v>
      </c>
      <c r="C7" s="271">
        <v>0</v>
      </c>
      <c r="D7" s="271">
        <v>0</v>
      </c>
      <c r="E7" s="271">
        <v>0</v>
      </c>
      <c r="F7" s="271">
        <v>0</v>
      </c>
      <c r="G7" s="271">
        <v>0</v>
      </c>
      <c r="H7" s="272">
        <v>0</v>
      </c>
      <c r="I7" s="235">
        <f t="shared" ref="I7:I8" si="3">SUM(B7:H7)</f>
        <v>0</v>
      </c>
    </row>
    <row r="8" spans="1:9" ht="15" outlineLevel="1" thickBot="1" x14ac:dyDescent="0.4">
      <c r="A8" s="234" t="s">
        <v>125</v>
      </c>
      <c r="B8" s="270">
        <v>0</v>
      </c>
      <c r="C8" s="271">
        <v>0</v>
      </c>
      <c r="D8" s="271">
        <v>0</v>
      </c>
      <c r="E8" s="271">
        <v>0</v>
      </c>
      <c r="F8" s="271">
        <v>0</v>
      </c>
      <c r="G8" s="271">
        <v>0</v>
      </c>
      <c r="H8" s="272">
        <v>0</v>
      </c>
      <c r="I8" s="235">
        <f t="shared" si="3"/>
        <v>0</v>
      </c>
    </row>
    <row r="9" spans="1:9" ht="15" outlineLevel="1" thickBot="1" x14ac:dyDescent="0.4">
      <c r="A9" s="309" t="s">
        <v>133</v>
      </c>
      <c r="B9" s="310">
        <v>0</v>
      </c>
      <c r="C9" s="311">
        <v>0</v>
      </c>
      <c r="D9" s="311">
        <v>0</v>
      </c>
      <c r="E9" s="311">
        <v>0</v>
      </c>
      <c r="F9" s="311">
        <v>0</v>
      </c>
      <c r="G9" s="311">
        <v>0</v>
      </c>
      <c r="H9" s="312"/>
      <c r="I9" s="313">
        <f t="shared" ref="I9" si="4">SUM(B9:H9)</f>
        <v>0</v>
      </c>
    </row>
    <row r="10" spans="1:9" ht="15" thickBot="1" x14ac:dyDescent="0.4">
      <c r="A10" s="234" t="s">
        <v>111</v>
      </c>
      <c r="B10" s="269">
        <f>MON!F44</f>
        <v>0</v>
      </c>
      <c r="C10" s="269">
        <f>TUE!F44</f>
        <v>0</v>
      </c>
      <c r="D10" s="269">
        <f>WED!$F44</f>
        <v>0</v>
      </c>
      <c r="E10" s="269">
        <f>THU!F44</f>
        <v>0</v>
      </c>
      <c r="F10" s="269">
        <f>FRI!F44</f>
        <v>0</v>
      </c>
      <c r="G10" s="269">
        <f>SAT!F44</f>
        <v>0</v>
      </c>
      <c r="H10" s="269">
        <f>SUN!F44</f>
        <v>0</v>
      </c>
      <c r="I10" s="235">
        <f>SUM(B10:H10)</f>
        <v>0</v>
      </c>
    </row>
    <row r="11" spans="1:9" ht="15" thickBot="1" x14ac:dyDescent="0.4">
      <c r="A11" s="226" t="s">
        <v>74</v>
      </c>
      <c r="B11" s="273">
        <f>MON!F45-B7</f>
        <v>0</v>
      </c>
      <c r="C11" s="273">
        <f>TUE!F45-C7</f>
        <v>0</v>
      </c>
      <c r="D11" s="273">
        <f>WED!F45-D7</f>
        <v>0</v>
      </c>
      <c r="E11" s="273">
        <f>THU!F45-E7</f>
        <v>0</v>
      </c>
      <c r="F11" s="274">
        <f>FRI!F45-F7</f>
        <v>0</v>
      </c>
      <c r="G11" s="274">
        <f>SAT!F45-G7</f>
        <v>0</v>
      </c>
      <c r="H11" s="275">
        <f>SUN!F45-H7</f>
        <v>0</v>
      </c>
      <c r="I11" s="227">
        <f>SUM(A11:H11)</f>
        <v>0</v>
      </c>
    </row>
    <row r="12" spans="1:9" ht="15" thickBot="1" x14ac:dyDescent="0.4">
      <c r="A12" s="214" t="s">
        <v>75</v>
      </c>
      <c r="B12" s="215">
        <f>MON!F46-B8-B9</f>
        <v>0</v>
      </c>
      <c r="C12" s="215">
        <f>TUE!F46-C8-C9</f>
        <v>0</v>
      </c>
      <c r="D12" s="215">
        <f>WED!F46-D8-D9</f>
        <v>0</v>
      </c>
      <c r="E12" s="215">
        <f>THU!F46-E8-E9</f>
        <v>0</v>
      </c>
      <c r="F12" s="215">
        <f>FRI!F46-F8-F9</f>
        <v>0</v>
      </c>
      <c r="G12" s="215">
        <f>SAT!F46-G8-G9</f>
        <v>0</v>
      </c>
      <c r="H12" s="215">
        <f>SUN!F46-H8-H9</f>
        <v>0</v>
      </c>
      <c r="I12" s="216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36" t="s">
        <v>126</v>
      </c>
      <c r="B14" s="237">
        <v>0</v>
      </c>
      <c r="C14" s="238">
        <v>0</v>
      </c>
      <c r="D14" s="239">
        <v>0</v>
      </c>
      <c r="E14" s="239">
        <v>0</v>
      </c>
      <c r="F14" s="239">
        <v>0</v>
      </c>
      <c r="G14" s="239">
        <v>0</v>
      </c>
      <c r="H14" s="240">
        <v>0</v>
      </c>
      <c r="I14" s="241">
        <f t="shared" ref="I14:I19" si="5">SUM(B14:H14)</f>
        <v>0</v>
      </c>
    </row>
    <row r="15" spans="1:9" ht="15" outlineLevel="1" thickBot="1" x14ac:dyDescent="0.4">
      <c r="A15" s="236" t="s">
        <v>127</v>
      </c>
      <c r="B15" s="237"/>
      <c r="C15" s="238"/>
      <c r="D15" s="239"/>
      <c r="E15" s="239"/>
      <c r="F15" s="239"/>
      <c r="G15" s="239"/>
      <c r="H15" s="240"/>
      <c r="I15" s="241">
        <f t="shared" si="5"/>
        <v>0</v>
      </c>
    </row>
    <row r="16" spans="1:9" ht="15" thickBot="1" x14ac:dyDescent="0.4">
      <c r="A16" s="236" t="s">
        <v>112</v>
      </c>
      <c r="B16" s="237">
        <f>MON!L10</f>
        <v>0</v>
      </c>
      <c r="C16" s="238">
        <f>TUE!L10</f>
        <v>0</v>
      </c>
      <c r="D16" s="231">
        <f>WED!L10</f>
        <v>0</v>
      </c>
      <c r="E16" s="239">
        <f>THU!L10</f>
        <v>0</v>
      </c>
      <c r="F16" s="239">
        <f>FRI!L10</f>
        <v>0</v>
      </c>
      <c r="G16" s="239">
        <f>SAT!L10</f>
        <v>0</v>
      </c>
      <c r="H16" s="240">
        <f>SUN!L10</f>
        <v>0</v>
      </c>
      <c r="I16" s="241">
        <f t="shared" si="5"/>
        <v>0</v>
      </c>
    </row>
    <row r="17" spans="1:12" ht="15" thickBot="1" x14ac:dyDescent="0.4">
      <c r="A17" s="228" t="s">
        <v>76</v>
      </c>
      <c r="B17" s="229">
        <f>MON!L11-B14</f>
        <v>0</v>
      </c>
      <c r="C17" s="230">
        <f>TUE!L11-C14</f>
        <v>0</v>
      </c>
      <c r="D17" s="231">
        <f>WED!L11-D14</f>
        <v>0</v>
      </c>
      <c r="E17" s="231">
        <f>THU!L11-E14</f>
        <v>0</v>
      </c>
      <c r="F17" s="231">
        <f>FRI!L11-F14</f>
        <v>0</v>
      </c>
      <c r="G17" s="231">
        <f>SAT!L11-G14</f>
        <v>0</v>
      </c>
      <c r="H17" s="232">
        <f>SUN!L11-H14</f>
        <v>0</v>
      </c>
      <c r="I17" s="233">
        <f t="shared" si="5"/>
        <v>0</v>
      </c>
    </row>
    <row r="18" spans="1:12" ht="15" thickBot="1" x14ac:dyDescent="0.4">
      <c r="A18" s="217" t="s">
        <v>77</v>
      </c>
      <c r="B18" s="218">
        <f>MON!L12-B15</f>
        <v>0</v>
      </c>
      <c r="C18" s="219">
        <f>TUE!L12-C15</f>
        <v>0</v>
      </c>
      <c r="D18" s="220">
        <f>WED!L12-D15</f>
        <v>0</v>
      </c>
      <c r="E18" s="220">
        <f>THU!L12-E15</f>
        <v>0</v>
      </c>
      <c r="F18" s="220">
        <f>FRI!L12-F15</f>
        <v>0</v>
      </c>
      <c r="G18" s="220">
        <f>SAT!L12-G15</f>
        <v>0</v>
      </c>
      <c r="H18" s="221">
        <f>SUN!L12-H15</f>
        <v>0</v>
      </c>
      <c r="I18" s="222">
        <f t="shared" si="5"/>
        <v>0</v>
      </c>
    </row>
    <row r="19" spans="1:12" ht="15" thickBot="1" x14ac:dyDescent="0.4">
      <c r="A19" s="203" t="s">
        <v>128</v>
      </c>
      <c r="B19" s="207">
        <f>SUM(B16:B18)</f>
        <v>0</v>
      </c>
      <c r="C19" s="207">
        <f>SUM(C16:C18)</f>
        <v>0</v>
      </c>
      <c r="D19" s="207">
        <f t="shared" ref="D19:H19" si="6">SUM(D16:D18)</f>
        <v>0</v>
      </c>
      <c r="E19" s="207">
        <f t="shared" si="6"/>
        <v>0</v>
      </c>
      <c r="F19" s="207">
        <f t="shared" si="6"/>
        <v>0</v>
      </c>
      <c r="G19" s="207">
        <f t="shared" si="6"/>
        <v>0</v>
      </c>
      <c r="H19" s="207">
        <f t="shared" si="6"/>
        <v>0</v>
      </c>
      <c r="I19" s="208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82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93</v>
      </c>
      <c r="B22" s="124">
        <f>MON!C13</f>
        <v>0</v>
      </c>
      <c r="C22" s="125">
        <f>TUE!C13</f>
        <v>0</v>
      </c>
      <c r="D22" s="125">
        <f>WED!C13</f>
        <v>0</v>
      </c>
      <c r="E22" s="126">
        <f>THU!C13</f>
        <v>0</v>
      </c>
      <c r="F22" s="127">
        <f>FRI!C13</f>
        <v>0</v>
      </c>
      <c r="G22" s="127">
        <f>SAT!C13</f>
        <v>0</v>
      </c>
      <c r="H22" s="128">
        <f>SUN!C13</f>
        <v>0</v>
      </c>
      <c r="I22" s="122">
        <f t="shared" ref="I22:I28" si="7">SUM(B22:H22)</f>
        <v>0</v>
      </c>
    </row>
    <row r="23" spans="1:12" ht="15" thickBot="1" x14ac:dyDescent="0.4">
      <c r="A23" s="123" t="s">
        <v>79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81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4"/>
    </row>
    <row r="25" spans="1:12" ht="15" thickBot="1" x14ac:dyDescent="0.4">
      <c r="A25" s="123" t="s">
        <v>80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83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3" t="s">
        <v>128</v>
      </c>
      <c r="B29" s="209">
        <f>SUM(B21:B28)</f>
        <v>0</v>
      </c>
      <c r="C29" s="210">
        <f>SUM(C21:C28)</f>
        <v>0</v>
      </c>
      <c r="D29" s="210">
        <f t="shared" ref="D29:H29" si="8">SUM(D21:D28)</f>
        <v>0</v>
      </c>
      <c r="E29" s="210">
        <f t="shared" si="8"/>
        <v>0</v>
      </c>
      <c r="F29" s="210">
        <f t="shared" si="8"/>
        <v>0</v>
      </c>
      <c r="G29" s="210">
        <f t="shared" si="8"/>
        <v>0</v>
      </c>
      <c r="H29" s="211">
        <f t="shared" si="8"/>
        <v>0</v>
      </c>
      <c r="I29" s="212">
        <f>SUM(B29:H29)</f>
        <v>0</v>
      </c>
    </row>
    <row r="30" spans="1:12" ht="15" thickBot="1" x14ac:dyDescent="0.4">
      <c r="A30" s="223" t="s">
        <v>84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5">
        <v>0</v>
      </c>
      <c r="I30" s="222">
        <f>SUM(B30:H30)</f>
        <v>0</v>
      </c>
    </row>
    <row r="31" spans="1:12" ht="15" thickBot="1" x14ac:dyDescent="0.4">
      <c r="A31" s="242" t="s">
        <v>85</v>
      </c>
      <c r="B31" s="243">
        <f>B29-B30</f>
        <v>0</v>
      </c>
      <c r="C31" s="244">
        <f t="shared" ref="C31:H31" si="9">C29-C30</f>
        <v>0</v>
      </c>
      <c r="D31" s="244">
        <f t="shared" si="9"/>
        <v>0</v>
      </c>
      <c r="E31" s="244">
        <f t="shared" si="9"/>
        <v>0</v>
      </c>
      <c r="F31" s="244">
        <f t="shared" si="9"/>
        <v>0</v>
      </c>
      <c r="G31" s="244">
        <f t="shared" si="9"/>
        <v>0</v>
      </c>
      <c r="H31" s="245">
        <f t="shared" si="9"/>
        <v>0</v>
      </c>
      <c r="I31" s="246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86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87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88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1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34" t="s">
        <v>89</v>
      </c>
      <c r="B38" s="435"/>
      <c r="C38" s="213" t="s">
        <v>107</v>
      </c>
      <c r="D38" s="213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90</v>
      </c>
      <c r="B39" s="314">
        <f>I5</f>
        <v>0</v>
      </c>
      <c r="C39" s="361"/>
      <c r="D39" s="175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78</v>
      </c>
      <c r="B40" s="150">
        <f>I29</f>
        <v>0</v>
      </c>
      <c r="C40" s="362">
        <v>0</v>
      </c>
      <c r="D40" s="175">
        <f t="shared" ref="D40:D50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5" t="s">
        <v>114</v>
      </c>
      <c r="B41" s="250">
        <f>+IF(I6=0,0,($I$21-$I$16)/$I$6)</f>
        <v>0</v>
      </c>
      <c r="C41" s="362">
        <v>0</v>
      </c>
      <c r="D41" s="175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5" t="s">
        <v>115</v>
      </c>
      <c r="B42" s="250" t="e">
        <f>+SUM(I22:I24)/$I$6</f>
        <v>#DIV/0!</v>
      </c>
      <c r="C42" s="362">
        <v>0</v>
      </c>
      <c r="D42" s="175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5" t="s">
        <v>116</v>
      </c>
      <c r="B43" s="250" t="e">
        <f>+I25/$I$6</f>
        <v>#DIV/0!</v>
      </c>
      <c r="C43" s="362">
        <v>0</v>
      </c>
      <c r="D43" s="175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1" t="s">
        <v>119</v>
      </c>
      <c r="B44" s="250" t="e">
        <f>+I26/$I$6</f>
        <v>#DIV/0!</v>
      </c>
      <c r="C44" s="362">
        <v>0</v>
      </c>
      <c r="D44" s="175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105" t="s">
        <v>113</v>
      </c>
      <c r="B45" s="150">
        <f>I35</f>
        <v>0</v>
      </c>
      <c r="C45" s="362">
        <v>0</v>
      </c>
      <c r="D45" s="175">
        <f t="shared" si="12"/>
        <v>0</v>
      </c>
      <c r="E45" s="151"/>
      <c r="F45" s="148"/>
      <c r="G45" s="148"/>
      <c r="H45" s="148"/>
      <c r="I45" s="148"/>
    </row>
    <row r="46" spans="1:9" ht="16" thickBot="1" x14ac:dyDescent="0.4">
      <c r="A46" s="152" t="s">
        <v>91</v>
      </c>
      <c r="B46" s="363">
        <v>0</v>
      </c>
      <c r="C46" s="362">
        <v>0</v>
      </c>
      <c r="D46" s="175">
        <f t="shared" si="12"/>
        <v>0</v>
      </c>
      <c r="E46" s="148"/>
      <c r="F46" s="153"/>
      <c r="G46" s="153"/>
      <c r="H46" s="149"/>
      <c r="I46" s="148"/>
    </row>
    <row r="47" spans="1:9" ht="16" thickBot="1" x14ac:dyDescent="0.4">
      <c r="A47" s="129" t="s">
        <v>92</v>
      </c>
      <c r="B47" s="154" t="e">
        <f>B46/B40</f>
        <v>#DIV/0!</v>
      </c>
      <c r="C47" s="350">
        <v>0</v>
      </c>
      <c r="D47" s="176" t="e">
        <f>+B47-C47</f>
        <v>#DIV/0!</v>
      </c>
      <c r="E47" s="148"/>
      <c r="F47" s="148"/>
      <c r="G47" s="148"/>
      <c r="H47" s="148"/>
      <c r="I47" s="148"/>
    </row>
    <row r="48" spans="1:9" ht="15" thickBot="1" x14ac:dyDescent="0.4">
      <c r="A48" s="105" t="s">
        <v>120</v>
      </c>
      <c r="B48" s="150"/>
      <c r="C48" s="150"/>
      <c r="D48" s="175">
        <f t="shared" si="12"/>
        <v>0</v>
      </c>
    </row>
    <row r="49" spans="1:4" ht="15" thickBot="1" x14ac:dyDescent="0.4">
      <c r="A49" s="129" t="s">
        <v>121</v>
      </c>
      <c r="B49" s="154" t="e">
        <f>B48/B40</f>
        <v>#DIV/0!</v>
      </c>
      <c r="C49" s="351">
        <v>0</v>
      </c>
      <c r="D49" s="176" t="e">
        <f>+B49-C49</f>
        <v>#DIV/0!</v>
      </c>
    </row>
    <row r="50" spans="1:4" ht="15" thickBot="1" x14ac:dyDescent="0.4">
      <c r="A50" s="105" t="s">
        <v>122</v>
      </c>
      <c r="B50" s="150"/>
      <c r="C50" s="150"/>
      <c r="D50" s="175">
        <f t="shared" si="12"/>
        <v>0</v>
      </c>
    </row>
    <row r="51" spans="1:4" ht="15" thickBot="1" x14ac:dyDescent="0.4">
      <c r="A51" s="129" t="s">
        <v>123</v>
      </c>
      <c r="B51" s="154" t="e">
        <f>B50/B40</f>
        <v>#DIV/0!</v>
      </c>
      <c r="C51" s="351">
        <v>0</v>
      </c>
      <c r="D51" s="176" t="e">
        <f>+B51-C51</f>
        <v>#DIV/0!</v>
      </c>
    </row>
    <row r="52" spans="1:4" ht="14.5" x14ac:dyDescent="0.35">
      <c r="A52" s="145"/>
      <c r="B52" s="177"/>
    </row>
    <row r="53" spans="1:4" ht="14.5" x14ac:dyDescent="0.35">
      <c r="A53" s="179"/>
      <c r="B53" s="180"/>
    </row>
    <row r="54" spans="1:4" ht="14.5" x14ac:dyDescent="0.35">
      <c r="A54" s="145"/>
      <c r="B54" s="181"/>
    </row>
    <row r="56" spans="1:4" x14ac:dyDescent="0.3">
      <c r="C56" s="178"/>
    </row>
    <row r="57" spans="1:4" x14ac:dyDescent="0.3">
      <c r="B57" s="182"/>
      <c r="C57" s="178"/>
    </row>
    <row r="58" spans="1:4" x14ac:dyDescent="0.3">
      <c r="B58" s="182"/>
      <c r="C58" s="178"/>
    </row>
    <row r="59" spans="1:4" x14ac:dyDescent="0.3">
      <c r="B59" s="182"/>
      <c r="C59" s="178"/>
    </row>
    <row r="60" spans="1:4" x14ac:dyDescent="0.3">
      <c r="B60" s="183"/>
      <c r="C60" s="178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2024-05-03T21:01:43Z</cp:lastPrinted>
  <dcterms:created xsi:type="dcterms:W3CDTF">2021-10-28T22:45:40Z</dcterms:created>
  <dcterms:modified xsi:type="dcterms:W3CDTF">2024-06-03T15:52:58Z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