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2E440688-6670-41CB-82DB-2F31B65C1C58}" xr6:coauthVersionLast="47" xr6:coauthVersionMax="47" xr10:uidLastSave="{00000000-0000-0000-0000-000000000000}"/>
  <bookViews>
    <workbookView xWindow="-110" yWindow="-10910" windowWidth="19420" windowHeight="10300" tabRatio="708" activeTab="7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G4" i="2"/>
  <c r="F4" i="2"/>
  <c r="E4" i="2"/>
  <c r="D4" i="2"/>
  <c r="C4" i="2"/>
  <c r="B39" i="8" l="1"/>
  <c r="B39" i="7"/>
  <c r="B39" i="6"/>
  <c r="B39" i="5"/>
  <c r="B39" i="4"/>
  <c r="B39" i="3"/>
  <c r="B39" i="1"/>
  <c r="K37" i="7"/>
  <c r="M55" i="7"/>
  <c r="N55" i="7" s="1"/>
  <c r="M58" i="7"/>
  <c r="N58" i="7" s="1"/>
  <c r="M61" i="7"/>
  <c r="N61" i="7" s="1"/>
  <c r="M64" i="7"/>
  <c r="N64" i="7" s="1"/>
  <c r="M67" i="7"/>
  <c r="N67" i="7" s="1"/>
  <c r="M70" i="7"/>
  <c r="N70" i="7" s="1"/>
  <c r="M73" i="7"/>
  <c r="N73" i="7" s="1"/>
  <c r="M76" i="7"/>
  <c r="N76" i="7" s="1"/>
  <c r="M78" i="7"/>
  <c r="M79" i="7"/>
  <c r="M80" i="7"/>
  <c r="M81" i="7"/>
  <c r="M82" i="7"/>
  <c r="M83" i="7"/>
  <c r="M84" i="7"/>
  <c r="M85" i="7"/>
  <c r="N86" i="7"/>
  <c r="M90" i="7"/>
  <c r="M91" i="7"/>
  <c r="M92" i="7"/>
  <c r="M93" i="7"/>
  <c r="M77" i="7" l="1"/>
  <c r="N77" i="7"/>
  <c r="M86" i="7"/>
  <c r="M88" i="7" s="1"/>
  <c r="M95" i="7"/>
  <c r="M97" i="7" l="1"/>
  <c r="G60" i="3" l="1"/>
  <c r="H60" i="3"/>
  <c r="F60" i="3"/>
  <c r="R75" i="4" l="1"/>
  <c r="Q75" i="4"/>
  <c r="R76" i="4" l="1"/>
  <c r="R78" i="8"/>
  <c r="Q78" i="8"/>
  <c r="B13" i="5"/>
  <c r="G78" i="4"/>
  <c r="H78" i="4"/>
  <c r="F78" i="4"/>
  <c r="R75" i="1"/>
  <c r="Q75" i="1"/>
  <c r="D13" i="3"/>
  <c r="R79" i="8" l="1"/>
  <c r="R76" i="1"/>
  <c r="H80" i="4"/>
  <c r="B13" i="1"/>
  <c r="B13" i="4" l="1"/>
  <c r="N86" i="8" l="1"/>
  <c r="N86" i="6"/>
  <c r="N86" i="5"/>
  <c r="N86" i="4"/>
  <c r="N86" i="3"/>
  <c r="N86" i="1"/>
  <c r="K23" i="6" l="1"/>
  <c r="L44" i="7"/>
  <c r="L43" i="7"/>
  <c r="L42" i="7"/>
  <c r="L39" i="7"/>
  <c r="L38" i="7"/>
  <c r="L37" i="7"/>
  <c r="L35" i="7"/>
  <c r="L31" i="7"/>
  <c r="L30" i="7" s="1"/>
  <c r="L28" i="7"/>
  <c r="L27" i="7"/>
  <c r="L26" i="7"/>
  <c r="L25" i="7" s="1"/>
  <c r="K23" i="7"/>
  <c r="L23" i="7" s="1"/>
  <c r="K13" i="7"/>
  <c r="K15" i="7" s="1"/>
  <c r="J13" i="7"/>
  <c r="I13" i="7"/>
  <c r="I15" i="7" s="1"/>
  <c r="H13" i="7"/>
  <c r="H15" i="7" s="1"/>
  <c r="G13" i="7"/>
  <c r="G15" i="7" s="1"/>
  <c r="F13" i="7"/>
  <c r="F15" i="7" s="1"/>
  <c r="E13" i="7"/>
  <c r="D13" i="7"/>
  <c r="D15" i="7" s="1"/>
  <c r="C13" i="7"/>
  <c r="C15" i="7" s="1"/>
  <c r="B13" i="7"/>
  <c r="B15" i="7" s="1"/>
  <c r="M12" i="7"/>
  <c r="L12" i="7"/>
  <c r="M11" i="7"/>
  <c r="L11" i="7"/>
  <c r="M10" i="7"/>
  <c r="L10" i="7"/>
  <c r="C35" i="8"/>
  <c r="C34" i="8"/>
  <c r="C33" i="8"/>
  <c r="C28" i="8"/>
  <c r="C27" i="8"/>
  <c r="C26" i="8"/>
  <c r="C25" i="8"/>
  <c r="C24" i="8"/>
  <c r="C23" i="8"/>
  <c r="C22" i="8"/>
  <c r="C21" i="8"/>
  <c r="C35" i="7"/>
  <c r="C34" i="7"/>
  <c r="C33" i="7"/>
  <c r="K41" i="7" s="1"/>
  <c r="L41" i="7" s="1"/>
  <c r="C28" i="7"/>
  <c r="C27" i="7"/>
  <c r="C26" i="7"/>
  <c r="C25" i="7"/>
  <c r="C24" i="7"/>
  <c r="C23" i="7"/>
  <c r="C22" i="7"/>
  <c r="C21" i="7"/>
  <c r="C35" i="6"/>
  <c r="C34" i="6"/>
  <c r="C33" i="6"/>
  <c r="C28" i="6"/>
  <c r="C27" i="6"/>
  <c r="C26" i="6"/>
  <c r="C25" i="6"/>
  <c r="C24" i="6"/>
  <c r="C23" i="6"/>
  <c r="C22" i="6"/>
  <c r="C21" i="6"/>
  <c r="C35" i="5"/>
  <c r="C34" i="5"/>
  <c r="C33" i="5"/>
  <c r="C28" i="5"/>
  <c r="C27" i="5"/>
  <c r="C26" i="5"/>
  <c r="C25" i="5"/>
  <c r="C24" i="5"/>
  <c r="C23" i="5"/>
  <c r="C22" i="5"/>
  <c r="C21" i="5"/>
  <c r="C35" i="4"/>
  <c r="C34" i="4"/>
  <c r="C33" i="4"/>
  <c r="C28" i="4"/>
  <c r="C27" i="4"/>
  <c r="C26" i="4"/>
  <c r="C25" i="4"/>
  <c r="C24" i="4"/>
  <c r="C23" i="4"/>
  <c r="C22" i="4"/>
  <c r="C21" i="4"/>
  <c r="C35" i="3"/>
  <c r="C34" i="3"/>
  <c r="C33" i="3"/>
  <c r="C28" i="3"/>
  <c r="C27" i="3"/>
  <c r="C26" i="3"/>
  <c r="C25" i="3"/>
  <c r="C24" i="3"/>
  <c r="C23" i="3"/>
  <c r="C22" i="3"/>
  <c r="C21" i="3"/>
  <c r="C29" i="4" l="1"/>
  <c r="C29" i="5"/>
  <c r="C29" i="6"/>
  <c r="C29" i="8"/>
  <c r="C29" i="3"/>
  <c r="C29" i="7"/>
  <c r="L15" i="7"/>
  <c r="M13" i="7"/>
  <c r="D10" i="2"/>
  <c r="H42" i="7"/>
  <c r="H34" i="7"/>
  <c r="K36" i="7" s="1"/>
  <c r="L36" i="7" s="1"/>
  <c r="H26" i="7"/>
  <c r="K40" i="7" s="1"/>
  <c r="L40" i="7" s="1"/>
  <c r="K17" i="7"/>
  <c r="C13" i="3" l="1"/>
  <c r="C22" i="2" s="1"/>
  <c r="R89" i="7" l="1"/>
  <c r="Q89" i="7"/>
  <c r="R90" i="7" l="1"/>
  <c r="R84" i="5" l="1"/>
  <c r="Q84" i="5"/>
  <c r="R85" i="5" l="1"/>
  <c r="F47" i="7" l="1"/>
  <c r="R85" i="6" l="1"/>
  <c r="Q85" i="6"/>
  <c r="R86" i="6" l="1"/>
  <c r="F47" i="6"/>
  <c r="G13" i="1" l="1"/>
  <c r="M85" i="8" l="1"/>
  <c r="M84" i="8"/>
  <c r="M83" i="8"/>
  <c r="M82" i="8"/>
  <c r="M81" i="8"/>
  <c r="M80" i="8"/>
  <c r="M79" i="8"/>
  <c r="M78" i="8"/>
  <c r="M85" i="6"/>
  <c r="M84" i="6"/>
  <c r="M83" i="6"/>
  <c r="M82" i="6"/>
  <c r="M81" i="6"/>
  <c r="M80" i="6"/>
  <c r="M79" i="6"/>
  <c r="M78" i="6"/>
  <c r="M85" i="5"/>
  <c r="M84" i="5"/>
  <c r="M83" i="5"/>
  <c r="M82" i="5"/>
  <c r="M81" i="5"/>
  <c r="M80" i="5"/>
  <c r="M79" i="5"/>
  <c r="M78" i="5"/>
  <c r="M85" i="4"/>
  <c r="M84" i="4"/>
  <c r="M83" i="4"/>
  <c r="M82" i="4"/>
  <c r="M81" i="4"/>
  <c r="M80" i="4"/>
  <c r="M79" i="4"/>
  <c r="M78" i="4"/>
  <c r="M85" i="3"/>
  <c r="M84" i="3"/>
  <c r="M83" i="3"/>
  <c r="M82" i="3"/>
  <c r="M81" i="3"/>
  <c r="M80" i="3"/>
  <c r="M79" i="3"/>
  <c r="M78" i="3"/>
  <c r="M79" i="1"/>
  <c r="M80" i="1"/>
  <c r="M81" i="1"/>
  <c r="M82" i="1"/>
  <c r="M83" i="1"/>
  <c r="L44" i="8"/>
  <c r="L43" i="8"/>
  <c r="L42" i="8"/>
  <c r="H42" i="8"/>
  <c r="K37" i="8" s="1"/>
  <c r="L37" i="8" s="1"/>
  <c r="L39" i="8"/>
  <c r="L38" i="8"/>
  <c r="L35" i="8"/>
  <c r="H34" i="8"/>
  <c r="K36" i="8" s="1"/>
  <c r="L36" i="8" s="1"/>
  <c r="K41" i="8"/>
  <c r="L41" i="8" s="1"/>
  <c r="L31" i="8"/>
  <c r="L30" i="8" s="1"/>
  <c r="L28" i="8"/>
  <c r="L27" i="8"/>
  <c r="L26" i="8"/>
  <c r="L25" i="8" s="1"/>
  <c r="H26" i="8"/>
  <c r="K40" i="8" s="1"/>
  <c r="L40" i="8" s="1"/>
  <c r="K23" i="8"/>
  <c r="L23" i="8" s="1"/>
  <c r="K13" i="8"/>
  <c r="J13" i="8"/>
  <c r="I13" i="8"/>
  <c r="H13" i="8"/>
  <c r="G13" i="8"/>
  <c r="F13" i="8"/>
  <c r="F15" i="8" s="1"/>
  <c r="E13" i="8"/>
  <c r="D13" i="8"/>
  <c r="D15" i="8" s="1"/>
  <c r="C13" i="8"/>
  <c r="H22" i="2" s="1"/>
  <c r="B13" i="8"/>
  <c r="H21" i="2" s="1"/>
  <c r="L12" i="8"/>
  <c r="L11" i="8"/>
  <c r="L10" i="8"/>
  <c r="G22" i="2"/>
  <c r="G21" i="2"/>
  <c r="L44" i="6"/>
  <c r="L43" i="6"/>
  <c r="L42" i="6"/>
  <c r="H42" i="6"/>
  <c r="L39" i="6"/>
  <c r="L38" i="6"/>
  <c r="L35" i="6"/>
  <c r="H34" i="6"/>
  <c r="K41" i="6"/>
  <c r="L41" i="6" s="1"/>
  <c r="L31" i="6"/>
  <c r="L30" i="6" s="1"/>
  <c r="L28" i="6"/>
  <c r="L27" i="6"/>
  <c r="L26" i="6"/>
  <c r="L25" i="6" s="1"/>
  <c r="H26" i="6"/>
  <c r="K40" i="6" s="1"/>
  <c r="L40" i="6" s="1"/>
  <c r="L23" i="6"/>
  <c r="K17" i="6"/>
  <c r="K13" i="6"/>
  <c r="J13" i="6"/>
  <c r="I13" i="6"/>
  <c r="H13" i="6"/>
  <c r="G13" i="6"/>
  <c r="F13" i="6"/>
  <c r="F15" i="6" s="1"/>
  <c r="E13" i="6"/>
  <c r="D13" i="6"/>
  <c r="D15" i="6" s="1"/>
  <c r="C13" i="6"/>
  <c r="F22" i="2" s="1"/>
  <c r="B13" i="6"/>
  <c r="L12" i="6"/>
  <c r="L11" i="6"/>
  <c r="L10" i="6"/>
  <c r="L44" i="5"/>
  <c r="L43" i="5"/>
  <c r="L42" i="5"/>
  <c r="H42" i="5"/>
  <c r="K37" i="5" s="1"/>
  <c r="L37" i="5" s="1"/>
  <c r="L39" i="5"/>
  <c r="L38" i="5"/>
  <c r="L35" i="5"/>
  <c r="H34" i="5"/>
  <c r="K36" i="5" s="1"/>
  <c r="L36" i="5" s="1"/>
  <c r="K41" i="5"/>
  <c r="L41" i="5" s="1"/>
  <c r="L31" i="5"/>
  <c r="L30" i="5" s="1"/>
  <c r="L28" i="5"/>
  <c r="L27" i="5"/>
  <c r="L26" i="5"/>
  <c r="L25" i="5" s="1"/>
  <c r="H26" i="5"/>
  <c r="K40" i="5" s="1"/>
  <c r="L40" i="5" s="1"/>
  <c r="K23" i="5"/>
  <c r="L23" i="5" s="1"/>
  <c r="K17" i="5"/>
  <c r="K13" i="5"/>
  <c r="J13" i="5"/>
  <c r="I13" i="5"/>
  <c r="H13" i="5"/>
  <c r="G13" i="5"/>
  <c r="F13" i="5"/>
  <c r="F15" i="5" s="1"/>
  <c r="E13" i="5"/>
  <c r="D13" i="5"/>
  <c r="D15" i="5" s="1"/>
  <c r="C13" i="5"/>
  <c r="E22" i="2" s="1"/>
  <c r="E21" i="2"/>
  <c r="L12" i="5"/>
  <c r="L11" i="5"/>
  <c r="L10" i="5"/>
  <c r="L44" i="4"/>
  <c r="L43" i="4"/>
  <c r="L42" i="4"/>
  <c r="H42" i="4"/>
  <c r="K37" i="4" s="1"/>
  <c r="L37" i="4" s="1"/>
  <c r="L39" i="4"/>
  <c r="L38" i="4"/>
  <c r="L35" i="4"/>
  <c r="H34" i="4"/>
  <c r="K36" i="4" s="1"/>
  <c r="L36" i="4" s="1"/>
  <c r="K41" i="4"/>
  <c r="L41" i="4" s="1"/>
  <c r="L31" i="4"/>
  <c r="L30" i="4" s="1"/>
  <c r="L28" i="4"/>
  <c r="L27" i="4"/>
  <c r="L26" i="4"/>
  <c r="L25" i="4" s="1"/>
  <c r="H26" i="4"/>
  <c r="K40" i="4" s="1"/>
  <c r="L40" i="4" s="1"/>
  <c r="K23" i="4"/>
  <c r="L23" i="4" s="1"/>
  <c r="K17" i="4"/>
  <c r="K13" i="4"/>
  <c r="J13" i="4"/>
  <c r="I13" i="4"/>
  <c r="H13" i="4"/>
  <c r="G13" i="4"/>
  <c r="F13" i="4"/>
  <c r="F15" i="4" s="1"/>
  <c r="E13" i="4"/>
  <c r="D13" i="4"/>
  <c r="D15" i="4" s="1"/>
  <c r="C13" i="4"/>
  <c r="D22" i="2" s="1"/>
  <c r="D21" i="2"/>
  <c r="L12" i="4"/>
  <c r="L11" i="4"/>
  <c r="L10" i="4"/>
  <c r="L44" i="3"/>
  <c r="L43" i="3"/>
  <c r="L42" i="3"/>
  <c r="H42" i="3"/>
  <c r="K37" i="3" s="1"/>
  <c r="L37" i="3" s="1"/>
  <c r="L39" i="3"/>
  <c r="L38" i="3"/>
  <c r="L35" i="3"/>
  <c r="H34" i="3"/>
  <c r="K36" i="3" s="1"/>
  <c r="L36" i="3" s="1"/>
  <c r="K41" i="3"/>
  <c r="L41" i="3" s="1"/>
  <c r="L31" i="3"/>
  <c r="L30" i="3" s="1"/>
  <c r="L28" i="3"/>
  <c r="L27" i="3"/>
  <c r="L26" i="3"/>
  <c r="L25" i="3" s="1"/>
  <c r="H26" i="3"/>
  <c r="K40" i="3" s="1"/>
  <c r="L40" i="3" s="1"/>
  <c r="K23" i="3"/>
  <c r="L23" i="3" s="1"/>
  <c r="K17" i="3"/>
  <c r="K13" i="3"/>
  <c r="J13" i="3"/>
  <c r="I13" i="3"/>
  <c r="H13" i="3"/>
  <c r="G13" i="3"/>
  <c r="F13" i="3"/>
  <c r="F15" i="3" s="1"/>
  <c r="E13" i="3"/>
  <c r="D15" i="3"/>
  <c r="B13" i="3"/>
  <c r="L12" i="3"/>
  <c r="L11" i="3"/>
  <c r="L10" i="3"/>
  <c r="M86" i="8" l="1"/>
  <c r="M86" i="6"/>
  <c r="M86" i="3"/>
  <c r="M86" i="4"/>
  <c r="M86" i="5"/>
  <c r="K36" i="6"/>
  <c r="L36" i="6" s="1"/>
  <c r="K37" i="6"/>
  <c r="L37" i="6" s="1"/>
  <c r="B15" i="3"/>
  <c r="C21" i="2"/>
  <c r="B15" i="6"/>
  <c r="F21" i="2"/>
  <c r="D16" i="2"/>
  <c r="Q6" i="8"/>
  <c r="I15" i="4"/>
  <c r="I15" i="5"/>
  <c r="H15" i="8"/>
  <c r="K15" i="3"/>
  <c r="B15" i="4"/>
  <c r="B15" i="5"/>
  <c r="K15" i="6"/>
  <c r="I15" i="8"/>
  <c r="H15" i="3"/>
  <c r="K15" i="4"/>
  <c r="K15" i="5"/>
  <c r="H15" i="6"/>
  <c r="B15" i="8"/>
  <c r="I15" i="3"/>
  <c r="H15" i="4"/>
  <c r="H15" i="5"/>
  <c r="I15" i="6"/>
  <c r="K15" i="8"/>
  <c r="C15" i="6"/>
  <c r="Q5" i="6"/>
  <c r="Q5" i="7"/>
  <c r="Q6" i="7"/>
  <c r="C15" i="3"/>
  <c r="Q5" i="3"/>
  <c r="G15" i="3"/>
  <c r="Q6" i="3"/>
  <c r="C15" i="5"/>
  <c r="Q5" i="5"/>
  <c r="G15" i="5"/>
  <c r="Q6" i="5"/>
  <c r="G15" i="6"/>
  <c r="Q6" i="6"/>
  <c r="C15" i="4"/>
  <c r="Q5" i="4"/>
  <c r="G15" i="4"/>
  <c r="Q6" i="4"/>
  <c r="C15" i="8"/>
  <c r="Q5" i="8"/>
  <c r="G15" i="8"/>
  <c r="M92" i="6"/>
  <c r="M90" i="6"/>
  <c r="L15" i="4" l="1"/>
  <c r="L15" i="8"/>
  <c r="L15" i="6"/>
  <c r="L15" i="5"/>
  <c r="L15" i="3"/>
  <c r="H12" i="2"/>
  <c r="G12" i="2"/>
  <c r="F12" i="2"/>
  <c r="E12" i="2"/>
  <c r="D12" i="2"/>
  <c r="C12" i="2"/>
  <c r="B12" i="2"/>
  <c r="M93" i="8" l="1"/>
  <c r="M92" i="8"/>
  <c r="M91" i="8"/>
  <c r="M90" i="8"/>
  <c r="M76" i="8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93" i="6"/>
  <c r="M91" i="6"/>
  <c r="M76" i="6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N55" i="6" s="1"/>
  <c r="M93" i="5"/>
  <c r="M92" i="5"/>
  <c r="M91" i="5"/>
  <c r="M90" i="5"/>
  <c r="M76" i="5"/>
  <c r="M73" i="5"/>
  <c r="N73" i="5" s="1"/>
  <c r="M70" i="5"/>
  <c r="N70" i="5" s="1"/>
  <c r="M67" i="5"/>
  <c r="N67" i="5" s="1"/>
  <c r="M64" i="5"/>
  <c r="N64" i="5" s="1"/>
  <c r="M61" i="5"/>
  <c r="N61" i="5" s="1"/>
  <c r="M58" i="5"/>
  <c r="N58" i="5" s="1"/>
  <c r="M55" i="5"/>
  <c r="N55" i="5" s="1"/>
  <c r="M93" i="4"/>
  <c r="M92" i="4"/>
  <c r="M91" i="4"/>
  <c r="M90" i="4"/>
  <c r="M76" i="4"/>
  <c r="M73" i="4"/>
  <c r="N73" i="4" s="1"/>
  <c r="M70" i="4"/>
  <c r="N70" i="4" s="1"/>
  <c r="M67" i="4"/>
  <c r="N67" i="4" s="1"/>
  <c r="M64" i="4"/>
  <c r="N64" i="4" s="1"/>
  <c r="M61" i="4"/>
  <c r="N61" i="4" s="1"/>
  <c r="M58" i="4"/>
  <c r="N58" i="4" s="1"/>
  <c r="M55" i="4"/>
  <c r="N55" i="4" s="1"/>
  <c r="M93" i="3"/>
  <c r="M92" i="3"/>
  <c r="M91" i="3"/>
  <c r="M90" i="3"/>
  <c r="M76" i="3"/>
  <c r="M73" i="3"/>
  <c r="N73" i="3" s="1"/>
  <c r="M70" i="3"/>
  <c r="M67" i="3"/>
  <c r="N67" i="3" s="1"/>
  <c r="M64" i="3"/>
  <c r="N64" i="3" s="1"/>
  <c r="M61" i="3"/>
  <c r="N61" i="3" s="1"/>
  <c r="M58" i="3"/>
  <c r="M55" i="3"/>
  <c r="N55" i="3" s="1"/>
  <c r="M85" i="1"/>
  <c r="M84" i="1"/>
  <c r="M78" i="1"/>
  <c r="M93" i="1"/>
  <c r="M92" i="1"/>
  <c r="M91" i="1"/>
  <c r="M90" i="1"/>
  <c r="M76" i="1"/>
  <c r="M73" i="1"/>
  <c r="N73" i="1" s="1"/>
  <c r="M70" i="1"/>
  <c r="N70" i="1" s="1"/>
  <c r="M67" i="1"/>
  <c r="N67" i="1" s="1"/>
  <c r="M64" i="1"/>
  <c r="N64" i="1" s="1"/>
  <c r="M61" i="1"/>
  <c r="N61" i="1" s="1"/>
  <c r="M58" i="1"/>
  <c r="N58" i="1" s="1"/>
  <c r="M55" i="1"/>
  <c r="N76" i="3" l="1"/>
  <c r="M77" i="3"/>
  <c r="M88" i="3" s="1"/>
  <c r="N76" i="4"/>
  <c r="N77" i="4" s="1"/>
  <c r="M77" i="4"/>
  <c r="M88" i="4" s="1"/>
  <c r="N76" i="5"/>
  <c r="N77" i="5" s="1"/>
  <c r="M77" i="5"/>
  <c r="M88" i="5" s="1"/>
  <c r="N76" i="6"/>
  <c r="N77" i="6" s="1"/>
  <c r="M77" i="6"/>
  <c r="M88" i="6" s="1"/>
  <c r="N76" i="1"/>
  <c r="M77" i="1"/>
  <c r="N76" i="8"/>
  <c r="N77" i="8" s="1"/>
  <c r="M77" i="8"/>
  <c r="M88" i="8" s="1"/>
  <c r="M86" i="1"/>
  <c r="M95" i="6"/>
  <c r="R13" i="1"/>
  <c r="N55" i="1"/>
  <c r="R14" i="3"/>
  <c r="N58" i="3"/>
  <c r="R17" i="3"/>
  <c r="N70" i="3"/>
  <c r="R13" i="3"/>
  <c r="R16" i="3"/>
  <c r="R19" i="3"/>
  <c r="R18" i="3"/>
  <c r="R15" i="3"/>
  <c r="M95" i="3"/>
  <c r="M95" i="8"/>
  <c r="M95" i="5"/>
  <c r="M95" i="4"/>
  <c r="M95" i="1"/>
  <c r="M88" i="1" l="1"/>
  <c r="M97" i="1" s="1"/>
  <c r="N77" i="1"/>
  <c r="N77" i="3"/>
  <c r="M97" i="6"/>
  <c r="M97" i="3"/>
  <c r="M97" i="8"/>
  <c r="M97" i="5"/>
  <c r="M97" i="4"/>
  <c r="R20" i="3"/>
  <c r="I9" i="2" l="1"/>
  <c r="R20" i="1" l="1"/>
  <c r="F47" i="8" l="1"/>
  <c r="F47" i="5"/>
  <c r="F47" i="4"/>
  <c r="Q14" i="4"/>
  <c r="R19" i="7" l="1"/>
  <c r="R20" i="6"/>
  <c r="R20" i="7" l="1"/>
  <c r="R20" i="5"/>
  <c r="R19" i="6"/>
  <c r="R19" i="1"/>
  <c r="R19" i="5"/>
  <c r="R18" i="4"/>
  <c r="R19" i="4"/>
  <c r="R16" i="1"/>
  <c r="R20" i="8" l="1"/>
  <c r="R19" i="8"/>
  <c r="Q26" i="1" l="1"/>
  <c r="I14" i="2" l="1"/>
  <c r="I15" i="2"/>
  <c r="I7" i="2"/>
  <c r="I8" i="2"/>
  <c r="H11" i="2"/>
  <c r="G11" i="2"/>
  <c r="F11" i="2"/>
  <c r="E11" i="2"/>
  <c r="D11" i="2"/>
  <c r="C11" i="2"/>
  <c r="B11" i="2"/>
  <c r="F17" i="2"/>
  <c r="E17" i="2"/>
  <c r="D17" i="2"/>
  <c r="D50" i="2" l="1"/>
  <c r="D48" i="2"/>
  <c r="R13" i="8" l="1"/>
  <c r="S47" i="8"/>
  <c r="F48" i="8"/>
  <c r="S39" i="8"/>
  <c r="B40" i="8" s="1"/>
  <c r="B45" i="8" s="1"/>
  <c r="Q16" i="8"/>
  <c r="Q30" i="8"/>
  <c r="Q29" i="8"/>
  <c r="Q19" i="8"/>
  <c r="Q18" i="8"/>
  <c r="Q26" i="8"/>
  <c r="Q14" i="8"/>
  <c r="Q25" i="8"/>
  <c r="Q13" i="8"/>
  <c r="Q22" i="8"/>
  <c r="P19" i="8"/>
  <c r="P18" i="8"/>
  <c r="P17" i="8"/>
  <c r="P16" i="8"/>
  <c r="P13" i="8"/>
  <c r="Q7" i="8"/>
  <c r="M12" i="8"/>
  <c r="H18" i="2"/>
  <c r="Q11" i="8"/>
  <c r="P11" i="8"/>
  <c r="M11" i="8"/>
  <c r="H17" i="2"/>
  <c r="M10" i="8"/>
  <c r="Q9" i="8"/>
  <c r="Q8" i="8"/>
  <c r="S47" i="7"/>
  <c r="F48" i="7"/>
  <c r="S39" i="7"/>
  <c r="B40" i="7" s="1"/>
  <c r="B45" i="7" s="1"/>
  <c r="Q16" i="7"/>
  <c r="Q30" i="7"/>
  <c r="Q29" i="7"/>
  <c r="Q19" i="7"/>
  <c r="Q18" i="7"/>
  <c r="Q26" i="7"/>
  <c r="Q14" i="7"/>
  <c r="Q25" i="7"/>
  <c r="Q13" i="7"/>
  <c r="Q22" i="7"/>
  <c r="P19" i="7"/>
  <c r="P18" i="7"/>
  <c r="P17" i="7"/>
  <c r="P16" i="7"/>
  <c r="R15" i="7"/>
  <c r="P15" i="7"/>
  <c r="P14" i="7"/>
  <c r="P13" i="7"/>
  <c r="Q7" i="7"/>
  <c r="G18" i="2"/>
  <c r="Q11" i="7"/>
  <c r="P11" i="7"/>
  <c r="G17" i="2"/>
  <c r="Q9" i="7"/>
  <c r="P9" i="7"/>
  <c r="P8" i="7"/>
  <c r="P7" i="7"/>
  <c r="R18" i="6"/>
  <c r="R17" i="6"/>
  <c r="R13" i="6"/>
  <c r="S47" i="6"/>
  <c r="F48" i="6"/>
  <c r="S39" i="6"/>
  <c r="B40" i="6" s="1"/>
  <c r="B45" i="6" s="1"/>
  <c r="Q17" i="6"/>
  <c r="Q30" i="6"/>
  <c r="Q29" i="6"/>
  <c r="Q19" i="6"/>
  <c r="Q18" i="6"/>
  <c r="Q26" i="6"/>
  <c r="Q14" i="6"/>
  <c r="Q25" i="6"/>
  <c r="Q22" i="6"/>
  <c r="P19" i="6"/>
  <c r="P18" i="6"/>
  <c r="P17" i="6"/>
  <c r="P16" i="6"/>
  <c r="P15" i="6"/>
  <c r="P14" i="6"/>
  <c r="P13" i="6"/>
  <c r="M12" i="6"/>
  <c r="F18" i="2"/>
  <c r="Q11" i="6"/>
  <c r="P11" i="6"/>
  <c r="M11" i="6"/>
  <c r="M10" i="6"/>
  <c r="Q9" i="6"/>
  <c r="P9" i="6"/>
  <c r="P8" i="6"/>
  <c r="P7" i="6"/>
  <c r="R18" i="5"/>
  <c r="S47" i="5"/>
  <c r="F48" i="5"/>
  <c r="S39" i="5"/>
  <c r="B40" i="5" s="1"/>
  <c r="B45" i="5" s="1"/>
  <c r="Q16" i="5"/>
  <c r="Q30" i="5"/>
  <c r="Q29" i="5"/>
  <c r="Q19" i="5"/>
  <c r="Q26" i="5"/>
  <c r="Q14" i="5"/>
  <c r="Q25" i="5"/>
  <c r="Q13" i="5"/>
  <c r="Q22" i="5"/>
  <c r="P19" i="5"/>
  <c r="Q18" i="5"/>
  <c r="P18" i="5"/>
  <c r="P17" i="5"/>
  <c r="P16" i="5"/>
  <c r="P15" i="5"/>
  <c r="P14" i="5"/>
  <c r="P13" i="5"/>
  <c r="Q7" i="5"/>
  <c r="M12" i="5"/>
  <c r="E18" i="2"/>
  <c r="Q11" i="5"/>
  <c r="P11" i="5"/>
  <c r="M11" i="5"/>
  <c r="M10" i="5"/>
  <c r="Q9" i="5"/>
  <c r="P9" i="5"/>
  <c r="P8" i="5"/>
  <c r="P7" i="5"/>
  <c r="R17" i="4"/>
  <c r="S47" i="4"/>
  <c r="F48" i="4"/>
  <c r="S39" i="4"/>
  <c r="B40" i="4" s="1"/>
  <c r="B45" i="4" s="1"/>
  <c r="Q16" i="4"/>
  <c r="Q30" i="4"/>
  <c r="Q29" i="4"/>
  <c r="Q19" i="4"/>
  <c r="Q26" i="4"/>
  <c r="Q25" i="4"/>
  <c r="Q13" i="4"/>
  <c r="Q22" i="4"/>
  <c r="P19" i="4"/>
  <c r="Q18" i="4"/>
  <c r="P18" i="4"/>
  <c r="P17" i="4"/>
  <c r="P16" i="4"/>
  <c r="P15" i="4"/>
  <c r="P14" i="4"/>
  <c r="P13" i="4"/>
  <c r="M12" i="4"/>
  <c r="D18" i="2"/>
  <c r="Q11" i="4"/>
  <c r="P11" i="4"/>
  <c r="M11" i="4"/>
  <c r="M10" i="4"/>
  <c r="Q9" i="4"/>
  <c r="P9" i="4"/>
  <c r="Q8" i="4"/>
  <c r="P8" i="4"/>
  <c r="P7" i="4"/>
  <c r="S47" i="3"/>
  <c r="F47" i="3"/>
  <c r="F48" i="3" s="1"/>
  <c r="S39" i="3"/>
  <c r="B40" i="3" s="1"/>
  <c r="B45" i="3" s="1"/>
  <c r="Q16" i="3"/>
  <c r="Q30" i="3"/>
  <c r="Q29" i="3"/>
  <c r="Q19" i="3"/>
  <c r="Q18" i="3"/>
  <c r="Q26" i="3"/>
  <c r="Q14" i="3"/>
  <c r="Q25" i="3"/>
  <c r="Q13" i="3"/>
  <c r="Q22" i="3"/>
  <c r="P19" i="3"/>
  <c r="P18" i="3"/>
  <c r="P17" i="3"/>
  <c r="P16" i="3"/>
  <c r="P15" i="3"/>
  <c r="P14" i="3"/>
  <c r="P13" i="3"/>
  <c r="Q7" i="3"/>
  <c r="M12" i="3"/>
  <c r="C18" i="2"/>
  <c r="Q11" i="3"/>
  <c r="P11" i="3"/>
  <c r="M11" i="3"/>
  <c r="C17" i="2"/>
  <c r="M10" i="3"/>
  <c r="Q9" i="3"/>
  <c r="P9" i="3"/>
  <c r="Q8" i="3"/>
  <c r="P8" i="3"/>
  <c r="P7" i="3"/>
  <c r="R17" i="5" l="1"/>
  <c r="R15" i="5"/>
  <c r="Q8" i="5"/>
  <c r="Q8" i="6"/>
  <c r="R13" i="7"/>
  <c r="R17" i="7"/>
  <c r="R20" i="4"/>
  <c r="Q7" i="6"/>
  <c r="Q8" i="7"/>
  <c r="Q15" i="6"/>
  <c r="R15" i="6"/>
  <c r="Q15" i="5"/>
  <c r="Q27" i="8"/>
  <c r="Q27" i="7"/>
  <c r="Q15" i="7"/>
  <c r="R13" i="5"/>
  <c r="Q15" i="4"/>
  <c r="Q17" i="8"/>
  <c r="M13" i="3"/>
  <c r="M16" i="3" s="1"/>
  <c r="R17" i="8"/>
  <c r="R15" i="8"/>
  <c r="Q15" i="8"/>
  <c r="Q17" i="7"/>
  <c r="M16" i="7"/>
  <c r="L45" i="7" s="1"/>
  <c r="K47" i="7" s="1"/>
  <c r="Q13" i="6"/>
  <c r="Q16" i="6"/>
  <c r="M13" i="6"/>
  <c r="M16" i="6" s="1"/>
  <c r="L45" i="6" s="1"/>
  <c r="Q17" i="5"/>
  <c r="M13" i="5"/>
  <c r="M16" i="5" s="1"/>
  <c r="L45" i="5" s="1"/>
  <c r="R15" i="4"/>
  <c r="R13" i="4"/>
  <c r="Q7" i="4"/>
  <c r="Q17" i="4"/>
  <c r="M13" i="4"/>
  <c r="M16" i="4" s="1"/>
  <c r="L45" i="4" s="1"/>
  <c r="Q17" i="3"/>
  <c r="Q15" i="3"/>
  <c r="Q28" i="8"/>
  <c r="U5" i="8" s="1"/>
  <c r="Q23" i="8"/>
  <c r="Q24" i="8"/>
  <c r="R18" i="8"/>
  <c r="R14" i="8"/>
  <c r="R16" i="8"/>
  <c r="M13" i="8"/>
  <c r="M16" i="8" s="1"/>
  <c r="Q24" i="7"/>
  <c r="Q23" i="7"/>
  <c r="Q28" i="7"/>
  <c r="U5" i="7" s="1"/>
  <c r="R18" i="7"/>
  <c r="R14" i="7"/>
  <c r="R16" i="7"/>
  <c r="Q23" i="6"/>
  <c r="Q27" i="6"/>
  <c r="Q28" i="6"/>
  <c r="U5" i="6" s="1"/>
  <c r="Q24" i="6"/>
  <c r="R14" i="6"/>
  <c r="R16" i="6"/>
  <c r="Q23" i="5"/>
  <c r="Q28" i="5"/>
  <c r="U5" i="5" s="1"/>
  <c r="Q24" i="5"/>
  <c r="Q27" i="5"/>
  <c r="R14" i="5"/>
  <c r="R16" i="5"/>
  <c r="Q27" i="4"/>
  <c r="Q23" i="4"/>
  <c r="Q28" i="4"/>
  <c r="U5" i="4" s="1"/>
  <c r="Q24" i="4"/>
  <c r="R14" i="4"/>
  <c r="R16" i="4"/>
  <c r="Q24" i="3"/>
  <c r="Q23" i="3"/>
  <c r="Q28" i="3"/>
  <c r="U5" i="3" s="1"/>
  <c r="L45" i="8" l="1"/>
  <c r="K47" i="8" s="1"/>
  <c r="Q21" i="8" s="1"/>
  <c r="R11" i="3"/>
  <c r="L45" i="3"/>
  <c r="K47" i="3" s="1"/>
  <c r="Q21" i="3" s="1"/>
  <c r="Q27" i="3"/>
  <c r="R11" i="6"/>
  <c r="K47" i="6"/>
  <c r="Q21" i="6" s="1"/>
  <c r="R11" i="5"/>
  <c r="K47" i="5"/>
  <c r="Q21" i="5" s="1"/>
  <c r="R11" i="4"/>
  <c r="R11" i="7"/>
  <c r="R11" i="8"/>
  <c r="Q22" i="1"/>
  <c r="R17" i="1"/>
  <c r="U4" i="5" l="1"/>
  <c r="U4" i="8"/>
  <c r="U4" i="3"/>
  <c r="U4" i="6"/>
  <c r="K47" i="4"/>
  <c r="Q21" i="4" s="1"/>
  <c r="U4" i="4" s="1"/>
  <c r="Q21" i="7"/>
  <c r="U4" i="7" s="1"/>
  <c r="R15" i="1"/>
  <c r="R18" i="1"/>
  <c r="R14" i="1"/>
  <c r="D46" i="2"/>
  <c r="C10" i="2" l="1"/>
  <c r="E10" i="2"/>
  <c r="F10" i="2"/>
  <c r="G10" i="2"/>
  <c r="H10" i="2"/>
  <c r="B10" i="2"/>
  <c r="B5" i="2" l="1"/>
  <c r="B6" i="2"/>
  <c r="E5" i="2"/>
  <c r="E6" i="2"/>
  <c r="F5" i="2"/>
  <c r="F6" i="2"/>
  <c r="H5" i="2"/>
  <c r="H6" i="2"/>
  <c r="D5" i="2"/>
  <c r="D6" i="2"/>
  <c r="G5" i="2"/>
  <c r="G6" i="2"/>
  <c r="C5" i="2"/>
  <c r="C6" i="2"/>
  <c r="I10" i="2"/>
  <c r="H16" i="2" l="1"/>
  <c r="G16" i="2"/>
  <c r="F16" i="2"/>
  <c r="E16" i="2"/>
  <c r="F47" i="1"/>
  <c r="C16" i="2"/>
  <c r="J13" i="1"/>
  <c r="B21" i="2"/>
  <c r="M10" i="1"/>
  <c r="M11" i="1"/>
  <c r="K13" i="1"/>
  <c r="I13" i="1"/>
  <c r="H13" i="1"/>
  <c r="F13" i="1"/>
  <c r="E13" i="1"/>
  <c r="D13" i="1"/>
  <c r="C13" i="1"/>
  <c r="B22" i="2" s="1"/>
  <c r="L10" i="1"/>
  <c r="L11" i="1"/>
  <c r="C19" i="2" l="1"/>
  <c r="Q6" i="1"/>
  <c r="B16" i="2"/>
  <c r="H15" i="1"/>
  <c r="B17" i="2"/>
  <c r="Q5" i="1"/>
  <c r="E19" i="2"/>
  <c r="H19" i="2"/>
  <c r="G19" i="2"/>
  <c r="B15" i="1"/>
  <c r="Q4" i="1"/>
  <c r="I17" i="2" l="1"/>
  <c r="I16" i="2"/>
  <c r="C33" i="1"/>
  <c r="D34" i="2" l="1"/>
  <c r="P6" i="8" l="1"/>
  <c r="P5" i="8"/>
  <c r="P4" i="8"/>
  <c r="Q4" i="8" l="1"/>
  <c r="S4" i="8"/>
  <c r="R31" i="8" l="1"/>
  <c r="C34" i="2"/>
  <c r="F19" i="2" l="1"/>
  <c r="C35" i="1"/>
  <c r="L26" i="1" l="1"/>
  <c r="C34" i="1" l="1"/>
  <c r="H34" i="2" l="1"/>
  <c r="L31" i="1"/>
  <c r="P6" i="7" l="1"/>
  <c r="P5" i="7"/>
  <c r="P4" i="7"/>
  <c r="P6" i="6"/>
  <c r="P5" i="6"/>
  <c r="P4" i="6"/>
  <c r="P6" i="5"/>
  <c r="P5" i="5"/>
  <c r="P4" i="5"/>
  <c r="P6" i="4"/>
  <c r="P5" i="4"/>
  <c r="P4" i="4"/>
  <c r="P6" i="3"/>
  <c r="P5" i="3"/>
  <c r="P4" i="3"/>
  <c r="Q30" i="1"/>
  <c r="Q25" i="1"/>
  <c r="P19" i="1"/>
  <c r="P18" i="1"/>
  <c r="P17" i="1"/>
  <c r="P16" i="1"/>
  <c r="P15" i="1"/>
  <c r="P14" i="1"/>
  <c r="P13" i="1"/>
  <c r="Q11" i="1"/>
  <c r="P11" i="1"/>
  <c r="Q9" i="1"/>
  <c r="P9" i="1"/>
  <c r="Q8" i="1"/>
  <c r="P8" i="1"/>
  <c r="Q7" i="1"/>
  <c r="P7" i="1"/>
  <c r="P6" i="1"/>
  <c r="P5" i="1"/>
  <c r="P4" i="1"/>
  <c r="H28" i="2"/>
  <c r="H27" i="2"/>
  <c r="G28" i="2"/>
  <c r="F28" i="2"/>
  <c r="F27" i="2"/>
  <c r="E28" i="2"/>
  <c r="E27" i="2"/>
  <c r="D28" i="2"/>
  <c r="D27" i="2"/>
  <c r="C28" i="2"/>
  <c r="C27" i="2"/>
  <c r="B28" i="2"/>
  <c r="B27" i="2"/>
  <c r="B26" i="2"/>
  <c r="S4" i="7"/>
  <c r="S4" i="6"/>
  <c r="S4" i="5"/>
  <c r="S4" i="4"/>
  <c r="Q4" i="3"/>
  <c r="S4" i="3"/>
  <c r="S47" i="1"/>
  <c r="F48" i="1"/>
  <c r="L44" i="1"/>
  <c r="L43" i="1"/>
  <c r="L42" i="1"/>
  <c r="Q29" i="1" s="1"/>
  <c r="H42" i="1"/>
  <c r="K37" i="1" s="1"/>
  <c r="Q24" i="1" s="1"/>
  <c r="S39" i="1"/>
  <c r="B40" i="1" s="1"/>
  <c r="L39" i="1"/>
  <c r="L38" i="1"/>
  <c r="L35" i="1"/>
  <c r="H34" i="1"/>
  <c r="K36" i="1" s="1"/>
  <c r="K41" i="1"/>
  <c r="Q28" i="1" s="1"/>
  <c r="U5" i="1" s="1"/>
  <c r="Q17" i="1"/>
  <c r="L28" i="1"/>
  <c r="Q19" i="1" s="1"/>
  <c r="C28" i="1"/>
  <c r="L27" i="1"/>
  <c r="Q18" i="1" s="1"/>
  <c r="C27" i="1"/>
  <c r="Q15" i="1"/>
  <c r="H26" i="1"/>
  <c r="C26" i="1"/>
  <c r="C25" i="1"/>
  <c r="C24" i="1"/>
  <c r="K23" i="1"/>
  <c r="L23" i="1" s="1"/>
  <c r="Q13" i="1" s="1"/>
  <c r="C23" i="1"/>
  <c r="C22" i="1"/>
  <c r="C21" i="1"/>
  <c r="K17" i="1"/>
  <c r="K15" i="1"/>
  <c r="G15" i="1"/>
  <c r="D15" i="1"/>
  <c r="M12" i="1"/>
  <c r="L12" i="1"/>
  <c r="B18" i="2" l="1"/>
  <c r="K40" i="1"/>
  <c r="Q27" i="1" s="1"/>
  <c r="L36" i="1"/>
  <c r="Q23" i="1"/>
  <c r="S4" i="1"/>
  <c r="G27" i="2"/>
  <c r="I27" i="2" s="1"/>
  <c r="L25" i="1"/>
  <c r="Q14" i="1" s="1"/>
  <c r="Q4" i="7"/>
  <c r="Q4" i="6"/>
  <c r="Q4" i="5"/>
  <c r="Q4" i="4"/>
  <c r="C29" i="1"/>
  <c r="C15" i="1"/>
  <c r="F15" i="1"/>
  <c r="L41" i="1"/>
  <c r="M13" i="1"/>
  <c r="M16" i="1" s="1"/>
  <c r="L37" i="1"/>
  <c r="I15" i="1"/>
  <c r="L30" i="1"/>
  <c r="Q16" i="1" s="1"/>
  <c r="B19" i="2" l="1"/>
  <c r="R31" i="5"/>
  <c r="R31" i="3"/>
  <c r="R31" i="7"/>
  <c r="L40" i="1"/>
  <c r="L45" i="1" s="1"/>
  <c r="R31" i="6"/>
  <c r="R31" i="4"/>
  <c r="B45" i="1"/>
  <c r="L15" i="1"/>
  <c r="R11" i="1"/>
  <c r="K47" i="1" l="1"/>
  <c r="Q21" i="1" s="1"/>
  <c r="R31" i="1" s="1"/>
  <c r="H26" i="2"/>
  <c r="H25" i="2"/>
  <c r="H24" i="2"/>
  <c r="H23" i="2"/>
  <c r="H33" i="2"/>
  <c r="G26" i="2"/>
  <c r="G25" i="2"/>
  <c r="G24" i="2"/>
  <c r="G23" i="2"/>
  <c r="G34" i="2"/>
  <c r="F23" i="2"/>
  <c r="F24" i="2"/>
  <c r="F25" i="2"/>
  <c r="F26" i="2"/>
  <c r="F34" i="2"/>
  <c r="E26" i="2"/>
  <c r="E25" i="2"/>
  <c r="E24" i="2"/>
  <c r="E23" i="2"/>
  <c r="E34" i="2"/>
  <c r="D26" i="2"/>
  <c r="D25" i="2"/>
  <c r="D24" i="2"/>
  <c r="D23" i="2"/>
  <c r="C26" i="2"/>
  <c r="C25" i="2"/>
  <c r="C24" i="2"/>
  <c r="C23" i="2"/>
  <c r="B25" i="2"/>
  <c r="B24" i="2"/>
  <c r="B23" i="2"/>
  <c r="B34" i="2"/>
  <c r="B33" i="2"/>
  <c r="I30" i="2"/>
  <c r="U4" i="1" l="1"/>
  <c r="B29" i="2"/>
  <c r="C29" i="2"/>
  <c r="C33" i="2"/>
  <c r="D19" i="2"/>
  <c r="E33" i="2"/>
  <c r="G33" i="2"/>
  <c r="D33" i="2"/>
  <c r="F33" i="2"/>
  <c r="I26" i="2"/>
  <c r="H29" i="2"/>
  <c r="I25" i="2"/>
  <c r="G29" i="2"/>
  <c r="I24" i="2"/>
  <c r="F29" i="2"/>
  <c r="E29" i="2"/>
  <c r="I28" i="2"/>
  <c r="I22" i="2"/>
  <c r="I21" i="2"/>
  <c r="I18" i="2"/>
  <c r="I11" i="2"/>
  <c r="I12" i="2"/>
  <c r="D29" i="2"/>
  <c r="D31" i="2" s="1"/>
  <c r="I23" i="2"/>
  <c r="I29" i="2" l="1"/>
  <c r="F35" i="2"/>
  <c r="B35" i="2"/>
  <c r="I33" i="2"/>
  <c r="D35" i="2"/>
  <c r="G35" i="2"/>
  <c r="H31" i="2"/>
  <c r="H35" i="2"/>
  <c r="C35" i="2"/>
  <c r="I34" i="2"/>
  <c r="E35" i="2"/>
  <c r="I19" i="2"/>
  <c r="I5" i="2"/>
  <c r="B39" i="2" s="1"/>
  <c r="D39" i="2" s="1"/>
  <c r="I6" i="2"/>
  <c r="B43" i="2" s="1"/>
  <c r="D43" i="2" s="1"/>
  <c r="B31" i="2"/>
  <c r="G31" i="2"/>
  <c r="F31" i="2"/>
  <c r="E31" i="2"/>
  <c r="C31" i="2"/>
  <c r="B42" i="2" l="1"/>
  <c r="D42" i="2" s="1"/>
  <c r="B44" i="2"/>
  <c r="D44" i="2" s="1"/>
  <c r="B41" i="2"/>
  <c r="D41" i="2" s="1"/>
  <c r="I35" i="2"/>
  <c r="B45" i="2" s="1"/>
  <c r="D45" i="2" s="1"/>
  <c r="B40" i="2"/>
  <c r="B47" i="2" s="1"/>
  <c r="I31" i="2"/>
  <c r="D40" i="2" l="1"/>
  <c r="B49" i="2"/>
  <c r="D49" i="2" s="1"/>
  <c r="B51" i="2"/>
  <c r="D51" i="2" s="1"/>
  <c r="D47" i="2"/>
  <c r="J51" i="1"/>
  <c r="E51" i="1" s="1"/>
  <c r="J51" i="3"/>
  <c r="E51" i="3" s="1"/>
  <c r="B4" i="2"/>
  <c r="J51" i="4" l="1"/>
  <c r="E51" i="4" s="1"/>
  <c r="J51" i="5" l="1"/>
  <c r="E51" i="5" s="1"/>
  <c r="J51" i="6" l="1"/>
  <c r="E51" i="6" s="1"/>
  <c r="J51" i="7"/>
  <c r="E51" i="7" l="1"/>
  <c r="A2" i="2" l="1"/>
  <c r="J51" i="8"/>
  <c r="E51" i="8" s="1"/>
</calcChain>
</file>

<file path=xl/sharedStrings.xml><?xml version="1.0" encoding="utf-8"?>
<sst xmlns="http://schemas.openxmlformats.org/spreadsheetml/2006/main" count="1143" uniqueCount="164">
  <si>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</si>
  <si>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</si>
  <si>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</si>
  <si>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</si>
  <si>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</si>
  <si>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</si>
  <si>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</si>
  <si>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</si>
  <si>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</si>
  <si>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</si>
  <si>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</si>
  <si>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</si>
  <si>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</si>
  <si>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</si>
  <si>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</si>
  <si>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</si>
  <si>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</si>
  <si>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</si>
  <si>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</si>
  <si>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</si>
  <si>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</si>
  <si>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</si>
  <si>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</si>
  <si>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</si>
  <si>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</si>
  <si>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</si>
  <si>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</si>
  <si>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</si>
  <si>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</si>
  <si>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</si>
  <si>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</si>
  <si>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</si>
  <si>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</si>
  <si>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</si>
  <si>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</si>
  <si>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</si>
  <si>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</si>
  <si>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</si>
  <si>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</si>
  <si>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</si>
  <si>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</si>
  <si>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</si>
  <si>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</si>
  <si>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</si>
  <si>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</si>
  <si>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</si>
  <si>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</si>
  <si>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</si>
  <si>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</si>
  <si>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</si>
  <si>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Musican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</si>
  <si>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</si>
  <si>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</si>
  <si>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</si>
  <si>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</si>
  <si>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</si>
  <si>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</si>
  <si>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</si>
  <si>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</si>
  <si>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</si>
  <si>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</si>
  <si>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</si>
  <si>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</si>
  <si>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</si>
  <si>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</si>
  <si>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</si>
  <si>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</si>
  <si>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</si>
  <si>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</si>
  <si>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</si>
  <si>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</si>
  <si>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</si>
  <si>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</si>
  <si>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</si>
  <si>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</si>
  <si>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</si>
  <si>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</si>
  <si>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</si>
  <si>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</si>
  <si>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</si>
  <si>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</si>
  <si>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</si>
  <si>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</si>
  <si>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</si>
  <si>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</si>
  <si>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</si>
  <si>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</si>
  <si>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</si>
  <si>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</si>
  <si>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</si>
  <si>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</si>
  <si>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</si>
  <si>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</si>
  <si>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</si>
  <si>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</si>
  <si>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</si>
  <si>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</si>
  <si>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</si>
  <si>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</si>
  <si>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</si>
  <si>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</si>
  <si>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</si>
  <si>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</si>
  <si>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</si>
  <si>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</si>
  <si>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</si>
  <si>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</si>
  <si>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</si>
  <si>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</si>
  <si>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</si>
  <si>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</si>
  <si>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</si>
  <si>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</si>
  <si>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</si>
  <si>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</si>
  <si>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</si>
  <si>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</si>
  <si>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</si>
  <si>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</si>
  <si>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(CIGAR)</t>
  </si>
  <si>
    <t>Monthly Payroll</t>
  </si>
  <si>
    <t>Monthly Payroll % sales</t>
  </si>
  <si>
    <t>Rent costs</t>
  </si>
  <si>
    <t>Rent costs % sales</t>
  </si>
  <si>
    <t>Bar ONLY Covers - Lunch</t>
  </si>
  <si>
    <t>Bar ONLY Covers - Dinner</t>
  </si>
  <si>
    <t>Bar ONLY sales - Lunch</t>
  </si>
  <si>
    <t>Bar ONLY sales - Dinner</t>
  </si>
  <si>
    <t>Total Sales (Excl. Bar)</t>
  </si>
  <si>
    <t>Lunch - #6807</t>
  </si>
  <si>
    <t>Lunch - #6809</t>
  </si>
  <si>
    <t>Dinner- #6809</t>
  </si>
  <si>
    <t>Dinner- #6802</t>
  </si>
  <si>
    <t>Complimentary covers</t>
  </si>
  <si>
    <t>Total Covers (Adj.)</t>
  </si>
  <si>
    <t>Dinner - #6807</t>
  </si>
  <si>
    <t>Dinner - #6802</t>
  </si>
  <si>
    <t>Dinner - #6809</t>
  </si>
  <si>
    <t>Lunch - #6802</t>
  </si>
  <si>
    <t>Various</t>
  </si>
  <si>
    <t>BBD</t>
  </si>
  <si>
    <t>Lunch - #6811</t>
  </si>
  <si>
    <t>Dinner- #6812</t>
  </si>
  <si>
    <t>Dinner - #6812</t>
  </si>
  <si>
    <t>RECEIPT ENTRY: 4AM</t>
  </si>
  <si>
    <t>Lunch - #8904</t>
  </si>
  <si>
    <t>Dinner- #8904</t>
  </si>
  <si>
    <t>Dinner- #8903</t>
  </si>
  <si>
    <t>Lunch - #8903</t>
  </si>
  <si>
    <t>Dinner - #8903</t>
  </si>
  <si>
    <t>Dinner - #8904</t>
  </si>
  <si>
    <t>Dinner- #8905</t>
  </si>
  <si>
    <t>Lunch - #8905</t>
  </si>
  <si>
    <t>Dinner - #8905</t>
  </si>
  <si>
    <t/>
  </si>
  <si>
    <t>Lunch - #8902</t>
  </si>
  <si>
    <t>Dinner - #8902</t>
  </si>
  <si>
    <t>Dinner- #8902</t>
  </si>
  <si>
    <t>POS Terminal #8902</t>
  </si>
  <si>
    <t>Card #</t>
  </si>
  <si>
    <t>VI</t>
  </si>
  <si>
    <t>MC</t>
  </si>
  <si>
    <t>AX</t>
  </si>
  <si>
    <t>CASH &amp; CHARGE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</si>
</sst>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  <numFmt numFmtId="169" formatCode="_-* #,##0_-;\-* #,##0_-;_-* &quot;-&quot;??_-;_-@_-"/>
  </numFmts>
  <fonts count="40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0"/>
      <name val="Calibri"/>
      <family val="2"/>
      <scheme val="minor"/>
    </font>
    <font>
      <i/>
      <sz val="9"/>
      <color theme="1"/>
      <name val="Times New Roman"/>
      <family val="1"/>
    </font>
    <font>
      <sz val="10"/>
      <color rgb="FFFF0000"/>
      <name val="Times New Roman"/>
      <family val="1"/>
    </font>
    <font>
      <sz val="8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DCF3"/>
        <bgColor indexed="64"/>
      </patternFill>
    </fill>
    <fill>
      <patternFill patternType="solid">
        <fgColor rgb="FFDF5BC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</cellStyleXfs>
  <cellXfs count="439">
    <xf numFmtId="0" fontId="0" fillId="0" borderId="0" xfId="0"/>
    <xf numFmtId="0" fontId="10" fillId="0" borderId="0" xfId="0" applyFont="1"/>
    <xf numFmtId="0" fontId="10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" fontId="12" fillId="5" borderId="5" xfId="0" applyNumberFormat="1" applyFont="1" applyFill="1" applyBorder="1" applyAlignment="1">
      <alignment horizontal="center"/>
    </xf>
    <xf numFmtId="43" fontId="8" fillId="2" borderId="5" xfId="1" applyNumberFormat="1" applyFont="1" applyFill="1" applyBorder="1" applyAlignment="1">
      <alignment horizontal="center"/>
    </xf>
    <xf numFmtId="0" fontId="8" fillId="0" borderId="0" xfId="0" applyFont="1"/>
    <xf numFmtId="0" fontId="8" fillId="3" borderId="7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12" fillId="5" borderId="16" xfId="0" applyFont="1" applyFill="1" applyBorder="1" applyAlignment="1">
      <alignment horizontal="center"/>
    </xf>
    <xf numFmtId="0" fontId="8" fillId="2" borderId="18" xfId="0" applyFont="1" applyFill="1" applyBorder="1"/>
    <xf numFmtId="165" fontId="8" fillId="4" borderId="21" xfId="1" applyFont="1" applyFill="1" applyBorder="1"/>
    <xf numFmtId="0" fontId="12" fillId="5" borderId="5" xfId="0" applyFont="1" applyFill="1" applyBorder="1" applyAlignment="1">
      <alignment horizontal="center"/>
    </xf>
    <xf numFmtId="165" fontId="8" fillId="2" borderId="38" xfId="1" applyFont="1" applyFill="1" applyBorder="1"/>
    <xf numFmtId="165" fontId="8" fillId="2" borderId="24" xfId="1" applyFont="1" applyFill="1" applyBorder="1"/>
    <xf numFmtId="165" fontId="8" fillId="2" borderId="25" xfId="1" applyFont="1" applyFill="1" applyBorder="1"/>
    <xf numFmtId="165" fontId="8" fillId="4" borderId="39" xfId="1" applyFont="1" applyFill="1" applyBorder="1"/>
    <xf numFmtId="165" fontId="8" fillId="4" borderId="40" xfId="1" applyFont="1" applyFill="1" applyBorder="1"/>
    <xf numFmtId="0" fontId="12" fillId="5" borderId="4" xfId="0" applyFont="1" applyFill="1" applyBorder="1" applyAlignment="1">
      <alignment horizontal="center"/>
    </xf>
    <xf numFmtId="165" fontId="8" fillId="2" borderId="0" xfId="1" applyFont="1" applyFill="1" applyBorder="1"/>
    <xf numFmtId="165" fontId="8" fillId="4" borderId="30" xfId="1" applyFont="1" applyFill="1" applyBorder="1"/>
    <xf numFmtId="1" fontId="12" fillId="5" borderId="27" xfId="0" applyNumberFormat="1" applyFont="1" applyFill="1" applyBorder="1" applyAlignment="1">
      <alignment horizontal="center"/>
    </xf>
    <xf numFmtId="165" fontId="8" fillId="2" borderId="0" xfId="1" applyFont="1" applyFill="1" applyBorder="1" applyAlignment="1">
      <alignment horizontal="center"/>
    </xf>
    <xf numFmtId="2" fontId="8" fillId="2" borderId="0" xfId="0" applyNumberFormat="1" applyFont="1" applyFill="1"/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4" fontId="8" fillId="3" borderId="5" xfId="2" applyFont="1" applyFill="1" applyBorder="1" applyAlignment="1">
      <alignment horizontal="left"/>
    </xf>
    <xf numFmtId="164" fontId="8" fillId="2" borderId="0" xfId="2" applyFont="1" applyFill="1" applyBorder="1" applyProtection="1">
      <protection locked="0"/>
    </xf>
    <xf numFmtId="0" fontId="10" fillId="0" borderId="5" xfId="0" applyFont="1" applyBorder="1"/>
    <xf numFmtId="165" fontId="13" fillId="2" borderId="0" xfId="1" applyFont="1" applyFill="1" applyBorder="1"/>
    <xf numFmtId="164" fontId="8" fillId="3" borderId="5" xfId="2" applyFont="1" applyFill="1" applyBorder="1"/>
    <xf numFmtId="0" fontId="8" fillId="2" borderId="2" xfId="0" applyFont="1" applyFill="1" applyBorder="1"/>
    <xf numFmtId="43" fontId="8" fillId="3" borderId="5" xfId="1" applyNumberFormat="1" applyFont="1" applyFill="1" applyBorder="1" applyAlignment="1" applyProtection="1">
      <alignment horizontal="right"/>
      <protection locked="0"/>
    </xf>
    <xf numFmtId="43" fontId="8" fillId="2" borderId="5" xfId="1" applyNumberFormat="1" applyFont="1" applyFill="1" applyBorder="1" applyAlignment="1" applyProtection="1">
      <alignment horizontal="right"/>
      <protection locked="0"/>
    </xf>
    <xf numFmtId="0" fontId="10" fillId="2" borderId="0" xfId="0" applyFont="1" applyFill="1" applyAlignment="1">
      <alignment horizontal="left"/>
    </xf>
    <xf numFmtId="164" fontId="10" fillId="3" borderId="5" xfId="2" applyFont="1" applyFill="1" applyBorder="1"/>
    <xf numFmtId="43" fontId="13" fillId="2" borderId="0" xfId="0" applyNumberFormat="1" applyFont="1" applyFill="1"/>
    <xf numFmtId="0" fontId="8" fillId="3" borderId="5" xfId="0" applyFont="1" applyFill="1" applyBorder="1"/>
    <xf numFmtId="164" fontId="10" fillId="2" borderId="0" xfId="2" applyFont="1" applyFill="1" applyBorder="1"/>
    <xf numFmtId="0" fontId="8" fillId="2" borderId="2" xfId="0" applyFont="1" applyFill="1" applyBorder="1" applyAlignment="1">
      <alignment horizontal="left"/>
    </xf>
    <xf numFmtId="44" fontId="8" fillId="2" borderId="0" xfId="0" applyNumberFormat="1" applyFont="1" applyFill="1"/>
    <xf numFmtId="43" fontId="8" fillId="2" borderId="4" xfId="1" applyNumberFormat="1" applyFont="1" applyFill="1" applyBorder="1" applyAlignment="1">
      <alignment horizontal="center"/>
    </xf>
    <xf numFmtId="0" fontId="8" fillId="2" borderId="5" xfId="0" applyFont="1" applyFill="1" applyBorder="1"/>
    <xf numFmtId="2" fontId="12" fillId="2" borderId="0" xfId="0" applyNumberFormat="1" applyFont="1" applyFill="1" applyAlignment="1">
      <alignment horizontal="center"/>
    </xf>
    <xf numFmtId="43" fontId="8" fillId="2" borderId="27" xfId="1" applyNumberFormat="1" applyFont="1" applyFill="1" applyBorder="1" applyAlignment="1">
      <alignment horizontal="center"/>
    </xf>
    <xf numFmtId="2" fontId="8" fillId="2" borderId="5" xfId="0" applyNumberFormat="1" applyFont="1" applyFill="1" applyBorder="1" applyProtection="1">
      <protection locked="0"/>
    </xf>
    <xf numFmtId="0" fontId="8" fillId="0" borderId="5" xfId="0" applyFont="1" applyBorder="1"/>
    <xf numFmtId="2" fontId="8" fillId="2" borderId="5" xfId="0" applyNumberFormat="1" applyFont="1" applyFill="1" applyBorder="1" applyAlignment="1" applyProtection="1">
      <alignment horizontal="right"/>
      <protection locked="0"/>
    </xf>
    <xf numFmtId="164" fontId="8" fillId="2" borderId="0" xfId="2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14" fontId="8" fillId="2" borderId="5" xfId="0" applyNumberFormat="1" applyFont="1" applyFill="1" applyBorder="1"/>
    <xf numFmtId="43" fontId="13" fillId="2" borderId="5" xfId="1" applyNumberFormat="1" applyFont="1" applyFill="1" applyBorder="1" applyAlignment="1" applyProtection="1">
      <alignment horizontal="right"/>
      <protection locked="0"/>
    </xf>
    <xf numFmtId="0" fontId="8" fillId="2" borderId="0" xfId="0" applyFont="1" applyFill="1" applyAlignment="1">
      <alignment horizontal="right"/>
    </xf>
    <xf numFmtId="43" fontId="8" fillId="2" borderId="0" xfId="0" applyNumberFormat="1" applyFont="1" applyFill="1"/>
    <xf numFmtId="165" fontId="8" fillId="2" borderId="5" xfId="1" applyFont="1" applyFill="1" applyBorder="1"/>
    <xf numFmtId="2" fontId="10" fillId="2" borderId="0" xfId="0" applyNumberFormat="1" applyFont="1" applyFill="1"/>
    <xf numFmtId="0" fontId="8" fillId="0" borderId="0" xfId="0" applyFont="1" applyAlignment="1">
      <alignment horizontal="center"/>
    </xf>
    <xf numFmtId="43" fontId="8" fillId="2" borderId="0" xfId="0" applyNumberFormat="1" applyFont="1" applyFill="1" applyAlignment="1">
      <alignment horizontal="left"/>
    </xf>
    <xf numFmtId="8" fontId="8" fillId="2" borderId="5" xfId="0" applyNumberFormat="1" applyFont="1" applyFill="1" applyBorder="1" applyProtection="1">
      <protection locked="0"/>
    </xf>
    <xf numFmtId="0" fontId="8" fillId="2" borderId="5" xfId="0" applyFont="1" applyFill="1" applyBorder="1" applyProtection="1">
      <protection locked="0"/>
    </xf>
    <xf numFmtId="165" fontId="8" fillId="2" borderId="5" xfId="1" applyFont="1" applyFill="1" applyBorder="1" applyAlignment="1" applyProtection="1">
      <alignment horizontal="right"/>
      <protection locked="0"/>
    </xf>
    <xf numFmtId="0" fontId="8" fillId="0" borderId="2" xfId="0" applyFont="1" applyBorder="1" applyAlignment="1">
      <alignment horizontal="left"/>
    </xf>
    <xf numFmtId="165" fontId="8" fillId="2" borderId="0" xfId="1" applyFont="1" applyFill="1" applyBorder="1" applyAlignment="1" applyProtection="1">
      <alignment horizontal="right"/>
      <protection locked="0"/>
    </xf>
    <xf numFmtId="1" fontId="8" fillId="2" borderId="0" xfId="0" applyNumberFormat="1" applyFont="1" applyFill="1" applyAlignment="1">
      <alignment horizontal="right"/>
    </xf>
    <xf numFmtId="0" fontId="8" fillId="0" borderId="0" xfId="0" applyFont="1" applyAlignment="1">
      <alignment horizontal="left"/>
    </xf>
    <xf numFmtId="1" fontId="8" fillId="2" borderId="28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2" fontId="10" fillId="0" borderId="0" xfId="0" applyNumberFormat="1" applyFont="1" applyProtection="1">
      <protection locked="0"/>
    </xf>
    <xf numFmtId="43" fontId="8" fillId="0" borderId="0" xfId="0" applyNumberFormat="1" applyFont="1" applyAlignment="1">
      <alignment horizontal="center"/>
    </xf>
    <xf numFmtId="2" fontId="8" fillId="0" borderId="0" xfId="0" applyNumberFormat="1" applyFont="1"/>
    <xf numFmtId="2" fontId="10" fillId="0" borderId="0" xfId="0" applyNumberFormat="1" applyFont="1"/>
    <xf numFmtId="0" fontId="8" fillId="2" borderId="20" xfId="0" applyFont="1" applyFill="1" applyBorder="1"/>
    <xf numFmtId="0" fontId="8" fillId="2" borderId="26" xfId="0" applyFont="1" applyFill="1" applyBorder="1"/>
    <xf numFmtId="165" fontId="14" fillId="2" borderId="5" xfId="1" applyFont="1" applyFill="1" applyBorder="1"/>
    <xf numFmtId="165" fontId="15" fillId="0" borderId="5" xfId="1" applyFont="1" applyFill="1" applyBorder="1" applyProtection="1">
      <protection locked="0"/>
    </xf>
    <xf numFmtId="165" fontId="15" fillId="2" borderId="5" xfId="1" applyFont="1" applyFill="1" applyBorder="1"/>
    <xf numFmtId="0" fontId="15" fillId="2" borderId="24" xfId="0" applyFont="1" applyFill="1" applyBorder="1" applyAlignment="1">
      <alignment horizontal="center"/>
    </xf>
    <xf numFmtId="165" fontId="15" fillId="3" borderId="0" xfId="1" applyFont="1" applyFill="1" applyBorder="1"/>
    <xf numFmtId="165" fontId="15" fillId="3" borderId="0" xfId="1" applyFont="1" applyFill="1" applyBorder="1" applyProtection="1">
      <protection locked="0"/>
    </xf>
    <xf numFmtId="0" fontId="15" fillId="3" borderId="6" xfId="0" applyFont="1" applyFill="1" applyBorder="1"/>
    <xf numFmtId="0" fontId="10" fillId="3" borderId="24" xfId="0" applyFont="1" applyFill="1" applyBorder="1"/>
    <xf numFmtId="43" fontId="8" fillId="2" borderId="0" xfId="1" applyNumberFormat="1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1" fontId="12" fillId="2" borderId="2" xfId="0" applyNumberFormat="1" applyFont="1" applyFill="1" applyBorder="1" applyAlignment="1">
      <alignment horizontal="center"/>
    </xf>
    <xf numFmtId="43" fontId="8" fillId="2" borderId="3" xfId="1" applyNumberFormat="1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165" fontId="8" fillId="4" borderId="5" xfId="1" applyFont="1" applyFill="1" applyBorder="1" applyProtection="1">
      <protection locked="0"/>
    </xf>
    <xf numFmtId="43" fontId="8" fillId="4" borderId="5" xfId="1" applyNumberFormat="1" applyFont="1" applyFill="1" applyBorder="1" applyAlignment="1" applyProtection="1">
      <alignment horizontal="right"/>
      <protection locked="0"/>
    </xf>
    <xf numFmtId="43" fontId="8" fillId="4" borderId="27" xfId="1" applyNumberFormat="1" applyFont="1" applyFill="1" applyBorder="1" applyAlignment="1">
      <alignment horizontal="center"/>
    </xf>
    <xf numFmtId="43" fontId="8" fillId="4" borderId="5" xfId="1" applyNumberFormat="1" applyFont="1" applyFill="1" applyBorder="1" applyAlignment="1">
      <alignment horizontal="center"/>
    </xf>
    <xf numFmtId="164" fontId="8" fillId="4" borderId="5" xfId="2" applyFont="1" applyFill="1" applyBorder="1" applyProtection="1">
      <protection locked="0"/>
    </xf>
    <xf numFmtId="164" fontId="10" fillId="4" borderId="5" xfId="2" applyFont="1" applyFill="1" applyBorder="1"/>
    <xf numFmtId="44" fontId="8" fillId="4" borderId="5" xfId="0" applyNumberFormat="1" applyFont="1" applyFill="1" applyBorder="1"/>
    <xf numFmtId="165" fontId="8" fillId="4" borderId="5" xfId="1" applyFont="1" applyFill="1" applyBorder="1"/>
    <xf numFmtId="164" fontId="8" fillId="4" borderId="5" xfId="2" applyFont="1" applyFill="1" applyBorder="1" applyAlignment="1">
      <alignment horizontal="center"/>
    </xf>
    <xf numFmtId="0" fontId="8" fillId="4" borderId="5" xfId="0" applyFont="1" applyFill="1" applyBorder="1"/>
    <xf numFmtId="165" fontId="8" fillId="4" borderId="5" xfId="1" applyFont="1" applyFill="1" applyBorder="1" applyAlignment="1">
      <alignment horizontal="center"/>
    </xf>
    <xf numFmtId="43" fontId="13" fillId="4" borderId="5" xfId="1" applyNumberFormat="1" applyFont="1" applyFill="1" applyBorder="1" applyAlignment="1"/>
    <xf numFmtId="2" fontId="8" fillId="4" borderId="5" xfId="0" applyNumberFormat="1" applyFont="1" applyFill="1" applyBorder="1"/>
    <xf numFmtId="1" fontId="8" fillId="4" borderId="5" xfId="0" applyNumberFormat="1" applyFont="1" applyFill="1" applyBorder="1" applyAlignment="1" applyProtection="1">
      <alignment horizontal="center"/>
      <protection locked="0"/>
    </xf>
    <xf numFmtId="165" fontId="13" fillId="4" borderId="5" xfId="1" applyFont="1" applyFill="1" applyBorder="1" applyAlignment="1" applyProtection="1">
      <alignment horizontal="right"/>
      <protection locked="0"/>
    </xf>
    <xf numFmtId="0" fontId="8" fillId="2" borderId="0" xfId="0" applyFont="1" applyFill="1" applyAlignment="1">
      <alignment horizontal="center" vertical="center"/>
    </xf>
    <xf numFmtId="0" fontId="12" fillId="5" borderId="15" xfId="0" applyFont="1" applyFill="1" applyBorder="1" applyAlignment="1">
      <alignment horizontal="center"/>
    </xf>
    <xf numFmtId="0" fontId="17" fillId="0" borderId="30" xfId="0" applyFont="1" applyBorder="1"/>
    <xf numFmtId="0" fontId="17" fillId="0" borderId="9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16" fontId="17" fillId="0" borderId="45" xfId="0" applyNumberFormat="1" applyFont="1" applyBorder="1" applyAlignment="1">
      <alignment horizontal="center"/>
    </xf>
    <xf numFmtId="0" fontId="17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0" borderId="18" xfId="0" applyFont="1" applyBorder="1"/>
    <xf numFmtId="0" fontId="17" fillId="0" borderId="49" xfId="0" applyFont="1" applyBorder="1"/>
    <xf numFmtId="0" fontId="17" fillId="0" borderId="53" xfId="0" applyFont="1" applyBorder="1"/>
    <xf numFmtId="164" fontId="21" fillId="0" borderId="54" xfId="2" applyFont="1" applyBorder="1" applyAlignment="1">
      <alignment horizontal="center"/>
    </xf>
    <xf numFmtId="164" fontId="21" fillId="0" borderId="51" xfId="2" applyFont="1" applyBorder="1" applyAlignment="1">
      <alignment horizontal="center"/>
    </xf>
    <xf numFmtId="164" fontId="20" fillId="0" borderId="51" xfId="2" applyFont="1" applyBorder="1"/>
    <xf numFmtId="164" fontId="21" fillId="0" borderId="35" xfId="2" applyFont="1" applyBorder="1" applyAlignment="1">
      <alignment horizontal="center"/>
    </xf>
    <xf numFmtId="164" fontId="21" fillId="0" borderId="55" xfId="2" applyFont="1" applyBorder="1" applyAlignment="1">
      <alignment horizontal="center"/>
    </xf>
    <xf numFmtId="164" fontId="22" fillId="0" borderId="56" xfId="2" applyFont="1" applyBorder="1" applyAlignment="1">
      <alignment horizontal="center"/>
    </xf>
    <xf numFmtId="0" fontId="17" fillId="0" borderId="57" xfId="0" applyFont="1" applyBorder="1"/>
    <xf numFmtId="164" fontId="21" fillId="0" borderId="37" xfId="2" applyFont="1" applyBorder="1" applyAlignment="1">
      <alignment horizontal="center"/>
    </xf>
    <xf numFmtId="164" fontId="21" fillId="0" borderId="5" xfId="2" applyFont="1" applyBorder="1" applyAlignment="1">
      <alignment horizontal="center"/>
    </xf>
    <xf numFmtId="164" fontId="20" fillId="0" borderId="5" xfId="2" applyFont="1" applyBorder="1"/>
    <xf numFmtId="164" fontId="21" fillId="0" borderId="2" xfId="2" applyFont="1" applyBorder="1" applyAlignment="1">
      <alignment horizontal="center"/>
    </xf>
    <xf numFmtId="164" fontId="21" fillId="0" borderId="21" xfId="2" applyFont="1" applyBorder="1" applyAlignment="1">
      <alignment horizontal="center"/>
    </xf>
    <xf numFmtId="0" fontId="17" fillId="0" borderId="58" xfId="0" applyFont="1" applyBorder="1"/>
    <xf numFmtId="164" fontId="21" fillId="0" borderId="39" xfId="2" applyFont="1" applyBorder="1" applyAlignment="1">
      <alignment horizontal="center"/>
    </xf>
    <xf numFmtId="164" fontId="21" fillId="0" borderId="40" xfId="2" applyFont="1" applyBorder="1" applyAlignment="1">
      <alignment horizontal="center"/>
    </xf>
    <xf numFmtId="164" fontId="21" fillId="0" borderId="41" xfId="2" applyFont="1" applyBorder="1" applyAlignment="1">
      <alignment horizontal="center"/>
    </xf>
    <xf numFmtId="164" fontId="21" fillId="0" borderId="43" xfId="2" applyFont="1" applyBorder="1" applyAlignment="1">
      <alignment horizontal="center"/>
    </xf>
    <xf numFmtId="164" fontId="22" fillId="0" borderId="32" xfId="2" applyFont="1" applyBorder="1" applyAlignment="1">
      <alignment horizontal="center"/>
    </xf>
    <xf numFmtId="0" fontId="0" fillId="0" borderId="20" xfId="0" applyBorder="1"/>
    <xf numFmtId="164" fontId="22" fillId="0" borderId="16" xfId="2" applyFont="1" applyFill="1" applyBorder="1" applyAlignment="1">
      <alignment horizontal="center"/>
    </xf>
    <xf numFmtId="164" fontId="22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0" xfId="0" applyBorder="1" applyAlignment="1">
      <alignment horizontal="center"/>
    </xf>
    <xf numFmtId="0" fontId="17" fillId="3" borderId="30" xfId="0" applyFont="1" applyFill="1" applyBorder="1"/>
    <xf numFmtId="164" fontId="23" fillId="3" borderId="46" xfId="2" applyFont="1" applyFill="1" applyBorder="1" applyAlignment="1">
      <alignment horizontal="center"/>
    </xf>
    <xf numFmtId="164" fontId="17" fillId="3" borderId="30" xfId="2" applyFont="1" applyFill="1" applyBorder="1" applyAlignment="1">
      <alignment horizontal="center"/>
    </xf>
    <xf numFmtId="0" fontId="17" fillId="3" borderId="48" xfId="0" applyFont="1" applyFill="1" applyBorder="1"/>
    <xf numFmtId="164" fontId="17" fillId="3" borderId="9" xfId="2" applyFont="1" applyFill="1" applyBorder="1" applyAlignment="1">
      <alignment horizontal="center"/>
    </xf>
    <xf numFmtId="0" fontId="17" fillId="0" borderId="0" xfId="0" applyFont="1"/>
    <xf numFmtId="164" fontId="17" fillId="0" borderId="0" xfId="2" applyFont="1" applyFill="1" applyBorder="1" applyAlignment="1"/>
    <xf numFmtId="164" fontId="17" fillId="0" borderId="0" xfId="2" applyFont="1" applyFill="1" applyBorder="1" applyAlignment="1">
      <alignment horizontal="center"/>
    </xf>
    <xf numFmtId="0" fontId="24" fillId="0" borderId="0" xfId="0" applyFont="1"/>
    <xf numFmtId="44" fontId="24" fillId="0" borderId="0" xfId="0" applyNumberFormat="1" applyFont="1"/>
    <xf numFmtId="44" fontId="17" fillId="0" borderId="32" xfId="0" applyNumberFormat="1" applyFont="1" applyBorder="1"/>
    <xf numFmtId="4" fontId="26" fillId="0" borderId="0" xfId="0" applyNumberFormat="1" applyFont="1"/>
    <xf numFmtId="0" fontId="17" fillId="0" borderId="61" xfId="0" applyFont="1" applyBorder="1" applyAlignment="1">
      <alignment wrapText="1"/>
    </xf>
    <xf numFmtId="8" fontId="26" fillId="0" borderId="0" xfId="0" applyNumberFormat="1" applyFont="1"/>
    <xf numFmtId="10" fontId="17" fillId="0" borderId="62" xfId="3" applyNumberFormat="1" applyFont="1" applyBorder="1"/>
    <xf numFmtId="0" fontId="8" fillId="2" borderId="5" xfId="0" applyFont="1" applyFill="1" applyBorder="1" applyAlignment="1" applyProtection="1">
      <alignment horizontal="left"/>
      <protection locked="0"/>
    </xf>
    <xf numFmtId="0" fontId="28" fillId="3" borderId="11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17" fillId="0" borderId="63" xfId="0" applyFont="1" applyBorder="1"/>
    <xf numFmtId="164" fontId="21" fillId="0" borderId="38" xfId="2" applyFont="1" applyBorder="1" applyAlignment="1">
      <alignment horizontal="center"/>
    </xf>
    <xf numFmtId="164" fontId="21" fillId="0" borderId="24" xfId="2" applyFont="1" applyBorder="1" applyAlignment="1">
      <alignment horizontal="center"/>
    </xf>
    <xf numFmtId="164" fontId="21" fillId="0" borderId="64" xfId="2" applyFont="1" applyBorder="1" applyAlignment="1">
      <alignment horizontal="center"/>
    </xf>
    <xf numFmtId="164" fontId="21" fillId="0" borderId="25" xfId="2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5" fontId="8" fillId="0" borderId="23" xfId="1" applyFont="1" applyFill="1" applyBorder="1" applyProtection="1">
      <protection locked="0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20" fontId="10" fillId="0" borderId="0" xfId="0" applyNumberFormat="1" applyFont="1"/>
    <xf numFmtId="165" fontId="12" fillId="0" borderId="22" xfId="1" applyFont="1" applyFill="1" applyBorder="1" applyProtection="1"/>
    <xf numFmtId="44" fontId="10" fillId="0" borderId="0" xfId="0" applyNumberFormat="1" applyFont="1"/>
    <xf numFmtId="43" fontId="10" fillId="0" borderId="0" xfId="0" applyNumberFormat="1" applyFont="1"/>
    <xf numFmtId="4" fontId="34" fillId="0" borderId="0" xfId="0" applyNumberFormat="1" applyFont="1"/>
    <xf numFmtId="167" fontId="17" fillId="0" borderId="30" xfId="3" applyNumberFormat="1" applyFont="1" applyBorder="1"/>
    <xf numFmtId="10" fontId="17" fillId="0" borderId="30" xfId="0" applyNumberFormat="1" applyFont="1" applyBorder="1"/>
    <xf numFmtId="44" fontId="17" fillId="0" borderId="0" xfId="0" applyNumberFormat="1" applyFont="1"/>
    <xf numFmtId="167" fontId="0" fillId="0" borderId="0" xfId="3" applyNumberFormat="1" applyFont="1" applyFill="1" applyBorder="1"/>
    <xf numFmtId="0" fontId="17" fillId="0" borderId="0" xfId="0" applyFont="1" applyAlignment="1">
      <alignment wrapText="1"/>
    </xf>
    <xf numFmtId="164" fontId="17" fillId="0" borderId="0" xfId="2" applyFont="1" applyFill="1" applyBorder="1"/>
    <xf numFmtId="10" fontId="17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4" fillId="0" borderId="30" xfId="0" applyFont="1" applyBorder="1"/>
    <xf numFmtId="165" fontId="27" fillId="6" borderId="20" xfId="1" applyFont="1" applyFill="1" applyBorder="1" applyProtection="1"/>
    <xf numFmtId="165" fontId="27" fillId="6" borderId="22" xfId="1" applyFont="1" applyFill="1" applyBorder="1" applyProtection="1"/>
    <xf numFmtId="165" fontId="32" fillId="0" borderId="37" xfId="1" applyFont="1" applyFill="1" applyBorder="1" applyProtection="1">
      <protection locked="0"/>
    </xf>
    <xf numFmtId="165" fontId="32" fillId="0" borderId="5" xfId="1" applyFont="1" applyFill="1" applyBorder="1" applyProtection="1">
      <protection locked="0"/>
    </xf>
    <xf numFmtId="165" fontId="32" fillId="2" borderId="5" xfId="1" applyFont="1" applyFill="1" applyBorder="1" applyProtection="1">
      <protection locked="0"/>
    </xf>
    <xf numFmtId="165" fontId="10" fillId="7" borderId="0" xfId="1" applyFont="1" applyFill="1"/>
    <xf numFmtId="165" fontId="30" fillId="7" borderId="0" xfId="1" applyFont="1" applyFill="1"/>
    <xf numFmtId="165" fontId="30" fillId="7" borderId="66" xfId="1" applyFont="1" applyFill="1" applyBorder="1"/>
    <xf numFmtId="43" fontId="31" fillId="7" borderId="0" xfId="0" applyNumberFormat="1" applyFont="1" applyFill="1" applyAlignment="1">
      <alignment horizontal="center"/>
    </xf>
    <xf numFmtId="165" fontId="10" fillId="7" borderId="0" xfId="0" applyNumberFormat="1" applyFont="1" applyFill="1" applyAlignment="1">
      <alignment horizontal="center"/>
    </xf>
    <xf numFmtId="165" fontId="30" fillId="7" borderId="66" xfId="0" applyNumberFormat="1" applyFont="1" applyFill="1" applyBorder="1" applyAlignment="1">
      <alignment horizontal="center"/>
    </xf>
    <xf numFmtId="43" fontId="8" fillId="9" borderId="31" xfId="1" applyNumberFormat="1" applyFont="1" applyFill="1" applyBorder="1" applyAlignment="1">
      <alignment horizontal="center"/>
    </xf>
    <xf numFmtId="43" fontId="33" fillId="9" borderId="53" xfId="1" applyNumberFormat="1" applyFont="1" applyFill="1" applyBorder="1" applyAlignment="1">
      <alignment horizontal="center"/>
    </xf>
    <xf numFmtId="43" fontId="33" fillId="9" borderId="57" xfId="1" applyNumberFormat="1" applyFont="1" applyFill="1" applyBorder="1" applyAlignment="1">
      <alignment horizontal="center"/>
    </xf>
    <xf numFmtId="43" fontId="33" fillId="9" borderId="58" xfId="1" applyNumberFormat="1" applyFont="1" applyFill="1" applyBorder="1" applyAlignment="1">
      <alignment horizontal="center"/>
    </xf>
    <xf numFmtId="0" fontId="8" fillId="10" borderId="5" xfId="0" applyFont="1" applyFill="1" applyBorder="1" applyAlignment="1">
      <alignment horizontal="center"/>
    </xf>
    <xf numFmtId="43" fontId="8" fillId="11" borderId="5" xfId="1" applyNumberFormat="1" applyFont="1" applyFill="1" applyBorder="1" applyAlignment="1">
      <alignment horizontal="center"/>
    </xf>
    <xf numFmtId="0" fontId="18" fillId="12" borderId="48" xfId="0" applyFont="1" applyFill="1" applyBorder="1"/>
    <xf numFmtId="0" fontId="19" fillId="12" borderId="5" xfId="0" applyFont="1" applyFill="1" applyBorder="1" applyAlignment="1">
      <alignment horizontal="center"/>
    </xf>
    <xf numFmtId="0" fontId="18" fillId="12" borderId="48" xfId="0" applyFont="1" applyFill="1" applyBorder="1" applyAlignment="1">
      <alignment horizontal="center"/>
    </xf>
    <xf numFmtId="0" fontId="19" fillId="12" borderId="67" xfId="0" applyFont="1" applyFill="1" applyBorder="1" applyAlignment="1">
      <alignment horizontal="center"/>
    </xf>
    <xf numFmtId="44" fontId="18" fillId="12" borderId="52" xfId="0" applyNumberFormat="1" applyFont="1" applyFill="1" applyBorder="1" applyAlignment="1">
      <alignment horizontal="center"/>
    </xf>
    <xf numFmtId="164" fontId="18" fillId="12" borderId="32" xfId="2" applyFont="1" applyFill="1" applyBorder="1" applyAlignment="1">
      <alignment horizontal="center"/>
    </xf>
    <xf numFmtId="164" fontId="19" fillId="12" borderId="13" xfId="2" applyFont="1" applyFill="1" applyBorder="1" applyAlignment="1">
      <alignment horizontal="center"/>
    </xf>
    <xf numFmtId="164" fontId="19" fillId="12" borderId="16" xfId="2" applyFont="1" applyFill="1" applyBorder="1" applyAlignment="1">
      <alignment horizontal="center"/>
    </xf>
    <xf numFmtId="164" fontId="19" fillId="12" borderId="17" xfId="2" applyFont="1" applyFill="1" applyBorder="1" applyAlignment="1">
      <alignment horizontal="center"/>
    </xf>
    <xf numFmtId="44" fontId="18" fillId="12" borderId="48" xfId="0" applyNumberFormat="1" applyFont="1" applyFill="1" applyBorder="1" applyAlignment="1">
      <alignment horizontal="center"/>
    </xf>
    <xf numFmtId="0" fontId="25" fillId="12" borderId="47" xfId="0" applyFont="1" applyFill="1" applyBorder="1" applyAlignment="1">
      <alignment horizontal="center"/>
    </xf>
    <xf numFmtId="0" fontId="17" fillId="6" borderId="48" xfId="0" applyFont="1" applyFill="1" applyBorder="1"/>
    <xf numFmtId="0" fontId="17" fillId="6" borderId="16" xfId="0" applyFont="1" applyFill="1" applyBorder="1" applyAlignment="1">
      <alignment horizontal="center"/>
    </xf>
    <xf numFmtId="0" fontId="17" fillId="6" borderId="48" xfId="0" applyFont="1" applyFill="1" applyBorder="1" applyAlignment="1">
      <alignment horizontal="center"/>
    </xf>
    <xf numFmtId="0" fontId="17" fillId="6" borderId="30" xfId="0" applyFont="1" applyFill="1" applyBorder="1" applyAlignment="1">
      <alignment horizontal="left"/>
    </xf>
    <xf numFmtId="44" fontId="5" fillId="6" borderId="52" xfId="0" applyNumberFormat="1" applyFont="1" applyFill="1" applyBorder="1" applyAlignment="1">
      <alignment horizontal="center"/>
    </xf>
    <xf numFmtId="44" fontId="5" fillId="6" borderId="45" xfId="0" applyNumberFormat="1" applyFont="1" applyFill="1" applyBorder="1" applyAlignment="1">
      <alignment horizontal="center"/>
    </xf>
    <xf numFmtId="44" fontId="5" fillId="6" borderId="46" xfId="0" applyNumberFormat="1" applyFont="1" applyFill="1" applyBorder="1" applyAlignment="1">
      <alignment horizontal="center"/>
    </xf>
    <xf numFmtId="44" fontId="5" fillId="6" borderId="47" xfId="0" applyNumberFormat="1" applyFont="1" applyFill="1" applyBorder="1" applyAlignment="1">
      <alignment horizontal="center"/>
    </xf>
    <xf numFmtId="164" fontId="17" fillId="6" borderId="32" xfId="2" applyFont="1" applyFill="1" applyBorder="1" applyAlignment="1">
      <alignment horizontal="center"/>
    </xf>
    <xf numFmtId="0" fontId="17" fillId="6" borderId="30" xfId="0" applyFont="1" applyFill="1" applyBorder="1"/>
    <xf numFmtId="164" fontId="22" fillId="6" borderId="45" xfId="2" applyFont="1" applyFill="1" applyBorder="1" applyAlignment="1">
      <alignment horizontal="center"/>
    </xf>
    <xf numFmtId="164" fontId="22" fillId="6" borderId="30" xfId="2" applyFont="1" applyFill="1" applyBorder="1" applyAlignment="1">
      <alignment horizontal="center"/>
    </xf>
    <xf numFmtId="0" fontId="17" fillId="10" borderId="30" xfId="0" applyFont="1" applyFill="1" applyBorder="1"/>
    <xf numFmtId="0" fontId="17" fillId="10" borderId="30" xfId="0" applyFont="1" applyFill="1" applyBorder="1" applyAlignment="1">
      <alignment horizontal="center"/>
    </xf>
    <xf numFmtId="0" fontId="17" fillId="10" borderId="30" xfId="0" applyFont="1" applyFill="1" applyBorder="1" applyAlignment="1">
      <alignment horizontal="left"/>
    </xf>
    <xf numFmtId="44" fontId="5" fillId="10" borderId="52" xfId="0" applyNumberFormat="1" applyFont="1" applyFill="1" applyBorder="1" applyAlignment="1">
      <alignment horizontal="center"/>
    </xf>
    <xf numFmtId="44" fontId="5" fillId="10" borderId="45" xfId="0" applyNumberFormat="1" applyFont="1" applyFill="1" applyBorder="1" applyAlignment="1">
      <alignment horizontal="center"/>
    </xf>
    <xf numFmtId="44" fontId="5" fillId="10" borderId="46" xfId="0" applyNumberFormat="1" applyFont="1" applyFill="1" applyBorder="1" applyAlignment="1">
      <alignment horizontal="center"/>
    </xf>
    <xf numFmtId="44" fontId="5" fillId="10" borderId="47" xfId="0" applyNumberFormat="1" applyFont="1" applyFill="1" applyBorder="1" applyAlignment="1">
      <alignment horizontal="center"/>
    </xf>
    <xf numFmtId="164" fontId="17" fillId="10" borderId="32" xfId="2" applyFont="1" applyFill="1" applyBorder="1" applyAlignment="1">
      <alignment horizontal="center"/>
    </xf>
    <xf numFmtId="0" fontId="23" fillId="13" borderId="48" xfId="0" applyFont="1" applyFill="1" applyBorder="1"/>
    <xf numFmtId="0" fontId="23" fillId="13" borderId="48" xfId="0" applyFont="1" applyFill="1" applyBorder="1" applyAlignment="1">
      <alignment horizontal="center"/>
    </xf>
    <xf numFmtId="0" fontId="17" fillId="13" borderId="30" xfId="0" applyFont="1" applyFill="1" applyBorder="1" applyAlignment="1">
      <alignment horizontal="left"/>
    </xf>
    <xf numFmtId="44" fontId="5" fillId="13" borderId="52" xfId="0" applyNumberFormat="1" applyFont="1" applyFill="1" applyBorder="1" applyAlignment="1">
      <alignment horizontal="center"/>
    </xf>
    <xf numFmtId="44" fontId="5" fillId="13" borderId="45" xfId="0" applyNumberFormat="1" applyFont="1" applyFill="1" applyBorder="1" applyAlignment="1">
      <alignment horizontal="center"/>
    </xf>
    <xf numFmtId="44" fontId="5" fillId="13" borderId="46" xfId="0" applyNumberFormat="1" applyFont="1" applyFill="1" applyBorder="1" applyAlignment="1">
      <alignment horizontal="center"/>
    </xf>
    <xf numFmtId="44" fontId="5" fillId="13" borderId="47" xfId="0" applyNumberFormat="1" applyFont="1" applyFill="1" applyBorder="1" applyAlignment="1">
      <alignment horizontal="center"/>
    </xf>
    <xf numFmtId="164" fontId="17" fillId="13" borderId="32" xfId="2" applyFont="1" applyFill="1" applyBorder="1" applyAlignment="1">
      <alignment horizontal="center"/>
    </xf>
    <xf numFmtId="0" fontId="17" fillId="7" borderId="48" xfId="0" applyFont="1" applyFill="1" applyBorder="1"/>
    <xf numFmtId="164" fontId="22" fillId="7" borderId="13" xfId="2" applyFont="1" applyFill="1" applyBorder="1" applyAlignment="1">
      <alignment horizontal="center"/>
    </xf>
    <xf numFmtId="164" fontId="22" fillId="7" borderId="16" xfId="2" applyFont="1" applyFill="1" applyBorder="1" applyAlignment="1">
      <alignment horizontal="center"/>
    </xf>
    <xf numFmtId="164" fontId="22" fillId="7" borderId="17" xfId="2" applyFont="1" applyFill="1" applyBorder="1" applyAlignment="1">
      <alignment horizontal="center"/>
    </xf>
    <xf numFmtId="164" fontId="17" fillId="7" borderId="59" xfId="2" applyFont="1" applyFill="1" applyBorder="1" applyAlignment="1">
      <alignment horizontal="center"/>
    </xf>
    <xf numFmtId="165" fontId="32" fillId="2" borderId="18" xfId="1" applyFont="1" applyFill="1" applyBorder="1"/>
    <xf numFmtId="165" fontId="32" fillId="2" borderId="10" xfId="1" applyFont="1" applyFill="1" applyBorder="1"/>
    <xf numFmtId="165" fontId="32" fillId="2" borderId="19" xfId="1" applyFont="1" applyFill="1" applyBorder="1"/>
    <xf numFmtId="44" fontId="3" fillId="0" borderId="32" xfId="0" applyNumberFormat="1" applyFont="1" applyBorder="1"/>
    <xf numFmtId="164" fontId="18" fillId="12" borderId="30" xfId="2" applyFont="1" applyFill="1" applyBorder="1" applyAlignment="1">
      <alignment horizontal="center"/>
    </xf>
    <xf numFmtId="165" fontId="10" fillId="7" borderId="49" xfId="1" applyFont="1" applyFill="1" applyBorder="1"/>
    <xf numFmtId="165" fontId="10" fillId="7" borderId="34" xfId="1" applyFont="1" applyFill="1" applyBorder="1"/>
    <xf numFmtId="165" fontId="30" fillId="7" borderId="34" xfId="1" applyFont="1" applyFill="1" applyBorder="1"/>
    <xf numFmtId="165" fontId="10" fillId="8" borderId="59" xfId="1" applyFont="1" applyFill="1" applyBorder="1" applyAlignment="1">
      <alignment horizontal="center"/>
    </xf>
    <xf numFmtId="165" fontId="10" fillId="7" borderId="0" xfId="1" applyFont="1" applyFill="1" applyBorder="1"/>
    <xf numFmtId="165" fontId="30" fillId="7" borderId="0" xfId="1" applyFont="1" applyFill="1" applyBorder="1"/>
    <xf numFmtId="165" fontId="10" fillId="8" borderId="60" xfId="1" applyFont="1" applyFill="1" applyBorder="1" applyAlignment="1">
      <alignment horizontal="center"/>
    </xf>
    <xf numFmtId="43" fontId="8" fillId="4" borderId="2" xfId="1" applyNumberFormat="1" applyFont="1" applyFill="1" applyBorder="1" applyAlignment="1">
      <alignment horizontal="center"/>
    </xf>
    <xf numFmtId="43" fontId="8" fillId="2" borderId="44" xfId="1" applyNumberFormat="1" applyFont="1" applyFill="1" applyBorder="1" applyAlignment="1">
      <alignment horizontal="center"/>
    </xf>
    <xf numFmtId="0" fontId="2" fillId="0" borderId="30" xfId="0" applyFont="1" applyBorder="1"/>
    <xf numFmtId="165" fontId="32" fillId="7" borderId="0" xfId="1" applyFont="1" applyFill="1" applyBorder="1"/>
    <xf numFmtId="0" fontId="30" fillId="2" borderId="0" xfId="0" applyFont="1" applyFill="1"/>
    <xf numFmtId="165" fontId="8" fillId="7" borderId="34" xfId="1" applyFont="1" applyFill="1" applyBorder="1"/>
    <xf numFmtId="165" fontId="8" fillId="2" borderId="5" xfId="1" applyFont="1" applyFill="1" applyBorder="1" applyProtection="1">
      <protection locked="0"/>
    </xf>
    <xf numFmtId="165" fontId="8" fillId="0" borderId="43" xfId="1" applyFont="1" applyFill="1" applyBorder="1"/>
    <xf numFmtId="165" fontId="8" fillId="3" borderId="0" xfId="1" applyFont="1" applyFill="1" applyBorder="1"/>
    <xf numFmtId="43" fontId="8" fillId="4" borderId="5" xfId="1" applyNumberFormat="1" applyFont="1" applyFill="1" applyBorder="1" applyAlignment="1">
      <alignment horizontal="right"/>
    </xf>
    <xf numFmtId="0" fontId="35" fillId="13" borderId="27" xfId="0" applyFont="1" applyFill="1" applyBorder="1" applyAlignment="1">
      <alignment horizontal="center"/>
    </xf>
    <xf numFmtId="0" fontId="35" fillId="13" borderId="39" xfId="0" applyFont="1" applyFill="1" applyBorder="1" applyAlignment="1">
      <alignment horizontal="center"/>
    </xf>
    <xf numFmtId="0" fontId="35" fillId="13" borderId="40" xfId="0" applyFont="1" applyFill="1" applyBorder="1" applyAlignment="1">
      <alignment horizontal="center"/>
    </xf>
    <xf numFmtId="0" fontId="35" fillId="13" borderId="43" xfId="0" applyFont="1" applyFill="1" applyBorder="1" applyAlignment="1">
      <alignment horizontal="center"/>
    </xf>
    <xf numFmtId="0" fontId="22" fillId="10" borderId="46" xfId="0" applyFont="1" applyFill="1" applyBorder="1" applyAlignment="1">
      <alignment horizontal="center"/>
    </xf>
    <xf numFmtId="0" fontId="22" fillId="10" borderId="8" xfId="0" applyFont="1" applyFill="1" applyBorder="1" applyAlignment="1">
      <alignment horizontal="center"/>
    </xf>
    <xf numFmtId="0" fontId="22" fillId="10" borderId="47" xfId="0" applyFont="1" applyFill="1" applyBorder="1" applyAlignment="1">
      <alignment horizontal="center"/>
    </xf>
    <xf numFmtId="165" fontId="30" fillId="7" borderId="49" xfId="1" applyFont="1" applyFill="1" applyBorder="1"/>
    <xf numFmtId="4" fontId="10" fillId="7" borderId="34" xfId="0" applyNumberFormat="1" applyFont="1" applyFill="1" applyBorder="1"/>
    <xf numFmtId="165" fontId="15" fillId="2" borderId="5" xfId="5" applyFont="1" applyFill="1" applyBorder="1" applyProtection="1">
      <protection locked="0"/>
    </xf>
    <xf numFmtId="165" fontId="8" fillId="2" borderId="5" xfId="5" applyFont="1" applyFill="1" applyBorder="1" applyProtection="1">
      <protection locked="0"/>
    </xf>
    <xf numFmtId="1" fontId="8" fillId="2" borderId="5" xfId="5" applyNumberFormat="1" applyFont="1" applyFill="1" applyBorder="1" applyAlignment="1" applyProtection="1">
      <alignment horizontal="center"/>
      <protection locked="0"/>
    </xf>
    <xf numFmtId="1" fontId="8" fillId="2" borderId="5" xfId="5" applyNumberFormat="1" applyFont="1" applyFill="1" applyBorder="1" applyAlignment="1">
      <alignment horizontal="center"/>
    </xf>
    <xf numFmtId="165" fontId="8" fillId="0" borderId="5" xfId="5" applyFont="1" applyBorder="1"/>
    <xf numFmtId="165" fontId="8" fillId="2" borderId="44" xfId="5" applyFont="1" applyFill="1" applyBorder="1"/>
    <xf numFmtId="165" fontId="8" fillId="2" borderId="27" xfId="5" applyFont="1" applyFill="1" applyBorder="1"/>
    <xf numFmtId="165" fontId="8" fillId="2" borderId="5" xfId="5" applyFont="1" applyFill="1" applyBorder="1" applyAlignment="1" applyProtection="1">
      <alignment horizontal="right"/>
      <protection locked="0"/>
    </xf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30" fillId="7" borderId="0" xfId="0" applyFont="1" applyFill="1"/>
    <xf numFmtId="0" fontId="30" fillId="7" borderId="65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0" fillId="7" borderId="18" xfId="0" applyFont="1" applyFill="1" applyBorder="1"/>
    <xf numFmtId="0" fontId="10" fillId="7" borderId="49" xfId="0" applyFont="1" applyFill="1" applyBorder="1"/>
    <xf numFmtId="0" fontId="10" fillId="8" borderId="50" xfId="0" applyFont="1" applyFill="1" applyBorder="1" applyAlignment="1">
      <alignment horizontal="center"/>
    </xf>
    <xf numFmtId="0" fontId="10" fillId="7" borderId="26" xfId="0" applyFont="1" applyFill="1" applyBorder="1"/>
    <xf numFmtId="0" fontId="10" fillId="7" borderId="34" xfId="0" applyFont="1" applyFill="1" applyBorder="1"/>
    <xf numFmtId="0" fontId="10" fillId="7" borderId="20" xfId="0" applyFont="1" applyFill="1" applyBorder="1"/>
    <xf numFmtId="0" fontId="8" fillId="7" borderId="18" xfId="0" applyFont="1" applyFill="1" applyBorder="1"/>
    <xf numFmtId="0" fontId="8" fillId="7" borderId="49" xfId="0" applyFont="1" applyFill="1" applyBorder="1"/>
    <xf numFmtId="0" fontId="8" fillId="7" borderId="26" xfId="0" applyFont="1" applyFill="1" applyBorder="1"/>
    <xf numFmtId="0" fontId="8" fillId="7" borderId="34" xfId="0" applyFont="1" applyFill="1" applyBorder="1"/>
    <xf numFmtId="0" fontId="10" fillId="8" borderId="60" xfId="0" applyFont="1" applyFill="1" applyBorder="1" applyAlignment="1">
      <alignment horizontal="center"/>
    </xf>
    <xf numFmtId="165" fontId="8" fillId="7" borderId="49" xfId="1" applyFont="1" applyFill="1" applyBorder="1"/>
    <xf numFmtId="0" fontId="30" fillId="0" borderId="0" xfId="0" applyFont="1"/>
    <xf numFmtId="165" fontId="8" fillId="0" borderId="5" xfId="1" applyFont="1" applyFill="1" applyBorder="1" applyProtection="1">
      <protection locked="0"/>
    </xf>
    <xf numFmtId="4" fontId="10" fillId="0" borderId="0" xfId="0" applyNumberFormat="1" applyFont="1"/>
    <xf numFmtId="165" fontId="10" fillId="0" borderId="0" xfId="1" applyFont="1" applyFill="1" applyBorder="1"/>
    <xf numFmtId="165" fontId="8" fillId="0" borderId="0" xfId="1" applyFont="1" applyFill="1" applyBorder="1"/>
    <xf numFmtId="165" fontId="32" fillId="0" borderId="0" xfId="1" applyFont="1" applyFill="1" applyBorder="1"/>
    <xf numFmtId="0" fontId="23" fillId="14" borderId="48" xfId="0" applyFont="1" applyFill="1" applyBorder="1"/>
    <xf numFmtId="0" fontId="35" fillId="14" borderId="13" xfId="0" applyFont="1" applyFill="1" applyBorder="1" applyAlignment="1">
      <alignment horizontal="center"/>
    </xf>
    <xf numFmtId="0" fontId="35" fillId="14" borderId="16" xfId="0" applyFont="1" applyFill="1" applyBorder="1" applyAlignment="1">
      <alignment horizontal="center"/>
    </xf>
    <xf numFmtId="0" fontId="35" fillId="14" borderId="17" xfId="0" applyFont="1" applyFill="1" applyBorder="1" applyAlignment="1">
      <alignment horizontal="center"/>
    </xf>
    <xf numFmtId="0" fontId="23" fillId="14" borderId="48" xfId="0" applyFont="1" applyFill="1" applyBorder="1" applyAlignment="1">
      <alignment horizontal="center"/>
    </xf>
    <xf numFmtId="169" fontId="17" fillId="0" borderId="32" xfId="1" applyNumberFormat="1" applyFont="1" applyBorder="1"/>
    <xf numFmtId="0" fontId="11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5" fontId="8" fillId="7" borderId="0" xfId="1" applyFont="1" applyFill="1" applyBorder="1"/>
    <xf numFmtId="0" fontId="37" fillId="0" borderId="0" xfId="0" applyFont="1"/>
    <xf numFmtId="165" fontId="37" fillId="0" borderId="0" xfId="0" applyNumberFormat="1" applyFont="1" applyAlignment="1">
      <alignment horizontal="center"/>
    </xf>
    <xf numFmtId="43" fontId="31" fillId="0" borderId="0" xfId="0" applyNumberFormat="1" applyFont="1" applyAlignment="1">
      <alignment horizontal="center"/>
    </xf>
    <xf numFmtId="0" fontId="31" fillId="0" borderId="0" xfId="0" applyFont="1"/>
    <xf numFmtId="0" fontId="38" fillId="2" borderId="0" xfId="0" applyFont="1" applyFill="1"/>
    <xf numFmtId="165" fontId="8" fillId="0" borderId="0" xfId="0" applyNumberFormat="1" applyFont="1" applyAlignment="1">
      <alignment horizontal="center"/>
    </xf>
    <xf numFmtId="165" fontId="10" fillId="0" borderId="0" xfId="0" applyNumberFormat="1" applyFont="1"/>
    <xf numFmtId="4" fontId="10" fillId="7" borderId="0" xfId="0" applyNumberFormat="1" applyFont="1" applyFill="1"/>
    <xf numFmtId="165" fontId="8" fillId="2" borderId="5" xfId="5" applyFont="1" applyFill="1" applyBorder="1"/>
    <xf numFmtId="165" fontId="8" fillId="0" borderId="0" xfId="1" applyFont="1" applyAlignment="1">
      <alignment horizontal="center"/>
    </xf>
    <xf numFmtId="165" fontId="11" fillId="7" borderId="34" xfId="1" applyFont="1" applyFill="1" applyBorder="1"/>
    <xf numFmtId="165" fontId="11" fillId="7" borderId="49" xfId="1" applyFont="1" applyFill="1" applyBorder="1"/>
    <xf numFmtId="165" fontId="11" fillId="7" borderId="0" xfId="1" applyFont="1" applyFill="1" applyBorder="1"/>
    <xf numFmtId="165" fontId="32" fillId="2" borderId="37" xfId="5" applyFont="1" applyFill="1" applyBorder="1" applyProtection="1">
      <protection locked="0"/>
    </xf>
    <xf numFmtId="165" fontId="32" fillId="2" borderId="5" xfId="5" applyFont="1" applyFill="1" applyBorder="1" applyProtection="1">
      <protection locked="0"/>
    </xf>
    <xf numFmtId="0" fontId="32" fillId="2" borderId="24" xfId="0" applyFont="1" applyFill="1" applyBorder="1" applyAlignment="1">
      <alignment horizontal="center"/>
    </xf>
    <xf numFmtId="0" fontId="32" fillId="2" borderId="5" xfId="0" applyFont="1" applyFill="1" applyBorder="1" applyAlignment="1">
      <alignment horizontal="center"/>
    </xf>
    <xf numFmtId="43" fontId="8" fillId="15" borderId="5" xfId="1" applyNumberFormat="1" applyFont="1" applyFill="1" applyBorder="1" applyAlignment="1">
      <alignment horizontal="center"/>
    </xf>
    <xf numFmtId="165" fontId="32" fillId="2" borderId="20" xfId="1" applyFont="1" applyFill="1" applyBorder="1"/>
    <xf numFmtId="165" fontId="8" fillId="0" borderId="27" xfId="1" applyFont="1" applyFill="1" applyBorder="1" applyProtection="1">
      <protection locked="0"/>
    </xf>
    <xf numFmtId="165" fontId="32" fillId="2" borderId="68" xfId="1" applyFont="1" applyFill="1" applyBorder="1"/>
    <xf numFmtId="165" fontId="32" fillId="2" borderId="51" xfId="1" applyFont="1" applyFill="1" applyBorder="1"/>
    <xf numFmtId="0" fontId="10" fillId="16" borderId="20" xfId="0" applyFont="1" applyFill="1" applyBorder="1"/>
    <xf numFmtId="0" fontId="8" fillId="16" borderId="0" xfId="0" applyFont="1" applyFill="1"/>
    <xf numFmtId="165" fontId="10" fillId="16" borderId="0" xfId="1" applyFont="1" applyFill="1" applyBorder="1"/>
    <xf numFmtId="165" fontId="30" fillId="16" borderId="0" xfId="1" applyFont="1" applyFill="1" applyBorder="1"/>
    <xf numFmtId="165" fontId="30" fillId="16" borderId="60" xfId="1" applyFont="1" applyFill="1" applyBorder="1" applyAlignment="1">
      <alignment horizontal="center"/>
    </xf>
    <xf numFmtId="0" fontId="10" fillId="16" borderId="52" xfId="0" applyFont="1" applyFill="1" applyBorder="1"/>
    <xf numFmtId="0" fontId="8" fillId="16" borderId="33" xfId="0" applyFont="1" applyFill="1" applyBorder="1"/>
    <xf numFmtId="165" fontId="10" fillId="16" borderId="33" xfId="1" applyFont="1" applyFill="1" applyBorder="1"/>
    <xf numFmtId="165" fontId="30" fillId="16" borderId="33" xfId="1" applyFont="1" applyFill="1" applyBorder="1"/>
    <xf numFmtId="165" fontId="30" fillId="16" borderId="32" xfId="1" applyFont="1" applyFill="1" applyBorder="1" applyAlignment="1">
      <alignment horizontal="center"/>
    </xf>
    <xf numFmtId="10" fontId="17" fillId="0" borderId="59" xfId="3" applyNumberFormat="1" applyFont="1" applyFill="1" applyBorder="1"/>
    <xf numFmtId="10" fontId="17" fillId="0" borderId="62" xfId="3" applyNumberFormat="1" applyFont="1" applyFill="1" applyBorder="1"/>
    <xf numFmtId="165" fontId="32" fillId="2" borderId="5" xfId="1" applyFont="1" applyFill="1" applyBorder="1" applyAlignment="1"/>
    <xf numFmtId="165" fontId="30" fillId="7" borderId="0" xfId="0" applyNumberFormat="1" applyFont="1" applyFill="1"/>
    <xf numFmtId="165" fontId="11" fillId="0" borderId="0" xfId="1" applyFont="1" applyAlignment="1">
      <alignment horizontal="center"/>
    </xf>
    <xf numFmtId="0" fontId="10" fillId="2" borderId="0" xfId="0" quotePrefix="1" applyFont="1" applyFill="1"/>
    <xf numFmtId="165" fontId="30" fillId="0" borderId="0" xfId="1" applyFont="1" applyFill="1" applyBorder="1"/>
    <xf numFmtId="0" fontId="10" fillId="7" borderId="0" xfId="0" applyFont="1" applyFill="1" applyAlignment="1">
      <alignment horizontal="right"/>
    </xf>
    <xf numFmtId="165" fontId="10" fillId="7" borderId="0" xfId="1" applyFont="1" applyFill="1" applyAlignment="1">
      <alignment horizontal="right"/>
    </xf>
    <xf numFmtId="165" fontId="10" fillId="7" borderId="0" xfId="1" applyFont="1" applyFill="1" applyAlignment="1">
      <alignment horizontal="center" vertical="center"/>
    </xf>
    <xf numFmtId="165" fontId="30" fillId="7" borderId="0" xfId="1" applyFont="1" applyFill="1" applyAlignment="1">
      <alignment horizontal="center" vertical="center"/>
    </xf>
    <xf numFmtId="0" fontId="17" fillId="0" borderId="32" xfId="1" applyNumberFormat="1" applyFont="1" applyFill="1" applyBorder="1"/>
    <xf numFmtId="44" fontId="17" fillId="0" borderId="32" xfId="1" applyNumberFormat="1" applyFont="1" applyBorder="1"/>
    <xf numFmtId="44" fontId="17" fillId="15" borderId="30" xfId="2" applyNumberFormat="1" applyFont="1" applyFill="1" applyBorder="1"/>
    <xf numFmtId="0" fontId="11" fillId="15" borderId="2" xfId="0" applyFont="1" applyFill="1" applyBorder="1" applyAlignment="1">
      <alignment horizontal="center"/>
    </xf>
    <xf numFmtId="0" fontId="11" fillId="15" borderId="4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1" fontId="12" fillId="5" borderId="31" xfId="0" applyNumberFormat="1" applyFont="1" applyFill="1" applyBorder="1" applyAlignment="1">
      <alignment horizontal="center"/>
    </xf>
    <xf numFmtId="1" fontId="12" fillId="5" borderId="6" xfId="0" applyNumberFormat="1" applyFont="1" applyFill="1" applyBorder="1" applyAlignment="1">
      <alignment horizontal="center"/>
    </xf>
    <xf numFmtId="1" fontId="12" fillId="5" borderId="29" xfId="0" applyNumberFormat="1" applyFont="1" applyFill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12" fillId="5" borderId="14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12" fillId="5" borderId="34" xfId="0" applyFont="1" applyFill="1" applyBorder="1" applyAlignment="1">
      <alignment horizontal="center"/>
    </xf>
    <xf numFmtId="165" fontId="32" fillId="2" borderId="35" xfId="1" applyFont="1" applyFill="1" applyBorder="1" applyAlignment="1">
      <alignment horizontal="center"/>
    </xf>
    <xf numFmtId="165" fontId="32" fillId="2" borderId="36" xfId="1" applyFont="1" applyFill="1" applyBorder="1" applyAlignment="1">
      <alignment horizontal="center"/>
    </xf>
    <xf numFmtId="165" fontId="15" fillId="0" borderId="2" xfId="1" applyFont="1" applyFill="1" applyBorder="1" applyAlignment="1" applyProtection="1">
      <alignment horizontal="center"/>
      <protection locked="0"/>
    </xf>
    <xf numFmtId="165" fontId="15" fillId="0" borderId="4" xfId="1" applyFont="1" applyFill="1" applyBorder="1" applyAlignment="1" applyProtection="1">
      <alignment horizontal="center"/>
      <protection locked="0"/>
    </xf>
    <xf numFmtId="0" fontId="15" fillId="0" borderId="5" xfId="0" applyFont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165" fontId="32" fillId="2" borderId="31" xfId="1" applyFont="1" applyFill="1" applyBorder="1" applyAlignment="1">
      <alignment horizontal="center"/>
    </xf>
    <xf numFmtId="165" fontId="32" fillId="2" borderId="29" xfId="1" applyFont="1" applyFill="1" applyBorder="1" applyAlignment="1">
      <alignment horizontal="center"/>
    </xf>
    <xf numFmtId="0" fontId="28" fillId="3" borderId="19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 wrapText="1"/>
    </xf>
    <xf numFmtId="0" fontId="9" fillId="3" borderId="16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16" fillId="2" borderId="0" xfId="0" applyNumberFormat="1" applyFont="1" applyFill="1" applyAlignment="1" applyProtection="1">
      <alignment horizontal="center" vertical="center"/>
      <protection locked="0"/>
    </xf>
    <xf numFmtId="166" fontId="16" fillId="2" borderId="6" xfId="0" applyNumberFormat="1" applyFont="1" applyFill="1" applyBorder="1" applyAlignment="1" applyProtection="1">
      <alignment horizontal="center" vertical="center"/>
      <protection locked="0"/>
    </xf>
    <xf numFmtId="165" fontId="8" fillId="2" borderId="2" xfId="5" applyFont="1" applyFill="1" applyBorder="1" applyAlignment="1" applyProtection="1">
      <alignment horizontal="center"/>
      <protection locked="0"/>
    </xf>
    <xf numFmtId="165" fontId="8" fillId="2" borderId="4" xfId="5" applyFont="1" applyFill="1" applyBorder="1" applyAlignment="1" applyProtection="1">
      <alignment horizontal="center"/>
      <protection locked="0"/>
    </xf>
    <xf numFmtId="165" fontId="32" fillId="2" borderId="2" xfId="5" applyFont="1" applyFill="1" applyBorder="1" applyAlignment="1" applyProtection="1">
      <alignment horizontal="center"/>
      <protection locked="0"/>
    </xf>
    <xf numFmtId="165" fontId="32" fillId="2" borderId="4" xfId="5" applyFont="1" applyFill="1" applyBorder="1" applyAlignment="1" applyProtection="1">
      <alignment horizontal="center"/>
      <protection locked="0"/>
    </xf>
    <xf numFmtId="166" fontId="30" fillId="0" borderId="0" xfId="0" applyNumberFormat="1" applyFont="1" applyAlignment="1">
      <alignment horizontal="center"/>
    </xf>
    <xf numFmtId="165" fontId="27" fillId="6" borderId="2" xfId="1" applyFont="1" applyFill="1" applyBorder="1" applyAlignment="1" applyProtection="1">
      <alignment horizontal="center"/>
    </xf>
    <xf numFmtId="165" fontId="27" fillId="6" borderId="4" xfId="1" applyFont="1" applyFill="1" applyBorder="1" applyAlignment="1" applyProtection="1">
      <alignment horizontal="center"/>
    </xf>
    <xf numFmtId="165" fontId="8" fillId="2" borderId="2" xfId="1" applyFont="1" applyFill="1" applyBorder="1" applyAlignment="1">
      <alignment horizontal="center"/>
    </xf>
    <xf numFmtId="165" fontId="8" fillId="2" borderId="4" xfId="1" applyFont="1" applyFill="1" applyBorder="1" applyAlignment="1">
      <alignment horizontal="center"/>
    </xf>
    <xf numFmtId="165" fontId="8" fillId="4" borderId="41" xfId="1" applyFont="1" applyFill="1" applyBorder="1" applyAlignment="1">
      <alignment horizontal="center"/>
    </xf>
    <xf numFmtId="165" fontId="8" fillId="4" borderId="42" xfId="1" applyFont="1" applyFill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165" fontId="32" fillId="0" borderId="2" xfId="1" applyFont="1" applyFill="1" applyBorder="1" applyAlignment="1" applyProtection="1">
      <alignment horizontal="center"/>
      <protection locked="0"/>
    </xf>
    <xf numFmtId="165" fontId="32" fillId="0" borderId="4" xfId="1" applyFont="1" applyFill="1" applyBorder="1" applyAlignment="1" applyProtection="1">
      <alignment horizontal="center"/>
      <protection locked="0"/>
    </xf>
    <xf numFmtId="0" fontId="8" fillId="0" borderId="5" xfId="0" applyFont="1" applyBorder="1"/>
    <xf numFmtId="168" fontId="36" fillId="12" borderId="45" xfId="0" applyNumberFormat="1" applyFont="1" applyFill="1" applyBorder="1" applyAlignment="1">
      <alignment horizontal="center"/>
    </xf>
    <xf numFmtId="168" fontId="36" fillId="12" borderId="46" xfId="0" applyNumberFormat="1" applyFont="1" applyFill="1" applyBorder="1" applyAlignment="1">
      <alignment horizontal="center"/>
    </xf>
    <xf numFmtId="168" fontId="36" fillId="12" borderId="47" xfId="0" applyNumberFormat="1" applyFont="1" applyFill="1" applyBorder="1" applyAlignment="1">
      <alignment horizontal="center"/>
    </xf>
    <xf numFmtId="0" fontId="25" fillId="12" borderId="45" xfId="0" applyFont="1" applyFill="1" applyBorder="1" applyAlignment="1">
      <alignment horizontal="center"/>
    </xf>
    <xf numFmtId="0" fontId="25" fillId="12" borderId="47" xfId="0" applyFont="1" applyFill="1" applyBorder="1" applyAlignment="1">
      <alignment horizontal="center"/>
    </xf>
    <xf numFmtId="0" fontId="36" fillId="12" borderId="45" xfId="0" applyFont="1" applyFill="1" applyBorder="1" applyAlignment="1">
      <alignment horizontal="center"/>
    </xf>
    <xf numFmtId="0" fontId="36" fillId="12" borderId="46" xfId="0" applyFont="1" applyFill="1" applyBorder="1" applyAlignment="1">
      <alignment horizontal="center"/>
    </xf>
    <xf numFmtId="0" fontId="36" fillId="12" borderId="47" xfId="0" applyFont="1" applyFill="1" applyBorder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66CC"/>
      <color rgb="FF9DE3B1"/>
      <color rgb="FFF8DCF3"/>
      <color rgb="FFDF5BC3"/>
      <color rgb="FF0000FF"/>
      <color rgb="FFF8FED6"/>
      <color rgb="FF007434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1</xdr:col>
      <xdr:colOff>381000</xdr:colOff>
      <xdr:row>5</xdr:row>
      <xdr:rowOff>28574</xdr:rowOff>
    </xdr:to>
    <xdr:pic>
      <xdr:nvPicPr>
        <xdr:cNvPr id="4" name="Picture 3" descr="Café De Paris Log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1</xdr:col>
      <xdr:colOff>371475</xdr:colOff>
      <xdr:row>5</xdr:row>
      <xdr:rowOff>9524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762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85725</xdr:rowOff>
    </xdr:from>
    <xdr:to>
      <xdr:col>1</xdr:col>
      <xdr:colOff>409575</xdr:colOff>
      <xdr:row>5</xdr:row>
      <xdr:rowOff>47624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572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123825</xdr:rowOff>
    </xdr:from>
    <xdr:to>
      <xdr:col>1</xdr:col>
      <xdr:colOff>428625</xdr:colOff>
      <xdr:row>5</xdr:row>
      <xdr:rowOff>85724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2382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1</xdr:col>
      <xdr:colOff>381000</xdr:colOff>
      <xdr:row>5</xdr:row>
      <xdr:rowOff>57150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8953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1</xdr:col>
      <xdr:colOff>409575</xdr:colOff>
      <xdr:row>5</xdr:row>
      <xdr:rowOff>38099</xdr:rowOff>
    </xdr:to>
    <xdr:pic>
      <xdr:nvPicPr>
        <xdr:cNvPr id="4" name="Picture 3" descr="Café De Paris Log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6200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1</xdr:col>
      <xdr:colOff>409575</xdr:colOff>
      <xdr:row>5</xdr:row>
      <xdr:rowOff>28574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67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5"/>
  <sheetViews>
    <sheetView zoomScaleNormal="100" workbookViewId="0">
      <selection activeCell="J3" sqref="J3:M4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10.7265625" style="1" bestFit="1" customWidth="1"/>
    <col min="6" max="6" width="9.26953125" style="1" bestFit="1" customWidth="1"/>
    <col min="7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12.179687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06"/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6"/>
      <c r="T1" s="58"/>
      <c r="U1" s="58"/>
    </row>
    <row r="2" spans="1:21" x14ac:dyDescent="0.3">
      <c r="A2" s="407" t="s">
        <v>0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8"/>
      <c r="P2" s="409" t="s">
        <v>1</v>
      </c>
      <c r="Q2" s="410"/>
      <c r="R2" s="411"/>
      <c r="S2" s="2"/>
      <c r="T2" s="364" t="s">
        <v>144</v>
      </c>
      <c r="U2" s="365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12" t="s">
        <v>2</v>
      </c>
      <c r="I3" s="103"/>
      <c r="J3" s="413"/>
      <c r="K3" s="413"/>
      <c r="L3" s="413"/>
      <c r="M3" s="413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12"/>
      <c r="I4" s="103"/>
      <c r="J4" s="414"/>
      <c r="K4" s="414"/>
      <c r="L4" s="414"/>
      <c r="M4" s="414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5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5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5"/>
    </row>
    <row r="7" spans="1:21" ht="15" customHeight="1" thickBot="1" x14ac:dyDescent="0.35">
      <c r="A7" s="7"/>
      <c r="B7" s="164" t="s">
        <v>6</v>
      </c>
      <c r="C7" s="394" t="s">
        <v>7</v>
      </c>
      <c r="D7" s="397"/>
      <c r="E7" s="395"/>
      <c r="F7" s="394" t="s">
        <v>8</v>
      </c>
      <c r="G7" s="395"/>
      <c r="H7" s="165" t="s">
        <v>9</v>
      </c>
      <c r="I7" s="394" t="s">
        <v>94</v>
      </c>
      <c r="J7" s="395"/>
      <c r="K7" s="165" t="s">
        <v>45</v>
      </c>
      <c r="L7" s="394" t="s">
        <v>10</v>
      </c>
      <c r="M7" s="396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5"/>
    </row>
    <row r="8" spans="1:21" ht="16.149999999999999" customHeight="1" x14ac:dyDescent="0.3">
      <c r="A8" s="11"/>
      <c r="B8" s="8"/>
      <c r="C8" s="156" t="s">
        <v>11</v>
      </c>
      <c r="D8" s="400" t="s">
        <v>12</v>
      </c>
      <c r="E8" s="401"/>
      <c r="F8" s="156" t="s">
        <v>13</v>
      </c>
      <c r="G8" s="156" t="s">
        <v>8</v>
      </c>
      <c r="H8" s="157" t="s">
        <v>14</v>
      </c>
      <c r="I8" s="426"/>
      <c r="J8" s="427"/>
      <c r="K8" s="158" t="s">
        <v>95</v>
      </c>
      <c r="L8" s="402" t="s">
        <v>96</v>
      </c>
      <c r="M8" s="404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5"/>
    </row>
    <row r="9" spans="1:21" ht="13.9" customHeight="1" thickBot="1" x14ac:dyDescent="0.35">
      <c r="A9" s="73" t="s">
        <v>15</v>
      </c>
      <c r="B9" s="9">
        <v>40000</v>
      </c>
      <c r="C9" s="381">
        <v>40100</v>
      </c>
      <c r="D9" s="383"/>
      <c r="E9" s="382"/>
      <c r="F9" s="381">
        <v>40200</v>
      </c>
      <c r="G9" s="382"/>
      <c r="H9" s="104">
        <v>40300</v>
      </c>
      <c r="I9" s="381">
        <v>40900</v>
      </c>
      <c r="J9" s="382"/>
      <c r="K9" s="10">
        <v>41000</v>
      </c>
      <c r="L9" s="403"/>
      <c r="M9" s="405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5"/>
    </row>
    <row r="10" spans="1:21" ht="14.5" customHeight="1" x14ac:dyDescent="0.3">
      <c r="A10" s="11" t="s">
        <v>109</v>
      </c>
      <c r="B10" s="338"/>
      <c r="C10" s="339"/>
      <c r="D10" s="384"/>
      <c r="E10" s="385"/>
      <c r="F10" s="248"/>
      <c r="G10" s="248"/>
      <c r="H10" s="248"/>
      <c r="I10" s="384"/>
      <c r="J10" s="385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336"/>
      <c r="C11" s="337"/>
      <c r="D11" s="398"/>
      <c r="E11" s="399"/>
      <c r="F11" s="189"/>
      <c r="G11" s="189"/>
      <c r="H11" s="75"/>
      <c r="I11" s="386"/>
      <c r="J11" s="38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31"/>
      <c r="C12" s="279"/>
      <c r="D12" s="417"/>
      <c r="E12" s="418"/>
      <c r="F12" s="332"/>
      <c r="G12" s="332"/>
      <c r="H12" s="279"/>
      <c r="I12" s="415"/>
      <c r="J12" s="416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20">
        <f t="shared" ref="D13:E13" si="0">SUM(D10:D12)</f>
        <v>0</v>
      </c>
      <c r="E13" s="421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20">
        <f t="shared" ref="I13" si="1">SUM(I10:I12)</f>
        <v>0</v>
      </c>
      <c r="J13" s="421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22"/>
      <c r="E14" s="423"/>
      <c r="F14" s="15"/>
      <c r="G14" s="15"/>
      <c r="H14" s="15"/>
      <c r="I14" s="422"/>
      <c r="J14" s="423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24">
        <f>D13*0.1</f>
        <v>0</v>
      </c>
      <c r="E15" s="425"/>
      <c r="F15" s="18">
        <f>F13*0.1</f>
        <v>0</v>
      </c>
      <c r="G15" s="18">
        <f>G13*0.1</f>
        <v>0</v>
      </c>
      <c r="H15" s="18">
        <f>H13*0.1</f>
        <v>0</v>
      </c>
      <c r="I15" s="424">
        <f>I13*0.1</f>
        <v>0</v>
      </c>
      <c r="J15" s="425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3" ht="14.5" customHeight="1" x14ac:dyDescent="0.3">
      <c r="A17" s="3" t="s">
        <v>16</v>
      </c>
      <c r="B17" s="22">
        <v>40000</v>
      </c>
      <c r="C17" s="375">
        <v>40200</v>
      </c>
      <c r="D17" s="376"/>
      <c r="E17" s="377"/>
      <c r="F17" s="375">
        <v>40300</v>
      </c>
      <c r="G17" s="377"/>
      <c r="H17" s="22">
        <v>40500</v>
      </c>
      <c r="I17" s="375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3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3" ht="13.5" thickBot="1" x14ac:dyDescent="0.35">
      <c r="A20" s="366" t="s">
        <v>22</v>
      </c>
      <c r="B20" s="367"/>
      <c r="C20" s="368"/>
      <c r="D20" s="26"/>
      <c r="E20" s="366" t="s">
        <v>54</v>
      </c>
      <c r="F20" s="367"/>
      <c r="G20" s="367"/>
      <c r="H20" s="368"/>
      <c r="J20" s="366" t="s">
        <v>52</v>
      </c>
      <c r="K20" s="367"/>
      <c r="L20" s="368"/>
      <c r="M20" s="2"/>
      <c r="N20" s="4"/>
      <c r="O20" s="2"/>
      <c r="R20" s="200">
        <f>-M76</f>
        <v>0</v>
      </c>
      <c r="S20" s="2"/>
      <c r="T20" s="58"/>
      <c r="U20" s="58"/>
    </row>
    <row r="21" spans="1:23" x14ac:dyDescent="0.3">
      <c r="A21" s="27">
        <v>100</v>
      </c>
      <c r="B21" s="281"/>
      <c r="C21" s="92">
        <f t="shared" ref="C21:C27" si="2">A21*B21</f>
        <v>0</v>
      </c>
      <c r="D21" s="28"/>
      <c r="E21" s="369"/>
      <c r="F21" s="370"/>
      <c r="G21" s="371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3" x14ac:dyDescent="0.3">
      <c r="A22" s="27">
        <v>50</v>
      </c>
      <c r="B22" s="280"/>
      <c r="C22" s="92">
        <f t="shared" si="2"/>
        <v>0</v>
      </c>
      <c r="D22" s="28"/>
      <c r="E22" s="369"/>
      <c r="F22" s="370"/>
      <c r="G22" s="371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3" x14ac:dyDescent="0.3">
      <c r="A23" s="31">
        <v>20</v>
      </c>
      <c r="B23" s="280"/>
      <c r="C23" s="92">
        <f t="shared" si="2"/>
        <v>0</v>
      </c>
      <c r="D23" s="28"/>
      <c r="E23" s="369"/>
      <c r="F23" s="370"/>
      <c r="G23" s="371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3" x14ac:dyDescent="0.3">
      <c r="A24" s="27">
        <v>10</v>
      </c>
      <c r="B24" s="281"/>
      <c r="C24" s="92">
        <f t="shared" si="2"/>
        <v>0</v>
      </c>
      <c r="D24" s="28"/>
      <c r="E24" s="372"/>
      <c r="F24" s="373"/>
      <c r="G24" s="374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3" x14ac:dyDescent="0.3">
      <c r="A25" s="31">
        <v>5</v>
      </c>
      <c r="B25" s="281"/>
      <c r="C25" s="92">
        <f t="shared" si="2"/>
        <v>0</v>
      </c>
      <c r="D25" s="28"/>
      <c r="E25" s="372"/>
      <c r="F25" s="373"/>
      <c r="G25" s="374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3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>+K39</f>
        <v>0</v>
      </c>
      <c r="R26" s="6"/>
      <c r="S26" s="2"/>
      <c r="T26" s="58"/>
      <c r="U26" s="58"/>
    </row>
    <row r="27" spans="1:23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3" x14ac:dyDescent="0.3">
      <c r="A28" s="38" t="s">
        <v>36</v>
      </c>
      <c r="B28" s="326"/>
      <c r="C28" s="93">
        <f>B28</f>
        <v>0</v>
      </c>
      <c r="D28" s="39"/>
      <c r="E28" s="366" t="s">
        <v>55</v>
      </c>
      <c r="F28" s="367"/>
      <c r="G28" s="367"/>
      <c r="H28" s="368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3" x14ac:dyDescent="0.3">
      <c r="A29" s="7"/>
      <c r="B29" s="2"/>
      <c r="C29" s="94">
        <f>SUM(C21:C28)</f>
        <v>0</v>
      </c>
      <c r="D29" s="41"/>
      <c r="E29" s="372"/>
      <c r="F29" s="373"/>
      <c r="G29" s="374"/>
      <c r="H29" s="76"/>
      <c r="I29" s="26"/>
      <c r="J29" s="40" t="s">
        <v>33</v>
      </c>
      <c r="K29" s="279"/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3" x14ac:dyDescent="0.3">
      <c r="D30" s="2"/>
      <c r="E30" s="372"/>
      <c r="F30" s="373"/>
      <c r="G30" s="37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3" x14ac:dyDescent="0.3">
      <c r="A31" s="378" t="s">
        <v>23</v>
      </c>
      <c r="B31" s="379"/>
      <c r="C31" s="380"/>
      <c r="D31" s="44"/>
      <c r="E31" s="372"/>
      <c r="F31" s="373"/>
      <c r="G31" s="37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  <c r="W31" s="170"/>
    </row>
    <row r="32" spans="1:23" x14ac:dyDescent="0.3">
      <c r="A32" s="46" t="s">
        <v>25</v>
      </c>
      <c r="B32" s="46" t="s">
        <v>26</v>
      </c>
      <c r="C32" s="47" t="s">
        <v>27</v>
      </c>
      <c r="D32" s="3"/>
      <c r="E32" s="372"/>
      <c r="F32" s="373"/>
      <c r="G32" s="374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72"/>
      <c r="F33" s="373"/>
      <c r="G33" s="374"/>
      <c r="H33" s="76"/>
      <c r="I33" s="30"/>
      <c r="J33" s="167" t="s">
        <v>53</v>
      </c>
      <c r="K33" s="168"/>
      <c r="L33" s="169"/>
      <c r="M33" s="25"/>
      <c r="N33" s="389" t="s">
        <v>61</v>
      </c>
      <c r="O33" s="389"/>
      <c r="P33" s="389"/>
      <c r="Q33" s="389"/>
      <c r="R33" s="389"/>
      <c r="S33" s="389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88"/>
      <c r="O34" s="388"/>
      <c r="P34" s="388"/>
      <c r="Q34" s="388"/>
      <c r="R34" s="388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88"/>
      <c r="O35" s="388"/>
      <c r="P35" s="388"/>
      <c r="Q35" s="388"/>
      <c r="R35" s="388"/>
      <c r="S35" s="76"/>
      <c r="T35" s="58"/>
      <c r="U35" s="58"/>
    </row>
    <row r="36" spans="1:21" x14ac:dyDescent="0.3">
      <c r="A36" s="43"/>
      <c r="B36" s="55"/>
      <c r="C36" s="97"/>
      <c r="D36" s="3"/>
      <c r="E36" s="366" t="s">
        <v>59</v>
      </c>
      <c r="F36" s="367"/>
      <c r="G36" s="367"/>
      <c r="H36" s="368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88"/>
      <c r="O36" s="388"/>
      <c r="P36" s="388"/>
      <c r="Q36" s="388"/>
      <c r="R36" s="388"/>
      <c r="S36" s="76"/>
      <c r="T36" s="58"/>
      <c r="U36" s="58"/>
    </row>
    <row r="37" spans="1:21" x14ac:dyDescent="0.3">
      <c r="A37" s="2"/>
      <c r="B37" s="2"/>
      <c r="C37" s="2"/>
      <c r="E37" s="369" t="s">
        <v>139</v>
      </c>
      <c r="F37" s="370"/>
      <c r="G37" s="371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388"/>
      <c r="O37" s="388"/>
      <c r="P37" s="388"/>
      <c r="Q37" s="388"/>
      <c r="R37" s="388"/>
      <c r="S37" s="76"/>
      <c r="T37" s="58"/>
      <c r="U37" s="58"/>
    </row>
    <row r="38" spans="1:21" x14ac:dyDescent="0.3">
      <c r="A38" s="390" t="s">
        <v>39</v>
      </c>
      <c r="B38" s="390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89">
        <f t="shared" si="4"/>
        <v>0</v>
      </c>
      <c r="M38" s="56"/>
      <c r="N38" s="388"/>
      <c r="O38" s="388"/>
      <c r="P38" s="388"/>
      <c r="Q38" s="388"/>
      <c r="R38" s="388"/>
      <c r="S38" s="76"/>
      <c r="T38" s="58"/>
      <c r="U38" s="58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89" t="s">
        <v>62</v>
      </c>
      <c r="O41" s="389"/>
      <c r="P41" s="389"/>
      <c r="Q41" s="389"/>
      <c r="R41" s="389"/>
      <c r="S41" s="389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388"/>
      <c r="O42" s="388"/>
      <c r="P42" s="388"/>
      <c r="Q42" s="388"/>
      <c r="R42" s="388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88"/>
      <c r="O43" s="388"/>
      <c r="P43" s="388"/>
      <c r="Q43" s="388"/>
      <c r="R43" s="388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388"/>
      <c r="O44" s="388"/>
      <c r="P44" s="388"/>
      <c r="Q44" s="388"/>
      <c r="R44" s="388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88"/>
      <c r="O45" s="388"/>
      <c r="P45" s="388"/>
      <c r="Q45" s="388"/>
      <c r="R45" s="388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88"/>
      <c r="O46" s="388"/>
      <c r="P46" s="388"/>
      <c r="Q46" s="388"/>
      <c r="R46" s="388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419">
        <f>+J51</f>
        <v>0</v>
      </c>
      <c r="F51" s="419"/>
      <c r="G51" s="419"/>
      <c r="H51" s="419"/>
      <c r="J51" s="419">
        <f>+J3</f>
        <v>0</v>
      </c>
      <c r="K51" s="419"/>
      <c r="L51" s="419"/>
      <c r="M51" s="419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141</v>
      </c>
      <c r="K53" s="292" t="s">
        <v>101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141</v>
      </c>
      <c r="K54" s="286" t="s">
        <v>118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6"/>
      <c r="F55" s="191"/>
      <c r="G55" s="191"/>
      <c r="H55" s="192"/>
      <c r="J55" s="294" t="s">
        <v>141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6"/>
      <c r="F56" s="191"/>
      <c r="G56" s="191"/>
      <c r="H56" s="191"/>
      <c r="J56" s="291" t="s">
        <v>151</v>
      </c>
      <c r="K56" s="292" t="s">
        <v>101</v>
      </c>
      <c r="L56" s="252"/>
      <c r="M56" s="252"/>
      <c r="N56" s="293"/>
      <c r="R56" s="306"/>
      <c r="S56" s="69"/>
    </row>
    <row r="57" spans="1:21" x14ac:dyDescent="0.3">
      <c r="A57" s="7"/>
      <c r="E57" s="286"/>
      <c r="F57" s="191"/>
      <c r="G57" s="191"/>
      <c r="H57" s="192"/>
      <c r="I57" s="7"/>
      <c r="J57" s="296" t="s">
        <v>151</v>
      </c>
      <c r="K57" s="286" t="s">
        <v>118</v>
      </c>
      <c r="L57" s="256"/>
      <c r="M57" s="257"/>
      <c r="N57" s="258"/>
      <c r="R57" s="306"/>
      <c r="S57" s="69"/>
    </row>
    <row r="58" spans="1:21" ht="13.5" thickBot="1" x14ac:dyDescent="0.35">
      <c r="E58" s="286"/>
      <c r="F58" s="191"/>
      <c r="G58" s="191"/>
      <c r="H58" s="191"/>
      <c r="I58" s="7"/>
      <c r="J58" s="294" t="s">
        <v>151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R58" s="306"/>
      <c r="S58" s="69"/>
    </row>
    <row r="59" spans="1:21" x14ac:dyDescent="0.3">
      <c r="E59" s="286"/>
      <c r="F59" s="191"/>
      <c r="G59" s="191"/>
      <c r="H59" s="192"/>
      <c r="J59" s="291" t="s">
        <v>145</v>
      </c>
      <c r="K59" s="292" t="s">
        <v>101</v>
      </c>
      <c r="L59" s="252"/>
      <c r="M59" s="252"/>
      <c r="N59" s="293"/>
      <c r="R59" s="306"/>
    </row>
    <row r="60" spans="1:21" x14ac:dyDescent="0.3">
      <c r="E60" s="286"/>
      <c r="F60" s="191"/>
      <c r="G60" s="191"/>
      <c r="H60" s="191"/>
      <c r="J60" s="296" t="s">
        <v>145</v>
      </c>
      <c r="K60" s="286" t="s">
        <v>118</v>
      </c>
      <c r="L60" s="256"/>
      <c r="M60" s="256"/>
      <c r="N60" s="301"/>
      <c r="R60" s="306"/>
    </row>
    <row r="61" spans="1:21" ht="13.5" thickBot="1" x14ac:dyDescent="0.35">
      <c r="E61" s="286"/>
      <c r="F61" s="191"/>
      <c r="G61" s="191"/>
      <c r="H61" s="192"/>
      <c r="J61" s="294" t="s">
        <v>145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R61" s="306"/>
      <c r="S61" s="57" t="s">
        <v>37</v>
      </c>
    </row>
    <row r="62" spans="1:21" x14ac:dyDescent="0.3">
      <c r="E62" s="286"/>
      <c r="F62" s="191"/>
      <c r="G62" s="191"/>
      <c r="H62" s="191"/>
      <c r="J62" s="291" t="s">
        <v>147</v>
      </c>
      <c r="K62" s="292" t="s">
        <v>101</v>
      </c>
      <c r="L62" s="252"/>
      <c r="M62" s="252"/>
      <c r="N62" s="293"/>
      <c r="R62" s="306"/>
    </row>
    <row r="63" spans="1:21" x14ac:dyDescent="0.3">
      <c r="E63" s="286"/>
      <c r="F63" s="191"/>
      <c r="G63" s="191"/>
      <c r="H63" s="192"/>
      <c r="J63" s="296" t="s">
        <v>147</v>
      </c>
      <c r="K63" s="286" t="s">
        <v>118</v>
      </c>
      <c r="L63" s="256"/>
      <c r="M63" s="256"/>
      <c r="N63" s="301"/>
      <c r="Q63" s="57" t="s">
        <v>140</v>
      </c>
      <c r="R63" s="306" t="s">
        <v>29</v>
      </c>
    </row>
    <row r="64" spans="1:21" ht="13.5" thickBot="1" x14ac:dyDescent="0.35">
      <c r="E64" s="286"/>
      <c r="F64" s="191"/>
      <c r="G64" s="191"/>
      <c r="H64" s="191"/>
      <c r="J64" s="294" t="s">
        <v>147</v>
      </c>
      <c r="K64" s="295" t="s">
        <v>102</v>
      </c>
      <c r="L64" s="253"/>
      <c r="M64" s="254">
        <f>SUM(L62:L64)</f>
        <v>0</v>
      </c>
      <c r="N64" s="255">
        <f>+M64*0.0185</f>
        <v>0</v>
      </c>
      <c r="R64" s="306"/>
    </row>
    <row r="65" spans="2:18" x14ac:dyDescent="0.3">
      <c r="B65" s="71"/>
      <c r="E65" s="286"/>
      <c r="F65" s="191"/>
      <c r="G65" s="191"/>
      <c r="H65" s="192"/>
      <c r="J65" s="291" t="s">
        <v>155</v>
      </c>
      <c r="K65" s="292" t="s">
        <v>101</v>
      </c>
      <c r="L65" s="252"/>
      <c r="M65" s="252"/>
      <c r="N65" s="293"/>
      <c r="R65" s="306"/>
    </row>
    <row r="66" spans="2:18" x14ac:dyDescent="0.3">
      <c r="B66" s="71"/>
      <c r="E66" s="286"/>
      <c r="F66" s="191"/>
      <c r="G66" s="191"/>
      <c r="H66" s="191"/>
      <c r="J66" s="296" t="s">
        <v>155</v>
      </c>
      <c r="K66" s="286" t="s">
        <v>118</v>
      </c>
      <c r="L66" s="256"/>
      <c r="M66" s="256"/>
      <c r="N66" s="301"/>
      <c r="R66" s="306"/>
    </row>
    <row r="67" spans="2:18" ht="13.5" thickBot="1" x14ac:dyDescent="0.35">
      <c r="B67" s="71"/>
      <c r="E67" s="286"/>
      <c r="F67" s="191"/>
      <c r="G67" s="191"/>
      <c r="H67" s="192"/>
      <c r="J67" s="294" t="s">
        <v>155</v>
      </c>
      <c r="K67" s="295" t="s">
        <v>102</v>
      </c>
      <c r="L67" s="253"/>
      <c r="M67" s="254">
        <f>SUM(L65:L67)</f>
        <v>0</v>
      </c>
      <c r="N67" s="255">
        <f>+M67*0.0185</f>
        <v>0</v>
      </c>
      <c r="R67" s="306"/>
    </row>
    <row r="68" spans="2:18" x14ac:dyDescent="0.3">
      <c r="E68" s="286"/>
      <c r="F68" s="191"/>
      <c r="G68" s="191"/>
      <c r="H68" s="191"/>
      <c r="J68" s="291" t="s">
        <v>131</v>
      </c>
      <c r="K68" s="292" t="s">
        <v>101</v>
      </c>
      <c r="L68" s="252"/>
      <c r="M68" s="252"/>
      <c r="N68" s="293"/>
      <c r="R68" s="306"/>
    </row>
    <row r="69" spans="2:18" x14ac:dyDescent="0.3">
      <c r="E69" s="286"/>
      <c r="F69" s="191"/>
      <c r="G69" s="191"/>
      <c r="H69" s="192"/>
      <c r="J69" s="296" t="s">
        <v>131</v>
      </c>
      <c r="K69" s="286" t="s">
        <v>118</v>
      </c>
      <c r="L69" s="256"/>
      <c r="M69" s="256"/>
      <c r="N69" s="301"/>
      <c r="R69" s="306"/>
    </row>
    <row r="70" spans="2:18" ht="13.5" thickBot="1" x14ac:dyDescent="0.35">
      <c r="E70" s="286"/>
      <c r="F70" s="191"/>
      <c r="G70" s="191"/>
      <c r="H70" s="192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R70" s="307"/>
    </row>
    <row r="71" spans="2:18" x14ac:dyDescent="0.3">
      <c r="E71" s="286"/>
      <c r="F71" s="191"/>
      <c r="G71" s="191"/>
      <c r="H71" s="192"/>
      <c r="J71" s="297" t="s">
        <v>132</v>
      </c>
      <c r="K71" s="298" t="s">
        <v>101</v>
      </c>
      <c r="L71" s="302"/>
      <c r="M71" s="252"/>
      <c r="N71" s="293"/>
      <c r="Q71" s="327"/>
      <c r="R71" s="308"/>
    </row>
    <row r="72" spans="2:18" x14ac:dyDescent="0.3">
      <c r="E72" s="286"/>
      <c r="F72" s="191"/>
      <c r="G72" s="191"/>
      <c r="H72" s="192"/>
      <c r="J72" s="296" t="s">
        <v>132</v>
      </c>
      <c r="K72" s="286" t="s">
        <v>118</v>
      </c>
      <c r="L72" s="262"/>
      <c r="M72" s="256"/>
      <c r="N72" s="301"/>
      <c r="Q72" s="327"/>
      <c r="R72" s="308"/>
    </row>
    <row r="73" spans="2:18" ht="13.5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  <c r="Q73" s="327"/>
      <c r="R73" s="307"/>
    </row>
    <row r="74" spans="2:18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252"/>
      <c r="N74" s="293"/>
      <c r="Q74" s="327"/>
      <c r="R74" s="307"/>
    </row>
    <row r="75" spans="2:18" x14ac:dyDescent="0.3">
      <c r="E75" s="286"/>
      <c r="F75" s="353"/>
      <c r="G75" s="353"/>
      <c r="H75" s="353"/>
      <c r="J75" s="296" t="s">
        <v>132</v>
      </c>
      <c r="K75" s="286" t="s">
        <v>118</v>
      </c>
      <c r="L75" s="317"/>
      <c r="M75" s="256"/>
      <c r="N75" s="301"/>
      <c r="Q75" s="354">
        <f>SUM(Q64:Q74)</f>
        <v>0</v>
      </c>
      <c r="R75" s="354">
        <f>SUM(R64:R74)*1.98</f>
        <v>0</v>
      </c>
    </row>
    <row r="76" spans="2:18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R76" s="356">
        <f>SUM(Q75:R75)</f>
        <v>0</v>
      </c>
    </row>
    <row r="77" spans="2:18" ht="13.5" thickBot="1" x14ac:dyDescent="0.35">
      <c r="E77" s="286"/>
      <c r="F77" s="286"/>
      <c r="G77" s="191"/>
      <c r="H77" s="192"/>
      <c r="J77" s="340"/>
      <c r="K77" s="341"/>
      <c r="L77" s="342"/>
      <c r="M77" s="343">
        <f>SUM(M76,M73,M70,M67,M64,M61,M58,M55)</f>
        <v>0</v>
      </c>
      <c r="N77" s="344">
        <f>+SUM(N76,N73,N70,N67,N64,N61,N58,N55)</f>
        <v>0</v>
      </c>
      <c r="R77" s="306"/>
    </row>
    <row r="78" spans="2:18" x14ac:dyDescent="0.3">
      <c r="E78" s="286"/>
      <c r="F78" s="286"/>
      <c r="G78" s="191"/>
      <c r="H78" s="192"/>
      <c r="J78" s="291" t="s">
        <v>141</v>
      </c>
      <c r="K78" s="292" t="s">
        <v>103</v>
      </c>
      <c r="L78" s="252"/>
      <c r="M78" s="276">
        <f>SUM(L78)</f>
        <v>0</v>
      </c>
      <c r="N78" s="293"/>
      <c r="R78" s="306"/>
    </row>
    <row r="79" spans="2:18" x14ac:dyDescent="0.3">
      <c r="E79" s="286"/>
      <c r="F79" s="286"/>
      <c r="G79" s="191"/>
      <c r="H79" s="192"/>
      <c r="J79" s="296" t="s">
        <v>153</v>
      </c>
      <c r="K79" s="286" t="s">
        <v>103</v>
      </c>
      <c r="L79" s="256"/>
      <c r="M79" s="257">
        <f t="shared" ref="M79:M83" si="5">SUM(L79)</f>
        <v>0</v>
      </c>
      <c r="N79" s="301"/>
      <c r="R79" s="306"/>
    </row>
    <row r="80" spans="2:18" x14ac:dyDescent="0.3">
      <c r="E80" s="286"/>
      <c r="F80" s="286"/>
      <c r="G80" s="191"/>
      <c r="H80" s="192"/>
      <c r="J80" s="296" t="s">
        <v>145</v>
      </c>
      <c r="K80" s="286" t="s">
        <v>103</v>
      </c>
      <c r="L80" s="256"/>
      <c r="M80" s="257">
        <f t="shared" si="5"/>
        <v>0</v>
      </c>
      <c r="N80" s="301"/>
    </row>
    <row r="81" spans="5:14" x14ac:dyDescent="0.3">
      <c r="E81" s="286"/>
      <c r="F81" s="286"/>
      <c r="G81" s="191"/>
      <c r="H81" s="192"/>
      <c r="J81" s="296" t="s">
        <v>149</v>
      </c>
      <c r="K81" s="286" t="s">
        <v>103</v>
      </c>
      <c r="L81" s="256"/>
      <c r="M81" s="257">
        <f t="shared" si="5"/>
        <v>0</v>
      </c>
      <c r="N81" s="301"/>
    </row>
    <row r="82" spans="5:14" x14ac:dyDescent="0.3">
      <c r="E82" s="286"/>
      <c r="F82" s="286"/>
      <c r="G82" s="191"/>
      <c r="H82" s="192"/>
      <c r="J82" s="296" t="s">
        <v>155</v>
      </c>
      <c r="K82" s="286" t="s">
        <v>103</v>
      </c>
      <c r="L82" s="256"/>
      <c r="M82" s="257">
        <f t="shared" si="5"/>
        <v>0</v>
      </c>
      <c r="N82" s="301"/>
    </row>
    <row r="83" spans="5:14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5"/>
        <v>0</v>
      </c>
      <c r="N83" s="301"/>
    </row>
    <row r="84" spans="5:14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</row>
    <row r="85" spans="5:14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</row>
    <row r="86" spans="5:14" ht="13.5" thickBot="1" x14ac:dyDescent="0.35">
      <c r="E86" s="286"/>
      <c r="F86" s="286"/>
      <c r="G86" s="286"/>
      <c r="H86" s="192"/>
      <c r="J86" s="345"/>
      <c r="K86" s="346"/>
      <c r="L86" s="347"/>
      <c r="M86" s="348">
        <f>SUM(M78:M85)</f>
        <v>0</v>
      </c>
      <c r="N86" s="349">
        <f>SUM(N78:N85)</f>
        <v>0</v>
      </c>
    </row>
    <row r="87" spans="5:14" x14ac:dyDescent="0.3">
      <c r="E87" s="286"/>
      <c r="F87" s="286"/>
      <c r="G87" s="286"/>
      <c r="H87" s="192"/>
      <c r="J87" s="286"/>
      <c r="K87" s="286"/>
      <c r="L87" s="286"/>
      <c r="M87" s="287"/>
    </row>
    <row r="88" spans="5:14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4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4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</row>
    <row r="91" spans="5:14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4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4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4" x14ac:dyDescent="0.3">
      <c r="E94" s="286"/>
      <c r="F94" s="286"/>
      <c r="G94" s="286"/>
      <c r="H94" s="192"/>
      <c r="J94" s="286"/>
      <c r="K94" s="286"/>
      <c r="L94" s="286"/>
      <c r="M94" s="289"/>
    </row>
    <row r="95" spans="5:14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4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  <row r="98" spans="5:13" x14ac:dyDescent="0.3">
      <c r="J98" s="322"/>
    </row>
    <row r="105" spans="5:13" x14ac:dyDescent="0.3">
      <c r="L105" s="1" t="s">
        <v>51</v>
      </c>
    </row>
  </sheetData>
  <mergeCells count="68">
    <mergeCell ref="E22:G22"/>
    <mergeCell ref="I13:J13"/>
    <mergeCell ref="I14:J14"/>
    <mergeCell ref="I15:J15"/>
    <mergeCell ref="I8:J8"/>
    <mergeCell ref="I9:J9"/>
    <mergeCell ref="A20:C20"/>
    <mergeCell ref="I12:J12"/>
    <mergeCell ref="D12:E12"/>
    <mergeCell ref="J51:M51"/>
    <mergeCell ref="E51:H51"/>
    <mergeCell ref="E41:G41"/>
    <mergeCell ref="E33:G33"/>
    <mergeCell ref="E38:G38"/>
    <mergeCell ref="E37:G37"/>
    <mergeCell ref="E20:H20"/>
    <mergeCell ref="E28:H28"/>
    <mergeCell ref="I17:J17"/>
    <mergeCell ref="J20:L20"/>
    <mergeCell ref="D13:E13"/>
    <mergeCell ref="D14:E14"/>
    <mergeCell ref="D15:E15"/>
    <mergeCell ref="A1:S1"/>
    <mergeCell ref="A2:O2"/>
    <mergeCell ref="P2:R2"/>
    <mergeCell ref="H3:H4"/>
    <mergeCell ref="J3:M4"/>
    <mergeCell ref="I7:J7"/>
    <mergeCell ref="L7:M7"/>
    <mergeCell ref="C7:E7"/>
    <mergeCell ref="F7:G7"/>
    <mergeCell ref="D11:E11"/>
    <mergeCell ref="D10:E10"/>
    <mergeCell ref="D8:E8"/>
    <mergeCell ref="L8:L9"/>
    <mergeCell ref="M8:M9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T2:U2"/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  <mergeCell ref="F9:G9"/>
    <mergeCell ref="C9:E9"/>
    <mergeCell ref="I10:J10"/>
    <mergeCell ref="I11:J11"/>
    <mergeCell ref="E25:G25"/>
  </mergeCells>
  <pageMargins left="0.25" right="0.25" top="0.75" bottom="0.75" header="0.3" footer="0.3"/>
  <pageSetup paperSize="9" scale="70" fitToWidth="2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97"/>
  <sheetViews>
    <sheetView zoomScaleNormal="100" workbookViewId="0">
      <selection activeCell="J5" sqref="J5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57" bestFit="1" customWidth="1"/>
    <col min="18" max="18" width="10.453125" style="57" customWidth="1"/>
    <col min="19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T1" s="58"/>
      <c r="U1" s="58"/>
    </row>
    <row r="2" spans="1:21" x14ac:dyDescent="0.3">
      <c r="A2" s="407" t="s">
        <v>0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8"/>
      <c r="P2" s="409" t="s">
        <v>1</v>
      </c>
      <c r="Q2" s="410"/>
      <c r="R2" s="411"/>
      <c r="S2" s="2"/>
      <c r="T2" s="364" t="s">
        <v>144</v>
      </c>
      <c r="U2" s="365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12" t="s">
        <v>2</v>
      </c>
      <c r="I3" s="103"/>
      <c r="J3" s="413"/>
      <c r="K3" s="413"/>
      <c r="L3" s="413"/>
      <c r="M3" s="413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12"/>
      <c r="I4" s="103"/>
      <c r="J4" s="414"/>
      <c r="K4" s="414"/>
      <c r="L4" s="414"/>
      <c r="M4" s="414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5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5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5"/>
    </row>
    <row r="7" spans="1:21" ht="15" customHeight="1" thickBot="1" x14ac:dyDescent="0.35">
      <c r="A7" s="7"/>
      <c r="B7" s="164" t="s">
        <v>6</v>
      </c>
      <c r="C7" s="394" t="s">
        <v>7</v>
      </c>
      <c r="D7" s="397"/>
      <c r="E7" s="395"/>
      <c r="F7" s="394" t="s">
        <v>8</v>
      </c>
      <c r="G7" s="395"/>
      <c r="H7" s="165" t="s">
        <v>9</v>
      </c>
      <c r="I7" s="394" t="s">
        <v>94</v>
      </c>
      <c r="J7" s="395"/>
      <c r="K7" s="165" t="s">
        <v>45</v>
      </c>
      <c r="L7" s="394" t="s">
        <v>10</v>
      </c>
      <c r="M7" s="396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5"/>
    </row>
    <row r="8" spans="1:21" ht="16.149999999999999" customHeight="1" x14ac:dyDescent="0.3">
      <c r="A8" s="11"/>
      <c r="B8" s="8"/>
      <c r="C8" s="156" t="s">
        <v>11</v>
      </c>
      <c r="D8" s="400" t="s">
        <v>12</v>
      </c>
      <c r="E8" s="401"/>
      <c r="F8" s="156" t="s">
        <v>13</v>
      </c>
      <c r="G8" s="156" t="s">
        <v>8</v>
      </c>
      <c r="H8" s="157" t="s">
        <v>14</v>
      </c>
      <c r="I8" s="426"/>
      <c r="J8" s="427"/>
      <c r="K8" s="158" t="s">
        <v>95</v>
      </c>
      <c r="L8" s="402" t="s">
        <v>96</v>
      </c>
      <c r="M8" s="404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5"/>
    </row>
    <row r="9" spans="1:21" ht="13.9" customHeight="1" thickBot="1" x14ac:dyDescent="0.35">
      <c r="A9" s="73" t="s">
        <v>15</v>
      </c>
      <c r="B9" s="9">
        <v>40000</v>
      </c>
      <c r="C9" s="381">
        <v>40100</v>
      </c>
      <c r="D9" s="383"/>
      <c r="E9" s="382"/>
      <c r="F9" s="381">
        <v>40200</v>
      </c>
      <c r="G9" s="382"/>
      <c r="H9" s="104">
        <v>40300</v>
      </c>
      <c r="I9" s="381">
        <v>40900</v>
      </c>
      <c r="J9" s="382"/>
      <c r="K9" s="10">
        <v>41000</v>
      </c>
      <c r="L9" s="403"/>
      <c r="M9" s="405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5"/>
    </row>
    <row r="10" spans="1:21" ht="14.5" customHeight="1" x14ac:dyDescent="0.3">
      <c r="A10" s="11" t="s">
        <v>109</v>
      </c>
      <c r="B10" s="338"/>
      <c r="C10" s="339"/>
      <c r="D10" s="384"/>
      <c r="E10" s="385"/>
      <c r="F10" s="248"/>
      <c r="G10" s="248"/>
      <c r="H10" s="248"/>
      <c r="I10" s="384"/>
      <c r="J10" s="385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336"/>
      <c r="C11" s="337"/>
      <c r="D11" s="398"/>
      <c r="E11" s="399"/>
      <c r="F11" s="189"/>
      <c r="G11" s="189"/>
      <c r="H11" s="75"/>
      <c r="I11" s="386"/>
      <c r="J11" s="38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31"/>
      <c r="C12" s="332"/>
      <c r="D12" s="417"/>
      <c r="E12" s="418"/>
      <c r="F12" s="279"/>
      <c r="G12" s="279"/>
      <c r="H12" s="279"/>
      <c r="I12" s="415"/>
      <c r="J12" s="416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20">
        <f>SUM(D10:D12)</f>
        <v>0</v>
      </c>
      <c r="E13" s="421">
        <f t="shared" ref="E13" si="0">SUM(E10:E12)</f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20">
        <f t="shared" ref="I13" si="1">SUM(I10:I12)</f>
        <v>0</v>
      </c>
      <c r="J13" s="421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22"/>
      <c r="E14" s="423"/>
      <c r="F14" s="15"/>
      <c r="G14" s="15"/>
      <c r="H14" s="15"/>
      <c r="I14" s="422"/>
      <c r="J14" s="423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24">
        <f>D13*0.1</f>
        <v>0</v>
      </c>
      <c r="E15" s="425"/>
      <c r="F15" s="18">
        <f>F13*0.1</f>
        <v>0</v>
      </c>
      <c r="G15" s="18">
        <f>G13*0.1</f>
        <v>0</v>
      </c>
      <c r="H15" s="18">
        <f>H13*0.1</f>
        <v>0</v>
      </c>
      <c r="I15" s="424">
        <f>I13*0.1</f>
        <v>0</v>
      </c>
      <c r="J15" s="425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-M67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75">
        <v>40200</v>
      </c>
      <c r="D17" s="376"/>
      <c r="E17" s="377"/>
      <c r="F17" s="375">
        <v>40300</v>
      </c>
      <c r="G17" s="377"/>
      <c r="H17" s="22">
        <v>40500</v>
      </c>
      <c r="I17" s="375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-M70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-M73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-M76</f>
        <v>0</v>
      </c>
      <c r="S19" s="2"/>
      <c r="T19" s="58"/>
      <c r="U19" s="58"/>
    </row>
    <row r="20" spans="1:21" ht="13.5" thickBot="1" x14ac:dyDescent="0.35">
      <c r="A20" s="366" t="s">
        <v>22</v>
      </c>
      <c r="B20" s="367"/>
      <c r="C20" s="368"/>
      <c r="D20" s="26"/>
      <c r="E20" s="366" t="s">
        <v>54</v>
      </c>
      <c r="F20" s="367"/>
      <c r="G20" s="367"/>
      <c r="H20" s="368"/>
      <c r="J20" s="366" t="s">
        <v>52</v>
      </c>
      <c r="K20" s="367"/>
      <c r="L20" s="368"/>
      <c r="M20" s="2"/>
      <c r="N20" s="4"/>
      <c r="O20" s="2"/>
      <c r="R20" s="200">
        <f>-M79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9"/>
      <c r="F21" s="370"/>
      <c r="G21" s="371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x14ac:dyDescent="0.3">
      <c r="A22" s="27">
        <v>50</v>
      </c>
      <c r="B22" s="280"/>
      <c r="C22" s="92">
        <f t="shared" si="2"/>
        <v>0</v>
      </c>
      <c r="D22" s="28"/>
      <c r="E22" s="369"/>
      <c r="F22" s="370"/>
      <c r="G22" s="371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x14ac:dyDescent="0.3">
      <c r="A23" s="31">
        <v>20</v>
      </c>
      <c r="B23" s="280"/>
      <c r="C23" s="92">
        <f t="shared" si="2"/>
        <v>0</v>
      </c>
      <c r="D23" s="28"/>
      <c r="E23" s="369"/>
      <c r="F23" s="370"/>
      <c r="G23" s="371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72"/>
      <c r="F24" s="373"/>
      <c r="G24" s="374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72"/>
      <c r="F25" s="373"/>
      <c r="G25" s="374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6"/>
      <c r="C28" s="93">
        <f>B28</f>
        <v>0</v>
      </c>
      <c r="D28" s="39"/>
      <c r="E28" s="366" t="s">
        <v>55</v>
      </c>
      <c r="F28" s="367"/>
      <c r="G28" s="367"/>
      <c r="H28" s="368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/>
      <c r="C29" s="94">
        <f>SUM(C21:C28)</f>
        <v>0</v>
      </c>
      <c r="D29" s="41"/>
      <c r="E29" s="372"/>
      <c r="F29" s="373"/>
      <c r="G29" s="374"/>
      <c r="H29" s="76"/>
      <c r="I29" s="26"/>
      <c r="J29" s="40" t="s">
        <v>33</v>
      </c>
      <c r="K29" s="279"/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72"/>
      <c r="F30" s="373"/>
      <c r="G30" s="37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378" t="s">
        <v>23</v>
      </c>
      <c r="B31" s="379"/>
      <c r="C31" s="380"/>
      <c r="D31" s="44"/>
      <c r="E31" s="372"/>
      <c r="F31" s="373"/>
      <c r="G31" s="37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72"/>
      <c r="F32" s="373"/>
      <c r="G32" s="374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72"/>
      <c r="F33" s="373"/>
      <c r="G33" s="374"/>
      <c r="H33" s="76"/>
      <c r="I33" s="30"/>
      <c r="J33" s="167" t="s">
        <v>53</v>
      </c>
      <c r="K33" s="168"/>
      <c r="L33" s="169"/>
      <c r="M33" s="25"/>
      <c r="N33" s="389" t="s">
        <v>61</v>
      </c>
      <c r="O33" s="389"/>
      <c r="P33" s="389"/>
      <c r="Q33" s="389"/>
      <c r="R33" s="389"/>
      <c r="S33" s="389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88"/>
      <c r="O34" s="388"/>
      <c r="P34" s="388"/>
      <c r="Q34" s="388"/>
      <c r="R34" s="388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88"/>
      <c r="O35" s="388"/>
      <c r="P35" s="388"/>
      <c r="Q35" s="388"/>
      <c r="R35" s="388"/>
      <c r="S35" s="76"/>
      <c r="T35" s="58"/>
      <c r="U35" s="58"/>
    </row>
    <row r="36" spans="1:21" x14ac:dyDescent="0.3">
      <c r="A36" s="43"/>
      <c r="B36" s="55"/>
      <c r="C36" s="97"/>
      <c r="D36" s="3"/>
      <c r="E36" s="366" t="s">
        <v>59</v>
      </c>
      <c r="F36" s="367"/>
      <c r="G36" s="367"/>
      <c r="H36" s="368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88"/>
      <c r="O36" s="388"/>
      <c r="P36" s="388"/>
      <c r="Q36" s="388"/>
      <c r="R36" s="388"/>
      <c r="S36" s="76"/>
      <c r="T36" s="58"/>
      <c r="U36" s="58"/>
    </row>
    <row r="37" spans="1:21" x14ac:dyDescent="0.3">
      <c r="A37" s="2"/>
      <c r="B37" s="2"/>
      <c r="C37" s="2"/>
      <c r="E37" s="369" t="s">
        <v>139</v>
      </c>
      <c r="F37" s="370"/>
      <c r="G37" s="371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388"/>
      <c r="O37" s="388"/>
      <c r="P37" s="388"/>
      <c r="Q37" s="388"/>
      <c r="R37" s="388"/>
      <c r="S37" s="76"/>
      <c r="T37" s="58"/>
      <c r="U37" s="58"/>
    </row>
    <row r="38" spans="1:21" x14ac:dyDescent="0.3">
      <c r="A38" s="390" t="s">
        <v>39</v>
      </c>
      <c r="B38" s="390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89">
        <f t="shared" si="4"/>
        <v>0</v>
      </c>
      <c r="M38" s="56"/>
      <c r="N38" s="388"/>
      <c r="O38" s="388"/>
      <c r="P38" s="388"/>
      <c r="Q38" s="388"/>
      <c r="R38" s="388"/>
      <c r="S38" s="76"/>
      <c r="T38" s="58"/>
      <c r="U38" s="58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89" t="s">
        <v>62</v>
      </c>
      <c r="O41" s="389"/>
      <c r="P41" s="389"/>
      <c r="Q41" s="389"/>
      <c r="R41" s="389"/>
      <c r="S41" s="389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388"/>
      <c r="O42" s="388"/>
      <c r="P42" s="388"/>
      <c r="Q42" s="388"/>
      <c r="R42" s="388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88"/>
      <c r="O43" s="388"/>
      <c r="P43" s="388"/>
      <c r="Q43" s="388"/>
      <c r="R43" s="388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333"/>
      <c r="G44" s="2"/>
      <c r="H44" s="2"/>
      <c r="I44" s="2"/>
      <c r="J44" s="155"/>
      <c r="K44" s="46"/>
      <c r="L44" s="89">
        <f t="shared" si="4"/>
        <v>0</v>
      </c>
      <c r="M44" s="25"/>
      <c r="N44" s="388"/>
      <c r="O44" s="388"/>
      <c r="P44" s="388"/>
      <c r="Q44" s="388"/>
      <c r="R44" s="388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3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88"/>
      <c r="O45" s="388"/>
      <c r="P45" s="388"/>
      <c r="Q45" s="388"/>
      <c r="R45" s="388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34"/>
      <c r="G46" s="2"/>
      <c r="H46" s="2"/>
      <c r="I46" s="2"/>
      <c r="J46" s="3"/>
      <c r="K46" s="3"/>
      <c r="M46" s="25"/>
      <c r="N46" s="388"/>
      <c r="O46" s="388"/>
      <c r="P46" s="388"/>
      <c r="Q46" s="388"/>
      <c r="R46" s="388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63"/>
      <c r="K48" s="263"/>
      <c r="L48" s="263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63"/>
      <c r="K49" s="263"/>
      <c r="L49" s="263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419">
        <f>+J51</f>
        <v>0</v>
      </c>
      <c r="F51" s="419"/>
      <c r="G51" s="419"/>
      <c r="H51" s="419"/>
      <c r="J51" s="419">
        <f>+J3</f>
        <v>0</v>
      </c>
      <c r="K51" s="419"/>
      <c r="L51" s="419"/>
      <c r="M51" s="419"/>
      <c r="S51" s="69"/>
      <c r="T51" s="58"/>
      <c r="U51" s="58"/>
    </row>
    <row r="52" spans="1:21" ht="13.5" thickBot="1" x14ac:dyDescent="0.35">
      <c r="A52" s="7"/>
      <c r="E52" s="286" t="s">
        <v>158</v>
      </c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 t="s">
        <v>159</v>
      </c>
      <c r="F53" s="286" t="s">
        <v>160</v>
      </c>
      <c r="G53" s="191" t="s">
        <v>161</v>
      </c>
      <c r="H53" s="191" t="s">
        <v>162</v>
      </c>
      <c r="J53" s="291" t="s">
        <v>141</v>
      </c>
      <c r="K53" s="292" t="s">
        <v>101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7">
        <v>6828</v>
      </c>
      <c r="F54" s="359">
        <v>25</v>
      </c>
      <c r="G54" s="359"/>
      <c r="H54" s="359"/>
      <c r="J54" s="296" t="s">
        <v>141</v>
      </c>
      <c r="K54" s="286" t="s">
        <v>118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7">
        <v>6014</v>
      </c>
      <c r="F55" s="359">
        <v>25.5</v>
      </c>
      <c r="G55" s="359"/>
      <c r="H55" s="360"/>
      <c r="J55" s="294" t="s">
        <v>141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7">
        <v>8487</v>
      </c>
      <c r="F56" s="359">
        <v>63.8</v>
      </c>
      <c r="G56" s="359"/>
      <c r="H56" s="360"/>
      <c r="J56" s="291" t="s">
        <v>151</v>
      </c>
      <c r="K56" s="292" t="s">
        <v>101</v>
      </c>
      <c r="L56" s="252"/>
      <c r="M56" s="252"/>
      <c r="N56" s="293"/>
      <c r="S56" s="69"/>
    </row>
    <row r="57" spans="1:21" x14ac:dyDescent="0.3">
      <c r="A57" s="7"/>
      <c r="E57" s="287">
        <v>1535</v>
      </c>
      <c r="F57" s="359"/>
      <c r="G57" s="359">
        <v>20</v>
      </c>
      <c r="H57" s="360"/>
      <c r="I57" s="7"/>
      <c r="J57" s="296" t="s">
        <v>151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E58" s="287">
        <v>1947</v>
      </c>
      <c r="F58" s="359">
        <v>10</v>
      </c>
      <c r="G58" s="359"/>
      <c r="H58" s="360"/>
      <c r="I58" s="7"/>
      <c r="J58" s="294" t="s">
        <v>151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S58" s="69"/>
    </row>
    <row r="59" spans="1:21" x14ac:dyDescent="0.3">
      <c r="E59" s="287"/>
      <c r="F59" s="359"/>
      <c r="G59" s="359"/>
      <c r="H59" s="360"/>
      <c r="J59" s="291" t="s">
        <v>145</v>
      </c>
      <c r="K59" s="292" t="s">
        <v>101</v>
      </c>
      <c r="L59" s="252"/>
      <c r="M59" s="252"/>
      <c r="N59" s="293"/>
    </row>
    <row r="60" spans="1:21" x14ac:dyDescent="0.3">
      <c r="E60" s="287"/>
      <c r="F60" s="360">
        <f>SUM(F54:F59)</f>
        <v>124.3</v>
      </c>
      <c r="G60" s="360">
        <f t="shared" ref="G60:H60" si="5">SUM(G54:G59)</f>
        <v>20</v>
      </c>
      <c r="H60" s="360">
        <f t="shared" si="5"/>
        <v>0</v>
      </c>
      <c r="J60" s="296" t="s">
        <v>145</v>
      </c>
      <c r="K60" s="286" t="s">
        <v>118</v>
      </c>
      <c r="L60" s="256"/>
      <c r="M60" s="256"/>
      <c r="N60" s="301"/>
    </row>
    <row r="61" spans="1:21" ht="13.5" thickBot="1" x14ac:dyDescent="0.35">
      <c r="E61" s="287"/>
      <c r="F61" s="359"/>
      <c r="G61" s="359"/>
      <c r="H61" s="360"/>
      <c r="J61" s="294" t="s">
        <v>145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S61" s="57" t="s">
        <v>37</v>
      </c>
    </row>
    <row r="62" spans="1:21" x14ac:dyDescent="0.3">
      <c r="E62" s="287"/>
      <c r="F62" s="359"/>
      <c r="G62" s="359"/>
      <c r="H62" s="360"/>
      <c r="J62" s="291" t="s">
        <v>147</v>
      </c>
      <c r="K62" s="292" t="s">
        <v>101</v>
      </c>
      <c r="L62" s="252"/>
      <c r="M62" s="252"/>
      <c r="N62" s="293"/>
    </row>
    <row r="63" spans="1:21" x14ac:dyDescent="0.3">
      <c r="E63" s="287"/>
      <c r="F63" s="359"/>
      <c r="G63" s="359"/>
      <c r="H63" s="360"/>
      <c r="J63" s="296" t="s">
        <v>147</v>
      </c>
      <c r="K63" s="286" t="s">
        <v>118</v>
      </c>
      <c r="L63" s="256"/>
      <c r="M63" s="256"/>
      <c r="N63" s="301"/>
    </row>
    <row r="64" spans="1:21" ht="13.5" thickBot="1" x14ac:dyDescent="0.35">
      <c r="E64" s="287"/>
      <c r="F64" s="359"/>
      <c r="G64" s="359"/>
      <c r="H64" s="360"/>
      <c r="J64" s="294" t="s">
        <v>147</v>
      </c>
      <c r="K64" s="295" t="s">
        <v>102</v>
      </c>
      <c r="L64" s="253"/>
      <c r="M64" s="254">
        <f>SUM(L62:L64)</f>
        <v>0</v>
      </c>
      <c r="N64" s="255">
        <f>+M64*0.0185</f>
        <v>0</v>
      </c>
    </row>
    <row r="65" spans="2:18" x14ac:dyDescent="0.3">
      <c r="E65" s="287"/>
      <c r="F65" s="359"/>
      <c r="G65" s="359"/>
      <c r="H65" s="360"/>
      <c r="J65" s="291" t="s">
        <v>155</v>
      </c>
      <c r="K65" s="292" t="s">
        <v>101</v>
      </c>
      <c r="L65" s="252"/>
      <c r="M65" s="252"/>
      <c r="N65" s="293"/>
    </row>
    <row r="66" spans="2:18" x14ac:dyDescent="0.3">
      <c r="E66" s="286"/>
      <c r="F66" s="286"/>
      <c r="G66" s="286"/>
      <c r="H66" s="287"/>
      <c r="J66" s="296" t="s">
        <v>155</v>
      </c>
      <c r="K66" s="286" t="s">
        <v>118</v>
      </c>
      <c r="L66" s="256"/>
      <c r="M66" s="256"/>
      <c r="N66" s="301"/>
    </row>
    <row r="67" spans="2:18" ht="13.5" thickBot="1" x14ac:dyDescent="0.35">
      <c r="B67" s="71"/>
      <c r="E67" s="286"/>
      <c r="F67" s="286"/>
      <c r="G67" s="191"/>
      <c r="H67" s="191"/>
      <c r="J67" s="294" t="s">
        <v>155</v>
      </c>
      <c r="K67" s="295" t="s">
        <v>102</v>
      </c>
      <c r="L67" s="253"/>
      <c r="M67" s="254">
        <f>SUM(L65:L67)</f>
        <v>0</v>
      </c>
      <c r="N67" s="255">
        <f>+M67*0.0185</f>
        <v>0</v>
      </c>
    </row>
    <row r="68" spans="2:18" x14ac:dyDescent="0.3">
      <c r="E68" s="287"/>
      <c r="F68" s="359"/>
      <c r="G68" s="359"/>
      <c r="H68" s="360"/>
      <c r="J68" s="291" t="s">
        <v>131</v>
      </c>
      <c r="K68" s="292" t="s">
        <v>101</v>
      </c>
      <c r="L68" s="252"/>
      <c r="M68" s="252"/>
      <c r="N68" s="293"/>
    </row>
    <row r="69" spans="2:18" x14ac:dyDescent="0.3">
      <c r="E69" s="287"/>
      <c r="F69" s="359"/>
      <c r="G69" s="359"/>
      <c r="H69" s="360"/>
      <c r="J69" s="296" t="s">
        <v>131</v>
      </c>
      <c r="K69" s="286" t="s">
        <v>118</v>
      </c>
      <c r="L69" s="256"/>
      <c r="M69" s="256"/>
      <c r="N69" s="301"/>
      <c r="Q69" s="57" t="s">
        <v>140</v>
      </c>
      <c r="R69" s="57" t="s">
        <v>29</v>
      </c>
    </row>
    <row r="70" spans="2:18" ht="13.5" thickBot="1" x14ac:dyDescent="0.35">
      <c r="E70" s="287"/>
      <c r="F70" s="360"/>
      <c r="G70" s="360"/>
      <c r="H70" s="360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Q70" s="327"/>
      <c r="R70" s="327"/>
    </row>
    <row r="71" spans="2:18" x14ac:dyDescent="0.3">
      <c r="E71" s="287"/>
      <c r="F71" s="359"/>
      <c r="G71" s="359"/>
      <c r="H71" s="360"/>
      <c r="J71" s="297" t="s">
        <v>132</v>
      </c>
      <c r="K71" s="298" t="s">
        <v>101</v>
      </c>
      <c r="L71" s="302"/>
      <c r="M71" s="252"/>
      <c r="N71" s="293"/>
      <c r="Q71" s="327"/>
      <c r="R71" s="327"/>
    </row>
    <row r="72" spans="2:18" x14ac:dyDescent="0.3">
      <c r="E72" s="286"/>
      <c r="F72" s="359"/>
      <c r="G72" s="359"/>
      <c r="H72" s="360"/>
      <c r="J72" s="296" t="s">
        <v>132</v>
      </c>
      <c r="K72" s="286" t="s">
        <v>118</v>
      </c>
      <c r="L72" s="262"/>
      <c r="M72" s="256"/>
      <c r="N72" s="301"/>
      <c r="Q72" s="327"/>
      <c r="R72" s="327"/>
    </row>
    <row r="73" spans="2:18" ht="13.5" thickBot="1" x14ac:dyDescent="0.35">
      <c r="E73" s="286"/>
      <c r="F73" s="359"/>
      <c r="G73" s="359"/>
      <c r="H73" s="360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  <c r="Q73" s="327"/>
      <c r="R73" s="327"/>
    </row>
    <row r="74" spans="2:18" x14ac:dyDescent="0.3">
      <c r="E74" s="286"/>
      <c r="F74" s="359"/>
      <c r="G74" s="359"/>
      <c r="H74" s="360"/>
      <c r="J74" s="291" t="s">
        <v>132</v>
      </c>
      <c r="K74" s="298" t="s">
        <v>101</v>
      </c>
      <c r="L74" s="302"/>
      <c r="M74" s="252"/>
      <c r="N74" s="293"/>
      <c r="Q74" s="327"/>
      <c r="R74" s="327"/>
    </row>
    <row r="75" spans="2:18" x14ac:dyDescent="0.3">
      <c r="E75" s="286"/>
      <c r="F75" s="286"/>
      <c r="G75" s="191"/>
      <c r="H75" s="192"/>
      <c r="J75" s="296" t="s">
        <v>132</v>
      </c>
      <c r="K75" s="286" t="s">
        <v>118</v>
      </c>
      <c r="L75" s="262"/>
      <c r="M75" s="256"/>
      <c r="N75" s="301"/>
      <c r="Q75" s="327"/>
      <c r="R75" s="327"/>
    </row>
    <row r="76" spans="2:18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Q76" s="327"/>
      <c r="R76" s="327"/>
    </row>
    <row r="77" spans="2:18" ht="13.5" thickBot="1" x14ac:dyDescent="0.35">
      <c r="E77" s="286"/>
      <c r="F77" s="286"/>
      <c r="G77" s="191"/>
      <c r="H77" s="192"/>
      <c r="J77" s="340"/>
      <c r="K77" s="341"/>
      <c r="L77" s="342"/>
      <c r="M77" s="343">
        <f>SUM(M76,M73,M70,M67,M64,M61,M58,M55)</f>
        <v>0</v>
      </c>
      <c r="N77" s="344">
        <f>+SUM(N76,N73,N70,N67,N64,N61,N58,N55)</f>
        <v>0</v>
      </c>
      <c r="Q77" s="327"/>
      <c r="R77" s="327"/>
    </row>
    <row r="78" spans="2:18" x14ac:dyDescent="0.3">
      <c r="E78" s="286"/>
      <c r="F78" s="286"/>
      <c r="G78" s="191"/>
      <c r="H78" s="192"/>
      <c r="J78" s="291" t="s">
        <v>141</v>
      </c>
      <c r="K78" s="292" t="s">
        <v>103</v>
      </c>
      <c r="L78" s="252"/>
      <c r="M78" s="276">
        <f>SUM(L78)</f>
        <v>0</v>
      </c>
      <c r="N78" s="293"/>
      <c r="Q78" s="327"/>
      <c r="R78" s="327"/>
    </row>
    <row r="79" spans="2:18" x14ac:dyDescent="0.3">
      <c r="E79" s="286"/>
      <c r="F79" s="286"/>
      <c r="G79" s="191"/>
      <c r="H79" s="192"/>
      <c r="J79" s="296" t="s">
        <v>156</v>
      </c>
      <c r="K79" s="286" t="s">
        <v>103</v>
      </c>
      <c r="L79" s="256"/>
      <c r="M79" s="257">
        <f t="shared" ref="M79:M83" si="6">SUM(L79)</f>
        <v>0</v>
      </c>
      <c r="N79" s="301"/>
      <c r="Q79" s="327"/>
      <c r="R79" s="327"/>
    </row>
    <row r="80" spans="2:18" x14ac:dyDescent="0.3">
      <c r="E80" s="286"/>
      <c r="F80" s="286"/>
      <c r="G80" s="191"/>
      <c r="H80" s="192"/>
      <c r="J80" s="296" t="s">
        <v>145</v>
      </c>
      <c r="K80" s="286" t="s">
        <v>103</v>
      </c>
      <c r="L80" s="256"/>
      <c r="M80" s="257">
        <f t="shared" si="6"/>
        <v>0</v>
      </c>
      <c r="N80" s="301"/>
      <c r="Q80" s="327"/>
      <c r="R80" s="327"/>
    </row>
    <row r="81" spans="5:18" x14ac:dyDescent="0.3">
      <c r="E81" s="286"/>
      <c r="F81" s="286"/>
      <c r="G81" s="191"/>
      <c r="H81" s="192"/>
      <c r="J81" s="296" t="s">
        <v>137</v>
      </c>
      <c r="K81" s="286" t="s">
        <v>103</v>
      </c>
      <c r="L81" s="256"/>
      <c r="M81" s="257">
        <f t="shared" si="6"/>
        <v>0</v>
      </c>
      <c r="N81" s="301"/>
      <c r="Q81" s="327"/>
      <c r="R81" s="327"/>
    </row>
    <row r="82" spans="5:18" x14ac:dyDescent="0.3">
      <c r="E82" s="286"/>
      <c r="F82" s="286"/>
      <c r="G82" s="191"/>
      <c r="H82" s="192"/>
      <c r="J82" s="296" t="s">
        <v>148</v>
      </c>
      <c r="K82" s="286" t="s">
        <v>103</v>
      </c>
      <c r="L82" s="256"/>
      <c r="M82" s="257">
        <f t="shared" si="6"/>
        <v>0</v>
      </c>
      <c r="N82" s="301"/>
      <c r="Q82" s="323"/>
      <c r="R82" s="323"/>
    </row>
    <row r="83" spans="5:18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6"/>
        <v>0</v>
      </c>
      <c r="N83" s="301"/>
      <c r="R83" s="323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  <c r="R84" s="323"/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</row>
    <row r="86" spans="5:18" ht="13.5" thickBot="1" x14ac:dyDescent="0.35">
      <c r="E86" s="286"/>
      <c r="F86" s="286"/>
      <c r="G86" s="286"/>
      <c r="H86" s="192"/>
      <c r="J86" s="345"/>
      <c r="K86" s="346"/>
      <c r="L86" s="347"/>
      <c r="M86" s="348">
        <f>SUM(M78:M85)</f>
        <v>0</v>
      </c>
      <c r="N86" s="349">
        <f>SUM(N78:N85)</f>
        <v>0</v>
      </c>
      <c r="R86" s="323"/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</sheetData>
  <mergeCells count="67"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E28:H28"/>
    <mergeCell ref="E29:G29"/>
    <mergeCell ref="E30:G30"/>
    <mergeCell ref="A31:C31"/>
    <mergeCell ref="E31:G31"/>
    <mergeCell ref="E21:G21"/>
    <mergeCell ref="E22:G22"/>
    <mergeCell ref="E23:G23"/>
    <mergeCell ref="E24:G24"/>
    <mergeCell ref="E25:G25"/>
    <mergeCell ref="C17:E17"/>
    <mergeCell ref="F17:G17"/>
    <mergeCell ref="I17:J17"/>
    <mergeCell ref="A20:C20"/>
    <mergeCell ref="E20:H20"/>
    <mergeCell ref="J20:L20"/>
    <mergeCell ref="I13:J13"/>
    <mergeCell ref="D14:E14"/>
    <mergeCell ref="I14:J14"/>
    <mergeCell ref="D15:E15"/>
    <mergeCell ref="I15:J15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11:J11"/>
    <mergeCell ref="D12:E12"/>
    <mergeCell ref="I12:J12"/>
    <mergeCell ref="D13:E13"/>
    <mergeCell ref="T2:U2"/>
    <mergeCell ref="I9:J9"/>
    <mergeCell ref="D10:E10"/>
    <mergeCell ref="I10:J10"/>
    <mergeCell ref="D11:E11"/>
    <mergeCell ref="A2:O2"/>
    <mergeCell ref="P2:R2"/>
    <mergeCell ref="H3:H4"/>
    <mergeCell ref="J3:M4"/>
  </mergeCells>
  <pageMargins left="0.25" right="0.25" top="0.75" bottom="0.75" header="0.3" footer="0.3"/>
  <pageSetup paperSize="9" scale="69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97"/>
  <sheetViews>
    <sheetView zoomScaleNormal="100" workbookViewId="0">
      <selection activeCell="J3" sqref="J3:M4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54296875" style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06"/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6"/>
      <c r="T1" s="58"/>
      <c r="U1" s="58"/>
    </row>
    <row r="2" spans="1:21" x14ac:dyDescent="0.3">
      <c r="A2" s="407" t="s">
        <v>0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8"/>
      <c r="P2" s="409" t="s">
        <v>1</v>
      </c>
      <c r="Q2" s="410"/>
      <c r="R2" s="411"/>
      <c r="S2" s="2"/>
      <c r="T2" s="364" t="s">
        <v>144</v>
      </c>
      <c r="U2" s="365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12" t="s">
        <v>2</v>
      </c>
      <c r="I3" s="103"/>
      <c r="J3" s="413"/>
      <c r="K3" s="413"/>
      <c r="L3" s="413"/>
      <c r="M3" s="413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12"/>
      <c r="I4" s="103"/>
      <c r="J4" s="414"/>
      <c r="K4" s="414"/>
      <c r="L4" s="414"/>
      <c r="M4" s="414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5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5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5"/>
    </row>
    <row r="7" spans="1:21" ht="15" customHeight="1" thickBot="1" x14ac:dyDescent="0.35">
      <c r="A7" s="7"/>
      <c r="B7" s="164" t="s">
        <v>6</v>
      </c>
      <c r="C7" s="394" t="s">
        <v>7</v>
      </c>
      <c r="D7" s="397"/>
      <c r="E7" s="395"/>
      <c r="F7" s="394" t="s">
        <v>8</v>
      </c>
      <c r="G7" s="395"/>
      <c r="H7" s="165" t="s">
        <v>9</v>
      </c>
      <c r="I7" s="394" t="s">
        <v>94</v>
      </c>
      <c r="J7" s="395"/>
      <c r="K7" s="165" t="s">
        <v>45</v>
      </c>
      <c r="L7" s="394" t="s">
        <v>10</v>
      </c>
      <c r="M7" s="396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5"/>
    </row>
    <row r="8" spans="1:21" ht="16.149999999999999" customHeight="1" x14ac:dyDescent="0.3">
      <c r="A8" s="11"/>
      <c r="B8" s="8"/>
      <c r="C8" s="156" t="s">
        <v>11</v>
      </c>
      <c r="D8" s="400" t="s">
        <v>12</v>
      </c>
      <c r="E8" s="401"/>
      <c r="F8" s="156" t="s">
        <v>13</v>
      </c>
      <c r="G8" s="156" t="s">
        <v>8</v>
      </c>
      <c r="H8" s="157" t="s">
        <v>14</v>
      </c>
      <c r="I8" s="426"/>
      <c r="J8" s="427"/>
      <c r="K8" s="158" t="s">
        <v>95</v>
      </c>
      <c r="L8" s="402" t="s">
        <v>96</v>
      </c>
      <c r="M8" s="404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5"/>
    </row>
    <row r="9" spans="1:21" ht="13.9" customHeight="1" thickBot="1" x14ac:dyDescent="0.35">
      <c r="A9" s="73" t="s">
        <v>15</v>
      </c>
      <c r="B9" s="9">
        <v>40000</v>
      </c>
      <c r="C9" s="381">
        <v>40100</v>
      </c>
      <c r="D9" s="383"/>
      <c r="E9" s="382"/>
      <c r="F9" s="381">
        <v>40200</v>
      </c>
      <c r="G9" s="382"/>
      <c r="H9" s="104">
        <v>40300</v>
      </c>
      <c r="I9" s="381">
        <v>40900</v>
      </c>
      <c r="J9" s="382"/>
      <c r="K9" s="10">
        <v>41000</v>
      </c>
      <c r="L9" s="403"/>
      <c r="M9" s="405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5"/>
    </row>
    <row r="10" spans="1:21" ht="14.5" customHeight="1" x14ac:dyDescent="0.3">
      <c r="A10" s="11" t="s">
        <v>109</v>
      </c>
      <c r="B10" s="247"/>
      <c r="C10" s="248"/>
      <c r="D10" s="384"/>
      <c r="E10" s="385"/>
      <c r="F10" s="248"/>
      <c r="G10" s="248"/>
      <c r="H10" s="248"/>
      <c r="I10" s="384"/>
      <c r="J10" s="385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28"/>
      <c r="E11" s="429"/>
      <c r="F11" s="189"/>
      <c r="G11" s="189"/>
      <c r="H11" s="75"/>
      <c r="I11" s="386"/>
      <c r="J11" s="38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31"/>
      <c r="C12" s="332"/>
      <c r="D12" s="417"/>
      <c r="E12" s="418"/>
      <c r="F12" s="279"/>
      <c r="G12" s="279"/>
      <c r="H12" s="279"/>
      <c r="I12" s="415"/>
      <c r="J12" s="416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20">
        <f t="shared" ref="D13:E13" si="0">SUM(D10:D12)</f>
        <v>0</v>
      </c>
      <c r="E13" s="421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20">
        <f t="shared" ref="I13" si="1">SUM(I10:I12)</f>
        <v>0</v>
      </c>
      <c r="J13" s="421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22"/>
      <c r="E14" s="423"/>
      <c r="F14" s="15"/>
      <c r="G14" s="15"/>
      <c r="H14" s="15"/>
      <c r="I14" s="422"/>
      <c r="J14" s="423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-M59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24">
        <f>D13*0.1</f>
        <v>0</v>
      </c>
      <c r="E15" s="425"/>
      <c r="F15" s="18">
        <f>F13*0.1</f>
        <v>0</v>
      </c>
      <c r="G15" s="18">
        <f>G13*0.1</f>
        <v>0</v>
      </c>
      <c r="H15" s="18">
        <f>H13*0.1</f>
        <v>0</v>
      </c>
      <c r="I15" s="424">
        <f>I13*0.1</f>
        <v>0</v>
      </c>
      <c r="J15" s="425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-M62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-M66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75">
        <v>40200</v>
      </c>
      <c r="D17" s="376"/>
      <c r="E17" s="377"/>
      <c r="F17" s="375">
        <v>40300</v>
      </c>
      <c r="G17" s="377"/>
      <c r="H17" s="22">
        <v>40500</v>
      </c>
      <c r="I17" s="375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-M69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-M72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-M75</f>
        <v>0</v>
      </c>
      <c r="S19" s="2"/>
      <c r="T19" s="58"/>
      <c r="U19" s="58"/>
    </row>
    <row r="20" spans="1:21" ht="13.5" thickBot="1" x14ac:dyDescent="0.35">
      <c r="A20" s="366" t="s">
        <v>22</v>
      </c>
      <c r="B20" s="367"/>
      <c r="C20" s="368"/>
      <c r="D20" s="26"/>
      <c r="E20" s="366" t="s">
        <v>54</v>
      </c>
      <c r="F20" s="367"/>
      <c r="G20" s="367"/>
      <c r="H20" s="368"/>
      <c r="J20" s="366" t="s">
        <v>52</v>
      </c>
      <c r="K20" s="367"/>
      <c r="L20" s="368"/>
      <c r="M20" s="2"/>
      <c r="N20" s="4"/>
      <c r="O20" s="2"/>
      <c r="R20" s="200">
        <f>+M79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9"/>
      <c r="F21" s="370"/>
      <c r="G21" s="371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x14ac:dyDescent="0.3">
      <c r="A22" s="27">
        <v>50</v>
      </c>
      <c r="B22" s="280"/>
      <c r="C22" s="92">
        <f t="shared" si="2"/>
        <v>0</v>
      </c>
      <c r="D22" s="28"/>
      <c r="E22" s="369"/>
      <c r="F22" s="370"/>
      <c r="G22" s="371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x14ac:dyDescent="0.3">
      <c r="A23" s="31">
        <v>20</v>
      </c>
      <c r="B23" s="280"/>
      <c r="C23" s="92">
        <f t="shared" si="2"/>
        <v>0</v>
      </c>
      <c r="D23" s="28"/>
      <c r="E23" s="369"/>
      <c r="F23" s="370"/>
      <c r="G23" s="371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72"/>
      <c r="F24" s="373"/>
      <c r="G24" s="374"/>
      <c r="H24" s="76"/>
      <c r="I24" s="30"/>
      <c r="J24" s="43" t="s">
        <v>21</v>
      </c>
      <c r="K24" s="283">
        <v>0</v>
      </c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72"/>
      <c r="F25" s="373"/>
      <c r="G25" s="374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6"/>
      <c r="C28" s="93">
        <f>B28</f>
        <v>0</v>
      </c>
      <c r="D28" s="39"/>
      <c r="E28" s="366" t="s">
        <v>55</v>
      </c>
      <c r="F28" s="367"/>
      <c r="G28" s="367"/>
      <c r="H28" s="368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/>
      <c r="C29" s="94">
        <f>SUM(C21:C28)</f>
        <v>0</v>
      </c>
      <c r="D29" s="41"/>
      <c r="E29" s="372"/>
      <c r="F29" s="373"/>
      <c r="G29" s="374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72"/>
      <c r="F30" s="373"/>
      <c r="G30" s="37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378" t="s">
        <v>23</v>
      </c>
      <c r="B31" s="379"/>
      <c r="C31" s="380"/>
      <c r="D31" s="44"/>
      <c r="E31" s="372"/>
      <c r="F31" s="373"/>
      <c r="G31" s="37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72"/>
      <c r="F32" s="373"/>
      <c r="G32" s="374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72"/>
      <c r="F33" s="373"/>
      <c r="G33" s="374"/>
      <c r="H33" s="76"/>
      <c r="I33" s="30"/>
      <c r="J33" s="167" t="s">
        <v>53</v>
      </c>
      <c r="K33" s="168"/>
      <c r="L33" s="169"/>
      <c r="M33" s="25"/>
      <c r="N33" s="389" t="s">
        <v>61</v>
      </c>
      <c r="O33" s="389"/>
      <c r="P33" s="389"/>
      <c r="Q33" s="389"/>
      <c r="R33" s="389"/>
      <c r="S33" s="389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88"/>
      <c r="O34" s="388"/>
      <c r="P34" s="388"/>
      <c r="Q34" s="388"/>
      <c r="R34" s="388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88"/>
      <c r="O35" s="388"/>
      <c r="P35" s="388"/>
      <c r="Q35" s="388"/>
      <c r="R35" s="388"/>
      <c r="S35" s="76"/>
      <c r="T35" s="58"/>
      <c r="U35" s="58"/>
    </row>
    <row r="36" spans="1:21" x14ac:dyDescent="0.3">
      <c r="A36" s="43"/>
      <c r="B36" s="55"/>
      <c r="C36" s="97"/>
      <c r="D36" s="3"/>
      <c r="E36" s="366" t="s">
        <v>59</v>
      </c>
      <c r="F36" s="367"/>
      <c r="G36" s="367"/>
      <c r="H36" s="368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88"/>
      <c r="O36" s="388"/>
      <c r="P36" s="388"/>
      <c r="Q36" s="388"/>
      <c r="R36" s="388"/>
      <c r="S36" s="76"/>
      <c r="T36" s="58"/>
      <c r="U36" s="58"/>
    </row>
    <row r="37" spans="1:21" x14ac:dyDescent="0.3">
      <c r="A37" s="2"/>
      <c r="B37" s="2"/>
      <c r="C37" s="2"/>
      <c r="E37" s="369" t="s">
        <v>139</v>
      </c>
      <c r="F37" s="370"/>
      <c r="G37" s="371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388"/>
      <c r="O37" s="388"/>
      <c r="P37" s="388"/>
      <c r="Q37" s="388"/>
      <c r="R37" s="388"/>
      <c r="S37" s="76"/>
      <c r="T37" s="58"/>
      <c r="U37" s="58"/>
    </row>
    <row r="38" spans="1:21" x14ac:dyDescent="0.3">
      <c r="A38" s="390" t="s">
        <v>39</v>
      </c>
      <c r="B38" s="390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89">
        <f t="shared" si="4"/>
        <v>0</v>
      </c>
      <c r="M38" s="56"/>
      <c r="N38" s="388"/>
      <c r="O38" s="388"/>
      <c r="P38" s="388"/>
      <c r="Q38" s="388"/>
      <c r="R38" s="388"/>
      <c r="S38" s="76"/>
      <c r="T38" s="58"/>
      <c r="U38" s="58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89" t="s">
        <v>62</v>
      </c>
      <c r="O41" s="389"/>
      <c r="P41" s="389"/>
      <c r="Q41" s="389"/>
      <c r="R41" s="389"/>
      <c r="S41" s="389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388"/>
      <c r="O42" s="388"/>
      <c r="P42" s="388"/>
      <c r="Q42" s="388"/>
      <c r="R42" s="388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88"/>
      <c r="O43" s="388"/>
      <c r="P43" s="388"/>
      <c r="Q43" s="388"/>
      <c r="R43" s="388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333"/>
      <c r="G44" s="2"/>
      <c r="H44" s="2"/>
      <c r="I44" s="2"/>
      <c r="J44" s="155"/>
      <c r="K44" s="46"/>
      <c r="L44" s="89">
        <f t="shared" si="4"/>
        <v>0</v>
      </c>
      <c r="M44" s="25"/>
      <c r="N44" s="388"/>
      <c r="O44" s="388"/>
      <c r="P44" s="388"/>
      <c r="Q44" s="388"/>
      <c r="R44" s="388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3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88"/>
      <c r="O45" s="388"/>
      <c r="P45" s="388"/>
      <c r="Q45" s="388"/>
      <c r="R45" s="388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34"/>
      <c r="G46" s="2"/>
      <c r="H46" s="2"/>
      <c r="I46" s="2"/>
      <c r="J46" s="3"/>
      <c r="K46" s="3"/>
      <c r="M46" s="25"/>
      <c r="N46" s="388"/>
      <c r="O46" s="388"/>
      <c r="P46" s="388"/>
      <c r="Q46" s="388"/>
      <c r="R46" s="388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03"/>
      <c r="K48" s="303"/>
      <c r="L48" s="303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03"/>
      <c r="K49" s="303"/>
      <c r="L49" s="303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419">
        <f>+J51</f>
        <v>0</v>
      </c>
      <c r="F51" s="419"/>
      <c r="G51" s="419"/>
      <c r="H51" s="419"/>
      <c r="J51" s="419">
        <f>+J3</f>
        <v>0</v>
      </c>
      <c r="K51" s="419"/>
      <c r="L51" s="419"/>
      <c r="M51" s="419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155</v>
      </c>
      <c r="K53" s="292" t="s">
        <v>101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155</v>
      </c>
      <c r="K54" s="286" t="s">
        <v>118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6"/>
      <c r="F55" s="286"/>
      <c r="G55" s="191"/>
      <c r="H55" s="192"/>
      <c r="J55" s="294" t="s">
        <v>155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6"/>
      <c r="F56" s="286"/>
      <c r="G56" s="191"/>
      <c r="H56" s="192"/>
      <c r="J56" s="291" t="s">
        <v>142</v>
      </c>
      <c r="K56" s="292" t="s">
        <v>101</v>
      </c>
      <c r="L56" s="252"/>
      <c r="M56" s="252"/>
      <c r="N56" s="293"/>
      <c r="S56" s="69"/>
    </row>
    <row r="57" spans="1:21" x14ac:dyDescent="0.3">
      <c r="E57" s="286"/>
      <c r="F57" s="286"/>
      <c r="G57" s="191"/>
      <c r="H57" s="192"/>
      <c r="I57" s="7"/>
      <c r="J57" s="296" t="s">
        <v>142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A58" s="7"/>
      <c r="E58" s="357"/>
      <c r="F58" s="357"/>
      <c r="G58" s="358"/>
      <c r="H58" s="358"/>
      <c r="I58" s="7"/>
      <c r="J58" s="294" t="s">
        <v>142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S58" s="69"/>
    </row>
    <row r="59" spans="1:21" s="303" customFormat="1" x14ac:dyDescent="0.3">
      <c r="E59" s="286"/>
      <c r="F59" s="191"/>
      <c r="G59" s="191"/>
      <c r="H59" s="192"/>
      <c r="I59" s="1"/>
      <c r="J59" s="291" t="s">
        <v>145</v>
      </c>
      <c r="K59" s="292" t="s">
        <v>101</v>
      </c>
      <c r="L59" s="252"/>
      <c r="M59" s="252"/>
      <c r="N59" s="293"/>
      <c r="Q59" s="315"/>
      <c r="R59" s="315"/>
      <c r="S59" s="316"/>
      <c r="T59" s="1"/>
      <c r="U59" s="1"/>
    </row>
    <row r="60" spans="1:21" x14ac:dyDescent="0.3">
      <c r="E60" s="286"/>
      <c r="F60" s="191"/>
      <c r="G60" s="191"/>
      <c r="H60" s="192"/>
      <c r="J60" s="296" t="s">
        <v>145</v>
      </c>
      <c r="K60" s="286" t="s">
        <v>118</v>
      </c>
      <c r="L60" s="256"/>
      <c r="M60" s="256"/>
      <c r="N60" s="301"/>
    </row>
    <row r="61" spans="1:21" ht="13.5" thickBot="1" x14ac:dyDescent="0.35">
      <c r="E61" s="286"/>
      <c r="F61" s="191"/>
      <c r="G61" s="191"/>
      <c r="H61" s="192"/>
      <c r="J61" s="294" t="s">
        <v>145</v>
      </c>
      <c r="K61" s="295" t="s">
        <v>102</v>
      </c>
      <c r="L61" s="253"/>
      <c r="M61" s="254">
        <f>SUM(L59:L61)</f>
        <v>0</v>
      </c>
      <c r="N61" s="255">
        <f>+M61*0.0185</f>
        <v>0</v>
      </c>
    </row>
    <row r="62" spans="1:21" x14ac:dyDescent="0.3">
      <c r="E62" s="286"/>
      <c r="F62" s="191"/>
      <c r="G62" s="191"/>
      <c r="H62" s="192"/>
      <c r="J62" s="291" t="s">
        <v>147</v>
      </c>
      <c r="K62" s="292" t="s">
        <v>101</v>
      </c>
      <c r="L62" s="252"/>
      <c r="M62" s="252"/>
      <c r="N62" s="293"/>
      <c r="Q62" s="57" t="s">
        <v>140</v>
      </c>
      <c r="R62" s="57" t="s">
        <v>29</v>
      </c>
      <c r="S62" s="57" t="s">
        <v>37</v>
      </c>
    </row>
    <row r="63" spans="1:21" x14ac:dyDescent="0.3">
      <c r="E63" s="286"/>
      <c r="F63" s="191"/>
      <c r="G63" s="191"/>
      <c r="H63" s="192"/>
      <c r="J63" s="296" t="s">
        <v>147</v>
      </c>
      <c r="K63" s="286" t="s">
        <v>118</v>
      </c>
      <c r="L63" s="256"/>
      <c r="M63" s="256"/>
      <c r="N63" s="301"/>
      <c r="Q63" s="327"/>
      <c r="R63" s="327"/>
    </row>
    <row r="64" spans="1:21" ht="13.5" thickBot="1" x14ac:dyDescent="0.35">
      <c r="E64" s="286"/>
      <c r="F64" s="191"/>
      <c r="G64" s="191"/>
      <c r="H64" s="192"/>
      <c r="J64" s="294" t="s">
        <v>147</v>
      </c>
      <c r="K64" s="295" t="s">
        <v>102</v>
      </c>
      <c r="L64" s="253"/>
      <c r="M64" s="254">
        <f>SUM(L62:L64)</f>
        <v>0</v>
      </c>
      <c r="N64" s="255">
        <f>+M64*0.0185</f>
        <v>0</v>
      </c>
      <c r="Q64" s="327"/>
      <c r="R64" s="327"/>
    </row>
    <row r="65" spans="2:18" x14ac:dyDescent="0.3">
      <c r="E65" s="286"/>
      <c r="F65" s="191"/>
      <c r="G65" s="191"/>
      <c r="H65" s="192"/>
      <c r="J65" s="291" t="s">
        <v>148</v>
      </c>
      <c r="K65" s="292" t="s">
        <v>101</v>
      </c>
      <c r="L65" s="252"/>
      <c r="M65" s="252"/>
      <c r="N65" s="293"/>
      <c r="Q65" s="327"/>
      <c r="R65" s="327"/>
    </row>
    <row r="66" spans="2:18" x14ac:dyDescent="0.3">
      <c r="E66" s="286"/>
      <c r="F66" s="191"/>
      <c r="G66" s="191"/>
      <c r="H66" s="192"/>
      <c r="J66" s="296" t="s">
        <v>148</v>
      </c>
      <c r="K66" s="286" t="s">
        <v>118</v>
      </c>
      <c r="L66" s="256"/>
      <c r="M66" s="256"/>
      <c r="N66" s="301"/>
      <c r="Q66" s="327"/>
      <c r="R66" s="327"/>
    </row>
    <row r="67" spans="2:18" ht="13.5" thickBot="1" x14ac:dyDescent="0.35">
      <c r="B67" s="71"/>
      <c r="E67" s="286"/>
      <c r="F67" s="191"/>
      <c r="G67" s="191"/>
      <c r="H67" s="192"/>
      <c r="J67" s="294" t="s">
        <v>148</v>
      </c>
      <c r="K67" s="295" t="s">
        <v>102</v>
      </c>
      <c r="L67" s="253"/>
      <c r="M67" s="254">
        <f>SUM(L65:L67)</f>
        <v>0</v>
      </c>
      <c r="N67" s="255">
        <f>+M67*0.0185</f>
        <v>0</v>
      </c>
      <c r="Q67" s="327"/>
      <c r="R67" s="327"/>
    </row>
    <row r="68" spans="2:18" x14ac:dyDescent="0.3">
      <c r="B68" s="71"/>
      <c r="E68" s="286"/>
      <c r="F68" s="191"/>
      <c r="G68" s="191"/>
      <c r="H68" s="192"/>
      <c r="J68" s="291" t="s">
        <v>151</v>
      </c>
      <c r="K68" s="292" t="s">
        <v>101</v>
      </c>
      <c r="L68" s="252"/>
      <c r="M68" s="252"/>
      <c r="N68" s="293"/>
      <c r="Q68" s="327"/>
      <c r="R68" s="327"/>
    </row>
    <row r="69" spans="2:18" x14ac:dyDescent="0.3">
      <c r="B69" s="71"/>
      <c r="E69" s="286"/>
      <c r="F69" s="191"/>
      <c r="G69" s="191"/>
      <c r="H69" s="192"/>
      <c r="J69" s="296" t="s">
        <v>151</v>
      </c>
      <c r="K69" s="286" t="s">
        <v>118</v>
      </c>
      <c r="L69" s="256"/>
      <c r="M69" s="256"/>
      <c r="N69" s="301"/>
      <c r="Q69" s="327"/>
      <c r="R69" s="327"/>
    </row>
    <row r="70" spans="2:18" ht="13.5" thickBot="1" x14ac:dyDescent="0.35">
      <c r="E70" s="286"/>
      <c r="F70" s="191"/>
      <c r="G70" s="191"/>
      <c r="H70" s="192"/>
      <c r="J70" s="294" t="s">
        <v>151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Q70" s="327"/>
      <c r="R70" s="327"/>
    </row>
    <row r="71" spans="2:18" x14ac:dyDescent="0.3">
      <c r="E71" s="286"/>
      <c r="F71" s="191"/>
      <c r="G71" s="191"/>
      <c r="H71" s="192"/>
      <c r="J71" s="297" t="s">
        <v>132</v>
      </c>
      <c r="K71" s="298" t="s">
        <v>101</v>
      </c>
      <c r="L71" s="302"/>
      <c r="M71" s="252"/>
      <c r="N71" s="293"/>
      <c r="Q71" s="327"/>
      <c r="R71" s="327"/>
    </row>
    <row r="72" spans="2:18" x14ac:dyDescent="0.3">
      <c r="E72" s="286"/>
      <c r="F72" s="191"/>
      <c r="G72" s="191"/>
      <c r="H72" s="192"/>
      <c r="J72" s="296" t="s">
        <v>132</v>
      </c>
      <c r="K72" s="286" t="s">
        <v>118</v>
      </c>
      <c r="L72" s="262"/>
      <c r="M72" s="256"/>
      <c r="N72" s="301"/>
      <c r="Q72" s="327"/>
      <c r="R72" s="327"/>
    </row>
    <row r="73" spans="2:18" ht="13.5" thickBot="1" x14ac:dyDescent="0.35">
      <c r="E73" s="286"/>
      <c r="F73" s="191"/>
      <c r="G73" s="191"/>
      <c r="H73" s="192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  <c r="Q73" s="327"/>
      <c r="R73" s="327"/>
    </row>
    <row r="74" spans="2:18" x14ac:dyDescent="0.3">
      <c r="E74" s="286"/>
      <c r="F74" s="191"/>
      <c r="G74" s="191"/>
      <c r="H74" s="192"/>
      <c r="J74" s="291" t="s">
        <v>132</v>
      </c>
      <c r="K74" s="298" t="s">
        <v>101</v>
      </c>
      <c r="L74" s="302"/>
      <c r="M74" s="252"/>
      <c r="N74" s="293"/>
      <c r="Q74" s="327"/>
      <c r="R74" s="327"/>
    </row>
    <row r="75" spans="2:18" x14ac:dyDescent="0.3">
      <c r="E75" s="286"/>
      <c r="F75" s="191"/>
      <c r="G75" s="191"/>
      <c r="H75" s="192"/>
      <c r="J75" s="296" t="s">
        <v>132</v>
      </c>
      <c r="K75" s="286" t="s">
        <v>118</v>
      </c>
      <c r="L75" s="262"/>
      <c r="M75" s="256"/>
      <c r="N75" s="301"/>
      <c r="Q75" s="323">
        <f>SUM(Q63:Q74)</f>
        <v>0</v>
      </c>
      <c r="R75" s="323">
        <f>SUM(R63:R74)*1.98</f>
        <v>0</v>
      </c>
    </row>
    <row r="76" spans="2:18" ht="13.5" thickBot="1" x14ac:dyDescent="0.35">
      <c r="E76" s="286"/>
      <c r="F76" s="191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R76" s="323">
        <f>SUM(Q75:R75)</f>
        <v>0</v>
      </c>
    </row>
    <row r="77" spans="2:18" ht="13.5" thickBot="1" x14ac:dyDescent="0.35">
      <c r="E77" s="286"/>
      <c r="F77" s="191"/>
      <c r="G77" s="191"/>
      <c r="H77" s="192"/>
      <c r="J77" s="340"/>
      <c r="K77" s="341"/>
      <c r="L77" s="342"/>
      <c r="M77" s="343">
        <f>SUM(M76,M73,M70,M67,M64,M61,M58,M55)</f>
        <v>0</v>
      </c>
      <c r="N77" s="344">
        <f>+SUM(N76,N73,N70,N67,N64,N61,N58,N55)</f>
        <v>0</v>
      </c>
    </row>
    <row r="78" spans="2:18" x14ac:dyDescent="0.3">
      <c r="E78" s="286"/>
      <c r="F78" s="192">
        <f>SUM(F59:F77)</f>
        <v>0</v>
      </c>
      <c r="G78" s="192">
        <f t="shared" ref="G78:H78" si="5">SUM(G59:G77)</f>
        <v>0</v>
      </c>
      <c r="H78" s="192">
        <f t="shared" si="5"/>
        <v>0</v>
      </c>
      <c r="J78" s="291" t="s">
        <v>155</v>
      </c>
      <c r="K78" s="292" t="s">
        <v>103</v>
      </c>
      <c r="L78" s="252"/>
      <c r="M78" s="276">
        <f>SUM(L78)</f>
        <v>0</v>
      </c>
      <c r="N78" s="293"/>
    </row>
    <row r="79" spans="2:18" x14ac:dyDescent="0.3">
      <c r="E79" s="286"/>
      <c r="F79" s="191"/>
      <c r="G79" s="191"/>
      <c r="H79" s="192"/>
      <c r="J79" s="296" t="s">
        <v>143</v>
      </c>
      <c r="K79" s="286" t="s">
        <v>103</v>
      </c>
      <c r="L79" s="256"/>
      <c r="M79" s="257">
        <f t="shared" ref="M79:M83" si="6">SUM(L79)</f>
        <v>0</v>
      </c>
      <c r="N79" s="301"/>
    </row>
    <row r="80" spans="2:18" x14ac:dyDescent="0.3">
      <c r="E80" s="286"/>
      <c r="F80" s="191"/>
      <c r="G80" s="191"/>
      <c r="H80" s="192">
        <f>SUM(F78:H78)</f>
        <v>0</v>
      </c>
      <c r="J80" s="296" t="s">
        <v>148</v>
      </c>
      <c r="K80" s="286" t="s">
        <v>103</v>
      </c>
      <c r="L80" s="256"/>
      <c r="M80" s="257">
        <f t="shared" si="6"/>
        <v>0</v>
      </c>
      <c r="N80" s="301"/>
    </row>
    <row r="81" spans="5:18" x14ac:dyDescent="0.3">
      <c r="E81" s="286"/>
      <c r="F81" s="286"/>
      <c r="G81" s="191"/>
      <c r="H81" s="192"/>
      <c r="J81" s="296" t="s">
        <v>137</v>
      </c>
      <c r="K81" s="286" t="s">
        <v>103</v>
      </c>
      <c r="L81" s="256"/>
      <c r="M81" s="257">
        <f t="shared" si="6"/>
        <v>0</v>
      </c>
      <c r="N81" s="301"/>
    </row>
    <row r="82" spans="5:18" x14ac:dyDescent="0.3">
      <c r="E82" s="286"/>
      <c r="F82" s="286"/>
      <c r="G82" s="191"/>
      <c r="H82" s="192"/>
      <c r="J82" s="296" t="s">
        <v>145</v>
      </c>
      <c r="K82" s="286" t="s">
        <v>103</v>
      </c>
      <c r="L82" s="256"/>
      <c r="M82" s="257">
        <f t="shared" si="6"/>
        <v>0</v>
      </c>
      <c r="N82" s="301"/>
    </row>
    <row r="83" spans="5:18" x14ac:dyDescent="0.3">
      <c r="E83" s="286"/>
      <c r="F83" s="286"/>
      <c r="G83" s="191"/>
      <c r="H83" s="192"/>
      <c r="J83" s="296" t="s">
        <v>153</v>
      </c>
      <c r="K83" s="286" t="s">
        <v>103</v>
      </c>
      <c r="L83" s="256"/>
      <c r="M83" s="257">
        <f t="shared" si="6"/>
        <v>0</v>
      </c>
      <c r="N83" s="301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</row>
    <row r="86" spans="5:18" ht="13.5" thickBot="1" x14ac:dyDescent="0.35">
      <c r="E86" s="286"/>
      <c r="F86" s="286"/>
      <c r="G86" s="286"/>
      <c r="H86" s="192"/>
      <c r="J86" s="345"/>
      <c r="K86" s="346"/>
      <c r="L86" s="347"/>
      <c r="M86" s="348">
        <f>SUM(M78:M85)</f>
        <v>0</v>
      </c>
      <c r="N86" s="349">
        <f>SUM(N78:N85)</f>
        <v>0</v>
      </c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  <c r="Q90" s="323"/>
      <c r="R90" s="323"/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  <c r="R91" s="323"/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  <c r="Q92" s="323"/>
      <c r="R92" s="323"/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  <c r="Q93" s="323"/>
      <c r="R93" s="323"/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  <c r="R95" s="323"/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</sheetData>
  <mergeCells count="68"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28:H28"/>
    <mergeCell ref="E29:G29"/>
    <mergeCell ref="E30:G30"/>
    <mergeCell ref="A31:C31"/>
    <mergeCell ref="E31:G31"/>
    <mergeCell ref="E21:G21"/>
    <mergeCell ref="E22:G22"/>
    <mergeCell ref="E23:G23"/>
    <mergeCell ref="E24:G24"/>
    <mergeCell ref="E25:G25"/>
    <mergeCell ref="C17:E17"/>
    <mergeCell ref="F17:G17"/>
    <mergeCell ref="I17:J17"/>
    <mergeCell ref="A20:C20"/>
    <mergeCell ref="E20:H20"/>
    <mergeCell ref="J20:L20"/>
    <mergeCell ref="D13:E13"/>
    <mergeCell ref="I13:J13"/>
    <mergeCell ref="D14:E14"/>
    <mergeCell ref="I14:J14"/>
    <mergeCell ref="D15:E15"/>
    <mergeCell ref="I15:J15"/>
    <mergeCell ref="D10:E10"/>
    <mergeCell ref="I10:J10"/>
    <mergeCell ref="D11:E11"/>
    <mergeCell ref="I11:J11"/>
    <mergeCell ref="D12:E12"/>
    <mergeCell ref="I12:J12"/>
    <mergeCell ref="D8:E8"/>
    <mergeCell ref="I8:J8"/>
    <mergeCell ref="L8:L9"/>
    <mergeCell ref="M8:M9"/>
    <mergeCell ref="C9:E9"/>
    <mergeCell ref="F9:G9"/>
    <mergeCell ref="I9:J9"/>
    <mergeCell ref="A1:S1"/>
    <mergeCell ref="A2:O2"/>
    <mergeCell ref="P2:R2"/>
    <mergeCell ref="H3:H4"/>
    <mergeCell ref="J3:M4"/>
    <mergeCell ref="T2:U2"/>
    <mergeCell ref="C7:E7"/>
    <mergeCell ref="F7:G7"/>
    <mergeCell ref="I7:J7"/>
    <mergeCell ref="L7:M7"/>
  </mergeCells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97"/>
  <sheetViews>
    <sheetView zoomScaleNormal="100" workbookViewId="0">
      <selection activeCell="J3" sqref="J3:M4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9.1796875" style="67" customWidth="1"/>
    <col min="15" max="15" width="1.26953125" style="1" customWidth="1"/>
    <col min="16" max="16" width="8.1796875" style="1" bestFit="1" customWidth="1"/>
    <col min="17" max="17" width="10.81640625" style="57" customWidth="1"/>
    <col min="18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06"/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6"/>
      <c r="T1" s="58"/>
      <c r="U1" s="58"/>
    </row>
    <row r="2" spans="1:21" x14ac:dyDescent="0.3">
      <c r="A2" s="407" t="s">
        <v>0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8"/>
      <c r="P2" s="409" t="s">
        <v>1</v>
      </c>
      <c r="Q2" s="410"/>
      <c r="R2" s="411"/>
      <c r="S2" s="2"/>
      <c r="T2" s="364" t="s">
        <v>144</v>
      </c>
      <c r="U2" s="365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12" t="s">
        <v>2</v>
      </c>
      <c r="I3" s="103"/>
      <c r="J3" s="413"/>
      <c r="K3" s="413"/>
      <c r="L3" s="413"/>
      <c r="M3" s="413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12"/>
      <c r="I4" s="103"/>
      <c r="J4" s="414"/>
      <c r="K4" s="414"/>
      <c r="L4" s="414"/>
      <c r="M4" s="414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5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5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5"/>
    </row>
    <row r="7" spans="1:21" ht="15" customHeight="1" thickBot="1" x14ac:dyDescent="0.35">
      <c r="A7" s="7"/>
      <c r="B7" s="164" t="s">
        <v>6</v>
      </c>
      <c r="C7" s="394" t="s">
        <v>7</v>
      </c>
      <c r="D7" s="397"/>
      <c r="E7" s="395"/>
      <c r="F7" s="394" t="s">
        <v>8</v>
      </c>
      <c r="G7" s="395"/>
      <c r="H7" s="165" t="s">
        <v>9</v>
      </c>
      <c r="I7" s="394" t="s">
        <v>94</v>
      </c>
      <c r="J7" s="395"/>
      <c r="K7" s="165" t="s">
        <v>45</v>
      </c>
      <c r="L7" s="394" t="s">
        <v>10</v>
      </c>
      <c r="M7" s="396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5"/>
    </row>
    <row r="8" spans="1:21" ht="16.149999999999999" customHeight="1" x14ac:dyDescent="0.3">
      <c r="A8" s="11"/>
      <c r="B8" s="8"/>
      <c r="C8" s="156" t="s">
        <v>11</v>
      </c>
      <c r="D8" s="400" t="s">
        <v>12</v>
      </c>
      <c r="E8" s="401"/>
      <c r="F8" s="156" t="s">
        <v>13</v>
      </c>
      <c r="G8" s="156" t="s">
        <v>8</v>
      </c>
      <c r="H8" s="157" t="s">
        <v>14</v>
      </c>
      <c r="I8" s="426"/>
      <c r="J8" s="427"/>
      <c r="K8" s="158" t="s">
        <v>95</v>
      </c>
      <c r="L8" s="402" t="s">
        <v>96</v>
      </c>
      <c r="M8" s="404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5"/>
    </row>
    <row r="9" spans="1:21" ht="13.9" customHeight="1" thickBot="1" x14ac:dyDescent="0.35">
      <c r="A9" s="73" t="s">
        <v>15</v>
      </c>
      <c r="B9" s="9">
        <v>40000</v>
      </c>
      <c r="C9" s="381">
        <v>40100</v>
      </c>
      <c r="D9" s="383"/>
      <c r="E9" s="382"/>
      <c r="F9" s="381">
        <v>40200</v>
      </c>
      <c r="G9" s="382"/>
      <c r="H9" s="104">
        <v>40300</v>
      </c>
      <c r="I9" s="381">
        <v>40900</v>
      </c>
      <c r="J9" s="382"/>
      <c r="K9" s="10">
        <v>41000</v>
      </c>
      <c r="L9" s="403"/>
      <c r="M9" s="405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5"/>
    </row>
    <row r="10" spans="1:21" ht="14.5" customHeight="1" x14ac:dyDescent="0.3">
      <c r="A10" s="11" t="s">
        <v>109</v>
      </c>
      <c r="B10" s="247"/>
      <c r="C10" s="248"/>
      <c r="D10" s="384"/>
      <c r="E10" s="385"/>
      <c r="F10" s="248"/>
      <c r="G10" s="248"/>
      <c r="H10" s="248"/>
      <c r="I10" s="384"/>
      <c r="J10" s="385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28"/>
      <c r="E11" s="429"/>
      <c r="F11" s="189"/>
      <c r="G11" s="189"/>
      <c r="H11" s="75"/>
      <c r="I11" s="386"/>
      <c r="J11" s="38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31"/>
      <c r="C12" s="332"/>
      <c r="D12" s="417"/>
      <c r="E12" s="418"/>
      <c r="F12" s="332"/>
      <c r="G12" s="332"/>
      <c r="H12" s="279"/>
      <c r="I12" s="415"/>
      <c r="J12" s="416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20">
        <f t="shared" ref="D13:E13" si="0">SUM(D10:D12)</f>
        <v>0</v>
      </c>
      <c r="E13" s="421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20">
        <f t="shared" ref="I13" si="1">SUM(I10:I12)</f>
        <v>0</v>
      </c>
      <c r="J13" s="421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22"/>
      <c r="E14" s="423"/>
      <c r="F14" s="15"/>
      <c r="G14" s="15"/>
      <c r="H14" s="15"/>
      <c r="I14" s="422"/>
      <c r="J14" s="423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24">
        <f>D13*0.1</f>
        <v>0</v>
      </c>
      <c r="E15" s="425"/>
      <c r="F15" s="18">
        <f>F13*0.1</f>
        <v>0</v>
      </c>
      <c r="G15" s="18">
        <f>G13*0.1</f>
        <v>0</v>
      </c>
      <c r="H15" s="18">
        <f>H13*0.1</f>
        <v>0</v>
      </c>
      <c r="I15" s="424">
        <f>I13*0.1</f>
        <v>0</v>
      </c>
      <c r="J15" s="425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2" ht="14.5" customHeight="1" x14ac:dyDescent="0.3">
      <c r="A17" s="3" t="s">
        <v>16</v>
      </c>
      <c r="B17" s="22">
        <v>40000</v>
      </c>
      <c r="C17" s="375">
        <v>40200</v>
      </c>
      <c r="D17" s="376"/>
      <c r="E17" s="377"/>
      <c r="F17" s="375">
        <v>40300</v>
      </c>
      <c r="G17" s="377"/>
      <c r="H17" s="22">
        <v>40500</v>
      </c>
      <c r="I17" s="375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2" ht="13.5" thickBot="1" x14ac:dyDescent="0.35">
      <c r="A20" s="366" t="s">
        <v>22</v>
      </c>
      <c r="B20" s="367"/>
      <c r="C20" s="368"/>
      <c r="D20" s="26"/>
      <c r="E20" s="366" t="s">
        <v>54</v>
      </c>
      <c r="F20" s="367"/>
      <c r="G20" s="367"/>
      <c r="H20" s="368"/>
      <c r="J20" s="366" t="s">
        <v>52</v>
      </c>
      <c r="K20" s="367"/>
      <c r="L20" s="368"/>
      <c r="M20" s="2"/>
      <c r="N20" s="4"/>
      <c r="O20" s="2"/>
      <c r="R20" s="200">
        <f>-M76</f>
        <v>0</v>
      </c>
      <c r="S20" s="2"/>
      <c r="T20" s="58"/>
      <c r="U20" s="58"/>
    </row>
    <row r="21" spans="1:22" x14ac:dyDescent="0.3">
      <c r="A21" s="27">
        <v>100</v>
      </c>
      <c r="B21" s="281"/>
      <c r="C21" s="92">
        <f t="shared" ref="C21:C27" si="2">A21*B21</f>
        <v>0</v>
      </c>
      <c r="D21" s="28"/>
      <c r="E21" s="369"/>
      <c r="F21" s="370"/>
      <c r="G21" s="371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2" x14ac:dyDescent="0.3">
      <c r="A22" s="27">
        <v>50</v>
      </c>
      <c r="B22" s="280"/>
      <c r="C22" s="92">
        <f t="shared" si="2"/>
        <v>0</v>
      </c>
      <c r="D22" s="28"/>
      <c r="E22" s="369"/>
      <c r="F22" s="370"/>
      <c r="G22" s="371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2" x14ac:dyDescent="0.3">
      <c r="A23" s="31">
        <v>20</v>
      </c>
      <c r="B23" s="280"/>
      <c r="C23" s="92">
        <f t="shared" si="2"/>
        <v>0</v>
      </c>
      <c r="D23" s="28"/>
      <c r="E23" s="369"/>
      <c r="F23" s="370"/>
      <c r="G23" s="371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2" x14ac:dyDescent="0.3">
      <c r="A24" s="27">
        <v>10</v>
      </c>
      <c r="B24" s="281"/>
      <c r="C24" s="92">
        <f t="shared" si="2"/>
        <v>0</v>
      </c>
      <c r="D24" s="28"/>
      <c r="E24" s="372"/>
      <c r="F24" s="373"/>
      <c r="G24" s="374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2" x14ac:dyDescent="0.3">
      <c r="A25" s="31">
        <v>5</v>
      </c>
      <c r="B25" s="281"/>
      <c r="C25" s="92">
        <f t="shared" si="2"/>
        <v>0</v>
      </c>
      <c r="D25" s="28"/>
      <c r="E25" s="372"/>
      <c r="F25" s="373"/>
      <c r="G25" s="374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2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  <c r="V26" s="172"/>
    </row>
    <row r="27" spans="1:22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2" x14ac:dyDescent="0.3">
      <c r="A28" s="38" t="s">
        <v>36</v>
      </c>
      <c r="B28" s="326"/>
      <c r="C28" s="93">
        <f>B28</f>
        <v>0</v>
      </c>
      <c r="D28" s="39"/>
      <c r="E28" s="366" t="s">
        <v>55</v>
      </c>
      <c r="F28" s="367"/>
      <c r="G28" s="367"/>
      <c r="H28" s="368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2" x14ac:dyDescent="0.3">
      <c r="A29" s="7"/>
      <c r="B29" s="2"/>
      <c r="C29" s="94">
        <f>SUM(C21:C28)</f>
        <v>0</v>
      </c>
      <c r="D29" s="41"/>
      <c r="E29" s="372"/>
      <c r="F29" s="373"/>
      <c r="G29" s="374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2" x14ac:dyDescent="0.3">
      <c r="D30" s="2"/>
      <c r="E30" s="372"/>
      <c r="F30" s="373"/>
      <c r="G30" s="37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2" x14ac:dyDescent="0.3">
      <c r="A31" s="378" t="s">
        <v>23</v>
      </c>
      <c r="B31" s="379"/>
      <c r="C31" s="380"/>
      <c r="D31" s="44"/>
      <c r="E31" s="372"/>
      <c r="F31" s="373"/>
      <c r="G31" s="37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372"/>
      <c r="F32" s="373"/>
      <c r="G32" s="374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72"/>
      <c r="F33" s="373"/>
      <c r="G33" s="374"/>
      <c r="H33" s="76"/>
      <c r="I33" s="30"/>
      <c r="J33" s="167" t="s">
        <v>53</v>
      </c>
      <c r="K33" s="168"/>
      <c r="L33" s="169"/>
      <c r="M33" s="25"/>
      <c r="N33" s="389" t="s">
        <v>61</v>
      </c>
      <c r="O33" s="389"/>
      <c r="P33" s="389"/>
      <c r="Q33" s="389"/>
      <c r="R33" s="389"/>
      <c r="S33" s="389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88"/>
      <c r="O34" s="388"/>
      <c r="P34" s="388"/>
      <c r="Q34" s="388"/>
      <c r="R34" s="388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88"/>
      <c r="O35" s="388"/>
      <c r="P35" s="388"/>
      <c r="Q35" s="388"/>
      <c r="R35" s="388"/>
      <c r="S35" s="76"/>
      <c r="T35" s="58"/>
      <c r="U35" s="58"/>
    </row>
    <row r="36" spans="1:21" x14ac:dyDescent="0.3">
      <c r="A36" s="43"/>
      <c r="B36" s="55"/>
      <c r="C36" s="97"/>
      <c r="D36" s="3"/>
      <c r="E36" s="366" t="s">
        <v>59</v>
      </c>
      <c r="F36" s="367"/>
      <c r="G36" s="367"/>
      <c r="H36" s="368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88"/>
      <c r="O36" s="388"/>
      <c r="P36" s="388"/>
      <c r="Q36" s="388"/>
      <c r="R36" s="388"/>
      <c r="S36" s="76"/>
      <c r="T36" s="58"/>
      <c r="U36" s="58"/>
    </row>
    <row r="37" spans="1:21" x14ac:dyDescent="0.3">
      <c r="A37" s="2"/>
      <c r="B37" s="2"/>
      <c r="C37" s="2"/>
      <c r="E37" s="369" t="s">
        <v>139</v>
      </c>
      <c r="F37" s="370"/>
      <c r="G37" s="371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388"/>
      <c r="O37" s="388"/>
      <c r="P37" s="388"/>
      <c r="Q37" s="388"/>
      <c r="R37" s="388"/>
      <c r="S37" s="76"/>
      <c r="T37" s="58"/>
      <c r="U37" s="58"/>
    </row>
    <row r="38" spans="1:21" x14ac:dyDescent="0.3">
      <c r="A38" s="390" t="s">
        <v>39</v>
      </c>
      <c r="B38" s="390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89">
        <f t="shared" si="4"/>
        <v>0</v>
      </c>
      <c r="M38" s="56"/>
      <c r="N38" s="388"/>
      <c r="O38" s="388"/>
      <c r="P38" s="388"/>
      <c r="Q38" s="388"/>
      <c r="R38" s="388"/>
      <c r="S38" s="76"/>
      <c r="T38" s="58"/>
      <c r="U38" s="58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89" t="s">
        <v>62</v>
      </c>
      <c r="O41" s="389"/>
      <c r="P41" s="389"/>
      <c r="Q41" s="389"/>
      <c r="R41" s="389"/>
      <c r="S41" s="389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388"/>
      <c r="O42" s="388"/>
      <c r="P42" s="388"/>
      <c r="Q42" s="388"/>
      <c r="R42" s="388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88"/>
      <c r="O43" s="388"/>
      <c r="P43" s="388"/>
      <c r="Q43" s="388"/>
      <c r="R43" s="388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333"/>
      <c r="G44" s="2"/>
      <c r="H44" s="2"/>
      <c r="I44" s="2"/>
      <c r="J44" s="155"/>
      <c r="K44" s="46"/>
      <c r="L44" s="89">
        <f t="shared" si="4"/>
        <v>0</v>
      </c>
      <c r="M44" s="25"/>
      <c r="N44" s="388"/>
      <c r="O44" s="388"/>
      <c r="P44" s="388"/>
      <c r="Q44" s="388"/>
      <c r="R44" s="388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3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88"/>
      <c r="O45" s="388"/>
      <c r="P45" s="388"/>
      <c r="Q45" s="388"/>
      <c r="R45" s="388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34"/>
      <c r="G46" s="2"/>
      <c r="H46" s="2"/>
      <c r="I46" s="2"/>
      <c r="J46" s="3"/>
      <c r="K46" s="3"/>
      <c r="M46" s="25"/>
      <c r="N46" s="388"/>
      <c r="O46" s="388"/>
      <c r="P46" s="388"/>
      <c r="Q46" s="388"/>
      <c r="R46" s="388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419">
        <f>+J51</f>
        <v>0</v>
      </c>
      <c r="F51" s="419"/>
      <c r="G51" s="419"/>
      <c r="H51" s="419"/>
      <c r="J51" s="419">
        <f>+J3</f>
        <v>0</v>
      </c>
      <c r="K51" s="419"/>
      <c r="L51" s="419"/>
      <c r="M51" s="419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141</v>
      </c>
      <c r="K53" s="292" t="s">
        <v>101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141</v>
      </c>
      <c r="K54" s="286" t="s">
        <v>118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6"/>
      <c r="F55" s="286"/>
      <c r="G55" s="191"/>
      <c r="H55" s="192"/>
      <c r="J55" s="294" t="s">
        <v>141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6"/>
      <c r="F56" s="286"/>
      <c r="G56" s="191"/>
      <c r="H56" s="192"/>
      <c r="J56" s="291" t="s">
        <v>157</v>
      </c>
      <c r="K56" s="292" t="s">
        <v>101</v>
      </c>
      <c r="L56" s="252"/>
      <c r="M56" s="252"/>
      <c r="N56" s="293"/>
      <c r="S56" s="69"/>
    </row>
    <row r="57" spans="1:21" x14ac:dyDescent="0.3">
      <c r="A57" s="7"/>
      <c r="E57" s="286"/>
      <c r="F57" s="286"/>
      <c r="G57" s="191"/>
      <c r="H57" s="192"/>
      <c r="I57" s="7"/>
      <c r="J57" s="296" t="s">
        <v>157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E58" s="286"/>
      <c r="F58" s="286"/>
      <c r="G58" s="191"/>
      <c r="H58" s="192"/>
      <c r="I58" s="7"/>
      <c r="J58" s="294" t="s">
        <v>157</v>
      </c>
      <c r="K58" s="295" t="s">
        <v>102</v>
      </c>
      <c r="L58" s="253"/>
      <c r="M58" s="328">
        <f>SUM(L56:L58)</f>
        <v>0</v>
      </c>
      <c r="N58" s="255">
        <f>+M58*0.0185</f>
        <v>0</v>
      </c>
      <c r="S58" s="69"/>
    </row>
    <row r="59" spans="1:21" x14ac:dyDescent="0.3">
      <c r="E59" s="286"/>
      <c r="F59" s="286"/>
      <c r="G59" s="191"/>
      <c r="H59" s="192"/>
      <c r="J59" s="291" t="s">
        <v>145</v>
      </c>
      <c r="K59" s="292" t="s">
        <v>101</v>
      </c>
      <c r="L59" s="252"/>
      <c r="M59" s="302"/>
      <c r="N59" s="293"/>
    </row>
    <row r="60" spans="1:21" x14ac:dyDescent="0.3">
      <c r="E60" s="286"/>
      <c r="F60" s="286"/>
      <c r="G60" s="191"/>
      <c r="H60" s="192"/>
      <c r="J60" s="296" t="s">
        <v>145</v>
      </c>
      <c r="K60" s="286" t="s">
        <v>118</v>
      </c>
      <c r="L60" s="256"/>
      <c r="M60" s="317"/>
      <c r="N60" s="301"/>
    </row>
    <row r="61" spans="1:21" ht="13.5" thickBot="1" x14ac:dyDescent="0.35">
      <c r="E61" s="286"/>
      <c r="F61" s="286"/>
      <c r="G61" s="191"/>
      <c r="H61" s="192"/>
      <c r="J61" s="294" t="s">
        <v>145</v>
      </c>
      <c r="K61" s="295" t="s">
        <v>102</v>
      </c>
      <c r="L61" s="253"/>
      <c r="M61" s="328">
        <f>SUM(L59:L61)</f>
        <v>0</v>
      </c>
      <c r="N61" s="255">
        <f>+M61*0.0185</f>
        <v>0</v>
      </c>
      <c r="S61" s="57" t="s">
        <v>37</v>
      </c>
    </row>
    <row r="62" spans="1:21" x14ac:dyDescent="0.3">
      <c r="E62" s="286"/>
      <c r="F62" s="286"/>
      <c r="G62" s="191"/>
      <c r="H62" s="192"/>
      <c r="J62" s="291" t="s">
        <v>147</v>
      </c>
      <c r="K62" s="292" t="s">
        <v>101</v>
      </c>
      <c r="L62" s="252"/>
      <c r="M62" s="302"/>
      <c r="N62" s="293"/>
    </row>
    <row r="63" spans="1:21" x14ac:dyDescent="0.3">
      <c r="E63" s="286"/>
      <c r="F63" s="286"/>
      <c r="G63" s="191"/>
      <c r="H63" s="192"/>
      <c r="J63" s="296" t="s">
        <v>147</v>
      </c>
      <c r="K63" s="286" t="s">
        <v>118</v>
      </c>
      <c r="L63" s="256"/>
      <c r="M63" s="317"/>
      <c r="N63" s="301"/>
    </row>
    <row r="64" spans="1:21" ht="13.5" thickBot="1" x14ac:dyDescent="0.35">
      <c r="E64" s="286"/>
      <c r="F64" s="286"/>
      <c r="G64" s="191"/>
      <c r="H64" s="192"/>
      <c r="J64" s="294" t="s">
        <v>147</v>
      </c>
      <c r="K64" s="295" t="s">
        <v>102</v>
      </c>
      <c r="L64" s="253"/>
      <c r="M64" s="328">
        <f>SUM(L62:L64)</f>
        <v>0</v>
      </c>
      <c r="N64" s="255">
        <f>+M64*0.0185</f>
        <v>0</v>
      </c>
    </row>
    <row r="65" spans="2:18" x14ac:dyDescent="0.3">
      <c r="B65" s="71"/>
      <c r="E65" s="286"/>
      <c r="F65" s="286"/>
      <c r="G65" s="191"/>
      <c r="H65" s="192"/>
      <c r="J65" s="291" t="s">
        <v>152</v>
      </c>
      <c r="K65" s="292" t="s">
        <v>101</v>
      </c>
      <c r="L65" s="252"/>
      <c r="M65" s="302"/>
      <c r="N65" s="293"/>
    </row>
    <row r="66" spans="2:18" x14ac:dyDescent="0.3">
      <c r="B66" s="71"/>
      <c r="E66" s="286"/>
      <c r="F66" s="286"/>
      <c r="G66" s="191"/>
      <c r="H66" s="192"/>
      <c r="J66" s="296" t="s">
        <v>152</v>
      </c>
      <c r="K66" s="286" t="s">
        <v>118</v>
      </c>
      <c r="L66" s="256"/>
      <c r="M66" s="317"/>
      <c r="N66" s="301"/>
    </row>
    <row r="67" spans="2:18" ht="13.5" thickBot="1" x14ac:dyDescent="0.35">
      <c r="B67" s="71"/>
      <c r="E67" s="286"/>
      <c r="F67" s="286"/>
      <c r="G67" s="191"/>
      <c r="H67" s="192"/>
      <c r="J67" s="294" t="s">
        <v>152</v>
      </c>
      <c r="K67" s="295" t="s">
        <v>102</v>
      </c>
      <c r="L67" s="253"/>
      <c r="M67" s="328">
        <f>SUM(L65:L67)</f>
        <v>0</v>
      </c>
      <c r="N67" s="255">
        <f>+M67*0.0185</f>
        <v>0</v>
      </c>
    </row>
    <row r="68" spans="2:18" x14ac:dyDescent="0.3">
      <c r="E68" s="286"/>
      <c r="F68" s="286"/>
      <c r="G68" s="191"/>
      <c r="H68" s="192"/>
      <c r="J68" s="291" t="s">
        <v>131</v>
      </c>
      <c r="K68" s="292" t="s">
        <v>101</v>
      </c>
      <c r="L68" s="252"/>
      <c r="M68" s="302"/>
      <c r="N68" s="293"/>
    </row>
    <row r="69" spans="2:18" x14ac:dyDescent="0.3">
      <c r="E69" s="286"/>
      <c r="F69" s="286"/>
      <c r="G69" s="191"/>
      <c r="H69" s="192"/>
      <c r="J69" s="296" t="s">
        <v>131</v>
      </c>
      <c r="K69" s="286" t="s">
        <v>118</v>
      </c>
      <c r="L69" s="256"/>
      <c r="M69" s="317"/>
      <c r="N69" s="301"/>
    </row>
    <row r="70" spans="2:18" ht="13.5" thickBot="1" x14ac:dyDescent="0.35">
      <c r="E70" s="286"/>
      <c r="F70" s="286"/>
      <c r="G70" s="191"/>
      <c r="H70" s="192"/>
      <c r="J70" s="294" t="s">
        <v>131</v>
      </c>
      <c r="K70" s="295" t="s">
        <v>102</v>
      </c>
      <c r="L70" s="264"/>
      <c r="M70" s="328">
        <f>SUM(L68:L70)</f>
        <v>0</v>
      </c>
      <c r="N70" s="255">
        <f>+M70*0.0185</f>
        <v>0</v>
      </c>
    </row>
    <row r="71" spans="2:18" x14ac:dyDescent="0.3">
      <c r="E71" s="286"/>
      <c r="F71" s="286"/>
      <c r="G71" s="191"/>
      <c r="H71" s="192"/>
      <c r="J71" s="297" t="s">
        <v>132</v>
      </c>
      <c r="K71" s="298" t="s">
        <v>101</v>
      </c>
      <c r="L71" s="302"/>
      <c r="M71" s="302"/>
      <c r="N71" s="293"/>
      <c r="Q71" s="57" t="s">
        <v>140</v>
      </c>
      <c r="R71" s="57" t="s">
        <v>29</v>
      </c>
    </row>
    <row r="72" spans="2:18" x14ac:dyDescent="0.3">
      <c r="E72" s="286"/>
      <c r="F72" s="286"/>
      <c r="G72" s="191"/>
      <c r="H72" s="192"/>
      <c r="J72" s="296" t="s">
        <v>132</v>
      </c>
      <c r="K72" s="286" t="s">
        <v>118</v>
      </c>
      <c r="L72" s="262"/>
      <c r="M72" s="317"/>
      <c r="N72" s="301"/>
      <c r="Q72" s="327"/>
      <c r="R72" s="327"/>
    </row>
    <row r="73" spans="2:18" ht="13.5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64"/>
      <c r="M73" s="328">
        <f>SUM(L71:L73)</f>
        <v>0</v>
      </c>
      <c r="N73" s="255">
        <f>+M73*0.0185</f>
        <v>0</v>
      </c>
      <c r="Q73" s="327"/>
      <c r="R73" s="327"/>
    </row>
    <row r="74" spans="2:18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302"/>
      <c r="N74" s="293"/>
      <c r="Q74" s="327"/>
      <c r="R74" s="327"/>
    </row>
    <row r="75" spans="2:18" x14ac:dyDescent="0.3">
      <c r="E75" s="286"/>
      <c r="F75" s="286"/>
      <c r="G75" s="191"/>
      <c r="H75" s="192"/>
      <c r="J75" s="296" t="s">
        <v>132</v>
      </c>
      <c r="K75" s="286" t="s">
        <v>118</v>
      </c>
      <c r="L75" s="317"/>
      <c r="M75" s="317"/>
      <c r="N75" s="301"/>
      <c r="Q75" s="327"/>
      <c r="R75" s="327"/>
    </row>
    <row r="76" spans="2:18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328">
        <f>SUM(L74:L76)</f>
        <v>0</v>
      </c>
      <c r="N76" s="255">
        <f>+M76*0.0185</f>
        <v>0</v>
      </c>
      <c r="Q76" s="327"/>
      <c r="R76" s="327"/>
    </row>
    <row r="77" spans="2:18" ht="13.5" thickBot="1" x14ac:dyDescent="0.35">
      <c r="E77" s="286"/>
      <c r="F77" s="286"/>
      <c r="G77" s="191"/>
      <c r="H77" s="192"/>
      <c r="J77" s="340"/>
      <c r="K77" s="341"/>
      <c r="L77" s="342"/>
      <c r="M77" s="343">
        <f>SUM(M76,M73,M70,M67,M64,M61,M58,M55)</f>
        <v>0</v>
      </c>
      <c r="N77" s="344">
        <f>+SUM(N76,N73,N70,N67,N64,N61,N58,N55)</f>
        <v>0</v>
      </c>
      <c r="Q77" s="327"/>
      <c r="R77" s="327"/>
    </row>
    <row r="78" spans="2:18" x14ac:dyDescent="0.3">
      <c r="E78" s="286"/>
      <c r="F78" s="286"/>
      <c r="G78" s="191"/>
      <c r="H78" s="192"/>
      <c r="J78" s="291" t="s">
        <v>141</v>
      </c>
      <c r="K78" s="292" t="s">
        <v>103</v>
      </c>
      <c r="L78" s="252"/>
      <c r="M78" s="329">
        <f>SUM(L78)</f>
        <v>0</v>
      </c>
      <c r="N78" s="293"/>
      <c r="Q78" s="327"/>
      <c r="R78" s="327"/>
    </row>
    <row r="79" spans="2:18" x14ac:dyDescent="0.3">
      <c r="E79" s="286"/>
      <c r="F79" s="286"/>
      <c r="G79" s="191"/>
      <c r="H79" s="192"/>
      <c r="J79" s="296" t="s">
        <v>156</v>
      </c>
      <c r="K79" s="286" t="s">
        <v>103</v>
      </c>
      <c r="L79" s="256"/>
      <c r="M79" s="330">
        <f t="shared" ref="M79:M83" si="5">SUM(L79)</f>
        <v>0</v>
      </c>
      <c r="N79" s="301"/>
      <c r="Q79" s="327"/>
      <c r="R79" s="327"/>
    </row>
    <row r="80" spans="2:18" x14ac:dyDescent="0.3">
      <c r="E80" s="286"/>
      <c r="F80" s="286"/>
      <c r="G80" s="191"/>
      <c r="H80" s="192"/>
      <c r="J80" s="296" t="s">
        <v>145</v>
      </c>
      <c r="K80" s="286" t="s">
        <v>103</v>
      </c>
      <c r="L80" s="256"/>
      <c r="M80" s="330">
        <f t="shared" si="5"/>
        <v>0</v>
      </c>
      <c r="N80" s="301"/>
      <c r="Q80" s="327"/>
      <c r="R80" s="327"/>
    </row>
    <row r="81" spans="5:18" x14ac:dyDescent="0.3">
      <c r="E81" s="286"/>
      <c r="F81" s="286"/>
      <c r="G81" s="191"/>
      <c r="H81" s="192"/>
      <c r="J81" s="296" t="s">
        <v>153</v>
      </c>
      <c r="K81" s="286" t="s">
        <v>103</v>
      </c>
      <c r="L81" s="256"/>
      <c r="M81" s="330">
        <f t="shared" si="5"/>
        <v>0</v>
      </c>
      <c r="N81" s="301"/>
      <c r="Q81" s="327"/>
      <c r="R81" s="327"/>
    </row>
    <row r="82" spans="5:18" x14ac:dyDescent="0.3">
      <c r="E82" s="286"/>
      <c r="F82" s="286"/>
      <c r="G82" s="191"/>
      <c r="H82" s="192"/>
      <c r="J82" s="296" t="s">
        <v>148</v>
      </c>
      <c r="K82" s="286" t="s">
        <v>103</v>
      </c>
      <c r="L82" s="256"/>
      <c r="M82" s="330">
        <f t="shared" si="5"/>
        <v>0</v>
      </c>
      <c r="N82" s="301"/>
      <c r="Q82" s="327"/>
      <c r="R82" s="327"/>
    </row>
    <row r="83" spans="5:18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330">
        <f t="shared" si="5"/>
        <v>0</v>
      </c>
      <c r="N83" s="301"/>
      <c r="Q83" s="327"/>
      <c r="R83" s="327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  <c r="Q84" s="323">
        <f>SUM(Q72:Q83)</f>
        <v>0</v>
      </c>
      <c r="R84" s="323">
        <f>SUM(R72:R83)*1.98</f>
        <v>0</v>
      </c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  <c r="R85" s="323">
        <f>SUM(Q84:R84)</f>
        <v>0</v>
      </c>
    </row>
    <row r="86" spans="5:18" ht="13.5" thickBot="1" x14ac:dyDescent="0.35">
      <c r="E86" s="286"/>
      <c r="F86" s="286"/>
      <c r="G86" s="286"/>
      <c r="H86" s="192"/>
      <c r="J86" s="345"/>
      <c r="K86" s="346"/>
      <c r="L86" s="347"/>
      <c r="M86" s="348">
        <f>SUM(M78:M85)</f>
        <v>0</v>
      </c>
      <c r="N86" s="349">
        <f>SUM(N78:N85)</f>
        <v>0</v>
      </c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</sheetData>
  <mergeCells count="68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5:E15"/>
    <mergeCell ref="I15:J15"/>
    <mergeCell ref="C17:E17"/>
    <mergeCell ref="F17:G17"/>
    <mergeCell ref="I17:J17"/>
    <mergeCell ref="D12:E12"/>
    <mergeCell ref="I12:J12"/>
    <mergeCell ref="D13:E13"/>
    <mergeCell ref="I13:J13"/>
    <mergeCell ref="D14:E14"/>
    <mergeCell ref="I14:J14"/>
    <mergeCell ref="D11:E11"/>
    <mergeCell ref="A1:S1"/>
    <mergeCell ref="A2:O2"/>
    <mergeCell ref="P2:R2"/>
    <mergeCell ref="H3:H4"/>
    <mergeCell ref="J3:M4"/>
    <mergeCell ref="I11:J11"/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</mergeCells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01"/>
  <sheetViews>
    <sheetView topLeftCell="A23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06"/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6"/>
      <c r="T1" s="58"/>
      <c r="U1" s="58"/>
    </row>
    <row r="2" spans="1:21" x14ac:dyDescent="0.3">
      <c r="A2" s="407" t="s">
        <v>0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8"/>
      <c r="P2" s="409" t="s">
        <v>1</v>
      </c>
      <c r="Q2" s="410"/>
      <c r="R2" s="411"/>
      <c r="S2" s="2"/>
      <c r="T2" s="364" t="s">
        <v>144</v>
      </c>
      <c r="U2" s="365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12" t="s">
        <v>2</v>
      </c>
      <c r="I3" s="103"/>
      <c r="J3" s="413"/>
      <c r="K3" s="413"/>
      <c r="L3" s="413"/>
      <c r="M3" s="413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12"/>
      <c r="I4" s="103"/>
      <c r="J4" s="414"/>
      <c r="K4" s="414"/>
      <c r="L4" s="414"/>
      <c r="M4" s="414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5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5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5"/>
    </row>
    <row r="7" spans="1:21" ht="15" customHeight="1" thickBot="1" x14ac:dyDescent="0.35">
      <c r="A7" s="7"/>
      <c r="B7" s="164" t="s">
        <v>6</v>
      </c>
      <c r="C7" s="394" t="s">
        <v>7</v>
      </c>
      <c r="D7" s="397"/>
      <c r="E7" s="395"/>
      <c r="F7" s="394" t="s">
        <v>8</v>
      </c>
      <c r="G7" s="395"/>
      <c r="H7" s="165" t="s">
        <v>9</v>
      </c>
      <c r="I7" s="394" t="s">
        <v>94</v>
      </c>
      <c r="J7" s="395"/>
      <c r="K7" s="165" t="s">
        <v>45</v>
      </c>
      <c r="L7" s="394" t="s">
        <v>10</v>
      </c>
      <c r="M7" s="396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5"/>
    </row>
    <row r="8" spans="1:21" ht="16.149999999999999" customHeight="1" x14ac:dyDescent="0.3">
      <c r="A8" s="11"/>
      <c r="B8" s="8"/>
      <c r="C8" s="156" t="s">
        <v>11</v>
      </c>
      <c r="D8" s="400" t="s">
        <v>12</v>
      </c>
      <c r="E8" s="401"/>
      <c r="F8" s="156" t="s">
        <v>13</v>
      </c>
      <c r="G8" s="156" t="s">
        <v>8</v>
      </c>
      <c r="H8" s="157" t="s">
        <v>14</v>
      </c>
      <c r="I8" s="426"/>
      <c r="J8" s="427"/>
      <c r="K8" s="158" t="s">
        <v>95</v>
      </c>
      <c r="L8" s="402" t="s">
        <v>96</v>
      </c>
      <c r="M8" s="404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5"/>
    </row>
    <row r="9" spans="1:21" ht="13.9" customHeight="1" thickBot="1" x14ac:dyDescent="0.35">
      <c r="A9" s="73" t="s">
        <v>15</v>
      </c>
      <c r="B9" s="9">
        <v>40000</v>
      </c>
      <c r="C9" s="381">
        <v>40100</v>
      </c>
      <c r="D9" s="383"/>
      <c r="E9" s="382"/>
      <c r="F9" s="381">
        <v>40200</v>
      </c>
      <c r="G9" s="382"/>
      <c r="H9" s="104">
        <v>40300</v>
      </c>
      <c r="I9" s="381">
        <v>40900</v>
      </c>
      <c r="J9" s="382"/>
      <c r="K9" s="10">
        <v>41000</v>
      </c>
      <c r="L9" s="403"/>
      <c r="M9" s="405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5"/>
    </row>
    <row r="10" spans="1:21" ht="14.5" customHeight="1" x14ac:dyDescent="0.3">
      <c r="A10" s="11" t="s">
        <v>109</v>
      </c>
      <c r="B10" s="247"/>
      <c r="C10" s="248"/>
      <c r="D10" s="384"/>
      <c r="E10" s="385"/>
      <c r="F10" s="248"/>
      <c r="G10" s="248"/>
      <c r="H10" s="248"/>
      <c r="I10" s="384"/>
      <c r="J10" s="385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28"/>
      <c r="E11" s="429"/>
      <c r="F11" s="189"/>
      <c r="G11" s="189"/>
      <c r="H11" s="75"/>
      <c r="I11" s="386"/>
      <c r="J11" s="38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31"/>
      <c r="C12" s="332"/>
      <c r="D12" s="417"/>
      <c r="E12" s="418"/>
      <c r="F12" s="332"/>
      <c r="G12" s="332"/>
      <c r="H12" s="279"/>
      <c r="I12" s="415"/>
      <c r="J12" s="416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20">
        <f t="shared" ref="D13:E13" si="0">SUM(D10:D12)</f>
        <v>0</v>
      </c>
      <c r="E13" s="421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20">
        <f t="shared" ref="I13" si="1">SUM(I10:I12)</f>
        <v>0</v>
      </c>
      <c r="J13" s="421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10410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22"/>
      <c r="E14" s="423"/>
      <c r="F14" s="15"/>
      <c r="G14" s="15"/>
      <c r="H14" s="15"/>
      <c r="I14" s="422"/>
      <c r="J14" s="423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24">
        <f>D13*0.1</f>
        <v>0</v>
      </c>
      <c r="E15" s="425"/>
      <c r="F15" s="18">
        <f>F13*0.1</f>
        <v>0</v>
      </c>
      <c r="G15" s="18">
        <f>G13*0.1</f>
        <v>0</v>
      </c>
      <c r="H15" s="18">
        <f>H13*0.1</f>
        <v>0</v>
      </c>
      <c r="I15" s="424">
        <f>I13*0.1</f>
        <v>0</v>
      </c>
      <c r="J15" s="425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75">
        <v>40200</v>
      </c>
      <c r="D17" s="376"/>
      <c r="E17" s="377"/>
      <c r="F17" s="375">
        <v>40300</v>
      </c>
      <c r="G17" s="377"/>
      <c r="H17" s="22">
        <v>40500</v>
      </c>
      <c r="I17" s="375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1" ht="13.5" thickBot="1" x14ac:dyDescent="0.35">
      <c r="A20" s="366" t="s">
        <v>22</v>
      </c>
      <c r="B20" s="367"/>
      <c r="C20" s="368"/>
      <c r="D20" s="26"/>
      <c r="E20" s="366" t="s">
        <v>54</v>
      </c>
      <c r="F20" s="367"/>
      <c r="G20" s="367"/>
      <c r="H20" s="368"/>
      <c r="J20" s="366" t="s">
        <v>52</v>
      </c>
      <c r="K20" s="367"/>
      <c r="L20" s="368"/>
      <c r="M20" s="2"/>
      <c r="N20" s="4"/>
      <c r="O20" s="2"/>
      <c r="R20" s="200">
        <f>-M76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9"/>
      <c r="F21" s="370"/>
      <c r="G21" s="371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x14ac:dyDescent="0.3">
      <c r="A22" s="27">
        <v>50</v>
      </c>
      <c r="B22" s="280"/>
      <c r="C22" s="92">
        <f t="shared" si="2"/>
        <v>0</v>
      </c>
      <c r="D22" s="28"/>
      <c r="E22" s="369"/>
      <c r="F22" s="370"/>
      <c r="G22" s="371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x14ac:dyDescent="0.3">
      <c r="A23" s="31">
        <v>20</v>
      </c>
      <c r="B23" s="280"/>
      <c r="C23" s="92">
        <f t="shared" si="2"/>
        <v>0</v>
      </c>
      <c r="D23" s="28"/>
      <c r="E23" s="369"/>
      <c r="F23" s="370"/>
      <c r="G23" s="371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10410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72"/>
      <c r="F24" s="373"/>
      <c r="G24" s="374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72"/>
      <c r="F25" s="373"/>
      <c r="G25" s="374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6"/>
      <c r="C28" s="93">
        <f>B28</f>
        <v>0</v>
      </c>
      <c r="D28" s="39"/>
      <c r="E28" s="366" t="s">
        <v>55</v>
      </c>
      <c r="F28" s="367"/>
      <c r="G28" s="367"/>
      <c r="H28" s="368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355" t="s">
        <v>154</v>
      </c>
      <c r="C29" s="94">
        <f>SUM(C21:C28)</f>
        <v>0</v>
      </c>
      <c r="D29" s="41"/>
      <c r="E29" s="372"/>
      <c r="F29" s="373"/>
      <c r="G29" s="374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72"/>
      <c r="F30" s="373"/>
      <c r="G30" s="37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378" t="s">
        <v>23</v>
      </c>
      <c r="B31" s="379"/>
      <c r="C31" s="380"/>
      <c r="D31" s="44"/>
      <c r="E31" s="372"/>
      <c r="F31" s="373"/>
      <c r="G31" s="37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72"/>
      <c r="F32" s="373"/>
      <c r="G32" s="374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3" x14ac:dyDescent="0.3">
      <c r="A33" s="48" t="s">
        <v>29</v>
      </c>
      <c r="B33" s="265"/>
      <c r="C33" s="96">
        <f>B33*1.98</f>
        <v>0</v>
      </c>
      <c r="D33" s="49"/>
      <c r="E33" s="372"/>
      <c r="F33" s="373"/>
      <c r="G33" s="374"/>
      <c r="H33" s="76"/>
      <c r="I33" s="30"/>
      <c r="J33" s="167" t="s">
        <v>53</v>
      </c>
      <c r="K33" s="168"/>
      <c r="L33" s="169"/>
      <c r="M33" s="25"/>
      <c r="N33" s="389" t="s">
        <v>61</v>
      </c>
      <c r="O33" s="389"/>
      <c r="P33" s="389"/>
      <c r="Q33" s="389"/>
      <c r="R33" s="389"/>
      <c r="S33" s="389"/>
      <c r="T33" s="58"/>
      <c r="U33" s="58"/>
    </row>
    <row r="34" spans="1:23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88"/>
      <c r="O34" s="388"/>
      <c r="P34" s="388"/>
      <c r="Q34" s="388"/>
      <c r="R34" s="388"/>
      <c r="S34" s="76"/>
      <c r="T34" s="58"/>
      <c r="U34" s="58"/>
    </row>
    <row r="35" spans="1:23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88"/>
      <c r="O35" s="388"/>
      <c r="P35" s="388"/>
      <c r="Q35" s="388"/>
      <c r="R35" s="388"/>
      <c r="S35" s="76"/>
      <c r="T35" s="58"/>
      <c r="U35" s="58"/>
    </row>
    <row r="36" spans="1:23" x14ac:dyDescent="0.3">
      <c r="A36" s="43"/>
      <c r="B36" s="55"/>
      <c r="C36" s="97"/>
      <c r="D36" s="3"/>
      <c r="E36" s="366" t="s">
        <v>59</v>
      </c>
      <c r="F36" s="367"/>
      <c r="G36" s="367"/>
      <c r="H36" s="368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88"/>
      <c r="O36" s="388"/>
      <c r="P36" s="388"/>
      <c r="Q36" s="388"/>
      <c r="R36" s="388"/>
      <c r="S36" s="76"/>
      <c r="T36" s="58"/>
      <c r="U36" s="58"/>
    </row>
    <row r="37" spans="1:23" x14ac:dyDescent="0.3">
      <c r="A37" s="2"/>
      <c r="B37" s="2"/>
      <c r="C37" s="2"/>
      <c r="E37" s="369" t="s">
        <v>139</v>
      </c>
      <c r="F37" s="370"/>
      <c r="G37" s="371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388"/>
      <c r="O37" s="388"/>
      <c r="P37" s="388"/>
      <c r="Q37" s="388"/>
      <c r="R37" s="388"/>
      <c r="S37" s="76"/>
      <c r="T37" s="58"/>
      <c r="U37" s="58"/>
    </row>
    <row r="38" spans="1:23" x14ac:dyDescent="0.3">
      <c r="A38" s="390" t="s">
        <v>39</v>
      </c>
      <c r="B38" s="390"/>
      <c r="C38" s="2"/>
      <c r="D38" s="2"/>
      <c r="E38" s="369"/>
      <c r="F38" s="370"/>
      <c r="G38" s="371"/>
      <c r="H38" s="55"/>
      <c r="I38" s="30"/>
      <c r="J38" s="43" t="s">
        <v>46</v>
      </c>
      <c r="K38" s="52"/>
      <c r="L38" s="89">
        <f t="shared" si="4"/>
        <v>0</v>
      </c>
      <c r="M38" s="56"/>
      <c r="N38" s="388"/>
      <c r="O38" s="388"/>
      <c r="P38" s="388"/>
      <c r="Q38" s="388"/>
      <c r="R38" s="388"/>
      <c r="S38" s="76"/>
      <c r="T38" s="58"/>
      <c r="U38" s="58"/>
    </row>
    <row r="39" spans="1:23" ht="14.5" customHeight="1" x14ac:dyDescent="0.3">
      <c r="A39" s="47" t="s">
        <v>41</v>
      </c>
      <c r="B39" s="95">
        <f>C29+C34+C35+C36</f>
        <v>0</v>
      </c>
      <c r="C39" s="2"/>
      <c r="D39" s="2"/>
      <c r="E39" s="369"/>
      <c r="F39" s="370"/>
      <c r="G39" s="371"/>
      <c r="H39" s="55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3" x14ac:dyDescent="0.3">
      <c r="A40" s="47" t="s">
        <v>43</v>
      </c>
      <c r="B40" s="102">
        <f>S39</f>
        <v>0</v>
      </c>
      <c r="C40" s="2"/>
      <c r="D40" s="2"/>
      <c r="E40" s="369"/>
      <c r="F40" s="370"/>
      <c r="G40" s="371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3" x14ac:dyDescent="0.3">
      <c r="A41" s="47" t="s">
        <v>45</v>
      </c>
      <c r="B41" s="61"/>
      <c r="C41" s="2"/>
      <c r="D41" s="2"/>
      <c r="E41" s="369"/>
      <c r="F41" s="370"/>
      <c r="G41" s="371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89" t="s">
        <v>62</v>
      </c>
      <c r="O41" s="389"/>
      <c r="P41" s="389"/>
      <c r="Q41" s="389"/>
      <c r="R41" s="389"/>
      <c r="S41" s="389"/>
      <c r="T41" s="58"/>
      <c r="U41" s="58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388"/>
      <c r="O42" s="388"/>
      <c r="P42" s="388"/>
      <c r="Q42" s="388"/>
      <c r="R42" s="388"/>
      <c r="S42" s="76"/>
      <c r="T42" s="58"/>
      <c r="U42" s="58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88"/>
      <c r="O43" s="388"/>
      <c r="P43" s="388"/>
      <c r="Q43" s="388"/>
      <c r="R43" s="388"/>
      <c r="S43" s="76"/>
      <c r="T43" s="58"/>
      <c r="U43" s="58"/>
    </row>
    <row r="44" spans="1:23" ht="13.5" thickBot="1" x14ac:dyDescent="0.35">
      <c r="A44" s="3"/>
      <c r="B44" s="63"/>
      <c r="C44" s="2"/>
      <c r="D44" s="2"/>
      <c r="E44" s="62" t="s">
        <v>110</v>
      </c>
      <c r="F44" s="333"/>
      <c r="G44" s="2"/>
      <c r="H44" s="2"/>
      <c r="I44" s="2"/>
      <c r="J44" s="155"/>
      <c r="K44" s="46"/>
      <c r="L44" s="89">
        <f t="shared" si="4"/>
        <v>0</v>
      </c>
      <c r="M44" s="25"/>
      <c r="N44" s="388"/>
      <c r="O44" s="388"/>
      <c r="P44" s="388"/>
      <c r="Q44" s="388"/>
      <c r="R44" s="388"/>
      <c r="S44" s="76"/>
      <c r="T44" s="58"/>
      <c r="U44" s="58"/>
      <c r="W44" s="173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3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88"/>
      <c r="O45" s="388"/>
      <c r="P45" s="388"/>
      <c r="Q45" s="388"/>
      <c r="R45" s="388"/>
      <c r="S45" s="76"/>
      <c r="T45" s="58"/>
      <c r="U45" s="58"/>
    </row>
    <row r="46" spans="1:23" x14ac:dyDescent="0.3">
      <c r="A46" s="2"/>
      <c r="B46" s="2"/>
      <c r="C46" s="2"/>
      <c r="D46" s="2"/>
      <c r="E46" s="62" t="s">
        <v>19</v>
      </c>
      <c r="F46" s="334"/>
      <c r="G46" s="2"/>
      <c r="H46" s="2"/>
      <c r="I46" s="2"/>
      <c r="J46" s="3"/>
      <c r="K46" s="3"/>
      <c r="M46" s="25"/>
      <c r="N46" s="388"/>
      <c r="O46" s="388"/>
      <c r="P46" s="388"/>
      <c r="Q46" s="388"/>
      <c r="R46" s="388"/>
      <c r="S46" s="76"/>
      <c r="T46" s="58"/>
      <c r="U46" s="58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419">
        <f>+J51</f>
        <v>0</v>
      </c>
      <c r="F51" s="419"/>
      <c r="G51" s="419"/>
      <c r="H51" s="419"/>
      <c r="J51" s="419">
        <f>+J3</f>
        <v>0</v>
      </c>
      <c r="K51" s="419"/>
      <c r="L51" s="419"/>
      <c r="M51" s="419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148</v>
      </c>
      <c r="K53" s="292" t="s">
        <v>101</v>
      </c>
      <c r="L53" s="252"/>
      <c r="M53" s="252"/>
      <c r="N53" s="293"/>
      <c r="P53" s="305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148</v>
      </c>
      <c r="K54" s="286" t="s">
        <v>118</v>
      </c>
      <c r="L54" s="256"/>
      <c r="M54" s="256"/>
      <c r="N54" s="301"/>
      <c r="P54" s="305"/>
      <c r="S54" s="69"/>
      <c r="T54" s="58"/>
      <c r="U54" s="58"/>
    </row>
    <row r="55" spans="1:21" ht="13.5" thickBot="1" x14ac:dyDescent="0.35">
      <c r="A55" s="70"/>
      <c r="E55" s="286"/>
      <c r="F55" s="286"/>
      <c r="G55" s="191"/>
      <c r="H55" s="192"/>
      <c r="J55" s="294" t="s">
        <v>148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P55" s="305"/>
      <c r="S55" s="69"/>
    </row>
    <row r="56" spans="1:21" x14ac:dyDescent="0.3">
      <c r="E56" s="286"/>
      <c r="F56" s="286"/>
      <c r="G56" s="191"/>
      <c r="H56" s="192"/>
      <c r="J56" s="291" t="s">
        <v>146</v>
      </c>
      <c r="K56" s="292" t="s">
        <v>101</v>
      </c>
      <c r="L56" s="252"/>
      <c r="M56" s="252"/>
      <c r="N56" s="293"/>
      <c r="P56" s="305"/>
      <c r="S56" s="69"/>
    </row>
    <row r="57" spans="1:21" x14ac:dyDescent="0.3">
      <c r="A57" s="7"/>
      <c r="E57" s="286"/>
      <c r="F57" s="286"/>
      <c r="G57" s="191"/>
      <c r="H57" s="192"/>
      <c r="I57" s="7"/>
      <c r="J57" s="296" t="s">
        <v>146</v>
      </c>
      <c r="K57" s="286" t="s">
        <v>118</v>
      </c>
      <c r="L57" s="256"/>
      <c r="M57" s="257"/>
      <c r="N57" s="258"/>
      <c r="P57" s="305"/>
      <c r="S57" s="69"/>
    </row>
    <row r="58" spans="1:21" ht="13.5" thickBot="1" x14ac:dyDescent="0.35">
      <c r="E58" s="286"/>
      <c r="F58" s="286"/>
      <c r="G58" s="191"/>
      <c r="H58" s="192"/>
      <c r="I58" s="7"/>
      <c r="J58" s="294" t="s">
        <v>146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P58" s="305"/>
      <c r="S58" s="69"/>
    </row>
    <row r="59" spans="1:21" x14ac:dyDescent="0.3">
      <c r="E59" s="286"/>
      <c r="F59" s="286"/>
      <c r="G59" s="191"/>
      <c r="H59" s="192"/>
      <c r="J59" s="291" t="s">
        <v>152</v>
      </c>
      <c r="K59" s="292" t="s">
        <v>101</v>
      </c>
      <c r="L59" s="252"/>
      <c r="M59" s="252"/>
      <c r="N59" s="293"/>
      <c r="P59" s="305"/>
    </row>
    <row r="60" spans="1:21" x14ac:dyDescent="0.3">
      <c r="E60" s="286"/>
      <c r="F60" s="286"/>
      <c r="G60" s="191"/>
      <c r="H60" s="192"/>
      <c r="J60" s="296" t="s">
        <v>152</v>
      </c>
      <c r="K60" s="286" t="s">
        <v>118</v>
      </c>
      <c r="L60" s="256"/>
      <c r="M60" s="256"/>
      <c r="N60" s="301"/>
      <c r="P60" s="305"/>
    </row>
    <row r="61" spans="1:21" ht="13.5" thickBot="1" x14ac:dyDescent="0.35">
      <c r="E61" s="286"/>
      <c r="F61" s="286"/>
      <c r="G61" s="191"/>
      <c r="H61" s="192"/>
      <c r="J61" s="294" t="s">
        <v>152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P61" s="305"/>
      <c r="S61" s="57" t="s">
        <v>37</v>
      </c>
    </row>
    <row r="62" spans="1:21" x14ac:dyDescent="0.3">
      <c r="E62" s="286"/>
      <c r="F62" s="286"/>
      <c r="G62" s="191"/>
      <c r="H62" s="192"/>
      <c r="J62" s="291" t="s">
        <v>157</v>
      </c>
      <c r="K62" s="292" t="s">
        <v>101</v>
      </c>
      <c r="L62" s="252"/>
      <c r="M62" s="252"/>
      <c r="N62" s="293"/>
      <c r="P62" s="305"/>
    </row>
    <row r="63" spans="1:21" x14ac:dyDescent="0.3">
      <c r="E63" s="286"/>
      <c r="F63" s="286"/>
      <c r="G63" s="191"/>
      <c r="H63" s="192"/>
      <c r="J63" s="296" t="s">
        <v>157</v>
      </c>
      <c r="K63" s="286" t="s">
        <v>118</v>
      </c>
      <c r="L63" s="256"/>
      <c r="M63" s="256"/>
      <c r="N63" s="301"/>
      <c r="P63" s="305"/>
    </row>
    <row r="64" spans="1:21" ht="13.5" thickBot="1" x14ac:dyDescent="0.35">
      <c r="E64" s="286"/>
      <c r="F64" s="286"/>
      <c r="G64" s="191"/>
      <c r="H64" s="192"/>
      <c r="J64" s="294" t="s">
        <v>157</v>
      </c>
      <c r="K64" s="295" t="s">
        <v>102</v>
      </c>
      <c r="L64" s="253"/>
      <c r="M64" s="254">
        <f>SUM(L62:L64)</f>
        <v>0</v>
      </c>
      <c r="N64" s="255">
        <f>+M64*0.0185</f>
        <v>0</v>
      </c>
      <c r="P64" s="305"/>
    </row>
    <row r="65" spans="2:18" x14ac:dyDescent="0.3">
      <c r="B65" s="71"/>
      <c r="E65" s="286"/>
      <c r="F65" s="286"/>
      <c r="G65" s="191"/>
      <c r="H65" s="192"/>
      <c r="J65" s="291" t="s">
        <v>130</v>
      </c>
      <c r="K65" s="292" t="s">
        <v>101</v>
      </c>
      <c r="L65" s="252"/>
      <c r="M65" s="252"/>
      <c r="N65" s="293"/>
      <c r="P65" s="305"/>
    </row>
    <row r="66" spans="2:18" x14ac:dyDescent="0.3">
      <c r="B66" s="71"/>
      <c r="E66" s="286"/>
      <c r="F66" s="286"/>
      <c r="G66" s="191"/>
      <c r="H66" s="192"/>
      <c r="J66" s="296" t="s">
        <v>130</v>
      </c>
      <c r="K66" s="286" t="s">
        <v>118</v>
      </c>
      <c r="L66" s="256"/>
      <c r="M66" s="256"/>
      <c r="N66" s="301"/>
      <c r="P66" s="305"/>
    </row>
    <row r="67" spans="2:18" ht="13.5" thickBot="1" x14ac:dyDescent="0.35">
      <c r="B67" s="71"/>
      <c r="E67" s="286"/>
      <c r="F67" s="286"/>
      <c r="G67" s="191"/>
      <c r="H67" s="192"/>
      <c r="J67" s="294" t="s">
        <v>130</v>
      </c>
      <c r="K67" s="295" t="s">
        <v>102</v>
      </c>
      <c r="L67" s="253"/>
      <c r="M67" s="254">
        <f>SUM(L65:L67)</f>
        <v>0</v>
      </c>
      <c r="N67" s="255">
        <f>+M67*0.0185</f>
        <v>0</v>
      </c>
      <c r="P67" s="305"/>
    </row>
    <row r="68" spans="2:18" x14ac:dyDescent="0.3">
      <c r="E68" s="286"/>
      <c r="F68" s="286"/>
      <c r="G68" s="191"/>
      <c r="H68" s="192"/>
      <c r="J68" s="291" t="s">
        <v>131</v>
      </c>
      <c r="K68" s="292" t="s">
        <v>101</v>
      </c>
      <c r="L68" s="252"/>
      <c r="M68" s="252"/>
      <c r="N68" s="293"/>
      <c r="P68" s="305"/>
    </row>
    <row r="69" spans="2:18" x14ac:dyDescent="0.3">
      <c r="E69" s="286"/>
      <c r="F69" s="286"/>
      <c r="G69" s="191"/>
      <c r="H69" s="192"/>
      <c r="J69" s="296" t="s">
        <v>131</v>
      </c>
      <c r="K69" s="286" t="s">
        <v>118</v>
      </c>
      <c r="L69" s="256"/>
      <c r="M69" s="256"/>
      <c r="N69" s="301"/>
      <c r="P69" s="305"/>
    </row>
    <row r="70" spans="2:18" ht="13.5" thickBot="1" x14ac:dyDescent="0.35">
      <c r="E70" s="286"/>
      <c r="F70" s="286"/>
      <c r="G70" s="191"/>
      <c r="H70" s="192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P70" s="305"/>
    </row>
    <row r="71" spans="2:18" x14ac:dyDescent="0.3">
      <c r="E71" s="286"/>
      <c r="F71" s="286"/>
      <c r="G71" s="191"/>
      <c r="H71" s="192"/>
      <c r="J71" s="297" t="s">
        <v>132</v>
      </c>
      <c r="K71" s="298" t="s">
        <v>101</v>
      </c>
      <c r="L71" s="302"/>
      <c r="M71" s="252"/>
      <c r="N71" s="293"/>
      <c r="P71" s="305"/>
    </row>
    <row r="72" spans="2:18" x14ac:dyDescent="0.3">
      <c r="E72" s="286"/>
      <c r="F72" s="286"/>
      <c r="G72" s="191"/>
      <c r="H72" s="192"/>
      <c r="J72" s="296" t="s">
        <v>132</v>
      </c>
      <c r="K72" s="286" t="s">
        <v>118</v>
      </c>
      <c r="L72" s="262"/>
      <c r="M72" s="256"/>
      <c r="N72" s="301"/>
      <c r="P72" s="305"/>
      <c r="Q72" s="57" t="s">
        <v>140</v>
      </c>
      <c r="R72" s="57" t="s">
        <v>29</v>
      </c>
    </row>
    <row r="73" spans="2:18" ht="13.5" customHeight="1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  <c r="P73" s="305"/>
      <c r="Q73" s="327"/>
      <c r="R73" s="327"/>
    </row>
    <row r="74" spans="2:18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252"/>
      <c r="N74" s="293"/>
      <c r="P74" s="305"/>
      <c r="Q74" s="327"/>
      <c r="R74" s="327"/>
    </row>
    <row r="75" spans="2:18" x14ac:dyDescent="0.3">
      <c r="E75" s="286"/>
      <c r="F75" s="286"/>
      <c r="G75" s="191"/>
      <c r="H75" s="192"/>
      <c r="J75" s="296" t="s">
        <v>132</v>
      </c>
      <c r="K75" s="286" t="s">
        <v>118</v>
      </c>
      <c r="L75" s="262"/>
      <c r="M75" s="256"/>
      <c r="N75" s="301"/>
      <c r="P75" s="305"/>
      <c r="Q75" s="327"/>
      <c r="R75" s="327"/>
    </row>
    <row r="76" spans="2:18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P76" s="305"/>
      <c r="Q76" s="327"/>
      <c r="R76" s="327"/>
    </row>
    <row r="77" spans="2:18" ht="13.5" thickBot="1" x14ac:dyDescent="0.35">
      <c r="E77" s="286"/>
      <c r="F77" s="286"/>
      <c r="G77" s="191"/>
      <c r="H77" s="192"/>
      <c r="J77" s="340"/>
      <c r="K77" s="341"/>
      <c r="L77" s="342"/>
      <c r="M77" s="343">
        <f>SUM(M76,M73,M70,M67,M64,M61,M58,M55)</f>
        <v>0</v>
      </c>
      <c r="N77" s="344">
        <f>+SUM(N76,N73,N70,N67,N64,N61,N58,N55)</f>
        <v>0</v>
      </c>
      <c r="P77" s="305"/>
      <c r="Q77" s="327"/>
      <c r="R77" s="327"/>
    </row>
    <row r="78" spans="2:18" x14ac:dyDescent="0.3">
      <c r="E78" s="286"/>
      <c r="F78" s="286"/>
      <c r="G78" s="191"/>
      <c r="H78" s="192"/>
      <c r="J78" s="291" t="s">
        <v>148</v>
      </c>
      <c r="K78" s="292" t="s">
        <v>103</v>
      </c>
      <c r="L78" s="252"/>
      <c r="M78" s="276">
        <f>SUM(L78)</f>
        <v>0</v>
      </c>
      <c r="N78" s="293"/>
      <c r="P78" s="305"/>
      <c r="Q78" s="327"/>
      <c r="R78" s="327"/>
    </row>
    <row r="79" spans="2:18" x14ac:dyDescent="0.3">
      <c r="E79" s="286"/>
      <c r="F79" s="286"/>
      <c r="G79" s="191"/>
      <c r="H79" s="192"/>
      <c r="J79" s="296" t="s">
        <v>150</v>
      </c>
      <c r="K79" s="286" t="s">
        <v>103</v>
      </c>
      <c r="L79" s="256"/>
      <c r="M79" s="257">
        <f t="shared" ref="M79:M83" si="5">SUM(L79)</f>
        <v>0</v>
      </c>
      <c r="N79" s="301"/>
      <c r="P79" s="305"/>
      <c r="Q79" s="327"/>
      <c r="R79" s="327"/>
    </row>
    <row r="80" spans="2:18" x14ac:dyDescent="0.3">
      <c r="E80" s="286"/>
      <c r="F80" s="286"/>
      <c r="G80" s="191"/>
      <c r="H80" s="192"/>
      <c r="J80" s="296" t="s">
        <v>152</v>
      </c>
      <c r="K80" s="286" t="s">
        <v>103</v>
      </c>
      <c r="L80" s="256"/>
      <c r="M80" s="257">
        <f t="shared" si="5"/>
        <v>0</v>
      </c>
      <c r="N80" s="301"/>
      <c r="P80" s="305"/>
      <c r="Q80" s="327"/>
      <c r="R80" s="327"/>
    </row>
    <row r="81" spans="5:18" x14ac:dyDescent="0.3">
      <c r="E81" s="286"/>
      <c r="F81" s="286"/>
      <c r="G81" s="191"/>
      <c r="H81" s="192"/>
      <c r="J81" s="296" t="s">
        <v>156</v>
      </c>
      <c r="K81" s="286" t="s">
        <v>103</v>
      </c>
      <c r="L81" s="256"/>
      <c r="M81" s="257">
        <f t="shared" si="5"/>
        <v>0</v>
      </c>
      <c r="N81" s="301"/>
      <c r="P81" s="305"/>
      <c r="Q81" s="327"/>
      <c r="R81" s="327"/>
    </row>
    <row r="82" spans="5:18" x14ac:dyDescent="0.3">
      <c r="E82" s="286"/>
      <c r="F82" s="286"/>
      <c r="G82" s="191"/>
      <c r="H82" s="192"/>
      <c r="J82" s="296" t="s">
        <v>129</v>
      </c>
      <c r="K82" s="286" t="s">
        <v>103</v>
      </c>
      <c r="L82" s="256"/>
      <c r="M82" s="257">
        <f t="shared" si="5"/>
        <v>0</v>
      </c>
      <c r="N82" s="301"/>
      <c r="P82" s="305"/>
      <c r="Q82" s="327"/>
      <c r="R82" s="327"/>
    </row>
    <row r="83" spans="5:18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5"/>
        <v>0</v>
      </c>
      <c r="N83" s="301"/>
      <c r="P83" s="305"/>
      <c r="Q83" s="327"/>
      <c r="R83" s="327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  <c r="Q84" s="327"/>
      <c r="R84" s="327"/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  <c r="Q85" s="323">
        <f>SUM(Q73:Q84)</f>
        <v>0</v>
      </c>
      <c r="R85" s="323">
        <f>SUM(R73:R84)*1.98</f>
        <v>0</v>
      </c>
    </row>
    <row r="86" spans="5:18" ht="13.5" thickBot="1" x14ac:dyDescent="0.35">
      <c r="E86" s="286"/>
      <c r="F86" s="286"/>
      <c r="G86" s="286"/>
      <c r="H86" s="192"/>
      <c r="J86" s="345"/>
      <c r="K86" s="346"/>
      <c r="L86" s="347"/>
      <c r="M86" s="348">
        <f>SUM(M78:M85)</f>
        <v>0</v>
      </c>
      <c r="N86" s="349">
        <f>SUM(N78:N85)</f>
        <v>0</v>
      </c>
      <c r="R86" s="323">
        <f>SUM(Q85:R85)</f>
        <v>0</v>
      </c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  <c r="P90" s="324"/>
      <c r="Q90" s="323"/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  <c r="P91" s="324"/>
      <c r="Q91" s="323"/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  <c r="P92" s="324"/>
      <c r="Q92" s="323"/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  <c r="P93" s="324"/>
      <c r="Q93" s="323"/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  <row r="99" spans="5:13" x14ac:dyDescent="0.3">
      <c r="J99" s="318"/>
      <c r="M99" s="319"/>
    </row>
    <row r="100" spans="5:13" x14ac:dyDescent="0.3">
      <c r="J100" s="318"/>
    </row>
    <row r="101" spans="5:13" x14ac:dyDescent="0.3">
      <c r="J101" s="318"/>
    </row>
  </sheetData>
  <mergeCells count="68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5:E15"/>
    <mergeCell ref="I15:J15"/>
    <mergeCell ref="C17:E17"/>
    <mergeCell ref="F17:G17"/>
    <mergeCell ref="I17:J17"/>
    <mergeCell ref="D12:E12"/>
    <mergeCell ref="I12:J12"/>
    <mergeCell ref="D13:E13"/>
    <mergeCell ref="I13:J13"/>
    <mergeCell ref="D14:E14"/>
    <mergeCell ref="I14:J14"/>
    <mergeCell ref="D11:E11"/>
    <mergeCell ref="A1:S1"/>
    <mergeCell ref="A2:O2"/>
    <mergeCell ref="P2:R2"/>
    <mergeCell ref="H3:H4"/>
    <mergeCell ref="J3:M4"/>
    <mergeCell ref="I11:J11"/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</mergeCells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98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06"/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6"/>
      <c r="T1" s="58"/>
      <c r="U1" s="58"/>
    </row>
    <row r="2" spans="1:21" x14ac:dyDescent="0.3">
      <c r="A2" s="407" t="s">
        <v>0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8"/>
      <c r="P2" s="409" t="s">
        <v>1</v>
      </c>
      <c r="Q2" s="410"/>
      <c r="R2" s="411"/>
      <c r="S2" s="2"/>
      <c r="T2" s="364" t="s">
        <v>144</v>
      </c>
      <c r="U2" s="365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12" t="s">
        <v>2</v>
      </c>
      <c r="I3" s="103"/>
      <c r="J3" s="413"/>
      <c r="K3" s="413"/>
      <c r="L3" s="413"/>
      <c r="M3" s="413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12"/>
      <c r="I4" s="103"/>
      <c r="J4" s="414"/>
      <c r="K4" s="414"/>
      <c r="L4" s="414"/>
      <c r="M4" s="414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5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5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5"/>
    </row>
    <row r="7" spans="1:21" ht="15" customHeight="1" thickBot="1" x14ac:dyDescent="0.35">
      <c r="A7" s="7"/>
      <c r="B7" s="164" t="s">
        <v>6</v>
      </c>
      <c r="C7" s="394" t="s">
        <v>7</v>
      </c>
      <c r="D7" s="397"/>
      <c r="E7" s="395"/>
      <c r="F7" s="394" t="s">
        <v>8</v>
      </c>
      <c r="G7" s="395"/>
      <c r="H7" s="165" t="s">
        <v>9</v>
      </c>
      <c r="I7" s="394" t="s">
        <v>94</v>
      </c>
      <c r="J7" s="395"/>
      <c r="K7" s="165" t="s">
        <v>45</v>
      </c>
      <c r="L7" s="394" t="s">
        <v>10</v>
      </c>
      <c r="M7" s="396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5"/>
    </row>
    <row r="8" spans="1:21" ht="16.149999999999999" customHeight="1" x14ac:dyDescent="0.3">
      <c r="A8" s="11"/>
      <c r="B8" s="8"/>
      <c r="C8" s="156" t="s">
        <v>11</v>
      </c>
      <c r="D8" s="400" t="s">
        <v>12</v>
      </c>
      <c r="E8" s="401"/>
      <c r="F8" s="156" t="s">
        <v>13</v>
      </c>
      <c r="G8" s="156" t="s">
        <v>8</v>
      </c>
      <c r="H8" s="157" t="s">
        <v>14</v>
      </c>
      <c r="I8" s="426"/>
      <c r="J8" s="427"/>
      <c r="K8" s="158" t="s">
        <v>95</v>
      </c>
      <c r="L8" s="402" t="s">
        <v>96</v>
      </c>
      <c r="M8" s="404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5"/>
    </row>
    <row r="9" spans="1:21" ht="13.9" customHeight="1" thickBot="1" x14ac:dyDescent="0.35">
      <c r="A9" s="73" t="s">
        <v>15</v>
      </c>
      <c r="B9" s="9">
        <v>40000</v>
      </c>
      <c r="C9" s="381">
        <v>40100</v>
      </c>
      <c r="D9" s="383"/>
      <c r="E9" s="382"/>
      <c r="F9" s="381">
        <v>40200</v>
      </c>
      <c r="G9" s="382"/>
      <c r="H9" s="104">
        <v>40300</v>
      </c>
      <c r="I9" s="381">
        <v>40900</v>
      </c>
      <c r="J9" s="382"/>
      <c r="K9" s="10">
        <v>41000</v>
      </c>
      <c r="L9" s="403"/>
      <c r="M9" s="405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5"/>
    </row>
    <row r="10" spans="1:21" ht="14.5" customHeight="1" x14ac:dyDescent="0.3">
      <c r="A10" s="11" t="s">
        <v>109</v>
      </c>
      <c r="B10" s="247"/>
      <c r="C10" s="248"/>
      <c r="D10" s="384"/>
      <c r="E10" s="385"/>
      <c r="F10" s="248"/>
      <c r="G10" s="248"/>
      <c r="H10" s="248"/>
      <c r="I10" s="384"/>
      <c r="J10" s="385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28"/>
      <c r="E11" s="429"/>
      <c r="F11" s="189"/>
      <c r="G11" s="189"/>
      <c r="H11" s="75"/>
      <c r="I11" s="386"/>
      <c r="J11" s="38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188"/>
      <c r="C12" s="189"/>
      <c r="D12" s="428"/>
      <c r="E12" s="429"/>
      <c r="F12" s="189"/>
      <c r="G12" s="189"/>
      <c r="H12" s="279"/>
      <c r="I12" s="415"/>
      <c r="J12" s="416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20">
        <f t="shared" ref="D13:E13" si="0">SUM(D10:D12)</f>
        <v>0</v>
      </c>
      <c r="E13" s="421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20">
        <f t="shared" ref="I13" si="1">SUM(I10:I12)</f>
        <v>0</v>
      </c>
      <c r="J13" s="421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22"/>
      <c r="E14" s="423"/>
      <c r="F14" s="15"/>
      <c r="G14" s="15"/>
      <c r="H14" s="15"/>
      <c r="I14" s="422"/>
      <c r="J14" s="423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24">
        <f>D13*0.1</f>
        <v>0</v>
      </c>
      <c r="E15" s="425"/>
      <c r="F15" s="18">
        <f>F13*0.1</f>
        <v>0</v>
      </c>
      <c r="G15" s="18">
        <f>G13*0.1</f>
        <v>0</v>
      </c>
      <c r="H15" s="18">
        <f>H13*0.1</f>
        <v>0</v>
      </c>
      <c r="I15" s="424">
        <f>I13*0.1</f>
        <v>0</v>
      </c>
      <c r="J15" s="425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75">
        <v>40200</v>
      </c>
      <c r="D17" s="376"/>
      <c r="E17" s="377"/>
      <c r="F17" s="375">
        <v>40300</v>
      </c>
      <c r="G17" s="377"/>
      <c r="H17" s="22">
        <v>40500</v>
      </c>
      <c r="I17" s="375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1" ht="13.5" thickBot="1" x14ac:dyDescent="0.35">
      <c r="A20" s="366" t="s">
        <v>22</v>
      </c>
      <c r="B20" s="367"/>
      <c r="C20" s="368"/>
      <c r="D20" s="26"/>
      <c r="E20" s="366" t="s">
        <v>54</v>
      </c>
      <c r="F20" s="367"/>
      <c r="G20" s="367"/>
      <c r="H20" s="368"/>
      <c r="J20" s="366" t="s">
        <v>52</v>
      </c>
      <c r="K20" s="367"/>
      <c r="L20" s="368"/>
      <c r="M20" s="2"/>
      <c r="N20" s="4"/>
      <c r="O20" s="2"/>
      <c r="R20" s="200">
        <f>-M76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9"/>
      <c r="F21" s="370"/>
      <c r="G21" s="371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ht="12.75" customHeight="1" x14ac:dyDescent="0.3">
      <c r="A22" s="27">
        <v>50</v>
      </c>
      <c r="B22" s="280"/>
      <c r="C22" s="92">
        <f t="shared" si="2"/>
        <v>0</v>
      </c>
      <c r="D22" s="28"/>
      <c r="E22" s="369"/>
      <c r="F22" s="370"/>
      <c r="G22" s="371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ht="12.75" customHeight="1" x14ac:dyDescent="0.3">
      <c r="A23" s="31">
        <v>20</v>
      </c>
      <c r="B23" s="280"/>
      <c r="C23" s="92">
        <f t="shared" si="2"/>
        <v>0</v>
      </c>
      <c r="D23" s="28"/>
      <c r="E23" s="369"/>
      <c r="F23" s="370"/>
      <c r="G23" s="371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72"/>
      <c r="F24" s="373"/>
      <c r="G24" s="374"/>
      <c r="H24" s="76"/>
      <c r="I24" s="30"/>
      <c r="J24" s="43" t="s">
        <v>21</v>
      </c>
      <c r="K24" s="283">
        <v>0</v>
      </c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72"/>
      <c r="F25" s="373"/>
      <c r="G25" s="374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6"/>
      <c r="C28" s="93">
        <f>B28</f>
        <v>0</v>
      </c>
      <c r="D28" s="39"/>
      <c r="E28" s="366" t="s">
        <v>55</v>
      </c>
      <c r="F28" s="367"/>
      <c r="G28" s="367"/>
      <c r="H28" s="368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/>
      <c r="C29" s="94">
        <f>SUM(C21:C28)</f>
        <v>0</v>
      </c>
      <c r="D29" s="41"/>
      <c r="E29" s="372"/>
      <c r="F29" s="373"/>
      <c r="G29" s="374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72"/>
      <c r="F30" s="373"/>
      <c r="G30" s="37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378" t="s">
        <v>23</v>
      </c>
      <c r="B31" s="379"/>
      <c r="C31" s="380"/>
      <c r="D31" s="44"/>
      <c r="E31" s="372"/>
      <c r="F31" s="373"/>
      <c r="G31" s="37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72"/>
      <c r="F32" s="373"/>
      <c r="G32" s="374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3" x14ac:dyDescent="0.3">
      <c r="A33" s="48" t="s">
        <v>29</v>
      </c>
      <c r="B33" s="265"/>
      <c r="C33" s="96">
        <f>B33*1.98</f>
        <v>0</v>
      </c>
      <c r="D33" s="49"/>
      <c r="E33" s="372"/>
      <c r="F33" s="373"/>
      <c r="G33" s="374"/>
      <c r="H33" s="76"/>
      <c r="I33" s="30"/>
      <c r="J33" s="167" t="s">
        <v>53</v>
      </c>
      <c r="K33" s="168"/>
      <c r="L33" s="169"/>
      <c r="M33" s="25"/>
      <c r="N33" s="389" t="s">
        <v>61</v>
      </c>
      <c r="O33" s="389"/>
      <c r="P33" s="389"/>
      <c r="Q33" s="389"/>
      <c r="R33" s="389"/>
      <c r="S33" s="389"/>
      <c r="T33" s="58"/>
      <c r="U33" s="58"/>
    </row>
    <row r="34" spans="1:23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88"/>
      <c r="O34" s="388"/>
      <c r="P34" s="388"/>
      <c r="Q34" s="388"/>
      <c r="R34" s="388"/>
      <c r="S34" s="76"/>
      <c r="T34" s="58"/>
      <c r="U34" s="58"/>
    </row>
    <row r="35" spans="1:23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88"/>
      <c r="O35" s="388"/>
      <c r="P35" s="388"/>
      <c r="Q35" s="388"/>
      <c r="R35" s="388"/>
      <c r="S35" s="76"/>
      <c r="T35" s="58"/>
      <c r="U35" s="58"/>
      <c r="W35" s="174"/>
    </row>
    <row r="36" spans="1:23" x14ac:dyDescent="0.3">
      <c r="A36" s="43"/>
      <c r="B36" s="55"/>
      <c r="C36" s="97"/>
      <c r="D36" s="3"/>
      <c r="E36" s="366" t="s">
        <v>59</v>
      </c>
      <c r="F36" s="367"/>
      <c r="G36" s="367"/>
      <c r="H36" s="368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88"/>
      <c r="O36" s="388"/>
      <c r="P36" s="388"/>
      <c r="Q36" s="388"/>
      <c r="R36" s="388"/>
      <c r="S36" s="76"/>
      <c r="T36" s="58"/>
      <c r="U36" s="58"/>
    </row>
    <row r="37" spans="1:23" x14ac:dyDescent="0.3">
      <c r="A37" s="2"/>
      <c r="B37" s="2"/>
      <c r="C37" s="2"/>
      <c r="E37" s="369" t="s">
        <v>139</v>
      </c>
      <c r="F37" s="370"/>
      <c r="G37" s="371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388"/>
      <c r="O37" s="388"/>
      <c r="P37" s="388"/>
      <c r="Q37" s="388"/>
      <c r="R37" s="388"/>
      <c r="S37" s="76"/>
      <c r="T37" s="58"/>
      <c r="U37" s="58"/>
    </row>
    <row r="38" spans="1:23" x14ac:dyDescent="0.3">
      <c r="A38" s="390" t="s">
        <v>39</v>
      </c>
      <c r="B38" s="390"/>
      <c r="C38" s="2"/>
      <c r="D38" s="2"/>
      <c r="E38" s="369"/>
      <c r="F38" s="370"/>
      <c r="G38" s="371"/>
      <c r="H38" s="55"/>
      <c r="I38" s="30"/>
      <c r="J38" s="43" t="s">
        <v>46</v>
      </c>
      <c r="K38" s="52"/>
      <c r="L38" s="89">
        <f t="shared" si="4"/>
        <v>0</v>
      </c>
      <c r="M38" s="56"/>
      <c r="N38" s="388"/>
      <c r="O38" s="388"/>
      <c r="P38" s="388"/>
      <c r="Q38" s="388"/>
      <c r="R38" s="388"/>
      <c r="S38" s="76"/>
      <c r="T38" s="58"/>
      <c r="U38" s="58"/>
    </row>
    <row r="39" spans="1:23" ht="14.5" customHeight="1" x14ac:dyDescent="0.3">
      <c r="A39" s="47" t="s">
        <v>41</v>
      </c>
      <c r="B39" s="95">
        <f>C29+C34+C35+C36</f>
        <v>0</v>
      </c>
      <c r="C39" s="2"/>
      <c r="D39" s="2"/>
      <c r="E39" s="369"/>
      <c r="F39" s="370"/>
      <c r="G39" s="371"/>
      <c r="H39" s="55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3" x14ac:dyDescent="0.3">
      <c r="A40" s="47" t="s">
        <v>43</v>
      </c>
      <c r="B40" s="102">
        <f>S39</f>
        <v>0</v>
      </c>
      <c r="C40" s="2"/>
      <c r="D40" s="2"/>
      <c r="E40" s="369"/>
      <c r="F40" s="370"/>
      <c r="G40" s="371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3" x14ac:dyDescent="0.3">
      <c r="A41" s="47" t="s">
        <v>45</v>
      </c>
      <c r="B41" s="61"/>
      <c r="C41" s="2"/>
      <c r="D41" s="2"/>
      <c r="E41" s="369"/>
      <c r="F41" s="370"/>
      <c r="G41" s="371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89" t="s">
        <v>62</v>
      </c>
      <c r="O41" s="389"/>
      <c r="P41" s="389"/>
      <c r="Q41" s="389"/>
      <c r="R41" s="389"/>
      <c r="S41" s="389"/>
      <c r="T41" s="58"/>
      <c r="U41" s="58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388"/>
      <c r="O42" s="388"/>
      <c r="P42" s="388"/>
      <c r="Q42" s="388"/>
      <c r="R42" s="388"/>
      <c r="S42" s="76"/>
      <c r="T42" s="58"/>
      <c r="U42" s="58"/>
    </row>
    <row r="43" spans="1:23" x14ac:dyDescent="0.3">
      <c r="A43" s="47"/>
      <c r="B43" s="61"/>
      <c r="C43" s="2"/>
      <c r="D43" s="2"/>
      <c r="G43" s="2"/>
      <c r="H43" s="2"/>
      <c r="I43" s="23"/>
      <c r="J43" s="60"/>
      <c r="K43" s="46"/>
      <c r="L43" s="89">
        <f t="shared" si="4"/>
        <v>0</v>
      </c>
      <c r="M43" s="25"/>
      <c r="N43" s="388"/>
      <c r="O43" s="388"/>
      <c r="P43" s="388"/>
      <c r="Q43" s="388"/>
      <c r="R43" s="388"/>
      <c r="S43" s="76"/>
      <c r="T43" s="58"/>
      <c r="U43" s="58"/>
    </row>
    <row r="44" spans="1:23" ht="13.5" thickBot="1" x14ac:dyDescent="0.35">
      <c r="A44" s="3"/>
      <c r="B44" s="63"/>
      <c r="C44" s="2"/>
      <c r="D44" s="2"/>
      <c r="E44" s="62" t="s">
        <v>110</v>
      </c>
      <c r="F44" s="333"/>
      <c r="G44" s="2"/>
      <c r="H44" s="2"/>
      <c r="I44" s="2"/>
      <c r="J44" s="155"/>
      <c r="K44" s="46"/>
      <c r="L44" s="89">
        <f t="shared" si="4"/>
        <v>0</v>
      </c>
      <c r="M44" s="25"/>
      <c r="N44" s="388"/>
      <c r="O44" s="388"/>
      <c r="P44" s="388"/>
      <c r="Q44" s="388"/>
      <c r="R44" s="388"/>
      <c r="S44" s="76"/>
      <c r="T44" s="58"/>
      <c r="U44" s="58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3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88"/>
      <c r="O45" s="388"/>
      <c r="P45" s="388"/>
      <c r="Q45" s="388"/>
      <c r="R45" s="388"/>
      <c r="S45" s="76"/>
      <c r="T45" s="58"/>
      <c r="U45" s="58"/>
    </row>
    <row r="46" spans="1:23" x14ac:dyDescent="0.3">
      <c r="A46" s="2"/>
      <c r="B46" s="2"/>
      <c r="C46" s="2"/>
      <c r="D46" s="2"/>
      <c r="E46" s="62" t="s">
        <v>19</v>
      </c>
      <c r="F46" s="334"/>
      <c r="G46" s="2"/>
      <c r="H46" s="2"/>
      <c r="I46" s="2"/>
      <c r="J46" s="3"/>
      <c r="K46" s="3"/>
      <c r="M46" s="25"/>
      <c r="N46" s="388"/>
      <c r="O46" s="388"/>
      <c r="P46" s="388"/>
      <c r="Q46" s="388"/>
      <c r="R46" s="388"/>
      <c r="S46" s="76"/>
      <c r="T46" s="58"/>
      <c r="U46" s="58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2"/>
      <c r="B51" s="2"/>
      <c r="C51" s="2"/>
      <c r="D51" s="2"/>
      <c r="E51" s="419">
        <f>+J51</f>
        <v>0</v>
      </c>
      <c r="F51" s="419"/>
      <c r="G51" s="419"/>
      <c r="H51" s="419"/>
      <c r="I51" s="2"/>
      <c r="J51" s="419">
        <f>+J3</f>
        <v>0</v>
      </c>
      <c r="K51" s="419"/>
      <c r="L51" s="419"/>
      <c r="M51" s="419"/>
      <c r="O51" s="2"/>
      <c r="P51" s="2"/>
      <c r="Q51" s="4"/>
      <c r="R51" s="4"/>
      <c r="S51" s="58"/>
      <c r="T51" s="58"/>
      <c r="U51" s="58"/>
    </row>
    <row r="52" spans="1:21" ht="13.5" thickBot="1" x14ac:dyDescent="0.35">
      <c r="A52" s="2"/>
      <c r="B52" s="2"/>
      <c r="C52" s="2"/>
      <c r="E52" s="286"/>
      <c r="F52" s="286"/>
      <c r="G52" s="286"/>
      <c r="H52" s="287"/>
      <c r="I52" s="2"/>
      <c r="J52" s="288" t="s">
        <v>106</v>
      </c>
      <c r="K52" s="286"/>
      <c r="L52" s="286"/>
      <c r="M52" s="287"/>
      <c r="N52" s="290"/>
      <c r="O52" s="2"/>
      <c r="P52" s="2"/>
      <c r="Q52" s="4"/>
      <c r="R52" s="4"/>
      <c r="S52" s="58"/>
      <c r="T52" s="58"/>
      <c r="U52" s="58"/>
    </row>
    <row r="53" spans="1:21" x14ac:dyDescent="0.3">
      <c r="A53" s="2"/>
      <c r="B53" s="2"/>
      <c r="C53" s="2"/>
      <c r="E53" s="286"/>
      <c r="F53" s="286"/>
      <c r="G53" s="191"/>
      <c r="H53" s="191"/>
      <c r="I53" s="2"/>
      <c r="J53" s="291" t="s">
        <v>155</v>
      </c>
      <c r="K53" s="292" t="s">
        <v>101</v>
      </c>
      <c r="L53" s="252"/>
      <c r="M53" s="252"/>
      <c r="N53" s="293"/>
      <c r="O53" s="2"/>
      <c r="P53" s="2"/>
      <c r="Q53" s="4"/>
      <c r="R53" s="4"/>
      <c r="S53" s="58"/>
      <c r="T53" s="58"/>
      <c r="U53" s="58"/>
    </row>
    <row r="54" spans="1:21" x14ac:dyDescent="0.3">
      <c r="A54" s="2"/>
      <c r="B54" s="2"/>
      <c r="C54" s="2"/>
      <c r="D54" s="2"/>
      <c r="E54" s="286"/>
      <c r="F54" s="286"/>
      <c r="G54" s="191"/>
      <c r="H54" s="191"/>
      <c r="I54" s="2"/>
      <c r="J54" s="296" t="s">
        <v>155</v>
      </c>
      <c r="K54" s="286" t="s">
        <v>118</v>
      </c>
      <c r="L54" s="256"/>
      <c r="M54" s="256"/>
      <c r="N54" s="301"/>
      <c r="O54" s="2"/>
      <c r="P54" s="2"/>
      <c r="Q54" s="4"/>
      <c r="R54" s="4"/>
      <c r="S54" s="58"/>
      <c r="T54" s="58"/>
      <c r="U54" s="58"/>
    </row>
    <row r="55" spans="1:21" ht="13.5" thickBot="1" x14ac:dyDescent="0.35">
      <c r="A55" s="2"/>
      <c r="B55" s="2"/>
      <c r="C55" s="2"/>
      <c r="D55" s="2"/>
      <c r="E55" s="286"/>
      <c r="F55" s="286"/>
      <c r="G55" s="191"/>
      <c r="H55" s="192"/>
      <c r="I55" s="2"/>
      <c r="J55" s="294" t="s">
        <v>155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O55" s="2"/>
      <c r="P55" s="2"/>
      <c r="Q55" s="4"/>
      <c r="R55" s="4"/>
      <c r="S55" s="58"/>
    </row>
    <row r="56" spans="1:21" x14ac:dyDescent="0.3">
      <c r="A56" s="7" t="s">
        <v>16</v>
      </c>
      <c r="B56" s="68"/>
      <c r="E56" s="286"/>
      <c r="F56" s="286"/>
      <c r="G56" s="191"/>
      <c r="H56" s="192"/>
      <c r="J56" s="291" t="s">
        <v>147</v>
      </c>
      <c r="K56" s="292" t="s">
        <v>101</v>
      </c>
      <c r="L56" s="252"/>
      <c r="M56" s="252"/>
      <c r="N56" s="293"/>
      <c r="S56" s="69"/>
    </row>
    <row r="57" spans="1:21" x14ac:dyDescent="0.3">
      <c r="A57" s="7"/>
      <c r="E57" s="286"/>
      <c r="F57" s="286"/>
      <c r="G57" s="191"/>
      <c r="H57" s="192"/>
      <c r="J57" s="296" t="s">
        <v>147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A58" s="70"/>
      <c r="E58" s="286"/>
      <c r="F58" s="286"/>
      <c r="G58" s="191"/>
      <c r="H58" s="192"/>
      <c r="J58" s="294" t="s">
        <v>147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S58" s="69"/>
    </row>
    <row r="59" spans="1:21" x14ac:dyDescent="0.3">
      <c r="A59" s="70"/>
      <c r="E59" s="286"/>
      <c r="F59" s="286"/>
      <c r="G59" s="191"/>
      <c r="H59" s="192"/>
      <c r="J59" s="291" t="s">
        <v>145</v>
      </c>
      <c r="K59" s="292" t="s">
        <v>101</v>
      </c>
      <c r="L59" s="252"/>
      <c r="M59" s="252"/>
      <c r="N59" s="293"/>
      <c r="S59" s="69"/>
    </row>
    <row r="60" spans="1:21" x14ac:dyDescent="0.3">
      <c r="A60" s="70"/>
      <c r="E60" s="286"/>
      <c r="F60" s="286"/>
      <c r="G60" s="191"/>
      <c r="H60" s="192"/>
      <c r="J60" s="296" t="s">
        <v>145</v>
      </c>
      <c r="K60" s="286" t="s">
        <v>118</v>
      </c>
      <c r="L60" s="256"/>
      <c r="M60" s="256"/>
      <c r="N60" s="301"/>
      <c r="S60" s="69"/>
    </row>
    <row r="61" spans="1:21" ht="13.5" thickBot="1" x14ac:dyDescent="0.35">
      <c r="E61" s="286"/>
      <c r="F61" s="286"/>
      <c r="G61" s="191"/>
      <c r="H61" s="192"/>
      <c r="J61" s="294" t="s">
        <v>145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S61" s="69"/>
    </row>
    <row r="62" spans="1:21" x14ac:dyDescent="0.3">
      <c r="A62" s="7"/>
      <c r="E62" s="286"/>
      <c r="F62" s="286"/>
      <c r="G62" s="191"/>
      <c r="H62" s="192"/>
      <c r="I62" s="7"/>
      <c r="J62" s="291" t="s">
        <v>151</v>
      </c>
      <c r="K62" s="292" t="s">
        <v>101</v>
      </c>
      <c r="L62" s="252"/>
      <c r="M62" s="252"/>
      <c r="N62" s="293"/>
      <c r="S62" s="69"/>
    </row>
    <row r="63" spans="1:21" x14ac:dyDescent="0.3">
      <c r="E63" s="286"/>
      <c r="F63" s="286"/>
      <c r="G63" s="191"/>
      <c r="H63" s="192"/>
      <c r="I63" s="7"/>
      <c r="J63" s="296" t="s">
        <v>151</v>
      </c>
      <c r="K63" s="286" t="s">
        <v>118</v>
      </c>
      <c r="L63" s="256"/>
      <c r="M63" s="256"/>
      <c r="N63" s="301"/>
      <c r="S63" s="69"/>
    </row>
    <row r="64" spans="1:21" ht="13.5" thickBot="1" x14ac:dyDescent="0.35">
      <c r="E64" s="286"/>
      <c r="F64" s="286"/>
      <c r="G64" s="191"/>
      <c r="H64" s="192"/>
      <c r="J64" s="294" t="s">
        <v>151</v>
      </c>
      <c r="K64" s="295" t="s">
        <v>102</v>
      </c>
      <c r="L64" s="253"/>
      <c r="M64" s="254">
        <f>SUM(L62:L64)</f>
        <v>0</v>
      </c>
      <c r="N64" s="255">
        <f>+M64*0.0185</f>
        <v>0</v>
      </c>
    </row>
    <row r="65" spans="2:19" x14ac:dyDescent="0.3">
      <c r="E65" s="286"/>
      <c r="F65" s="286"/>
      <c r="G65" s="191"/>
      <c r="H65" s="192"/>
      <c r="J65" s="291" t="s">
        <v>130</v>
      </c>
      <c r="K65" s="292" t="s">
        <v>101</v>
      </c>
      <c r="L65" s="252"/>
      <c r="M65" s="252"/>
      <c r="N65" s="293"/>
    </row>
    <row r="66" spans="2:19" x14ac:dyDescent="0.3">
      <c r="E66" s="286"/>
      <c r="F66" s="286"/>
      <c r="G66" s="191"/>
      <c r="H66" s="192"/>
      <c r="J66" s="296" t="s">
        <v>130</v>
      </c>
      <c r="K66" s="286" t="s">
        <v>118</v>
      </c>
      <c r="L66" s="256"/>
      <c r="M66" s="256"/>
      <c r="N66" s="301"/>
      <c r="S66" s="57" t="s">
        <v>37</v>
      </c>
    </row>
    <row r="67" spans="2:19" ht="13.5" thickBot="1" x14ac:dyDescent="0.35">
      <c r="E67" s="286"/>
      <c r="F67" s="286"/>
      <c r="G67" s="191"/>
      <c r="H67" s="192"/>
      <c r="J67" s="294" t="s">
        <v>130</v>
      </c>
      <c r="K67" s="295" t="s">
        <v>102</v>
      </c>
      <c r="L67" s="253"/>
      <c r="M67" s="254">
        <f>SUM(L65:L67)</f>
        <v>0</v>
      </c>
      <c r="N67" s="255">
        <f>+M67*0.0185</f>
        <v>0</v>
      </c>
    </row>
    <row r="68" spans="2:19" x14ac:dyDescent="0.3">
      <c r="E68" s="286"/>
      <c r="F68" s="286"/>
      <c r="G68" s="191"/>
      <c r="H68" s="192"/>
      <c r="J68" s="291" t="s">
        <v>131</v>
      </c>
      <c r="K68" s="292" t="s">
        <v>101</v>
      </c>
      <c r="L68" s="252"/>
      <c r="M68" s="252"/>
      <c r="N68" s="293"/>
    </row>
    <row r="69" spans="2:19" x14ac:dyDescent="0.3">
      <c r="E69" s="286"/>
      <c r="F69" s="286"/>
      <c r="G69" s="191"/>
      <c r="H69" s="192"/>
      <c r="J69" s="296" t="s">
        <v>131</v>
      </c>
      <c r="K69" s="286" t="s">
        <v>118</v>
      </c>
      <c r="L69" s="256"/>
      <c r="M69" s="256"/>
      <c r="N69" s="301"/>
    </row>
    <row r="70" spans="2:19" ht="13.5" thickBot="1" x14ac:dyDescent="0.35">
      <c r="B70" s="71"/>
      <c r="E70" s="286"/>
      <c r="F70" s="286"/>
      <c r="G70" s="191"/>
      <c r="H70" s="192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</row>
    <row r="71" spans="2:19" x14ac:dyDescent="0.3">
      <c r="B71" s="71"/>
      <c r="E71" s="286"/>
      <c r="F71" s="286"/>
      <c r="G71" s="191"/>
      <c r="H71" s="192"/>
      <c r="J71" s="297" t="s">
        <v>132</v>
      </c>
      <c r="K71" s="298" t="s">
        <v>101</v>
      </c>
      <c r="L71" s="302"/>
      <c r="M71" s="252"/>
      <c r="N71" s="293"/>
    </row>
    <row r="72" spans="2:19" x14ac:dyDescent="0.3">
      <c r="B72" s="71"/>
      <c r="E72" s="286"/>
      <c r="F72" s="286"/>
      <c r="G72" s="191"/>
      <c r="H72" s="192"/>
      <c r="J72" s="296" t="s">
        <v>132</v>
      </c>
      <c r="K72" s="286" t="s">
        <v>118</v>
      </c>
      <c r="L72" s="317"/>
      <c r="M72" s="256"/>
      <c r="N72" s="301"/>
    </row>
    <row r="73" spans="2:19" ht="13.5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</row>
    <row r="74" spans="2:19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252"/>
      <c r="N74" s="293"/>
    </row>
    <row r="75" spans="2:19" x14ac:dyDescent="0.3">
      <c r="E75" s="286"/>
      <c r="F75" s="286"/>
      <c r="G75" s="191"/>
      <c r="H75" s="192"/>
      <c r="J75" s="296" t="s">
        <v>132</v>
      </c>
      <c r="K75" s="286" t="s">
        <v>118</v>
      </c>
      <c r="L75" s="262"/>
      <c r="M75" s="256"/>
      <c r="N75" s="301"/>
    </row>
    <row r="76" spans="2:19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Q76" s="57" t="s">
        <v>140</v>
      </c>
      <c r="R76" s="57" t="s">
        <v>29</v>
      </c>
    </row>
    <row r="77" spans="2:19" ht="13.5" thickBot="1" x14ac:dyDescent="0.35">
      <c r="E77" s="286"/>
      <c r="F77" s="286"/>
      <c r="G77" s="191"/>
      <c r="H77" s="192"/>
      <c r="J77" s="340"/>
      <c r="K77" s="341"/>
      <c r="L77" s="342"/>
      <c r="M77" s="343">
        <f>SUM(M76,M73,M70,M67,M64,M61,M58,M55)</f>
        <v>0</v>
      </c>
      <c r="N77" s="344">
        <f>+SUM(N76,N73,N70,N67,N64,N61,N58,N55)</f>
        <v>0</v>
      </c>
      <c r="Q77" s="327"/>
      <c r="R77" s="327"/>
    </row>
    <row r="78" spans="2:19" x14ac:dyDescent="0.3">
      <c r="E78" s="286"/>
      <c r="F78" s="286"/>
      <c r="G78" s="191"/>
      <c r="H78" s="192"/>
      <c r="J78" s="291" t="s">
        <v>148</v>
      </c>
      <c r="K78" s="292" t="s">
        <v>103</v>
      </c>
      <c r="L78" s="252"/>
      <c r="M78" s="276">
        <f>SUM(L78)</f>
        <v>0</v>
      </c>
      <c r="N78" s="293"/>
      <c r="Q78" s="327"/>
      <c r="R78" s="327"/>
    </row>
    <row r="79" spans="2:19" x14ac:dyDescent="0.3">
      <c r="E79" s="286"/>
      <c r="F79" s="286"/>
      <c r="G79" s="191"/>
      <c r="H79" s="192"/>
      <c r="J79" s="296" t="s">
        <v>150</v>
      </c>
      <c r="K79" s="286" t="s">
        <v>103</v>
      </c>
      <c r="L79" s="256"/>
      <c r="M79" s="257">
        <f t="shared" ref="M79:M83" si="5">SUM(L79)</f>
        <v>0</v>
      </c>
      <c r="N79" s="301"/>
      <c r="Q79" s="327"/>
      <c r="R79" s="327"/>
    </row>
    <row r="80" spans="2:19" x14ac:dyDescent="0.3">
      <c r="E80" s="286"/>
      <c r="F80" s="286"/>
      <c r="G80" s="191"/>
      <c r="H80" s="192"/>
      <c r="J80" s="296" t="s">
        <v>152</v>
      </c>
      <c r="K80" s="286" t="s">
        <v>103</v>
      </c>
      <c r="L80" s="256"/>
      <c r="M80" s="257">
        <f t="shared" si="5"/>
        <v>0</v>
      </c>
      <c r="N80" s="301"/>
      <c r="Q80" s="327"/>
      <c r="R80" s="327"/>
    </row>
    <row r="81" spans="5:18" x14ac:dyDescent="0.3">
      <c r="E81" s="286"/>
      <c r="F81" s="286"/>
      <c r="G81" s="191"/>
      <c r="H81" s="192"/>
      <c r="J81" s="296" t="s">
        <v>156</v>
      </c>
      <c r="K81" s="286" t="s">
        <v>103</v>
      </c>
      <c r="L81" s="256"/>
      <c r="M81" s="257">
        <f t="shared" si="5"/>
        <v>0</v>
      </c>
      <c r="N81" s="301"/>
      <c r="Q81" s="327"/>
      <c r="R81" s="327"/>
    </row>
    <row r="82" spans="5:18" x14ac:dyDescent="0.3">
      <c r="E82" s="286"/>
      <c r="F82" s="286"/>
      <c r="G82" s="191"/>
      <c r="H82" s="192"/>
      <c r="J82" s="296" t="s">
        <v>129</v>
      </c>
      <c r="K82" s="286" t="s">
        <v>103</v>
      </c>
      <c r="L82" s="256"/>
      <c r="M82" s="257">
        <f t="shared" si="5"/>
        <v>0</v>
      </c>
      <c r="N82" s="301"/>
      <c r="Q82" s="327"/>
      <c r="R82" s="327"/>
    </row>
    <row r="83" spans="5:18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5"/>
        <v>0</v>
      </c>
      <c r="N83" s="301"/>
      <c r="Q83" s="327"/>
      <c r="R83" s="327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  <c r="Q84" s="327"/>
      <c r="R84" s="327"/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  <c r="Q85" s="327"/>
      <c r="R85" s="327"/>
    </row>
    <row r="86" spans="5:18" ht="13.5" thickBot="1" x14ac:dyDescent="0.35">
      <c r="E86" s="286"/>
      <c r="F86" s="286"/>
      <c r="G86" s="286"/>
      <c r="H86" s="192"/>
      <c r="J86" s="345"/>
      <c r="K86" s="346"/>
      <c r="L86" s="347"/>
      <c r="M86" s="348">
        <f>SUM(M78:M85)</f>
        <v>0</v>
      </c>
      <c r="N86" s="349">
        <f>SUM(N78:N85)</f>
        <v>0</v>
      </c>
      <c r="Q86" s="327"/>
      <c r="R86" s="327"/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  <c r="Q87" s="327"/>
      <c r="R87" s="32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  <c r="Q88" s="327"/>
      <c r="R88" s="327"/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  <c r="Q89" s="323">
        <f>SUM(Q77:Q88)</f>
        <v>0</v>
      </c>
      <c r="R89" s="323">
        <f>SUM(R77:R88)*1.98</f>
        <v>0</v>
      </c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  <c r="R90" s="323">
        <f>SUM(Q89:R89)</f>
        <v>0</v>
      </c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  <c r="P95" s="324"/>
      <c r="Q95" s="323"/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  <c r="P96" s="324"/>
      <c r="Q96" s="323"/>
    </row>
    <row r="97" spans="5:17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  <c r="P97" s="324"/>
      <c r="Q97" s="323"/>
    </row>
    <row r="98" spans="5:17" x14ac:dyDescent="0.3">
      <c r="P98" s="324"/>
      <c r="Q98" s="323"/>
    </row>
  </sheetData>
  <mergeCells count="68">
    <mergeCell ref="N46:R46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E40:G40"/>
    <mergeCell ref="E41:G41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5:E15"/>
    <mergeCell ref="I15:J15"/>
    <mergeCell ref="C17:E17"/>
    <mergeCell ref="F17:G17"/>
    <mergeCell ref="I17:J17"/>
    <mergeCell ref="D12:E12"/>
    <mergeCell ref="I12:J12"/>
    <mergeCell ref="D13:E13"/>
    <mergeCell ref="I13:J13"/>
    <mergeCell ref="D14:E14"/>
    <mergeCell ref="I14:J14"/>
    <mergeCell ref="D11:E11"/>
    <mergeCell ref="A1:S1"/>
    <mergeCell ref="A2:O2"/>
    <mergeCell ref="P2:R2"/>
    <mergeCell ref="H3:H4"/>
    <mergeCell ref="J3:M4"/>
    <mergeCell ref="I11:J11"/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</mergeCells>
  <pageMargins left="0.70866141732283505" right="0.70866141732283505" top="0.74803149606299202" bottom="0.74803149606299202" header="0.31496062992126" footer="0.31496062992126"/>
  <pageSetup scale="59" fitToHeight="0" orientation="landscape" verticalDpi="598" r:id="rId1"/>
  <headerFooter>
    <oddFooter>&amp;R&amp;"Times New Roman,Italic"&amp;8&amp;Z&amp;F</oddFooter>
  </headerFooter>
  <rowBreaks count="1" manualBreakCount="1">
    <brk id="5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99"/>
  <sheetViews>
    <sheetView topLeftCell="A17" zoomScaleNormal="100" workbookViewId="0">
      <selection activeCell="G35" sqref="G35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06"/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6"/>
      <c r="T1" s="58"/>
      <c r="U1" s="58"/>
    </row>
    <row r="2" spans="1:21" x14ac:dyDescent="0.3">
      <c r="A2" s="407" t="s">
        <v>0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8"/>
      <c r="P2" s="409" t="s">
        <v>1</v>
      </c>
      <c r="Q2" s="410"/>
      <c r="R2" s="411"/>
      <c r="S2" s="2"/>
      <c r="T2" s="364" t="s">
        <v>144</v>
      </c>
      <c r="U2" s="365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12" t="s">
        <v>2</v>
      </c>
      <c r="I3" s="103"/>
      <c r="J3" s="413"/>
      <c r="K3" s="413"/>
      <c r="L3" s="413"/>
      <c r="M3" s="413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12"/>
      <c r="I4" s="103"/>
      <c r="J4" s="414"/>
      <c r="K4" s="414"/>
      <c r="L4" s="414"/>
      <c r="M4" s="414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173.89</v>
      </c>
      <c r="T4" s="5">
        <v>23130</v>
      </c>
      <c r="U4" s="335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5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5"/>
    </row>
    <row r="7" spans="1:21" ht="15" customHeight="1" thickBot="1" x14ac:dyDescent="0.35">
      <c r="A7" s="7"/>
      <c r="B7" s="164" t="s">
        <v>6</v>
      </c>
      <c r="C7" s="394" t="s">
        <v>7</v>
      </c>
      <c r="D7" s="397"/>
      <c r="E7" s="395"/>
      <c r="F7" s="394" t="s">
        <v>8</v>
      </c>
      <c r="G7" s="395"/>
      <c r="H7" s="165" t="s">
        <v>9</v>
      </c>
      <c r="I7" s="394" t="s">
        <v>94</v>
      </c>
      <c r="J7" s="395"/>
      <c r="K7" s="165" t="s">
        <v>45</v>
      </c>
      <c r="L7" s="394" t="s">
        <v>10</v>
      </c>
      <c r="M7" s="396"/>
      <c r="N7" s="4"/>
      <c r="O7" s="2"/>
      <c r="P7" s="5"/>
      <c r="Q7" s="91">
        <f>H13</f>
        <v>0</v>
      </c>
      <c r="R7" s="6"/>
      <c r="S7" s="2"/>
      <c r="T7" s="5"/>
      <c r="U7" s="335"/>
    </row>
    <row r="8" spans="1:21" ht="16.149999999999999" customHeight="1" x14ac:dyDescent="0.3">
      <c r="A8" s="11"/>
      <c r="B8" s="8"/>
      <c r="C8" s="156" t="s">
        <v>11</v>
      </c>
      <c r="D8" s="400" t="s">
        <v>12</v>
      </c>
      <c r="E8" s="401"/>
      <c r="F8" s="156" t="s">
        <v>13</v>
      </c>
      <c r="G8" s="156" t="s">
        <v>8</v>
      </c>
      <c r="H8" s="157"/>
      <c r="I8" s="426"/>
      <c r="J8" s="427"/>
      <c r="K8" s="158"/>
      <c r="L8" s="402" t="s">
        <v>96</v>
      </c>
      <c r="M8" s="404" t="s">
        <v>97</v>
      </c>
      <c r="N8" s="4"/>
      <c r="O8" s="2"/>
      <c r="P8" s="5"/>
      <c r="Q8" s="91">
        <f>I13</f>
        <v>0</v>
      </c>
      <c r="R8" s="6"/>
      <c r="S8" s="2"/>
      <c r="T8" s="5"/>
      <c r="U8" s="335"/>
    </row>
    <row r="9" spans="1:21" ht="13.9" customHeight="1" thickBot="1" x14ac:dyDescent="0.35">
      <c r="A9" s="73" t="s">
        <v>15</v>
      </c>
      <c r="B9" s="9">
        <v>40000</v>
      </c>
      <c r="C9" s="381">
        <v>40100</v>
      </c>
      <c r="D9" s="383"/>
      <c r="E9" s="382"/>
      <c r="F9" s="381">
        <v>40200</v>
      </c>
      <c r="G9" s="382"/>
      <c r="H9" s="104"/>
      <c r="I9" s="381"/>
      <c r="J9" s="382"/>
      <c r="K9" s="10"/>
      <c r="L9" s="403"/>
      <c r="M9" s="405"/>
      <c r="N9" s="4"/>
      <c r="O9" s="2"/>
      <c r="P9" s="5"/>
      <c r="Q9" s="91">
        <f>K13</f>
        <v>0</v>
      </c>
      <c r="R9" s="6"/>
      <c r="S9" s="2"/>
      <c r="T9" s="5"/>
      <c r="U9" s="335"/>
    </row>
    <row r="10" spans="1:21" ht="14.5" customHeight="1" x14ac:dyDescent="0.3">
      <c r="A10" s="11" t="s">
        <v>109</v>
      </c>
      <c r="B10" s="338"/>
      <c r="C10" s="339"/>
      <c r="D10" s="384"/>
      <c r="E10" s="385"/>
      <c r="F10" s="248"/>
      <c r="G10" s="339"/>
      <c r="H10" s="339"/>
      <c r="I10" s="384"/>
      <c r="J10" s="385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336"/>
      <c r="C11" s="337"/>
      <c r="D11" s="398"/>
      <c r="E11" s="399"/>
      <c r="F11" s="304"/>
      <c r="G11" s="352"/>
      <c r="H11" s="352"/>
      <c r="I11" s="386"/>
      <c r="J11" s="38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173.89</v>
      </c>
      <c r="R11" s="202">
        <f>M16</f>
        <v>173.89</v>
      </c>
      <c r="S11" s="2"/>
      <c r="T11" s="58"/>
      <c r="U11" s="58"/>
    </row>
    <row r="12" spans="1:21" ht="13.5" thickBot="1" x14ac:dyDescent="0.35">
      <c r="A12" s="72" t="s">
        <v>64</v>
      </c>
      <c r="B12" s="331"/>
      <c r="C12" s="332"/>
      <c r="D12" s="417"/>
      <c r="E12" s="418"/>
      <c r="F12" s="332"/>
      <c r="G12" s="332"/>
      <c r="H12" s="332"/>
      <c r="I12" s="417"/>
      <c r="J12" s="418"/>
      <c r="K12" s="332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20">
        <f t="shared" ref="D13:E13" si="0">SUM(D10:D12)</f>
        <v>0</v>
      </c>
      <c r="E13" s="421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20">
        <f t="shared" ref="I13" si="1">SUM(I10:I12)</f>
        <v>0</v>
      </c>
      <c r="J13" s="421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22"/>
      <c r="E14" s="423"/>
      <c r="F14" s="15"/>
      <c r="G14" s="15"/>
      <c r="H14" s="15"/>
      <c r="I14" s="422"/>
      <c r="J14" s="423"/>
      <c r="K14" s="15"/>
      <c r="L14" s="15"/>
      <c r="M14" s="16"/>
      <c r="N14" s="4"/>
      <c r="O14" s="2"/>
      <c r="P14" s="13">
        <v>10440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24">
        <f>D13*0.1</f>
        <v>0</v>
      </c>
      <c r="E15" s="425"/>
      <c r="F15" s="18">
        <f>F13*0.1</f>
        <v>0</v>
      </c>
      <c r="G15" s="18">
        <f>G13*0.1</f>
        <v>0</v>
      </c>
      <c r="H15" s="18">
        <f>H13*0.1</f>
        <v>0</v>
      </c>
      <c r="I15" s="424">
        <f>I13*0.1</f>
        <v>0</v>
      </c>
      <c r="J15" s="425"/>
      <c r="K15" s="18">
        <f>K13*0</f>
        <v>0</v>
      </c>
      <c r="L15" s="18">
        <f>SUM(B15:K15)</f>
        <v>0</v>
      </c>
      <c r="M15" s="266">
        <v>173.89</v>
      </c>
      <c r="N15" s="19">
        <v>24000</v>
      </c>
      <c r="O15" s="2"/>
      <c r="P15" s="13">
        <v>70700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173.89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75">
        <v>40100</v>
      </c>
      <c r="D17" s="376"/>
      <c r="E17" s="377"/>
      <c r="F17" s="375">
        <v>40200</v>
      </c>
      <c r="G17" s="377"/>
      <c r="H17" s="22"/>
      <c r="I17" s="375"/>
      <c r="J17" s="377"/>
      <c r="K17" s="5"/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1" ht="13.5" thickBot="1" x14ac:dyDescent="0.35">
      <c r="A20" s="366" t="s">
        <v>22</v>
      </c>
      <c r="B20" s="367"/>
      <c r="C20" s="368"/>
      <c r="D20" s="26"/>
      <c r="E20" s="366" t="s">
        <v>54</v>
      </c>
      <c r="F20" s="367"/>
      <c r="G20" s="367"/>
      <c r="H20" s="368"/>
      <c r="J20" s="366" t="s">
        <v>52</v>
      </c>
      <c r="K20" s="367"/>
      <c r="L20" s="368"/>
      <c r="M20" s="2"/>
      <c r="N20" s="4"/>
      <c r="O20" s="2"/>
      <c r="R20" s="200">
        <f>-M76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9"/>
      <c r="F21" s="370"/>
      <c r="G21" s="371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-173.89</v>
      </c>
      <c r="R21" s="45"/>
      <c r="S21" s="2"/>
      <c r="T21" s="58"/>
      <c r="U21" s="58"/>
    </row>
    <row r="22" spans="1:21" ht="12.75" customHeight="1" x14ac:dyDescent="0.3">
      <c r="A22" s="27">
        <v>50</v>
      </c>
      <c r="B22" s="280"/>
      <c r="C22" s="92">
        <f t="shared" si="2"/>
        <v>0</v>
      </c>
      <c r="D22" s="28"/>
      <c r="E22" s="369"/>
      <c r="F22" s="370"/>
      <c r="G22" s="371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ht="12.75" customHeight="1" x14ac:dyDescent="0.3">
      <c r="A23" s="31">
        <v>20</v>
      </c>
      <c r="B23" s="280"/>
      <c r="C23" s="92">
        <f t="shared" si="2"/>
        <v>0</v>
      </c>
      <c r="D23" s="28"/>
      <c r="E23" s="369"/>
      <c r="F23" s="370"/>
      <c r="G23" s="371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72"/>
      <c r="F24" s="373"/>
      <c r="G24" s="374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72"/>
      <c r="F25" s="373"/>
      <c r="G25" s="374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ht="12" customHeight="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24200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6"/>
      <c r="C28" s="93">
        <f>B28</f>
        <v>0</v>
      </c>
      <c r="D28" s="39"/>
      <c r="E28" s="366" t="s">
        <v>55</v>
      </c>
      <c r="F28" s="367"/>
      <c r="G28" s="367"/>
      <c r="H28" s="368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 t="s">
        <v>16</v>
      </c>
      <c r="C29" s="94">
        <f>SUM(C21:C28)</f>
        <v>0</v>
      </c>
      <c r="D29" s="41"/>
      <c r="E29" s="372"/>
      <c r="F29" s="373"/>
      <c r="G29" s="374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72"/>
      <c r="F30" s="373"/>
      <c r="G30" s="37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378" t="s">
        <v>23</v>
      </c>
      <c r="B31" s="379"/>
      <c r="C31" s="380"/>
      <c r="D31" s="44"/>
      <c r="E31" s="372"/>
      <c r="F31" s="373"/>
      <c r="G31" s="37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72"/>
      <c r="F32" s="373"/>
      <c r="G32" s="374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72"/>
      <c r="F33" s="373"/>
      <c r="G33" s="374"/>
      <c r="H33" s="76"/>
      <c r="I33" s="30"/>
      <c r="J33" s="167" t="s">
        <v>53</v>
      </c>
      <c r="K33" s="168"/>
      <c r="L33" s="169"/>
      <c r="M33" s="25"/>
      <c r="N33" s="389" t="s">
        <v>61</v>
      </c>
      <c r="O33" s="389"/>
      <c r="P33" s="389"/>
      <c r="Q33" s="389"/>
      <c r="R33" s="389"/>
      <c r="S33" s="389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30"/>
      <c r="O34" s="430"/>
      <c r="P34" s="430"/>
      <c r="Q34" s="430"/>
      <c r="R34" s="430"/>
      <c r="S34" s="55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88"/>
      <c r="O35" s="388"/>
      <c r="P35" s="388"/>
      <c r="Q35" s="388"/>
      <c r="R35" s="388"/>
      <c r="S35" s="76"/>
      <c r="T35" s="58"/>
      <c r="U35" s="58"/>
    </row>
    <row r="36" spans="1:21" x14ac:dyDescent="0.3">
      <c r="A36" s="43"/>
      <c r="B36" s="55"/>
      <c r="C36" s="97"/>
      <c r="D36" s="3"/>
      <c r="E36" s="366" t="s">
        <v>59</v>
      </c>
      <c r="F36" s="367"/>
      <c r="G36" s="367"/>
      <c r="H36" s="368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88"/>
      <c r="O36" s="388"/>
      <c r="P36" s="388"/>
      <c r="Q36" s="388"/>
      <c r="R36" s="388"/>
      <c r="S36" s="76"/>
      <c r="T36" s="58"/>
      <c r="U36" s="58"/>
    </row>
    <row r="37" spans="1:21" x14ac:dyDescent="0.3">
      <c r="A37" s="2"/>
      <c r="B37" s="2"/>
      <c r="C37" s="2"/>
      <c r="E37" s="369" t="s">
        <v>139</v>
      </c>
      <c r="F37" s="370"/>
      <c r="G37" s="371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388"/>
      <c r="O37" s="388"/>
      <c r="P37" s="388"/>
      <c r="Q37" s="388"/>
      <c r="R37" s="388"/>
      <c r="S37" s="76"/>
      <c r="T37" s="58"/>
      <c r="U37" s="58"/>
    </row>
    <row r="38" spans="1:21" x14ac:dyDescent="0.3">
      <c r="A38" s="390" t="s">
        <v>39</v>
      </c>
      <c r="B38" s="390"/>
      <c r="C38" s="2"/>
      <c r="D38" s="2"/>
      <c r="E38" s="369"/>
      <c r="F38" s="370"/>
      <c r="G38" s="371"/>
      <c r="H38" s="55"/>
      <c r="I38" s="30"/>
      <c r="J38" s="43" t="s">
        <v>46</v>
      </c>
      <c r="K38" s="52"/>
      <c r="L38" s="89">
        <f t="shared" si="4"/>
        <v>0</v>
      </c>
      <c r="M38" s="56"/>
      <c r="N38" s="388"/>
      <c r="O38" s="388"/>
      <c r="P38" s="388"/>
      <c r="Q38" s="388"/>
      <c r="R38" s="388"/>
      <c r="S38" s="76"/>
      <c r="T38" s="58"/>
      <c r="U38" s="58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69"/>
      <c r="F39" s="370"/>
      <c r="G39" s="371"/>
      <c r="H39" s="55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69"/>
      <c r="F40" s="370"/>
      <c r="G40" s="371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69"/>
      <c r="F41" s="370"/>
      <c r="G41" s="371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89" t="s">
        <v>62</v>
      </c>
      <c r="O41" s="389"/>
      <c r="P41" s="389"/>
      <c r="Q41" s="389"/>
      <c r="R41" s="389"/>
      <c r="S41" s="389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388"/>
      <c r="O42" s="388"/>
      <c r="P42" s="388"/>
      <c r="Q42" s="388"/>
      <c r="R42" s="388"/>
      <c r="S42" s="76"/>
      <c r="T42" s="58"/>
      <c r="U42" s="58"/>
    </row>
    <row r="43" spans="1:21" x14ac:dyDescent="0.3">
      <c r="A43" s="47"/>
      <c r="B43" s="61"/>
      <c r="C43" s="2"/>
      <c r="D43" s="2"/>
      <c r="G43" s="2"/>
      <c r="H43" s="2"/>
      <c r="I43" s="23"/>
      <c r="J43" s="60"/>
      <c r="K43" s="46"/>
      <c r="L43" s="89">
        <f t="shared" si="4"/>
        <v>0</v>
      </c>
      <c r="M43" s="25"/>
      <c r="N43" s="388"/>
      <c r="O43" s="388"/>
      <c r="P43" s="388"/>
      <c r="Q43" s="388"/>
      <c r="R43" s="388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333"/>
      <c r="G44" s="2"/>
      <c r="H44" s="2"/>
      <c r="I44" s="2"/>
      <c r="J44" s="155"/>
      <c r="K44" s="46"/>
      <c r="L44" s="89">
        <f t="shared" si="4"/>
        <v>0</v>
      </c>
      <c r="M44" s="25"/>
      <c r="N44" s="388"/>
      <c r="O44" s="388"/>
      <c r="P44" s="388"/>
      <c r="Q44" s="388"/>
      <c r="R44" s="388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3"/>
      <c r="G45" s="2"/>
      <c r="H45" s="2"/>
      <c r="I45" s="2"/>
      <c r="J45" s="2"/>
      <c r="K45" s="3"/>
      <c r="L45" s="89">
        <f>M16-K23-K24+K29-L35+L36+L37+L38+L39+L40+L41+L42+L43+L44+K28+K27</f>
        <v>173.89</v>
      </c>
      <c r="M45" s="25"/>
      <c r="N45" s="388"/>
      <c r="O45" s="388"/>
      <c r="P45" s="388"/>
      <c r="Q45" s="388"/>
      <c r="R45" s="388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34"/>
      <c r="G46" s="2"/>
      <c r="H46" s="2"/>
      <c r="I46" s="2"/>
      <c r="J46" s="3"/>
      <c r="K46" s="3"/>
      <c r="M46" s="25"/>
      <c r="N46" s="388"/>
      <c r="O46" s="388"/>
      <c r="P46" s="388"/>
      <c r="Q46" s="388"/>
      <c r="R46" s="388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-173.89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/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ht="15" customHeight="1" x14ac:dyDescent="0.3">
      <c r="A51" s="2"/>
      <c r="B51" s="2"/>
      <c r="C51" s="2"/>
      <c r="D51" s="2"/>
      <c r="E51" s="419">
        <f>+J51</f>
        <v>0</v>
      </c>
      <c r="F51" s="419"/>
      <c r="G51" s="419"/>
      <c r="H51" s="419"/>
      <c r="I51" s="2"/>
      <c r="J51" s="419">
        <f>+J3</f>
        <v>0</v>
      </c>
      <c r="K51" s="419"/>
      <c r="L51" s="419"/>
      <c r="M51" s="419"/>
      <c r="O51" s="2"/>
      <c r="P51" s="2"/>
      <c r="Q51" s="4"/>
      <c r="R51" s="4"/>
      <c r="S51" s="58"/>
      <c r="T51" s="58"/>
      <c r="U51" s="58"/>
    </row>
    <row r="52" spans="1:21" ht="15" customHeight="1" thickBot="1" x14ac:dyDescent="0.35">
      <c r="A52" s="2"/>
      <c r="B52" s="2"/>
      <c r="C52" s="2"/>
      <c r="D52" s="2"/>
      <c r="E52" s="286"/>
      <c r="F52" s="286"/>
      <c r="G52" s="286"/>
      <c r="H52" s="287"/>
      <c r="I52" s="2"/>
      <c r="J52" s="288" t="s">
        <v>106</v>
      </c>
      <c r="K52" s="286"/>
      <c r="L52" s="286"/>
      <c r="M52" s="287"/>
      <c r="N52" s="290"/>
      <c r="O52" s="2"/>
      <c r="P52" s="2"/>
      <c r="Q52" s="4"/>
      <c r="R52" s="4"/>
      <c r="S52" s="58"/>
      <c r="T52" s="58"/>
      <c r="U52" s="58"/>
    </row>
    <row r="53" spans="1:21" ht="15" customHeight="1" x14ac:dyDescent="0.3">
      <c r="A53" s="2"/>
      <c r="B53" s="2"/>
      <c r="C53" s="2"/>
      <c r="D53" s="2"/>
      <c r="E53" s="286"/>
      <c r="F53" s="286"/>
      <c r="G53" s="191"/>
      <c r="H53" s="191"/>
      <c r="I53" s="2"/>
      <c r="J53" s="291" t="s">
        <v>148</v>
      </c>
      <c r="K53" s="292" t="s">
        <v>101</v>
      </c>
      <c r="L53" s="252"/>
      <c r="M53" s="252"/>
      <c r="N53" s="293"/>
      <c r="O53" s="2"/>
      <c r="P53" s="2"/>
      <c r="Q53" s="4"/>
      <c r="R53" s="4"/>
      <c r="S53" s="58"/>
      <c r="T53" s="58"/>
      <c r="U53" s="58"/>
    </row>
    <row r="54" spans="1:21" ht="15" customHeight="1" x14ac:dyDescent="0.3">
      <c r="A54" s="2"/>
      <c r="B54" s="2"/>
      <c r="C54" s="2"/>
      <c r="D54" s="2"/>
      <c r="E54" s="286"/>
      <c r="F54" s="286"/>
      <c r="G54" s="191"/>
      <c r="H54" s="191"/>
      <c r="I54" s="2"/>
      <c r="J54" s="296" t="s">
        <v>148</v>
      </c>
      <c r="K54" s="286" t="s">
        <v>118</v>
      </c>
      <c r="L54" s="256"/>
      <c r="M54" s="256"/>
      <c r="N54" s="301"/>
      <c r="O54" s="2"/>
      <c r="P54" s="2"/>
      <c r="Q54" s="4"/>
      <c r="R54" s="4"/>
      <c r="S54" s="58"/>
      <c r="T54" s="58"/>
      <c r="U54" s="58"/>
    </row>
    <row r="55" spans="1:21" ht="13.5" thickBot="1" x14ac:dyDescent="0.35">
      <c r="A55" s="2"/>
      <c r="B55" s="2"/>
      <c r="C55" s="2"/>
      <c r="D55" s="2"/>
      <c r="E55" s="286"/>
      <c r="F55" s="286"/>
      <c r="G55" s="191"/>
      <c r="H55" s="192"/>
      <c r="I55" s="2"/>
      <c r="J55" s="294" t="s">
        <v>148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O55" s="2"/>
      <c r="P55" s="2"/>
      <c r="Q55" s="4"/>
      <c r="R55" s="4"/>
      <c r="S55" s="58"/>
    </row>
    <row r="56" spans="1:21" x14ac:dyDescent="0.3">
      <c r="A56" s="7" t="s">
        <v>16</v>
      </c>
      <c r="B56" s="68"/>
      <c r="E56" s="286"/>
      <c r="F56" s="286"/>
      <c r="G56" s="191"/>
      <c r="H56" s="192"/>
      <c r="J56" s="291" t="s">
        <v>146</v>
      </c>
      <c r="K56" s="292" t="s">
        <v>101</v>
      </c>
      <c r="L56" s="252"/>
      <c r="M56" s="252"/>
      <c r="N56" s="293"/>
      <c r="S56" s="69"/>
    </row>
    <row r="57" spans="1:21" x14ac:dyDescent="0.3">
      <c r="A57" s="7"/>
      <c r="E57" s="286"/>
      <c r="F57" s="286"/>
      <c r="G57" s="191"/>
      <c r="H57" s="191"/>
      <c r="J57" s="296" t="s">
        <v>146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A58" s="70"/>
      <c r="E58" s="286"/>
      <c r="F58" s="286"/>
      <c r="G58" s="191"/>
      <c r="H58" s="192"/>
      <c r="J58" s="294" t="s">
        <v>146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S58" s="69"/>
    </row>
    <row r="59" spans="1:21" x14ac:dyDescent="0.3">
      <c r="A59" s="70"/>
      <c r="E59" s="286"/>
      <c r="F59" s="286"/>
      <c r="G59" s="191"/>
      <c r="H59" s="192"/>
      <c r="J59" s="291" t="s">
        <v>152</v>
      </c>
      <c r="K59" s="292" t="s">
        <v>101</v>
      </c>
      <c r="L59" s="252"/>
      <c r="M59" s="252"/>
      <c r="N59" s="293"/>
      <c r="S59" s="69"/>
    </row>
    <row r="60" spans="1:21" x14ac:dyDescent="0.3">
      <c r="A60" s="70"/>
      <c r="E60" s="286"/>
      <c r="F60" s="286"/>
      <c r="G60" s="191"/>
      <c r="H60" s="191"/>
      <c r="J60" s="296" t="s">
        <v>152</v>
      </c>
      <c r="K60" s="286" t="s">
        <v>118</v>
      </c>
      <c r="L60" s="256"/>
      <c r="M60" s="256"/>
      <c r="N60" s="301"/>
      <c r="S60" s="69"/>
    </row>
    <row r="61" spans="1:21" ht="13.5" thickBot="1" x14ac:dyDescent="0.35">
      <c r="E61" s="286"/>
      <c r="F61" s="286"/>
      <c r="G61" s="191"/>
      <c r="H61" s="192"/>
      <c r="J61" s="294" t="s">
        <v>152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S61" s="69"/>
    </row>
    <row r="62" spans="1:21" x14ac:dyDescent="0.3">
      <c r="A62" s="7"/>
      <c r="E62" s="286"/>
      <c r="F62" s="286"/>
      <c r="G62" s="191"/>
      <c r="H62" s="192"/>
      <c r="I62" s="7"/>
      <c r="J62" s="291" t="s">
        <v>157</v>
      </c>
      <c r="K62" s="292" t="s">
        <v>101</v>
      </c>
      <c r="L62" s="252"/>
      <c r="M62" s="252"/>
      <c r="N62" s="293"/>
      <c r="S62" s="69"/>
    </row>
    <row r="63" spans="1:21" x14ac:dyDescent="0.3">
      <c r="E63" s="286"/>
      <c r="F63" s="286"/>
      <c r="G63" s="191"/>
      <c r="H63" s="191"/>
      <c r="I63" s="7"/>
      <c r="J63" s="296" t="s">
        <v>157</v>
      </c>
      <c r="K63" s="286" t="s">
        <v>118</v>
      </c>
      <c r="L63" s="256"/>
      <c r="M63" s="256"/>
      <c r="N63" s="301"/>
      <c r="S63" s="69"/>
    </row>
    <row r="64" spans="1:21" ht="13.5" thickBot="1" x14ac:dyDescent="0.35">
      <c r="E64" s="286"/>
      <c r="F64" s="286"/>
      <c r="G64" s="191"/>
      <c r="H64" s="192"/>
      <c r="J64" s="294" t="s">
        <v>157</v>
      </c>
      <c r="K64" s="295" t="s">
        <v>102</v>
      </c>
      <c r="L64" s="253"/>
      <c r="M64" s="254">
        <f>SUM(L62:L64)</f>
        <v>0</v>
      </c>
      <c r="N64" s="255">
        <f>+M64*0.0185</f>
        <v>0</v>
      </c>
    </row>
    <row r="65" spans="2:19" x14ac:dyDescent="0.3">
      <c r="E65" s="286"/>
      <c r="F65" s="286"/>
      <c r="G65" s="191"/>
      <c r="H65" s="192"/>
      <c r="J65" s="291" t="s">
        <v>130</v>
      </c>
      <c r="K65" s="292" t="s">
        <v>101</v>
      </c>
      <c r="L65" s="252"/>
      <c r="M65" s="252"/>
      <c r="N65" s="293"/>
      <c r="Q65" s="57" t="s">
        <v>140</v>
      </c>
      <c r="R65" s="57" t="s">
        <v>29</v>
      </c>
    </row>
    <row r="66" spans="2:19" x14ac:dyDescent="0.3">
      <c r="E66" s="286"/>
      <c r="F66" s="286"/>
      <c r="G66" s="191"/>
      <c r="H66" s="191"/>
      <c r="J66" s="296" t="s">
        <v>130</v>
      </c>
      <c r="K66" s="286" t="s">
        <v>118</v>
      </c>
      <c r="L66" s="256"/>
      <c r="M66" s="256"/>
      <c r="N66" s="301"/>
      <c r="Q66" s="327"/>
      <c r="R66" s="327"/>
      <c r="S66" s="57" t="s">
        <v>37</v>
      </c>
    </row>
    <row r="67" spans="2:19" ht="13.5" thickBot="1" x14ac:dyDescent="0.35">
      <c r="E67" s="286"/>
      <c r="F67" s="286"/>
      <c r="G67" s="191"/>
      <c r="H67" s="192"/>
      <c r="J67" s="294" t="s">
        <v>130</v>
      </c>
      <c r="K67" s="295" t="s">
        <v>102</v>
      </c>
      <c r="L67" s="264"/>
      <c r="M67" s="254">
        <f>SUM(L65:L67)</f>
        <v>0</v>
      </c>
      <c r="N67" s="255">
        <f>+M67*0.0185</f>
        <v>0</v>
      </c>
      <c r="Q67" s="327"/>
      <c r="R67" s="327"/>
    </row>
    <row r="68" spans="2:19" x14ac:dyDescent="0.3">
      <c r="E68" s="286"/>
      <c r="F68" s="286"/>
      <c r="G68" s="191"/>
      <c r="H68" s="192"/>
      <c r="J68" s="291" t="s">
        <v>131</v>
      </c>
      <c r="K68" s="292" t="s">
        <v>101</v>
      </c>
      <c r="L68" s="252"/>
      <c r="M68" s="252"/>
      <c r="N68" s="293"/>
      <c r="Q68" s="327"/>
      <c r="R68" s="327"/>
    </row>
    <row r="69" spans="2:19" x14ac:dyDescent="0.3">
      <c r="E69" s="286"/>
      <c r="F69" s="286"/>
      <c r="G69" s="191"/>
      <c r="H69" s="191"/>
      <c r="J69" s="296" t="s">
        <v>131</v>
      </c>
      <c r="K69" s="286" t="s">
        <v>118</v>
      </c>
      <c r="L69" s="256"/>
      <c r="M69" s="256"/>
      <c r="N69" s="301"/>
      <c r="Q69" s="327"/>
      <c r="R69" s="327"/>
    </row>
    <row r="70" spans="2:19" ht="13.5" thickBot="1" x14ac:dyDescent="0.35">
      <c r="B70" s="71"/>
      <c r="E70" s="286"/>
      <c r="F70" s="286"/>
      <c r="G70" s="191"/>
      <c r="H70" s="192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Q70" s="327"/>
      <c r="R70" s="327"/>
    </row>
    <row r="71" spans="2:19" x14ac:dyDescent="0.3">
      <c r="B71" s="71"/>
      <c r="E71" s="286"/>
      <c r="F71" s="286"/>
      <c r="G71" s="191"/>
      <c r="H71" s="192"/>
      <c r="J71" s="297" t="s">
        <v>132</v>
      </c>
      <c r="K71" s="298" t="s">
        <v>101</v>
      </c>
      <c r="L71" s="302"/>
      <c r="M71" s="252"/>
      <c r="N71" s="293"/>
      <c r="Q71" s="327"/>
      <c r="R71" s="327"/>
    </row>
    <row r="72" spans="2:19" x14ac:dyDescent="0.3">
      <c r="B72" s="71"/>
      <c r="E72" s="286"/>
      <c r="F72" s="286"/>
      <c r="G72" s="191"/>
      <c r="H72" s="191"/>
      <c r="J72" s="296" t="s">
        <v>132</v>
      </c>
      <c r="K72" s="286" t="s">
        <v>118</v>
      </c>
      <c r="L72" s="262"/>
      <c r="M72" s="256"/>
      <c r="N72" s="301"/>
      <c r="Q72" s="327"/>
      <c r="R72" s="327"/>
    </row>
    <row r="73" spans="2:19" ht="13.5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53"/>
      <c r="M73" s="254">
        <f>SUM(L71:L73)</f>
        <v>0</v>
      </c>
      <c r="N73" s="255">
        <f>+M73*0.0185</f>
        <v>0</v>
      </c>
      <c r="Q73" s="327"/>
      <c r="R73" s="327"/>
    </row>
    <row r="74" spans="2:19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252"/>
      <c r="N74" s="293"/>
      <c r="Q74" s="327"/>
      <c r="R74" s="327"/>
    </row>
    <row r="75" spans="2:19" x14ac:dyDescent="0.3">
      <c r="E75" s="286"/>
      <c r="F75" s="286"/>
      <c r="G75" s="191"/>
      <c r="H75" s="192"/>
      <c r="J75" s="296" t="s">
        <v>132</v>
      </c>
      <c r="K75" s="286" t="s">
        <v>118</v>
      </c>
      <c r="L75" s="317"/>
      <c r="M75" s="256"/>
      <c r="N75" s="301"/>
      <c r="Q75" s="327"/>
      <c r="R75" s="327"/>
    </row>
    <row r="76" spans="2:19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Q76" s="327"/>
      <c r="R76" s="327"/>
    </row>
    <row r="77" spans="2:19" ht="13.5" thickBot="1" x14ac:dyDescent="0.35">
      <c r="E77" s="286"/>
      <c r="F77" s="286"/>
      <c r="G77" s="191"/>
      <c r="H77" s="192"/>
      <c r="J77" s="340"/>
      <c r="K77" s="341"/>
      <c r="L77" s="342"/>
      <c r="M77" s="343">
        <f>SUM(M76,M73,M70,M67,M64,M61,M58,M55)</f>
        <v>0</v>
      </c>
      <c r="N77" s="344">
        <f>+SUM(N76,N73,N70,N67,N64,N61,N58,N55)</f>
        <v>0</v>
      </c>
      <c r="Q77" s="327"/>
      <c r="R77" s="327"/>
    </row>
    <row r="78" spans="2:19" x14ac:dyDescent="0.3">
      <c r="E78" s="286"/>
      <c r="F78" s="286"/>
      <c r="G78" s="191"/>
      <c r="H78" s="192"/>
      <c r="J78" s="291" t="s">
        <v>148</v>
      </c>
      <c r="K78" s="292" t="s">
        <v>103</v>
      </c>
      <c r="L78" s="252"/>
      <c r="M78" s="276">
        <f>SUM(L78)</f>
        <v>0</v>
      </c>
      <c r="N78" s="293"/>
      <c r="Q78" s="323">
        <f>SUM(Q66:Q77)</f>
        <v>0</v>
      </c>
      <c r="R78" s="323">
        <f>SUM(R66:R77)*1.98</f>
        <v>0</v>
      </c>
    </row>
    <row r="79" spans="2:19" x14ac:dyDescent="0.3">
      <c r="E79" s="286"/>
      <c r="F79" s="286"/>
      <c r="G79" s="191"/>
      <c r="H79" s="192"/>
      <c r="J79" s="296" t="s">
        <v>150</v>
      </c>
      <c r="K79" s="286" t="s">
        <v>103</v>
      </c>
      <c r="L79" s="256"/>
      <c r="M79" s="257">
        <f t="shared" ref="M79:M83" si="5">SUM(L79)</f>
        <v>0</v>
      </c>
      <c r="N79" s="301"/>
      <c r="R79" s="323">
        <f>SUM(Q78:R78)</f>
        <v>0</v>
      </c>
    </row>
    <row r="80" spans="2:19" x14ac:dyDescent="0.3">
      <c r="E80" s="286"/>
      <c r="F80" s="286"/>
      <c r="G80" s="191"/>
      <c r="H80" s="192"/>
      <c r="J80" s="296" t="s">
        <v>152</v>
      </c>
      <c r="K80" s="286" t="s">
        <v>103</v>
      </c>
      <c r="L80" s="256"/>
      <c r="M80" s="257">
        <f t="shared" si="5"/>
        <v>0</v>
      </c>
      <c r="N80" s="301"/>
    </row>
    <row r="81" spans="5:17" x14ac:dyDescent="0.3">
      <c r="E81" s="286"/>
      <c r="F81" s="286"/>
      <c r="G81" s="191"/>
      <c r="H81" s="192"/>
      <c r="J81" s="296" t="s">
        <v>156</v>
      </c>
      <c r="K81" s="286" t="s">
        <v>103</v>
      </c>
      <c r="L81" s="256"/>
      <c r="M81" s="257">
        <f t="shared" si="5"/>
        <v>0</v>
      </c>
      <c r="N81" s="301"/>
    </row>
    <row r="82" spans="5:17" x14ac:dyDescent="0.3">
      <c r="E82" s="286"/>
      <c r="F82" s="286"/>
      <c r="G82" s="191"/>
      <c r="H82" s="192"/>
      <c r="J82" s="296" t="s">
        <v>129</v>
      </c>
      <c r="K82" s="286" t="s">
        <v>103</v>
      </c>
      <c r="L82" s="256"/>
      <c r="M82" s="257">
        <f t="shared" si="5"/>
        <v>0</v>
      </c>
      <c r="N82" s="301"/>
    </row>
    <row r="83" spans="5:17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5"/>
        <v>0</v>
      </c>
      <c r="N83" s="301"/>
    </row>
    <row r="84" spans="5:17" x14ac:dyDescent="0.3">
      <c r="E84" s="286"/>
      <c r="F84" s="286"/>
      <c r="G84" s="191"/>
      <c r="H84" s="192"/>
      <c r="J84" s="296" t="s">
        <v>138</v>
      </c>
      <c r="K84" s="286" t="s">
        <v>103</v>
      </c>
      <c r="L84" s="325"/>
      <c r="M84" s="257">
        <f>SUM(L84)</f>
        <v>0</v>
      </c>
      <c r="N84" s="301"/>
    </row>
    <row r="85" spans="5:17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</row>
    <row r="86" spans="5:17" ht="13.5" thickBot="1" x14ac:dyDescent="0.35">
      <c r="E86" s="286"/>
      <c r="F86" s="286"/>
      <c r="G86" s="286"/>
      <c r="H86" s="192"/>
      <c r="J86" s="345"/>
      <c r="K86" s="346"/>
      <c r="L86" s="347"/>
      <c r="M86" s="348">
        <f>SUM(M78:M85)</f>
        <v>0</v>
      </c>
      <c r="N86" s="349">
        <f>SUM(N78:N85)</f>
        <v>0</v>
      </c>
    </row>
    <row r="87" spans="5:17" x14ac:dyDescent="0.3">
      <c r="E87" s="286"/>
      <c r="F87" s="286"/>
      <c r="G87" s="286"/>
      <c r="H87" s="192"/>
      <c r="J87" s="286"/>
      <c r="K87" s="286"/>
      <c r="L87" s="286"/>
      <c r="M87" s="287"/>
    </row>
    <row r="88" spans="5:17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7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7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</row>
    <row r="91" spans="5:17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7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7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7" x14ac:dyDescent="0.3">
      <c r="E94" s="286"/>
      <c r="F94" s="286"/>
      <c r="G94" s="286"/>
      <c r="H94" s="192"/>
      <c r="J94" s="286"/>
      <c r="K94" s="286"/>
      <c r="L94" s="286"/>
      <c r="M94" s="289"/>
    </row>
    <row r="95" spans="5:17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  <c r="P95" s="324"/>
      <c r="Q95" s="323"/>
    </row>
    <row r="96" spans="5:17" ht="13.5" thickTop="1" x14ac:dyDescent="0.3">
      <c r="E96" s="286"/>
      <c r="F96" s="286"/>
      <c r="G96" s="286"/>
      <c r="H96" s="192"/>
      <c r="J96" s="286"/>
      <c r="K96" s="286"/>
      <c r="L96" s="286"/>
      <c r="M96" s="287"/>
      <c r="P96" s="324"/>
      <c r="Q96" s="323"/>
    </row>
    <row r="97" spans="5:17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  <c r="P97" s="324"/>
      <c r="Q97" s="323"/>
    </row>
    <row r="98" spans="5:17" x14ac:dyDescent="0.3">
      <c r="J98" s="321"/>
      <c r="M98" s="320"/>
      <c r="P98" s="324"/>
      <c r="Q98" s="323"/>
    </row>
    <row r="99" spans="5:17" x14ac:dyDescent="0.3">
      <c r="J99" s="321"/>
      <c r="M99" s="320"/>
    </row>
  </sheetData>
  <mergeCells count="68">
    <mergeCell ref="N46:R46"/>
    <mergeCell ref="E40:G40"/>
    <mergeCell ref="N41:S41"/>
    <mergeCell ref="N42:R42"/>
    <mergeCell ref="N43:R43"/>
    <mergeCell ref="N44:R44"/>
    <mergeCell ref="E41:G41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5:E15"/>
    <mergeCell ref="I15:J15"/>
    <mergeCell ref="C17:E17"/>
    <mergeCell ref="F17:G17"/>
    <mergeCell ref="I17:J17"/>
    <mergeCell ref="D12:E12"/>
    <mergeCell ref="I12:J12"/>
    <mergeCell ref="D13:E13"/>
    <mergeCell ref="I13:J13"/>
    <mergeCell ref="D14:E14"/>
    <mergeCell ref="I14:J14"/>
    <mergeCell ref="D11:E11"/>
    <mergeCell ref="A1:S1"/>
    <mergeCell ref="A2:O2"/>
    <mergeCell ref="P2:R2"/>
    <mergeCell ref="H3:H4"/>
    <mergeCell ref="J3:M4"/>
    <mergeCell ref="I11:J11"/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</mergeCells>
  <phoneticPr fontId="39" type="noConversion"/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4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0"/>
  <sheetViews>
    <sheetView tabSelected="1" zoomScale="90" zoomScaleNormal="90" workbookViewId="0">
      <selection activeCell="F6" sqref="F6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1796875" customWidth="1"/>
    <col min="4" max="4" width="13" customWidth="1"/>
    <col min="5" max="5" width="12.453125" customWidth="1"/>
    <col min="6" max="6" width="13.26953125" customWidth="1"/>
    <col min="7" max="7" width="12.453125" customWidth="1"/>
    <col min="8" max="8" width="12.7265625" customWidth="1"/>
    <col min="9" max="9" width="13.7265625" customWidth="1"/>
    <col min="12" max="12" width="11.1796875" bestFit="1" customWidth="1"/>
  </cols>
  <sheetData>
    <row r="1" spans="1:9" ht="19" thickBot="1" x14ac:dyDescent="0.5">
      <c r="A1" s="436" t="s">
        <v>117</v>
      </c>
      <c r="B1" s="437"/>
      <c r="C1" s="437"/>
      <c r="D1" s="437"/>
      <c r="E1" s="437"/>
      <c r="F1" s="437"/>
      <c r="G1" s="437"/>
      <c r="H1" s="437"/>
      <c r="I1" s="438"/>
    </row>
    <row r="2" spans="1:9" ht="19" thickBot="1" x14ac:dyDescent="0.5">
      <c r="A2" s="431">
        <f>+SUN!J3</f>
        <v>0</v>
      </c>
      <c r="B2" s="432"/>
      <c r="C2" s="432"/>
      <c r="D2" s="432"/>
      <c r="E2" s="432"/>
      <c r="F2" s="432"/>
      <c r="G2" s="432"/>
      <c r="H2" s="432"/>
      <c r="I2" s="433"/>
    </row>
    <row r="3" spans="1:9" ht="15" thickBot="1" x14ac:dyDescent="0.4">
      <c r="A3" s="105"/>
      <c r="B3" s="106" t="s">
        <v>65</v>
      </c>
      <c r="C3" s="106" t="s">
        <v>66</v>
      </c>
      <c r="D3" s="106" t="s">
        <v>67</v>
      </c>
      <c r="E3" s="106" t="s">
        <v>68</v>
      </c>
      <c r="F3" s="106" t="s">
        <v>69</v>
      </c>
      <c r="G3" s="106" t="s">
        <v>70</v>
      </c>
      <c r="H3" s="106" t="s">
        <v>71</v>
      </c>
      <c r="I3" s="107"/>
    </row>
    <row r="4" spans="1:9" ht="15" thickBot="1" x14ac:dyDescent="0.4">
      <c r="A4" s="105"/>
      <c r="B4" s="108">
        <f>MON!J3</f>
        <v>0</v>
      </c>
      <c r="C4" s="108">
        <f>TUE!J3</f>
        <v>0</v>
      </c>
      <c r="D4" s="108">
        <f>WED!J3</f>
        <v>0</v>
      </c>
      <c r="E4" s="108">
        <f>THU!J3</f>
        <v>0</v>
      </c>
      <c r="F4" s="108">
        <f>FRI!J3</f>
        <v>0</v>
      </c>
      <c r="G4" s="108">
        <f>SAT!J3</f>
        <v>0</v>
      </c>
      <c r="H4" s="108">
        <f>SUN!J3</f>
        <v>0</v>
      </c>
      <c r="I4" s="107" t="s">
        <v>72</v>
      </c>
    </row>
    <row r="5" spans="1:9" ht="15" outlineLevel="1" thickBot="1" x14ac:dyDescent="0.4">
      <c r="A5" s="203" t="s">
        <v>73</v>
      </c>
      <c r="B5" s="204">
        <f>SUM(B10:B12)+B7+B8+B9</f>
        <v>0</v>
      </c>
      <c r="C5" s="204">
        <f>SUM(C10:C12)+C7+C8+C9</f>
        <v>0</v>
      </c>
      <c r="D5" s="204">
        <f t="shared" ref="D5:H5" si="0">SUM(D10:D12)+D7+D8+D9</f>
        <v>0</v>
      </c>
      <c r="E5" s="204">
        <f t="shared" si="0"/>
        <v>0</v>
      </c>
      <c r="F5" s="204">
        <f t="shared" si="0"/>
        <v>0</v>
      </c>
      <c r="G5" s="204">
        <f t="shared" si="0"/>
        <v>0</v>
      </c>
      <c r="H5" s="204">
        <f t="shared" si="0"/>
        <v>0</v>
      </c>
      <c r="I5" s="205">
        <f>SUM(B5:H5)</f>
        <v>0</v>
      </c>
    </row>
    <row r="6" spans="1:9" ht="15" thickBot="1" x14ac:dyDescent="0.4">
      <c r="A6" s="203" t="s">
        <v>134</v>
      </c>
      <c r="B6" s="206">
        <f>SUM(B10:B12)</f>
        <v>0</v>
      </c>
      <c r="C6" s="206">
        <f t="shared" ref="C6:H6" si="1">SUM(C10:C12)</f>
        <v>0</v>
      </c>
      <c r="D6" s="206">
        <f t="shared" si="1"/>
        <v>0</v>
      </c>
      <c r="E6" s="206">
        <f t="shared" si="1"/>
        <v>0</v>
      </c>
      <c r="F6" s="206">
        <f t="shared" si="1"/>
        <v>0</v>
      </c>
      <c r="G6" s="206">
        <f t="shared" si="1"/>
        <v>0</v>
      </c>
      <c r="H6" s="206">
        <f t="shared" si="1"/>
        <v>0</v>
      </c>
      <c r="I6" s="205">
        <f>SUM(B6:H6)</f>
        <v>0</v>
      </c>
    </row>
    <row r="7" spans="1:9" ht="15" outlineLevel="1" thickBot="1" x14ac:dyDescent="0.4">
      <c r="A7" s="234" t="s">
        <v>124</v>
      </c>
      <c r="B7" s="270">
        <v>0</v>
      </c>
      <c r="C7" s="271">
        <v>0</v>
      </c>
      <c r="D7" s="271">
        <v>0</v>
      </c>
      <c r="E7" s="271">
        <v>0</v>
      </c>
      <c r="F7" s="271">
        <v>0</v>
      </c>
      <c r="G7" s="271">
        <v>0</v>
      </c>
      <c r="H7" s="272">
        <v>0</v>
      </c>
      <c r="I7" s="235">
        <f t="shared" ref="I7:I8" si="2">SUM(B7:H7)</f>
        <v>0</v>
      </c>
    </row>
    <row r="8" spans="1:9" ht="15" outlineLevel="1" thickBot="1" x14ac:dyDescent="0.4">
      <c r="A8" s="234" t="s">
        <v>125</v>
      </c>
      <c r="B8" s="270">
        <v>0</v>
      </c>
      <c r="C8" s="271">
        <v>0</v>
      </c>
      <c r="D8" s="271">
        <v>0</v>
      </c>
      <c r="E8" s="271">
        <v>0</v>
      </c>
      <c r="F8" s="271">
        <v>0</v>
      </c>
      <c r="G8" s="271">
        <v>0</v>
      </c>
      <c r="H8" s="272">
        <v>0</v>
      </c>
      <c r="I8" s="235">
        <f t="shared" si="2"/>
        <v>0</v>
      </c>
    </row>
    <row r="9" spans="1:9" ht="15" outlineLevel="1" thickBot="1" x14ac:dyDescent="0.4">
      <c r="A9" s="309" t="s">
        <v>133</v>
      </c>
      <c r="B9" s="310">
        <v>0</v>
      </c>
      <c r="C9" s="311">
        <v>0</v>
      </c>
      <c r="D9" s="311">
        <v>0</v>
      </c>
      <c r="E9" s="311">
        <v>0</v>
      </c>
      <c r="F9" s="311">
        <v>0</v>
      </c>
      <c r="G9" s="311">
        <v>0</v>
      </c>
      <c r="H9" s="312"/>
      <c r="I9" s="313">
        <f t="shared" ref="I9" si="3">SUM(B9:H9)</f>
        <v>0</v>
      </c>
    </row>
    <row r="10" spans="1:9" ht="15" thickBot="1" x14ac:dyDescent="0.4">
      <c r="A10" s="234" t="s">
        <v>111</v>
      </c>
      <c r="B10" s="269">
        <f>MON!F44</f>
        <v>0</v>
      </c>
      <c r="C10" s="269">
        <f>TUE!F44</f>
        <v>0</v>
      </c>
      <c r="D10" s="269">
        <f>WED!$F44</f>
        <v>0</v>
      </c>
      <c r="E10" s="269">
        <f>THU!F44</f>
        <v>0</v>
      </c>
      <c r="F10" s="269">
        <f>FRI!F44</f>
        <v>0</v>
      </c>
      <c r="G10" s="269">
        <f>SAT!F44</f>
        <v>0</v>
      </c>
      <c r="H10" s="269">
        <f>SUN!F44</f>
        <v>0</v>
      </c>
      <c r="I10" s="235">
        <f>SUM(B10:H10)</f>
        <v>0</v>
      </c>
    </row>
    <row r="11" spans="1:9" ht="15" thickBot="1" x14ac:dyDescent="0.4">
      <c r="A11" s="226" t="s">
        <v>74</v>
      </c>
      <c r="B11" s="273">
        <f>MON!F45-B7</f>
        <v>0</v>
      </c>
      <c r="C11" s="273">
        <f>TUE!F45-C7</f>
        <v>0</v>
      </c>
      <c r="D11" s="273">
        <f>WED!F45-D7</f>
        <v>0</v>
      </c>
      <c r="E11" s="273">
        <f>THU!F45-E7</f>
        <v>0</v>
      </c>
      <c r="F11" s="274">
        <f>FRI!F45-F7</f>
        <v>0</v>
      </c>
      <c r="G11" s="274">
        <f>SAT!F45-G7</f>
        <v>0</v>
      </c>
      <c r="H11" s="275">
        <f>SUN!F45-H7</f>
        <v>0</v>
      </c>
      <c r="I11" s="227">
        <f>SUM(A11:H11)</f>
        <v>0</v>
      </c>
    </row>
    <row r="12" spans="1:9" ht="15" thickBot="1" x14ac:dyDescent="0.4">
      <c r="A12" s="214" t="s">
        <v>75</v>
      </c>
      <c r="B12" s="215">
        <f>MON!F46-B8-B9</f>
        <v>0</v>
      </c>
      <c r="C12" s="215">
        <f>TUE!F46-C8-C9</f>
        <v>0</v>
      </c>
      <c r="D12" s="215">
        <f>WED!F46-D8-D9</f>
        <v>0</v>
      </c>
      <c r="E12" s="215">
        <f>THU!F46-E8-E9</f>
        <v>0</v>
      </c>
      <c r="F12" s="215">
        <f>FRI!F46-F8-F9</f>
        <v>0</v>
      </c>
      <c r="G12" s="215">
        <f>SAT!F46-G8-G9</f>
        <v>0</v>
      </c>
      <c r="H12" s="215">
        <f>SUN!F46-H8-H9</f>
        <v>0</v>
      </c>
      <c r="I12" s="216">
        <f>SUM(A12:H12)</f>
        <v>0</v>
      </c>
    </row>
    <row r="13" spans="1:9" ht="15" thickBot="1" x14ac:dyDescent="0.4">
      <c r="A13" s="109"/>
      <c r="B13" s="110"/>
      <c r="C13" s="111"/>
      <c r="D13" s="111"/>
      <c r="E13" s="112"/>
      <c r="F13" s="112"/>
      <c r="G13" s="112"/>
      <c r="H13" s="112"/>
      <c r="I13" s="113"/>
    </row>
    <row r="14" spans="1:9" ht="15" outlineLevel="1" thickBot="1" x14ac:dyDescent="0.4">
      <c r="A14" s="236" t="s">
        <v>126</v>
      </c>
      <c r="B14" s="237">
        <v>0</v>
      </c>
      <c r="C14" s="238">
        <v>0</v>
      </c>
      <c r="D14" s="239">
        <v>0</v>
      </c>
      <c r="E14" s="239">
        <v>0</v>
      </c>
      <c r="F14" s="239">
        <v>0</v>
      </c>
      <c r="G14" s="239">
        <v>0</v>
      </c>
      <c r="H14" s="240">
        <v>0</v>
      </c>
      <c r="I14" s="241">
        <f t="shared" ref="I14:I19" si="4">SUM(B14:H14)</f>
        <v>0</v>
      </c>
    </row>
    <row r="15" spans="1:9" ht="15" outlineLevel="1" thickBot="1" x14ac:dyDescent="0.4">
      <c r="A15" s="236" t="s">
        <v>127</v>
      </c>
      <c r="B15" s="237"/>
      <c r="C15" s="238"/>
      <c r="D15" s="239"/>
      <c r="E15" s="239"/>
      <c r="F15" s="239"/>
      <c r="G15" s="239"/>
      <c r="H15" s="240"/>
      <c r="I15" s="241">
        <f t="shared" si="4"/>
        <v>0</v>
      </c>
    </row>
    <row r="16" spans="1:9" ht="15" thickBot="1" x14ac:dyDescent="0.4">
      <c r="A16" s="236" t="s">
        <v>112</v>
      </c>
      <c r="B16" s="237">
        <f>MON!L10</f>
        <v>0</v>
      </c>
      <c r="C16" s="238">
        <f>TUE!L10</f>
        <v>0</v>
      </c>
      <c r="D16" s="231">
        <f>WED!L10</f>
        <v>0</v>
      </c>
      <c r="E16" s="239">
        <f>THU!L10</f>
        <v>0</v>
      </c>
      <c r="F16" s="239">
        <f>FRI!L10</f>
        <v>0</v>
      </c>
      <c r="G16" s="239">
        <f>SAT!L10</f>
        <v>0</v>
      </c>
      <c r="H16" s="240">
        <f>SUN!L10</f>
        <v>0</v>
      </c>
      <c r="I16" s="241">
        <f t="shared" si="4"/>
        <v>0</v>
      </c>
    </row>
    <row r="17" spans="1:12" ht="15" thickBot="1" x14ac:dyDescent="0.4">
      <c r="A17" s="228" t="s">
        <v>76</v>
      </c>
      <c r="B17" s="229">
        <f>MON!L11-B14</f>
        <v>0</v>
      </c>
      <c r="C17" s="230">
        <f>TUE!L11-C14</f>
        <v>0</v>
      </c>
      <c r="D17" s="231">
        <f>WED!L11-D14</f>
        <v>0</v>
      </c>
      <c r="E17" s="231">
        <f>THU!L11-E14</f>
        <v>0</v>
      </c>
      <c r="F17" s="231">
        <f>FRI!L11-F14</f>
        <v>0</v>
      </c>
      <c r="G17" s="231">
        <f>SAT!L11-G14</f>
        <v>0</v>
      </c>
      <c r="H17" s="232">
        <f>SUN!L11-H14</f>
        <v>0</v>
      </c>
      <c r="I17" s="233">
        <f t="shared" si="4"/>
        <v>0</v>
      </c>
    </row>
    <row r="18" spans="1:12" ht="15" thickBot="1" x14ac:dyDescent="0.4">
      <c r="A18" s="217" t="s">
        <v>77</v>
      </c>
      <c r="B18" s="218">
        <f>MON!L12-B15</f>
        <v>0</v>
      </c>
      <c r="C18" s="219">
        <f>TUE!L12-C15</f>
        <v>0</v>
      </c>
      <c r="D18" s="220">
        <f>WED!L12-D15</f>
        <v>0</v>
      </c>
      <c r="E18" s="220">
        <f>THU!L12-E15</f>
        <v>0</v>
      </c>
      <c r="F18" s="220">
        <f>FRI!L12-F15</f>
        <v>0</v>
      </c>
      <c r="G18" s="220">
        <f>SAT!L12-G15</f>
        <v>0</v>
      </c>
      <c r="H18" s="221">
        <f>SUN!L12-H15</f>
        <v>0</v>
      </c>
      <c r="I18" s="222">
        <f t="shared" si="4"/>
        <v>0</v>
      </c>
    </row>
    <row r="19" spans="1:12" ht="15" thickBot="1" x14ac:dyDescent="0.4">
      <c r="A19" s="203" t="s">
        <v>128</v>
      </c>
      <c r="B19" s="207">
        <f>SUM(B16:B18)</f>
        <v>0</v>
      </c>
      <c r="C19" s="207">
        <f>SUM(C16:C18)</f>
        <v>0</v>
      </c>
      <c r="D19" s="207">
        <f t="shared" ref="D19:H19" si="5">SUM(D16:D18)</f>
        <v>0</v>
      </c>
      <c r="E19" s="207">
        <f t="shared" si="5"/>
        <v>0</v>
      </c>
      <c r="F19" s="207">
        <f t="shared" si="5"/>
        <v>0</v>
      </c>
      <c r="G19" s="207">
        <f t="shared" si="5"/>
        <v>0</v>
      </c>
      <c r="H19" s="207">
        <f t="shared" si="5"/>
        <v>0</v>
      </c>
      <c r="I19" s="208">
        <f t="shared" si="4"/>
        <v>0</v>
      </c>
    </row>
    <row r="20" spans="1:12" ht="15" thickBot="1" x14ac:dyDescent="0.4">
      <c r="A20" s="114"/>
      <c r="B20" s="114"/>
      <c r="C20" s="115"/>
      <c r="D20" s="115"/>
      <c r="E20" s="115"/>
      <c r="F20" s="115"/>
      <c r="G20" s="115"/>
      <c r="H20" s="115"/>
      <c r="I20" s="115"/>
    </row>
    <row r="21" spans="1:12" ht="15" thickBot="1" x14ac:dyDescent="0.4">
      <c r="A21" s="116" t="s">
        <v>82</v>
      </c>
      <c r="B21" s="117">
        <f>MON!B13</f>
        <v>0</v>
      </c>
      <c r="C21" s="118">
        <f>TUE!B13</f>
        <v>0</v>
      </c>
      <c r="D21" s="118">
        <f>WED!B13</f>
        <v>0</v>
      </c>
      <c r="E21" s="119">
        <f>THU!B$13</f>
        <v>0</v>
      </c>
      <c r="F21" s="120">
        <f>FRI!B13</f>
        <v>0</v>
      </c>
      <c r="G21" s="120">
        <f>SAT!B13</f>
        <v>0</v>
      </c>
      <c r="H21" s="121">
        <f>SUN!B13</f>
        <v>0</v>
      </c>
      <c r="I21" s="122">
        <f>SUM(B21:H21)</f>
        <v>0</v>
      </c>
    </row>
    <row r="22" spans="1:12" ht="15" thickBot="1" x14ac:dyDescent="0.4">
      <c r="A22" s="123" t="s">
        <v>93</v>
      </c>
      <c r="B22" s="124">
        <f>MON!C13</f>
        <v>0</v>
      </c>
      <c r="C22" s="125">
        <f>TUE!C13</f>
        <v>0</v>
      </c>
      <c r="D22" s="125">
        <f>WED!C13</f>
        <v>0</v>
      </c>
      <c r="E22" s="126">
        <f>THU!C13</f>
        <v>0</v>
      </c>
      <c r="F22" s="127">
        <f>FRI!C13</f>
        <v>0</v>
      </c>
      <c r="G22" s="127">
        <f>SAT!C13</f>
        <v>0</v>
      </c>
      <c r="H22" s="128">
        <f>SUN!C13</f>
        <v>0</v>
      </c>
      <c r="I22" s="122">
        <f t="shared" ref="I22:I28" si="6">SUM(B22:H22)</f>
        <v>0</v>
      </c>
    </row>
    <row r="23" spans="1:12" ht="15" thickBot="1" x14ac:dyDescent="0.4">
      <c r="A23" s="123" t="s">
        <v>79</v>
      </c>
      <c r="B23" s="124">
        <f>MON!D13</f>
        <v>0</v>
      </c>
      <c r="C23" s="125">
        <f>TUE!D13</f>
        <v>0</v>
      </c>
      <c r="D23" s="125">
        <f>WED!D13</f>
        <v>0</v>
      </c>
      <c r="E23" s="126">
        <f>THU!D13</f>
        <v>0</v>
      </c>
      <c r="F23" s="127">
        <f>FRI!D13</f>
        <v>0</v>
      </c>
      <c r="G23" s="127">
        <f>SAT!D13</f>
        <v>0</v>
      </c>
      <c r="H23" s="128">
        <f>SUN!D13</f>
        <v>0</v>
      </c>
      <c r="I23" s="122">
        <f t="shared" si="6"/>
        <v>0</v>
      </c>
    </row>
    <row r="24" spans="1:12" ht="15" thickBot="1" x14ac:dyDescent="0.4">
      <c r="A24" s="123" t="s">
        <v>81</v>
      </c>
      <c r="B24" s="124">
        <f>MON!F13</f>
        <v>0</v>
      </c>
      <c r="C24" s="125">
        <f>TUE!F13</f>
        <v>0</v>
      </c>
      <c r="D24" s="125">
        <f>WED!F13</f>
        <v>0</v>
      </c>
      <c r="E24" s="126">
        <f>THU!F13</f>
        <v>0</v>
      </c>
      <c r="F24" s="127">
        <f>FRI!F13</f>
        <v>0</v>
      </c>
      <c r="G24" s="127">
        <f>SAT!F13</f>
        <v>0</v>
      </c>
      <c r="H24" s="128">
        <f>SUN!F13</f>
        <v>0</v>
      </c>
      <c r="I24" s="122">
        <f t="shared" si="6"/>
        <v>0</v>
      </c>
      <c r="L24" s="184"/>
    </row>
    <row r="25" spans="1:12" ht="15" thickBot="1" x14ac:dyDescent="0.4">
      <c r="A25" s="123" t="s">
        <v>80</v>
      </c>
      <c r="B25" s="124">
        <f>MON!G13</f>
        <v>0</v>
      </c>
      <c r="C25" s="125">
        <f>TUE!G13</f>
        <v>0</v>
      </c>
      <c r="D25" s="125">
        <f>WED!G13</f>
        <v>0</v>
      </c>
      <c r="E25" s="126">
        <f>THU!G13</f>
        <v>0</v>
      </c>
      <c r="F25" s="127">
        <f>FRI!G13</f>
        <v>0</v>
      </c>
      <c r="G25" s="127">
        <f>SAT!G13</f>
        <v>0</v>
      </c>
      <c r="H25" s="128">
        <f>SUN!G13</f>
        <v>0</v>
      </c>
      <c r="I25" s="122">
        <f t="shared" si="6"/>
        <v>0</v>
      </c>
    </row>
    <row r="26" spans="1:12" ht="15" thickBot="1" x14ac:dyDescent="0.4">
      <c r="A26" s="123" t="s">
        <v>83</v>
      </c>
      <c r="B26" s="124">
        <f>MON!H13</f>
        <v>0</v>
      </c>
      <c r="C26" s="125">
        <f>TUE!H13</f>
        <v>0</v>
      </c>
      <c r="D26" s="125">
        <f>WED!H13</f>
        <v>0</v>
      </c>
      <c r="E26" s="125">
        <f>THU!H13</f>
        <v>0</v>
      </c>
      <c r="F26" s="127">
        <f>FRI!H13</f>
        <v>0</v>
      </c>
      <c r="G26" s="127">
        <f>SAT!H13</f>
        <v>0</v>
      </c>
      <c r="H26" s="128">
        <f>SUN!H13</f>
        <v>0</v>
      </c>
      <c r="I26" s="122">
        <f t="shared" si="6"/>
        <v>0</v>
      </c>
    </row>
    <row r="27" spans="1:12" ht="15" thickBot="1" x14ac:dyDescent="0.4">
      <c r="A27" s="159" t="s">
        <v>99</v>
      </c>
      <c r="B27" s="160">
        <f>MON!I13</f>
        <v>0</v>
      </c>
      <c r="C27" s="161">
        <f>TUE!I13</f>
        <v>0</v>
      </c>
      <c r="D27" s="161">
        <f>WED!I13</f>
        <v>0</v>
      </c>
      <c r="E27" s="161">
        <f>THU!I13</f>
        <v>0</v>
      </c>
      <c r="F27" s="162">
        <f>FRI!I13</f>
        <v>0</v>
      </c>
      <c r="G27" s="162">
        <f>SAT!I13</f>
        <v>0</v>
      </c>
      <c r="H27" s="163">
        <f>SUN!I13</f>
        <v>0</v>
      </c>
      <c r="I27" s="122">
        <f t="shared" si="6"/>
        <v>0</v>
      </c>
    </row>
    <row r="28" spans="1:12" ht="15" thickBot="1" x14ac:dyDescent="0.4">
      <c r="A28" s="129" t="s">
        <v>100</v>
      </c>
      <c r="B28" s="130">
        <f>MON!K13</f>
        <v>0</v>
      </c>
      <c r="C28" s="131">
        <f>TUE!K13</f>
        <v>0</v>
      </c>
      <c r="D28" s="131">
        <f>WED!K13</f>
        <v>0</v>
      </c>
      <c r="E28" s="131">
        <f>THU!K13</f>
        <v>0</v>
      </c>
      <c r="F28" s="132">
        <f>FRI!K13</f>
        <v>0</v>
      </c>
      <c r="G28" s="132">
        <f>SAT!K13</f>
        <v>0</v>
      </c>
      <c r="H28" s="133">
        <f>SUN!K13</f>
        <v>0</v>
      </c>
      <c r="I28" s="134">
        <f t="shared" si="6"/>
        <v>0</v>
      </c>
    </row>
    <row r="29" spans="1:12" ht="15" thickBot="1" x14ac:dyDescent="0.4">
      <c r="A29" s="203" t="s">
        <v>128</v>
      </c>
      <c r="B29" s="209">
        <f>SUM(B21:B28)</f>
        <v>0</v>
      </c>
      <c r="C29" s="210">
        <f>SUM(C21:C28)</f>
        <v>0</v>
      </c>
      <c r="D29" s="210">
        <f t="shared" ref="D29:H29" si="7">SUM(D21:D28)</f>
        <v>0</v>
      </c>
      <c r="E29" s="210">
        <f t="shared" si="7"/>
        <v>0</v>
      </c>
      <c r="F29" s="210">
        <f t="shared" si="7"/>
        <v>0</v>
      </c>
      <c r="G29" s="210">
        <f t="shared" si="7"/>
        <v>0</v>
      </c>
      <c r="H29" s="211">
        <f t="shared" si="7"/>
        <v>0</v>
      </c>
      <c r="I29" s="212">
        <f>SUM(B29:H29)</f>
        <v>0</v>
      </c>
    </row>
    <row r="30" spans="1:12" ht="15" thickBot="1" x14ac:dyDescent="0.4">
      <c r="A30" s="223" t="s">
        <v>84</v>
      </c>
      <c r="B30" s="224">
        <v>0</v>
      </c>
      <c r="C30" s="224">
        <v>0</v>
      </c>
      <c r="D30" s="224">
        <v>0</v>
      </c>
      <c r="E30" s="224">
        <v>0</v>
      </c>
      <c r="F30" s="224">
        <v>0</v>
      </c>
      <c r="G30" s="224">
        <v>0</v>
      </c>
      <c r="H30" s="225">
        <v>0</v>
      </c>
      <c r="I30" s="222">
        <f>SUM(B30:H30)</f>
        <v>0</v>
      </c>
    </row>
    <row r="31" spans="1:12" ht="15" thickBot="1" x14ac:dyDescent="0.4">
      <c r="A31" s="242" t="s">
        <v>85</v>
      </c>
      <c r="B31" s="243">
        <f>B29-B30</f>
        <v>0</v>
      </c>
      <c r="C31" s="244">
        <f t="shared" ref="C31:H31" si="8">C29-C30</f>
        <v>0</v>
      </c>
      <c r="D31" s="244">
        <f t="shared" si="8"/>
        <v>0</v>
      </c>
      <c r="E31" s="244">
        <f t="shared" si="8"/>
        <v>0</v>
      </c>
      <c r="F31" s="244">
        <f t="shared" si="8"/>
        <v>0</v>
      </c>
      <c r="G31" s="244">
        <f t="shared" si="8"/>
        <v>0</v>
      </c>
      <c r="H31" s="245">
        <f t="shared" si="8"/>
        <v>0</v>
      </c>
      <c r="I31" s="246">
        <f>I29-I30</f>
        <v>0</v>
      </c>
    </row>
    <row r="32" spans="1:12" ht="15" thickBot="1" x14ac:dyDescent="0.4">
      <c r="A32" s="135"/>
      <c r="B32" s="160"/>
      <c r="C32" s="136"/>
      <c r="D32" s="136"/>
      <c r="E32" s="136"/>
      <c r="F32" s="136"/>
      <c r="G32" s="137"/>
      <c r="H32" s="138"/>
      <c r="I32" s="139"/>
    </row>
    <row r="33" spans="1:9" ht="15" thickBot="1" x14ac:dyDescent="0.4">
      <c r="A33" s="140" t="s">
        <v>86</v>
      </c>
      <c r="B33" s="141">
        <f t="shared" ref="B33:I34" si="9">IF(B11=0,0,B17/B11)</f>
        <v>0</v>
      </c>
      <c r="C33" s="141">
        <f t="shared" si="9"/>
        <v>0</v>
      </c>
      <c r="D33" s="141">
        <f t="shared" si="9"/>
        <v>0</v>
      </c>
      <c r="E33" s="141">
        <f t="shared" si="9"/>
        <v>0</v>
      </c>
      <c r="F33" s="141">
        <f t="shared" si="9"/>
        <v>0</v>
      </c>
      <c r="G33" s="141">
        <f t="shared" si="9"/>
        <v>0</v>
      </c>
      <c r="H33" s="141">
        <f t="shared" si="9"/>
        <v>0</v>
      </c>
      <c r="I33" s="142">
        <f t="shared" si="9"/>
        <v>0</v>
      </c>
    </row>
    <row r="34" spans="1:9" ht="15" thickBot="1" x14ac:dyDescent="0.4">
      <c r="A34" s="143" t="s">
        <v>87</v>
      </c>
      <c r="B34" s="144">
        <f t="shared" si="9"/>
        <v>0</v>
      </c>
      <c r="C34" s="144">
        <f t="shared" si="9"/>
        <v>0</v>
      </c>
      <c r="D34" s="144">
        <f t="shared" si="9"/>
        <v>0</v>
      </c>
      <c r="E34" s="144">
        <f t="shared" si="9"/>
        <v>0</v>
      </c>
      <c r="F34" s="144">
        <f t="shared" si="9"/>
        <v>0</v>
      </c>
      <c r="G34" s="144">
        <f t="shared" si="9"/>
        <v>0</v>
      </c>
      <c r="H34" s="144">
        <f t="shared" si="9"/>
        <v>0</v>
      </c>
      <c r="I34" s="142">
        <f t="shared" si="9"/>
        <v>0</v>
      </c>
    </row>
    <row r="35" spans="1:9" ht="15" thickBot="1" x14ac:dyDescent="0.4">
      <c r="A35" s="140" t="s">
        <v>88</v>
      </c>
      <c r="B35" s="144">
        <f t="shared" ref="B35:I35" si="10">IF(B6=0,0,B29/B6)</f>
        <v>0</v>
      </c>
      <c r="C35" s="144">
        <f t="shared" si="10"/>
        <v>0</v>
      </c>
      <c r="D35" s="144">
        <f t="shared" si="10"/>
        <v>0</v>
      </c>
      <c r="E35" s="144">
        <f t="shared" si="10"/>
        <v>0</v>
      </c>
      <c r="F35" s="144">
        <f t="shared" si="10"/>
        <v>0</v>
      </c>
      <c r="G35" s="144">
        <f t="shared" si="10"/>
        <v>0</v>
      </c>
      <c r="H35" s="144">
        <f t="shared" si="10"/>
        <v>0</v>
      </c>
      <c r="I35" s="251">
        <f t="shared" si="10"/>
        <v>0</v>
      </c>
    </row>
    <row r="36" spans="1:9" ht="14.5" x14ac:dyDescent="0.35">
      <c r="A36" s="145"/>
      <c r="B36" s="146"/>
      <c r="C36" s="146"/>
      <c r="D36" s="146"/>
      <c r="E36" s="146"/>
      <c r="F36" s="146"/>
      <c r="G36" s="146"/>
      <c r="H36" s="146"/>
      <c r="I36" s="147"/>
    </row>
    <row r="37" spans="1:9" ht="16" thickBot="1" x14ac:dyDescent="0.4">
      <c r="A37" s="148"/>
      <c r="B37" s="148"/>
      <c r="C37" s="148"/>
      <c r="D37" s="149"/>
      <c r="E37" s="148"/>
      <c r="F37" s="148"/>
      <c r="G37" s="148"/>
      <c r="H37" s="148"/>
      <c r="I37" s="148"/>
    </row>
    <row r="38" spans="1:9" ht="16" thickBot="1" x14ac:dyDescent="0.4">
      <c r="A38" s="434" t="s">
        <v>89</v>
      </c>
      <c r="B38" s="435"/>
      <c r="C38" s="213" t="s">
        <v>107</v>
      </c>
      <c r="D38" s="213" t="s">
        <v>108</v>
      </c>
      <c r="E38" s="148"/>
      <c r="F38" s="148"/>
      <c r="G38" s="148"/>
      <c r="H38" s="149"/>
      <c r="I38" s="149"/>
    </row>
    <row r="39" spans="1:9" ht="16" thickBot="1" x14ac:dyDescent="0.4">
      <c r="A39" s="105" t="s">
        <v>90</v>
      </c>
      <c r="B39" s="314">
        <f>I5</f>
        <v>0</v>
      </c>
      <c r="C39" s="361"/>
      <c r="D39" s="175">
        <f>+IF(C39=0,0,(B39-C39)/C39)</f>
        <v>0</v>
      </c>
      <c r="E39" s="148"/>
      <c r="F39" s="148"/>
      <c r="G39" s="148"/>
      <c r="H39" s="148"/>
      <c r="I39" s="148"/>
    </row>
    <row r="40" spans="1:9" ht="16" thickBot="1" x14ac:dyDescent="0.4">
      <c r="A40" s="105" t="s">
        <v>78</v>
      </c>
      <c r="B40" s="150">
        <f>I29</f>
        <v>0</v>
      </c>
      <c r="C40" s="362">
        <v>0</v>
      </c>
      <c r="D40" s="175">
        <f t="shared" ref="D40:D50" si="11">+IF(C40=0,0,(B40-C40)/C40)</f>
        <v>0</v>
      </c>
      <c r="E40" s="148"/>
      <c r="F40" s="148"/>
      <c r="G40" s="148"/>
      <c r="H40" s="148"/>
      <c r="I40" s="148"/>
    </row>
    <row r="41" spans="1:9" ht="16" thickBot="1" x14ac:dyDescent="0.4">
      <c r="A41" s="185" t="s">
        <v>114</v>
      </c>
      <c r="B41" s="250">
        <f>+IF(I6=0,0,($I$21-$I$16)/$I$6)</f>
        <v>0</v>
      </c>
      <c r="C41" s="362">
        <v>0</v>
      </c>
      <c r="D41" s="175">
        <f t="shared" si="11"/>
        <v>0</v>
      </c>
      <c r="E41" s="148"/>
      <c r="F41" s="148"/>
      <c r="G41" s="148"/>
      <c r="H41" s="148"/>
      <c r="I41" s="148"/>
    </row>
    <row r="42" spans="1:9" ht="16" thickBot="1" x14ac:dyDescent="0.4">
      <c r="A42" s="185" t="s">
        <v>115</v>
      </c>
      <c r="B42" s="250" t="e">
        <f>+SUM(I22:I24)/$I$6</f>
        <v>#DIV/0!</v>
      </c>
      <c r="C42" s="362">
        <v>0</v>
      </c>
      <c r="D42" s="175">
        <f t="shared" si="11"/>
        <v>0</v>
      </c>
      <c r="E42" s="148"/>
      <c r="F42" s="148"/>
      <c r="G42" s="148"/>
      <c r="H42" s="148"/>
      <c r="I42" s="148"/>
    </row>
    <row r="43" spans="1:9" ht="16" thickBot="1" x14ac:dyDescent="0.4">
      <c r="A43" s="185" t="s">
        <v>116</v>
      </c>
      <c r="B43" s="250" t="e">
        <f>+I25/$I$6</f>
        <v>#DIV/0!</v>
      </c>
      <c r="C43" s="362">
        <v>0</v>
      </c>
      <c r="D43" s="175">
        <f t="shared" si="11"/>
        <v>0</v>
      </c>
      <c r="E43" s="148"/>
      <c r="F43" s="148"/>
      <c r="G43" s="148"/>
      <c r="H43" s="148"/>
      <c r="I43" s="148"/>
    </row>
    <row r="44" spans="1:9" ht="16" thickBot="1" x14ac:dyDescent="0.4">
      <c r="A44" s="261" t="s">
        <v>119</v>
      </c>
      <c r="B44" s="250" t="e">
        <f>+I26/$I$6</f>
        <v>#DIV/0!</v>
      </c>
      <c r="C44" s="362">
        <v>0</v>
      </c>
      <c r="D44" s="175">
        <f t="shared" si="11"/>
        <v>0</v>
      </c>
      <c r="E44" s="148"/>
      <c r="F44" s="148"/>
      <c r="G44" s="148"/>
      <c r="H44" s="148"/>
      <c r="I44" s="148"/>
    </row>
    <row r="45" spans="1:9" ht="16" thickBot="1" x14ac:dyDescent="0.4">
      <c r="A45" s="105" t="s">
        <v>113</v>
      </c>
      <c r="B45" s="150">
        <f>I35</f>
        <v>0</v>
      </c>
      <c r="C45" s="362">
        <v>0</v>
      </c>
      <c r="D45" s="175">
        <f t="shared" si="11"/>
        <v>0</v>
      </c>
      <c r="E45" s="151"/>
      <c r="F45" s="148"/>
      <c r="G45" s="148"/>
      <c r="H45" s="148"/>
      <c r="I45" s="148"/>
    </row>
    <row r="46" spans="1:9" ht="16" thickBot="1" x14ac:dyDescent="0.4">
      <c r="A46" s="152" t="s">
        <v>91</v>
      </c>
      <c r="B46" s="363">
        <v>0</v>
      </c>
      <c r="C46" s="362">
        <v>0</v>
      </c>
      <c r="D46" s="175">
        <f t="shared" si="11"/>
        <v>0</v>
      </c>
      <c r="E46" s="148"/>
      <c r="F46" s="153"/>
      <c r="G46" s="153"/>
      <c r="H46" s="149"/>
      <c r="I46" s="148"/>
    </row>
    <row r="47" spans="1:9" ht="16" thickBot="1" x14ac:dyDescent="0.4">
      <c r="A47" s="129" t="s">
        <v>92</v>
      </c>
      <c r="B47" s="154" t="e">
        <f>B46/B40</f>
        <v>#DIV/0!</v>
      </c>
      <c r="C47" s="350">
        <v>0</v>
      </c>
      <c r="D47" s="176" t="e">
        <f>+B47-C47</f>
        <v>#DIV/0!</v>
      </c>
      <c r="E47" s="148"/>
      <c r="F47" s="148"/>
      <c r="G47" s="148"/>
      <c r="H47" s="148"/>
      <c r="I47" s="148"/>
    </row>
    <row r="48" spans="1:9" ht="15" thickBot="1" x14ac:dyDescent="0.4">
      <c r="A48" s="105" t="s">
        <v>120</v>
      </c>
      <c r="B48" s="150"/>
      <c r="C48" s="150"/>
      <c r="D48" s="175">
        <f t="shared" si="11"/>
        <v>0</v>
      </c>
    </row>
    <row r="49" spans="1:4" ht="15" thickBot="1" x14ac:dyDescent="0.4">
      <c r="A49" s="129" t="s">
        <v>121</v>
      </c>
      <c r="B49" s="154" t="e">
        <f>B48/B40</f>
        <v>#DIV/0!</v>
      </c>
      <c r="C49" s="351">
        <v>0</v>
      </c>
      <c r="D49" s="176" t="e">
        <f>+B49-C49</f>
        <v>#DIV/0!</v>
      </c>
    </row>
    <row r="50" spans="1:4" ht="15" thickBot="1" x14ac:dyDescent="0.4">
      <c r="A50" s="105" t="s">
        <v>122</v>
      </c>
      <c r="B50" s="150"/>
      <c r="C50" s="150"/>
      <c r="D50" s="175">
        <f t="shared" si="11"/>
        <v>0</v>
      </c>
    </row>
    <row r="51" spans="1:4" ht="15" thickBot="1" x14ac:dyDescent="0.4">
      <c r="A51" s="129" t="s">
        <v>123</v>
      </c>
      <c r="B51" s="154" t="e">
        <f>B50/B40</f>
        <v>#DIV/0!</v>
      </c>
      <c r="C51" s="351">
        <v>0</v>
      </c>
      <c r="D51" s="176" t="e">
        <f>+B51-C51</f>
        <v>#DIV/0!</v>
      </c>
    </row>
    <row r="52" spans="1:4" ht="14.5" x14ac:dyDescent="0.35">
      <c r="A52" s="145"/>
      <c r="B52" s="177"/>
    </row>
    <row r="53" spans="1:4" ht="14.5" x14ac:dyDescent="0.35">
      <c r="A53" s="179"/>
      <c r="B53" s="180"/>
    </row>
    <row r="54" spans="1:4" ht="14.5" x14ac:dyDescent="0.35">
      <c r="A54" s="145"/>
      <c r="B54" s="181"/>
    </row>
    <row r="56" spans="1:4" x14ac:dyDescent="0.3">
      <c r="C56" s="178"/>
    </row>
    <row r="57" spans="1:4" x14ac:dyDescent="0.3">
      <c r="B57" s="182"/>
      <c r="C57" s="178"/>
    </row>
    <row r="58" spans="1:4" x14ac:dyDescent="0.3">
      <c r="B58" s="182"/>
      <c r="C58" s="178"/>
    </row>
    <row r="59" spans="1:4" x14ac:dyDescent="0.3">
      <c r="B59" s="182"/>
      <c r="C59" s="178"/>
    </row>
    <row r="60" spans="1:4" x14ac:dyDescent="0.3">
      <c r="B60" s="183"/>
      <c r="C60" s="178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2024-05-03T21:01:43Z</cp:lastPrinted>
  <dcterms:created xsi:type="dcterms:W3CDTF">2021-10-28T22:45:40Z</dcterms:created>
  <dcterms:modified xsi:type="dcterms:W3CDTF">2024-06-17T13:47:16Z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