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71F95C4E-030A-41FC-8A0D-05178E481F9D}" xr6:coauthVersionLast="47" xr6:coauthVersionMax="47" xr10:uidLastSave="{00000000-0000-0000-0000-000000000000}"/>
  <bookViews>
    <workbookView xWindow="-110" yWindow="-110" windowWidth="19420" windowHeight="115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B9" i="2"/>
  <c r="H4" i="2"/>
  <c r="G4" i="2"/>
  <c r="F4" i="2"/>
  <c r="E4" i="2"/>
  <c r="D4" i="2"/>
  <c r="C4" i="2"/>
  <c r="A2" i="2"/>
  <c r="B39" i="8"/>
  <c r="B39" i="7"/>
  <c r="B39" i="6"/>
  <c r="B39" i="5"/>
  <c r="B39" i="4"/>
  <c r="B39" i="3"/>
  <c r="B39" i="1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8" i="2" l="1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<sst xmlns="http://schemas.openxmlformats.org/spreadsheetml/2006/main" count="1629" uniqueCount="167">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</sst>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0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5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6" bestFit="1" customWidth="1"/>
    <col min="18" max="18" width="10.453125" style="306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338" t="s">
        <v>4</v>
      </c>
      <c r="R3" s="338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100">
        <f>B13</f>
        <v>0</v>
      </c>
      <c r="R4" s="339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39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39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100">
        <f>H13</f>
        <v>0</v>
      </c>
      <c r="R7" s="339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100">
        <f>I13</f>
        <v>0</v>
      </c>
      <c r="R8" s="339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100">
        <f>K13</f>
        <v>0</v>
      </c>
      <c r="R9" s="339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0"/>
      <c r="R10" s="336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1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0"/>
      <c r="R12" s="336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2">
        <f>-L23</f>
        <v>0</v>
      </c>
      <c r="R13" s="343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4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4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4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4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4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4">
        <f>-M85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345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39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6">
        <f>+-K35</f>
        <v>0</v>
      </c>
      <c r="R22" s="347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39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1"/>
      <c r="F24" s="382"/>
      <c r="G24" s="383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39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39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39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39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39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39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6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348"/>
      <c r="R32" s="348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87"/>
      <c r="O34" s="388"/>
      <c r="P34" s="388"/>
      <c r="Q34" s="388"/>
      <c r="R34" s="389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81"/>
      <c r="F38" s="382"/>
      <c r="G38" s="383"/>
      <c r="H38" s="55"/>
      <c r="I38" s="30"/>
      <c r="J38" s="43" t="s">
        <v>46</v>
      </c>
      <c r="K38" s="52"/>
      <c r="L38" s="91">
        <f t="shared" si="3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48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48"/>
      <c r="R40" s="348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H44" s="2"/>
      <c r="I44" s="2"/>
      <c r="J44" s="177"/>
      <c r="K44" s="46"/>
      <c r="L44" s="91">
        <f t="shared" si="3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48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48"/>
      <c r="R48" s="348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48"/>
      <c r="R49" s="348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48"/>
      <c r="R50" s="348"/>
      <c r="S50" s="58"/>
    </row>
    <row r="51" spans="1:19" ht="13.5" customHeight="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S54" s="69"/>
    </row>
    <row r="55" spans="1:19" ht="13.5" customHeight="1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37"/>
      <c r="G56" s="329"/>
      <c r="H56" s="330"/>
      <c r="J56" s="231" t="s">
        <v>130</v>
      </c>
      <c r="K56" s="232" t="s">
        <v>101</v>
      </c>
      <c r="L56" s="298"/>
      <c r="M56" s="298"/>
      <c r="N56" s="233"/>
      <c r="S56" s="69"/>
    </row>
    <row r="57" spans="1:19" ht="13.5" customHeight="1" x14ac:dyDescent="0.3">
      <c r="E57" s="235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S57" s="69"/>
    </row>
    <row r="58" spans="1:19" ht="13.5" customHeight="1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</row>
    <row r="60" spans="1:19" ht="13.5" customHeight="1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</row>
    <row r="61" spans="1:19" ht="13.5" customHeight="1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</row>
    <row r="63" spans="1:19" ht="13.5" customHeight="1" x14ac:dyDescent="0.3"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</row>
    <row r="64" spans="1:19" ht="13.5" customHeight="1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</row>
    <row r="66" spans="2:19" ht="13.5" customHeight="1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</row>
    <row r="67" spans="2:19" ht="13.5" customHeight="1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</row>
    <row r="69" spans="2:19" ht="13.5" customHeight="1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</row>
    <row r="70" spans="2:19" ht="13.5" customHeight="1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2:19" ht="13.5" customHeight="1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S71" s="57" t="s">
        <v>37</v>
      </c>
    </row>
    <row r="72" spans="2:19" ht="13.5" customHeight="1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</row>
    <row r="73" spans="2:19" ht="13.5" customHeight="1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</row>
    <row r="75" spans="2:19" ht="13.5" customHeight="1" x14ac:dyDescent="0.3">
      <c r="B75" s="71"/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</row>
    <row r="76" spans="2:19" ht="13.5" customHeight="1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</row>
    <row r="78" spans="2:19" ht="13.5" customHeight="1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</row>
    <row r="79" spans="2:19" ht="13.5" customHeight="1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</row>
    <row r="81" spans="5:21" ht="13.5" customHeight="1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</row>
    <row r="82" spans="5:21" ht="13.5" customHeight="1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</row>
    <row r="84" spans="5:21" ht="13.5" customHeight="1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</row>
    <row r="85" spans="5:21" ht="13.5" customHeight="1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</row>
    <row r="87" spans="5:21" ht="13.5" customHeight="1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</row>
    <row r="88" spans="5:21" ht="13.5" customHeight="1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</row>
    <row r="90" spans="5:21" ht="13.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</row>
    <row r="91" spans="5:21" ht="13.5" customHeight="1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</row>
    <row r="93" spans="5:21" ht="13.5" customHeight="1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</row>
    <row r="94" spans="5:21" ht="13.5" customHeight="1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U95" s="295"/>
    </row>
    <row r="96" spans="5:21" ht="13.5" customHeight="1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R98" s="306">
        <f>SUM(R71:R97)</f>
        <v>0</v>
      </c>
    </row>
    <row r="99" spans="5:18" ht="13.5" customHeight="1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R101" s="350">
        <f>SUM(Q99:R99)</f>
        <v>0</v>
      </c>
    </row>
    <row r="102" spans="5:18" ht="13.5" customHeight="1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4">SUM(L102)</f>
        <v>0</v>
      </c>
      <c r="N102" s="240"/>
      <c r="P102" s="282"/>
    </row>
    <row r="103" spans="5:18" ht="13.5" customHeight="1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4"/>
        <v>0</v>
      </c>
      <c r="N103" s="240"/>
      <c r="P103" s="282"/>
    </row>
    <row r="104" spans="5:18" ht="13.5" customHeight="1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4"/>
        <v>0</v>
      </c>
      <c r="N104" s="240"/>
      <c r="P104" s="282"/>
    </row>
    <row r="105" spans="5:18" ht="13.5" customHeight="1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4"/>
        <v>0</v>
      </c>
      <c r="N105" s="240"/>
      <c r="P105" s="282"/>
    </row>
    <row r="106" spans="5:18" ht="13.5" customHeight="1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4"/>
        <v>0</v>
      </c>
      <c r="N106" s="240"/>
    </row>
    <row r="107" spans="5:18" ht="13.5" customHeight="1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4"/>
        <v>0</v>
      </c>
      <c r="N107" s="240"/>
      <c r="P107" s="333"/>
      <c r="R107" s="349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312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313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1"/>
      <c r="O35" s="431"/>
      <c r="P35" s="431"/>
      <c r="Q35" s="431"/>
      <c r="R35" s="431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0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>
        <f>SUM(R101:R103)</f>
        <v>0</v>
      </c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5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235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B64" s="71"/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0"/>
      <c r="C12" s="269"/>
      <c r="D12" s="370"/>
      <c r="E12" s="371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49"/>
      <c r="E36" s="378" t="s">
        <v>59</v>
      </c>
      <c r="F36" s="379"/>
      <c r="G36" s="379"/>
      <c r="H36" s="380"/>
      <c r="I36" s="30"/>
      <c r="J36" s="51" t="s">
        <v>40</v>
      </c>
      <c r="K36" s="78"/>
      <c r="L36" s="91">
        <f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D37" s="3"/>
      <c r="E37" s="396"/>
      <c r="F37" s="397"/>
      <c r="G37" s="398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E38" s="396"/>
      <c r="F38" s="397"/>
      <c r="G38" s="398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393"/>
      <c r="O38" s="393"/>
      <c r="P38" s="393"/>
      <c r="Q38" s="393"/>
      <c r="R38" s="393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46</v>
      </c>
      <c r="K39" s="52"/>
      <c r="L39" s="91">
        <f t="shared" si="4"/>
        <v>0</v>
      </c>
      <c r="M39" s="56"/>
      <c r="N39" s="393"/>
      <c r="O39" s="393"/>
      <c r="P39" s="393"/>
      <c r="Q39" s="393"/>
      <c r="R39" s="393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6"/>
      <c r="F40" s="397"/>
      <c r="G40" s="398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394" t="s">
        <v>62</v>
      </c>
      <c r="O42" s="394"/>
      <c r="P42" s="394"/>
      <c r="Q42" s="394"/>
      <c r="R42" s="394"/>
      <c r="S42" s="394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393"/>
      <c r="O47" s="393"/>
      <c r="P47" s="393"/>
      <c r="Q47" s="393"/>
      <c r="R47" s="393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7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07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17">
        <f>+J52</f>
        <v>0</v>
      </c>
      <c r="F51" s="417"/>
      <c r="G51" s="417"/>
      <c r="H51" s="417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417">
        <f>+J3</f>
        <v>0</v>
      </c>
      <c r="K52" s="417"/>
      <c r="L52" s="417"/>
      <c r="M52" s="417"/>
      <c r="S52" s="69"/>
    </row>
    <row r="53" spans="1:21" ht="13.5" thickBot="1" x14ac:dyDescent="0.35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196" t="s">
        <v>106</v>
      </c>
      <c r="K53" s="235"/>
      <c r="L53" s="235"/>
      <c r="M53" s="188"/>
      <c r="N53" s="197"/>
      <c r="Q53" s="306"/>
      <c r="R53" s="306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298"/>
      <c r="M54" s="298"/>
      <c r="N54" s="233"/>
      <c r="Q54" s="306"/>
      <c r="R54" s="306"/>
      <c r="S54" s="69"/>
    </row>
    <row r="55" spans="1:21" x14ac:dyDescent="0.3">
      <c r="E55" s="188"/>
      <c r="F55" s="329"/>
      <c r="G55" s="329"/>
      <c r="H55" s="330"/>
      <c r="J55" s="234" t="s">
        <v>129</v>
      </c>
      <c r="K55" s="235" t="s">
        <v>118</v>
      </c>
      <c r="L55" s="299"/>
      <c r="M55" s="299"/>
      <c r="N55" s="236"/>
      <c r="Q55" s="306"/>
      <c r="R55" s="306"/>
      <c r="S55" s="69"/>
    </row>
    <row r="56" spans="1:21" ht="13.5" thickBot="1" x14ac:dyDescent="0.35">
      <c r="A56" s="7"/>
      <c r="E56" s="188"/>
      <c r="F56" s="329"/>
      <c r="G56" s="329"/>
      <c r="H56" s="330"/>
      <c r="J56" s="237" t="s">
        <v>129</v>
      </c>
      <c r="K56" s="238" t="s">
        <v>102</v>
      </c>
      <c r="L56" s="300"/>
      <c r="M56" s="244">
        <f>SUM(L54:L56)</f>
        <v>0</v>
      </c>
      <c r="N56" s="239">
        <f>+M56*0.0185</f>
        <v>0</v>
      </c>
      <c r="Q56" s="306"/>
      <c r="R56" s="306"/>
      <c r="S56" s="69"/>
    </row>
    <row r="57" spans="1:21" x14ac:dyDescent="0.3">
      <c r="E57" s="188"/>
      <c r="F57" s="329"/>
      <c r="G57" s="329"/>
      <c r="H57" s="330"/>
      <c r="J57" s="231" t="s">
        <v>130</v>
      </c>
      <c r="K57" s="232" t="s">
        <v>101</v>
      </c>
      <c r="L57" s="298"/>
      <c r="M57" s="298"/>
      <c r="N57" s="233"/>
      <c r="Q57" s="306"/>
      <c r="R57" s="306"/>
      <c r="S57" s="69"/>
    </row>
    <row r="58" spans="1:21" x14ac:dyDescent="0.3">
      <c r="E58" s="188"/>
      <c r="F58" s="332"/>
      <c r="G58" s="334"/>
      <c r="H58" s="334"/>
      <c r="J58" s="234" t="s">
        <v>130</v>
      </c>
      <c r="K58" s="235" t="s">
        <v>118</v>
      </c>
      <c r="L58" s="299"/>
      <c r="M58" s="299"/>
      <c r="N58" s="240"/>
      <c r="Q58" s="306"/>
      <c r="R58" s="306"/>
      <c r="S58" s="69"/>
    </row>
    <row r="59" spans="1:21" ht="13.5" thickBot="1" x14ac:dyDescent="0.35">
      <c r="E59" s="188"/>
      <c r="F59" s="329"/>
      <c r="G59" s="329"/>
      <c r="H59" s="330"/>
      <c r="I59" s="7"/>
      <c r="J59" s="237" t="s">
        <v>130</v>
      </c>
      <c r="K59" s="238" t="s">
        <v>102</v>
      </c>
      <c r="L59" s="300"/>
      <c r="M59" s="244">
        <f>SUM(L57:L59)</f>
        <v>0</v>
      </c>
      <c r="N59" s="239">
        <f>+M59*0.0185</f>
        <v>0</v>
      </c>
      <c r="Q59" s="306"/>
      <c r="R59" s="306"/>
    </row>
    <row r="60" spans="1:21" x14ac:dyDescent="0.3">
      <c r="E60" s="188"/>
      <c r="F60" s="329"/>
      <c r="G60" s="329"/>
      <c r="H60" s="329"/>
      <c r="I60" s="7"/>
      <c r="J60" s="231" t="s">
        <v>131</v>
      </c>
      <c r="K60" s="232" t="s">
        <v>101</v>
      </c>
      <c r="L60" s="298"/>
      <c r="M60" s="298"/>
      <c r="N60" s="241"/>
      <c r="Q60" s="306"/>
      <c r="R60" s="306"/>
      <c r="S60" s="57" t="s">
        <v>37</v>
      </c>
    </row>
    <row r="61" spans="1:21" x14ac:dyDescent="0.3">
      <c r="E61" s="188"/>
      <c r="F61" s="329"/>
      <c r="G61" s="329"/>
      <c r="H61" s="330"/>
      <c r="I61" s="7"/>
      <c r="J61" s="234" t="s">
        <v>131</v>
      </c>
      <c r="K61" s="235" t="s">
        <v>118</v>
      </c>
      <c r="L61" s="299"/>
      <c r="M61" s="299"/>
      <c r="N61" s="240"/>
      <c r="Q61" s="306"/>
      <c r="R61" s="306"/>
    </row>
    <row r="62" spans="1:21" ht="13.5" thickBot="1" x14ac:dyDescent="0.35">
      <c r="B62" s="71"/>
      <c r="E62" s="188"/>
      <c r="F62" s="329"/>
      <c r="G62" s="329"/>
      <c r="H62" s="330"/>
      <c r="I62" s="7"/>
      <c r="J62" s="237" t="s">
        <v>131</v>
      </c>
      <c r="K62" s="238" t="s">
        <v>102</v>
      </c>
      <c r="L62" s="300"/>
      <c r="M62" s="244">
        <f>SUM(L60:L62)</f>
        <v>0</v>
      </c>
      <c r="N62" s="239">
        <f>+M62*0.0185</f>
        <v>0</v>
      </c>
      <c r="Q62" s="306"/>
      <c r="R62" s="306"/>
    </row>
    <row r="63" spans="1:21" x14ac:dyDescent="0.3">
      <c r="B63" s="71"/>
      <c r="E63" s="188"/>
      <c r="F63" s="330">
        <f>SUM(F54:F62)</f>
        <v>0</v>
      </c>
      <c r="G63" s="330">
        <f t="shared" ref="G63:H63" si="5">SUM(G54:G62)</f>
        <v>0</v>
      </c>
      <c r="H63" s="330">
        <f t="shared" si="5"/>
        <v>0</v>
      </c>
      <c r="I63" s="7"/>
      <c r="J63" s="231" t="s">
        <v>132</v>
      </c>
      <c r="K63" s="232" t="s">
        <v>101</v>
      </c>
      <c r="L63" s="298"/>
      <c r="M63" s="298"/>
      <c r="N63" s="241"/>
      <c r="Q63" s="306"/>
      <c r="R63" s="306"/>
    </row>
    <row r="64" spans="1:21" x14ac:dyDescent="0.3">
      <c r="E64" s="188"/>
      <c r="F64" s="329">
        <f>SUM(F63*1.98)</f>
        <v>0</v>
      </c>
      <c r="G64" s="329">
        <f t="shared" ref="G64:H64" si="6">SUM(G63*1.98)</f>
        <v>0</v>
      </c>
      <c r="H64" s="329">
        <f t="shared" si="6"/>
        <v>0</v>
      </c>
      <c r="I64" s="7"/>
      <c r="J64" s="234" t="s">
        <v>132</v>
      </c>
      <c r="K64" s="235" t="s">
        <v>118</v>
      </c>
      <c r="L64" s="299"/>
      <c r="M64" s="299"/>
      <c r="N64" s="240"/>
      <c r="Q64" s="306"/>
      <c r="R64" s="306"/>
    </row>
    <row r="65" spans="5:19" ht="13.5" thickBot="1" x14ac:dyDescent="0.35">
      <c r="E65" s="188"/>
      <c r="F65" s="329"/>
      <c r="G65" s="329"/>
      <c r="H65" s="329"/>
      <c r="I65" s="7"/>
      <c r="J65" s="237" t="s">
        <v>132</v>
      </c>
      <c r="K65" s="238" t="s">
        <v>102</v>
      </c>
      <c r="L65" s="300"/>
      <c r="M65" s="244">
        <f>SUM(L63:L65)</f>
        <v>0</v>
      </c>
      <c r="N65" s="239">
        <f>+M65*0.0185</f>
        <v>0</v>
      </c>
      <c r="Q65" s="306"/>
      <c r="R65" s="306"/>
    </row>
    <row r="66" spans="5:19" x14ac:dyDescent="0.3">
      <c r="E66" s="188"/>
      <c r="F66" s="329"/>
      <c r="G66" s="329"/>
      <c r="H66" s="329"/>
      <c r="I66" s="7"/>
      <c r="J66" s="231" t="s">
        <v>139</v>
      </c>
      <c r="K66" s="232" t="s">
        <v>101</v>
      </c>
      <c r="L66" s="298"/>
      <c r="M66" s="302"/>
      <c r="N66" s="241"/>
      <c r="Q66" s="306"/>
      <c r="R66" s="306"/>
    </row>
    <row r="67" spans="5:19" x14ac:dyDescent="0.3">
      <c r="E67" s="188"/>
      <c r="F67" s="329"/>
      <c r="G67" s="329"/>
      <c r="H67" s="330"/>
      <c r="I67" s="7"/>
      <c r="J67" s="234" t="s">
        <v>139</v>
      </c>
      <c r="K67" s="235" t="s">
        <v>118</v>
      </c>
      <c r="L67" s="299"/>
      <c r="M67" s="303"/>
      <c r="N67" s="240"/>
      <c r="Q67" s="306"/>
      <c r="R67" s="306"/>
    </row>
    <row r="68" spans="5:19" ht="13.5" thickBot="1" x14ac:dyDescent="0.35">
      <c r="E68" s="188"/>
      <c r="F68" s="329"/>
      <c r="G68" s="329"/>
      <c r="H68" s="329"/>
      <c r="I68" s="7"/>
      <c r="J68" s="237" t="s">
        <v>139</v>
      </c>
      <c r="K68" s="238" t="s">
        <v>102</v>
      </c>
      <c r="L68" s="300"/>
      <c r="M68" s="244">
        <f>SUM(L66:L68)</f>
        <v>0</v>
      </c>
      <c r="N68" s="239">
        <f>+M68*0.0185</f>
        <v>0</v>
      </c>
      <c r="Q68" s="306"/>
      <c r="R68" s="306"/>
    </row>
    <row r="69" spans="5:19" x14ac:dyDescent="0.3">
      <c r="E69" s="188"/>
      <c r="F69" s="329"/>
      <c r="G69" s="329"/>
      <c r="H69" s="329"/>
      <c r="I69" s="7"/>
      <c r="J69" s="231" t="s">
        <v>137</v>
      </c>
      <c r="K69" s="232" t="s">
        <v>101</v>
      </c>
      <c r="L69" s="298"/>
      <c r="M69" s="302"/>
      <c r="N69" s="241"/>
      <c r="Q69" s="306"/>
      <c r="R69" s="306"/>
      <c r="S69" s="57" t="s">
        <v>31</v>
      </c>
    </row>
    <row r="70" spans="5:19" x14ac:dyDescent="0.3">
      <c r="E70" s="188"/>
      <c r="F70" s="329"/>
      <c r="G70" s="329"/>
      <c r="H70" s="329"/>
      <c r="I70" s="7"/>
      <c r="J70" s="234" t="s">
        <v>137</v>
      </c>
      <c r="K70" s="235" t="s">
        <v>118</v>
      </c>
      <c r="L70" s="299"/>
      <c r="M70" s="303"/>
      <c r="N70" s="240"/>
      <c r="Q70" s="306"/>
      <c r="R70" s="306"/>
    </row>
    <row r="71" spans="5:19" ht="13.5" thickBot="1" x14ac:dyDescent="0.35">
      <c r="E71" s="188"/>
      <c r="F71" s="330">
        <f>SUM(F66:F70)</f>
        <v>0</v>
      </c>
      <c r="G71" s="330">
        <f t="shared" ref="G71:H71" si="7">SUM(G66:G70)</f>
        <v>0</v>
      </c>
      <c r="H71" s="330">
        <f t="shared" si="7"/>
        <v>0</v>
      </c>
      <c r="I71" s="7"/>
      <c r="J71" s="237" t="s">
        <v>137</v>
      </c>
      <c r="K71" s="238" t="s">
        <v>102</v>
      </c>
      <c r="L71" s="300"/>
      <c r="M71" s="244">
        <f>SUM(L69:L71)</f>
        <v>0</v>
      </c>
      <c r="N71" s="239">
        <f>+M71*0.0185</f>
        <v>0</v>
      </c>
      <c r="Q71" s="306" t="s">
        <v>141</v>
      </c>
      <c r="R71" s="306" t="s">
        <v>29</v>
      </c>
    </row>
    <row r="72" spans="5:19" x14ac:dyDescent="0.3">
      <c r="E72" s="188"/>
      <c r="F72" s="329"/>
      <c r="G72" s="330"/>
      <c r="H72" s="330"/>
      <c r="I72" s="7"/>
      <c r="J72" s="231" t="s">
        <v>148</v>
      </c>
      <c r="K72" s="232" t="s">
        <v>101</v>
      </c>
      <c r="L72" s="298"/>
      <c r="M72" s="298"/>
      <c r="N72" s="241"/>
      <c r="Q72" s="306">
        <v>193.61</v>
      </c>
      <c r="R72" s="306">
        <v>998</v>
      </c>
    </row>
    <row r="73" spans="5:19" x14ac:dyDescent="0.3">
      <c r="E73" s="188"/>
      <c r="F73" s="329">
        <f>SUM(F64:F69)</f>
        <v>0</v>
      </c>
      <c r="G73" s="329">
        <f t="shared" ref="G73:H73" si="8">SUM(G64:G69)</f>
        <v>0</v>
      </c>
      <c r="H73" s="329">
        <f t="shared" si="8"/>
        <v>0</v>
      </c>
      <c r="I73" s="7"/>
      <c r="J73" s="234" t="s">
        <v>148</v>
      </c>
      <c r="K73" s="235" t="s">
        <v>118</v>
      </c>
      <c r="L73" s="299"/>
      <c r="M73" s="299"/>
      <c r="N73" s="240"/>
      <c r="Q73" s="306">
        <v>40</v>
      </c>
      <c r="R73" s="306">
        <v>0</v>
      </c>
    </row>
    <row r="74" spans="5:19" ht="13.5" thickBot="1" x14ac:dyDescent="0.35">
      <c r="E74" s="188"/>
      <c r="F74" s="329"/>
      <c r="G74" s="329"/>
      <c r="H74" s="330"/>
      <c r="J74" s="237" t="s">
        <v>148</v>
      </c>
      <c r="K74" s="238" t="s">
        <v>102</v>
      </c>
      <c r="L74" s="300"/>
      <c r="M74" s="244">
        <f>SUM(L72:L74)</f>
        <v>0</v>
      </c>
      <c r="N74" s="239">
        <f>+M74*0.0185</f>
        <v>0</v>
      </c>
      <c r="Q74" s="306">
        <v>0</v>
      </c>
      <c r="R74" s="306">
        <v>184.06</v>
      </c>
    </row>
    <row r="75" spans="5:19" x14ac:dyDescent="0.3">
      <c r="E75" s="188"/>
      <c r="F75" s="329"/>
      <c r="G75" s="329"/>
      <c r="H75" s="330">
        <f>SUM(F73:H73)</f>
        <v>0</v>
      </c>
      <c r="J75" s="231" t="s">
        <v>152</v>
      </c>
      <c r="K75" s="232" t="s">
        <v>101</v>
      </c>
      <c r="L75" s="298"/>
      <c r="M75" s="298"/>
      <c r="N75" s="241"/>
      <c r="Q75" s="306">
        <v>555.29999999999995</v>
      </c>
      <c r="R75" s="306">
        <v>200.33</v>
      </c>
    </row>
    <row r="76" spans="5:19" x14ac:dyDescent="0.3">
      <c r="E76" s="188"/>
      <c r="F76" s="330"/>
      <c r="G76" s="330"/>
      <c r="H76" s="330"/>
      <c r="J76" s="234" t="s">
        <v>152</v>
      </c>
      <c r="K76" s="235" t="s">
        <v>118</v>
      </c>
      <c r="L76" s="299"/>
      <c r="M76" s="299"/>
      <c r="N76" s="240"/>
      <c r="Q76" s="306">
        <v>2708.9</v>
      </c>
      <c r="R76" s="306">
        <v>1355.9</v>
      </c>
    </row>
    <row r="77" spans="5:19" ht="13.5" thickBot="1" x14ac:dyDescent="0.35">
      <c r="E77" s="188"/>
      <c r="F77" s="329"/>
      <c r="G77" s="329"/>
      <c r="H77" s="329"/>
      <c r="J77" s="237" t="s">
        <v>152</v>
      </c>
      <c r="K77" s="238" t="s">
        <v>102</v>
      </c>
      <c r="L77" s="300"/>
      <c r="M77" s="244">
        <f>SUM(L75:L77)</f>
        <v>0</v>
      </c>
      <c r="N77" s="239">
        <f>+M77*0.0185</f>
        <v>0</v>
      </c>
      <c r="Q77" s="306">
        <v>190</v>
      </c>
      <c r="R77" s="306">
        <v>375.97</v>
      </c>
    </row>
    <row r="78" spans="5:19" x14ac:dyDescent="0.3">
      <c r="E78" s="188"/>
      <c r="F78" s="329"/>
      <c r="G78" s="329"/>
      <c r="H78" s="331"/>
      <c r="J78" s="231" t="s">
        <v>157</v>
      </c>
      <c r="K78" s="232" t="s">
        <v>101</v>
      </c>
      <c r="L78" s="298"/>
      <c r="M78" s="302"/>
      <c r="N78" s="241"/>
      <c r="Q78" s="306">
        <v>1695.7</v>
      </c>
      <c r="R78" s="306">
        <v>1028.04</v>
      </c>
    </row>
    <row r="79" spans="5:19" x14ac:dyDescent="0.3">
      <c r="E79" s="188"/>
      <c r="F79" s="329"/>
      <c r="G79" s="329"/>
      <c r="H79" s="330"/>
      <c r="J79" s="234" t="s">
        <v>157</v>
      </c>
      <c r="K79" s="235" t="s">
        <v>118</v>
      </c>
      <c r="L79" s="299"/>
      <c r="M79" s="303"/>
      <c r="N79" s="240"/>
      <c r="Q79" s="306"/>
      <c r="R79" s="306"/>
    </row>
    <row r="80" spans="5:19" ht="13.5" thickBot="1" x14ac:dyDescent="0.35">
      <c r="E80" s="188"/>
      <c r="F80" s="329"/>
      <c r="G80" s="329"/>
      <c r="H80" s="331"/>
      <c r="J80" s="237" t="s">
        <v>157</v>
      </c>
      <c r="K80" s="238" t="s">
        <v>102</v>
      </c>
      <c r="L80" s="300"/>
      <c r="M80" s="244">
        <f>SUM(L78:L80)</f>
        <v>0</v>
      </c>
      <c r="N80" s="239">
        <f>+M80*0.0185</f>
        <v>0</v>
      </c>
      <c r="Q80" s="306"/>
      <c r="R80" s="306"/>
    </row>
    <row r="81" spans="5:18" x14ac:dyDescent="0.3">
      <c r="E81" s="188"/>
      <c r="F81" s="329"/>
      <c r="G81" s="329"/>
      <c r="H81" s="331"/>
      <c r="J81" s="231" t="s">
        <v>156</v>
      </c>
      <c r="K81" s="232" t="s">
        <v>101</v>
      </c>
      <c r="L81" s="298"/>
      <c r="M81" s="302"/>
      <c r="N81" s="241"/>
      <c r="Q81" s="306"/>
      <c r="R81" s="306"/>
    </row>
    <row r="82" spans="5:18" x14ac:dyDescent="0.3">
      <c r="E82" s="188"/>
      <c r="F82" s="330"/>
      <c r="G82" s="330"/>
      <c r="H82" s="330"/>
      <c r="J82" s="234" t="s">
        <v>156</v>
      </c>
      <c r="K82" s="235" t="s">
        <v>118</v>
      </c>
      <c r="L82" s="299"/>
      <c r="M82" s="303"/>
      <c r="N82" s="240"/>
      <c r="Q82" s="306"/>
      <c r="R82" s="306"/>
    </row>
    <row r="83" spans="5:18" ht="13.5" thickBot="1" x14ac:dyDescent="0.35">
      <c r="E83" s="188"/>
      <c r="F83" s="329"/>
      <c r="G83" s="330"/>
      <c r="H83" s="337"/>
      <c r="J83" s="237" t="s">
        <v>156</v>
      </c>
      <c r="K83" s="238" t="s">
        <v>102</v>
      </c>
      <c r="L83" s="300"/>
      <c r="M83" s="244">
        <f>SUM(L81:L83)</f>
        <v>0</v>
      </c>
      <c r="N83" s="239">
        <f>+M83*0.0185</f>
        <v>0</v>
      </c>
      <c r="Q83" s="306"/>
      <c r="R83" s="306"/>
    </row>
    <row r="84" spans="5:18" x14ac:dyDescent="0.3">
      <c r="E84" s="188"/>
      <c r="F84" s="329"/>
      <c r="G84" s="329"/>
      <c r="H84" s="330"/>
      <c r="J84" s="231" t="s">
        <v>150</v>
      </c>
      <c r="K84" s="232" t="s">
        <v>101</v>
      </c>
      <c r="L84" s="298"/>
      <c r="M84" s="298"/>
      <c r="N84" s="241"/>
      <c r="Q84" s="306"/>
      <c r="R84" s="306"/>
    </row>
    <row r="85" spans="5:18" x14ac:dyDescent="0.3">
      <c r="E85" s="188"/>
      <c r="F85" s="329"/>
      <c r="G85" s="329"/>
      <c r="H85" s="330"/>
      <c r="J85" s="234" t="s">
        <v>150</v>
      </c>
      <c r="K85" s="235" t="s">
        <v>118</v>
      </c>
      <c r="L85" s="299"/>
      <c r="M85" s="299"/>
      <c r="N85" s="240"/>
      <c r="Q85" s="306"/>
      <c r="R85" s="306"/>
    </row>
    <row r="86" spans="5:18" ht="13.5" thickBot="1" x14ac:dyDescent="0.35">
      <c r="E86" s="188"/>
      <c r="F86" s="330"/>
      <c r="G86" s="329"/>
      <c r="H86" s="330"/>
      <c r="J86" s="237" t="s">
        <v>150</v>
      </c>
      <c r="K86" s="238" t="s">
        <v>102</v>
      </c>
      <c r="L86" s="300"/>
      <c r="M86" s="244">
        <f>SUM(L84:L86)</f>
        <v>0</v>
      </c>
      <c r="N86" s="239">
        <f>+M86*0.0185</f>
        <v>0</v>
      </c>
      <c r="Q86" s="306"/>
      <c r="R86" s="306"/>
    </row>
    <row r="87" spans="5:18" x14ac:dyDescent="0.3">
      <c r="E87" s="188"/>
      <c r="F87" s="329"/>
      <c r="G87" s="329"/>
      <c r="H87" s="330"/>
      <c r="J87" s="231" t="s">
        <v>155</v>
      </c>
      <c r="K87" s="242" t="s">
        <v>101</v>
      </c>
      <c r="L87" s="298"/>
      <c r="M87" s="298"/>
      <c r="N87" s="241"/>
      <c r="Q87" s="306"/>
      <c r="R87" s="306"/>
    </row>
    <row r="88" spans="5:18" x14ac:dyDescent="0.3">
      <c r="E88" s="188"/>
      <c r="F88" s="329"/>
      <c r="G88" s="329"/>
      <c r="H88" s="330"/>
      <c r="J88" s="234" t="s">
        <v>155</v>
      </c>
      <c r="K88" s="235" t="s">
        <v>118</v>
      </c>
      <c r="L88" s="299"/>
      <c r="M88" s="299"/>
      <c r="N88" s="240"/>
      <c r="Q88" s="306"/>
      <c r="R88" s="306"/>
    </row>
    <row r="89" spans="5:18" ht="13.5" thickBot="1" x14ac:dyDescent="0.35">
      <c r="E89" s="188"/>
      <c r="F89" s="329"/>
      <c r="G89" s="329"/>
      <c r="H89" s="330"/>
      <c r="J89" s="237" t="s">
        <v>155</v>
      </c>
      <c r="K89" s="243" t="s">
        <v>102</v>
      </c>
      <c r="L89" s="300"/>
      <c r="M89" s="244">
        <f>SUM(L87:L89)</f>
        <v>0</v>
      </c>
      <c r="N89" s="239">
        <f>+M89*0.0185</f>
        <v>0</v>
      </c>
      <c r="Q89" s="306"/>
      <c r="R89" s="306"/>
    </row>
    <row r="90" spans="5:18" x14ac:dyDescent="0.3">
      <c r="E90" s="188"/>
      <c r="F90" s="329"/>
      <c r="G90" s="329"/>
      <c r="H90" s="330"/>
      <c r="J90" s="231" t="s">
        <v>153</v>
      </c>
      <c r="K90" s="232" t="s">
        <v>101</v>
      </c>
      <c r="L90" s="298"/>
      <c r="M90" s="298"/>
      <c r="N90" s="241"/>
      <c r="Q90" s="306"/>
      <c r="R90" s="306"/>
    </row>
    <row r="91" spans="5:18" x14ac:dyDescent="0.3">
      <c r="E91" s="188"/>
      <c r="F91" s="329"/>
      <c r="G91" s="329"/>
      <c r="H91" s="330"/>
      <c r="J91" s="234" t="s">
        <v>153</v>
      </c>
      <c r="K91" s="235" t="s">
        <v>118</v>
      </c>
      <c r="L91" s="299"/>
      <c r="M91" s="299"/>
      <c r="N91" s="240"/>
      <c r="Q91" s="306"/>
      <c r="R91" s="306"/>
    </row>
    <row r="92" spans="5:18" ht="13.5" thickBot="1" x14ac:dyDescent="0.35">
      <c r="E92" s="188"/>
      <c r="F92" s="329"/>
      <c r="G92" s="329"/>
      <c r="H92" s="330"/>
      <c r="J92" s="237" t="s">
        <v>153</v>
      </c>
      <c r="K92" s="238" t="s">
        <v>102</v>
      </c>
      <c r="L92" s="300"/>
      <c r="M92" s="244">
        <f>SUM(L90:L92)</f>
        <v>0</v>
      </c>
      <c r="N92" s="239">
        <f>+M92*0.0185</f>
        <v>0</v>
      </c>
      <c r="Q92" s="306"/>
      <c r="R92" s="306"/>
    </row>
    <row r="93" spans="5:18" x14ac:dyDescent="0.3">
      <c r="E93" s="188"/>
      <c r="F93" s="329"/>
      <c r="G93" s="329"/>
      <c r="H93" s="330"/>
      <c r="J93" s="231" t="s">
        <v>154</v>
      </c>
      <c r="K93" s="232" t="s">
        <v>101</v>
      </c>
      <c r="L93" s="298"/>
      <c r="M93" s="298"/>
      <c r="N93" s="241"/>
      <c r="Q93" s="306"/>
      <c r="R93" s="306"/>
    </row>
    <row r="94" spans="5:18" x14ac:dyDescent="0.3">
      <c r="E94" s="188"/>
      <c r="F94" s="329"/>
      <c r="G94" s="329"/>
      <c r="H94" s="330"/>
      <c r="J94" s="234" t="s">
        <v>154</v>
      </c>
      <c r="K94" s="235" t="s">
        <v>118</v>
      </c>
      <c r="L94" s="299"/>
      <c r="M94" s="299"/>
      <c r="N94" s="240"/>
      <c r="Q94" s="306"/>
      <c r="R94" s="306"/>
    </row>
    <row r="95" spans="5:18" ht="13.5" thickBot="1" x14ac:dyDescent="0.35">
      <c r="E95" s="188"/>
      <c r="F95" s="329"/>
      <c r="G95" s="329"/>
      <c r="H95" s="330"/>
      <c r="J95" s="237" t="s">
        <v>154</v>
      </c>
      <c r="K95" s="238" t="s">
        <v>102</v>
      </c>
      <c r="L95" s="300"/>
      <c r="M95" s="244">
        <f>SUM(L93:L95)</f>
        <v>0</v>
      </c>
      <c r="N95" s="239">
        <f>+M95*0.0185</f>
        <v>0</v>
      </c>
      <c r="Q95" s="306"/>
      <c r="R95" s="306"/>
    </row>
    <row r="96" spans="5:18" x14ac:dyDescent="0.3">
      <c r="E96" s="188"/>
      <c r="F96" s="329"/>
      <c r="G96" s="329"/>
      <c r="H96" s="330"/>
      <c r="J96" s="231" t="s">
        <v>158</v>
      </c>
      <c r="K96" s="232" t="s">
        <v>101</v>
      </c>
      <c r="L96" s="365"/>
      <c r="M96" s="298"/>
      <c r="N96" s="241"/>
      <c r="Q96" s="306"/>
      <c r="R96" s="306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6"/>
      <c r="M97" s="299"/>
      <c r="N97" s="240"/>
      <c r="Q97" s="306"/>
      <c r="R97" s="306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67"/>
      <c r="M98" s="244">
        <f>SUM(L96:L98)</f>
        <v>0</v>
      </c>
      <c r="N98" s="239">
        <f>+M98*0.0185</f>
        <v>0</v>
      </c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1" t="s">
        <v>159</v>
      </c>
      <c r="K99" s="232" t="s">
        <v>101</v>
      </c>
      <c r="L99" s="298"/>
      <c r="M99" s="298"/>
      <c r="N99" s="241"/>
      <c r="Q99" s="306"/>
      <c r="R99" s="306">
        <f>SUM(R72:R98)</f>
        <v>4142.3</v>
      </c>
    </row>
    <row r="100" spans="5:18" x14ac:dyDescent="0.3">
      <c r="E100" s="314" t="s">
        <v>144</v>
      </c>
      <c r="F100" s="315"/>
      <c r="G100" s="316">
        <f>SUM(L54:L101)-H100</f>
        <v>0</v>
      </c>
      <c r="H100" s="316"/>
      <c r="J100" s="234" t="s">
        <v>159</v>
      </c>
      <c r="K100" s="235" t="s">
        <v>118</v>
      </c>
      <c r="L100" s="299"/>
      <c r="M100" s="299"/>
      <c r="N100" s="240"/>
      <c r="Q100" s="306">
        <f>SUM(Q72:Q99)</f>
        <v>5383.51</v>
      </c>
      <c r="R100" s="306">
        <f>SUM(R99*1.98)</f>
        <v>8201.7540000000008</v>
      </c>
    </row>
    <row r="101" spans="5:18" ht="13.5" thickBot="1" x14ac:dyDescent="0.35">
      <c r="E101" s="317" t="s">
        <v>142</v>
      </c>
      <c r="F101" s="318"/>
      <c r="G101" s="319">
        <f>SUM(L102:L117)-H101</f>
        <v>0</v>
      </c>
      <c r="H101" s="319"/>
      <c r="J101" s="237" t="s">
        <v>159</v>
      </c>
      <c r="K101" s="238" t="s">
        <v>102</v>
      </c>
      <c r="L101" s="300"/>
      <c r="M101" s="244">
        <f>SUM(L99:L101)</f>
        <v>0</v>
      </c>
      <c r="N101" s="239">
        <f>+M101*0.0185</f>
        <v>0</v>
      </c>
      <c r="Q101" s="306"/>
      <c r="R101" s="306"/>
    </row>
    <row r="102" spans="5:18" x14ac:dyDescent="0.3">
      <c r="E102" s="317"/>
      <c r="F102" s="318"/>
      <c r="G102" s="319"/>
      <c r="H102" s="319"/>
      <c r="J102" s="323" t="s">
        <v>129</v>
      </c>
      <c r="K102" s="232" t="s">
        <v>103</v>
      </c>
      <c r="L102" s="298"/>
      <c r="M102" s="304">
        <f>SUM(L102)</f>
        <v>0</v>
      </c>
      <c r="N102" s="241"/>
      <c r="P102" s="282"/>
      <c r="Q102" s="306"/>
      <c r="R102" s="350">
        <f>SUM(Q100:R100)</f>
        <v>13585.264000000001</v>
      </c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136</v>
      </c>
      <c r="K103" s="235" t="s">
        <v>103</v>
      </c>
      <c r="L103" s="299"/>
      <c r="M103" s="305">
        <f t="shared" ref="M103:M117" si="9">SUM(L103)</f>
        <v>0</v>
      </c>
      <c r="N103" s="240"/>
      <c r="P103" s="282"/>
      <c r="Q103" s="306"/>
      <c r="R103" s="306">
        <v>6764.4</v>
      </c>
    </row>
    <row r="104" spans="5:18" x14ac:dyDescent="0.3">
      <c r="E104" s="325"/>
      <c r="F104" s="326"/>
      <c r="G104" s="327"/>
      <c r="H104" s="327"/>
      <c r="J104" s="234" t="s">
        <v>131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135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>
        <f>SUM(R102:R104)</f>
        <v>20349.664000000001</v>
      </c>
    </row>
    <row r="106" spans="5:18" x14ac:dyDescent="0.3">
      <c r="E106" s="320" t="s">
        <v>145</v>
      </c>
      <c r="F106" s="321"/>
      <c r="G106" s="322">
        <f>SUM(N54:N101)</f>
        <v>0</v>
      </c>
      <c r="H106" s="190"/>
      <c r="J106" s="234" t="s">
        <v>139</v>
      </c>
      <c r="K106" s="235" t="s">
        <v>103</v>
      </c>
      <c r="L106" s="299"/>
      <c r="M106" s="305">
        <f t="shared" si="9"/>
        <v>0</v>
      </c>
      <c r="N106" s="240"/>
      <c r="P106" s="282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138</v>
      </c>
      <c r="K107" s="235" t="s">
        <v>103</v>
      </c>
      <c r="L107" s="299"/>
      <c r="M107" s="305">
        <f t="shared" si="9"/>
        <v>0</v>
      </c>
      <c r="N107" s="240"/>
      <c r="Q107" s="306"/>
      <c r="R107" s="306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299"/>
      <c r="M108" s="305">
        <f t="shared" si="9"/>
        <v>0</v>
      </c>
      <c r="N108" s="240"/>
      <c r="P108" s="333"/>
      <c r="Q108" s="306"/>
      <c r="R108" s="349"/>
    </row>
    <row r="109" spans="5:18" x14ac:dyDescent="0.3">
      <c r="E109" s="235"/>
      <c r="F109" s="235"/>
      <c r="G109" s="189"/>
      <c r="H109" s="190"/>
      <c r="J109" s="234" t="s">
        <v>149</v>
      </c>
      <c r="K109" s="297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147</v>
      </c>
      <c r="K111" s="297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151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153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154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x14ac:dyDescent="0.3">
      <c r="E116" s="235"/>
      <c r="F116" s="235"/>
      <c r="G116" s="235"/>
      <c r="H116" s="190"/>
      <c r="J116" s="234" t="s">
        <v>158</v>
      </c>
      <c r="K116" s="297" t="s">
        <v>103</v>
      </c>
      <c r="L116" s="366"/>
      <c r="M116" s="305">
        <f t="shared" si="9"/>
        <v>0</v>
      </c>
      <c r="N116" s="240"/>
      <c r="Q116" s="306"/>
      <c r="R116" s="306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0"/>
      <c r="M117" s="244">
        <f t="shared" si="9"/>
        <v>0</v>
      </c>
      <c r="N117" s="239"/>
      <c r="Q117" s="306"/>
      <c r="R117" s="306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6"/>
      <c r="R118" s="306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6"/>
      <c r="R119" s="306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5"/>
      <c r="Q124" s="306"/>
      <c r="R124" s="306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6"/>
      <c r="R125" s="306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6"/>
      <c r="R126" s="306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6"/>
      <c r="R127" s="306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6"/>
      <c r="R128" s="306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1"/>
      <c r="F24" s="382"/>
      <c r="G24" s="383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3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3" x14ac:dyDescent="0.3">
      <c r="A37" s="2"/>
      <c r="B37" s="2"/>
      <c r="C37" s="2"/>
      <c r="E37" s="381" t="s">
        <v>140</v>
      </c>
      <c r="F37" s="382"/>
      <c r="G37" s="38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3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188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</row>
    <row r="59" spans="1:19" x14ac:dyDescent="0.3">
      <c r="E59" s="188"/>
      <c r="F59" s="330">
        <f>SUM(F54:F58)</f>
        <v>0</v>
      </c>
      <c r="G59" s="330">
        <f t="shared" ref="G59:H59" si="5">SUM(G54:G58)</f>
        <v>0</v>
      </c>
      <c r="H59" s="330">
        <f t="shared" si="5"/>
        <v>0</v>
      </c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  <c r="S59" s="57" t="s">
        <v>37</v>
      </c>
    </row>
    <row r="60" spans="1:19" x14ac:dyDescent="0.3">
      <c r="E60" s="188"/>
      <c r="F60" s="329">
        <f>SUM(F59*1.98)</f>
        <v>0</v>
      </c>
      <c r="G60" s="329">
        <f t="shared" ref="G60:H60" si="6">SUM(G59*1.98)</f>
        <v>0</v>
      </c>
      <c r="H60" s="329">
        <f t="shared" si="6"/>
        <v>0</v>
      </c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30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1"/>
      <c r="G67" s="351"/>
      <c r="H67" s="352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1"/>
      <c r="G68" s="351"/>
      <c r="H68" s="351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1"/>
      <c r="G69" s="352"/>
      <c r="H69" s="352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1"/>
      <c r="G70" s="351"/>
      <c r="H70" s="351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ht="13.5" customHeight="1" x14ac:dyDescent="0.3">
      <c r="E71" s="188"/>
      <c r="F71" s="352">
        <f>SUM(F62:F70)</f>
        <v>0</v>
      </c>
      <c r="G71" s="352">
        <f t="shared" ref="G71:H71" si="7">SUM(G62:G70)</f>
        <v>0</v>
      </c>
      <c r="H71" s="352">
        <f t="shared" si="7"/>
        <v>0</v>
      </c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2"/>
      <c r="G72" s="351"/>
      <c r="H72" s="352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51">
        <f>SUM(F71+F60)</f>
        <v>0</v>
      </c>
      <c r="G73" s="351">
        <f t="shared" ref="G73:H73" si="8">SUM(G71+G60)</f>
        <v>0</v>
      </c>
      <c r="H73" s="351">
        <f t="shared" si="8"/>
        <v>0</v>
      </c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51"/>
      <c r="G74" s="351"/>
      <c r="H74" s="352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51"/>
      <c r="G75" s="351"/>
      <c r="H75" s="352">
        <f>SUM(F73:H73)</f>
        <v>0</v>
      </c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51"/>
      <c r="G76" s="352"/>
      <c r="H76" s="352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ht="14.25" customHeight="1" x14ac:dyDescent="0.3">
      <c r="E77" s="188"/>
      <c r="F77" s="351"/>
      <c r="G77" s="351"/>
      <c r="H77" s="351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51"/>
      <c r="G78" s="351"/>
      <c r="H78" s="353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52"/>
      <c r="G79" s="352"/>
      <c r="H79" s="352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1"/>
      <c r="G80" s="351"/>
      <c r="H80" s="35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51"/>
      <c r="G81" s="351"/>
      <c r="H81" s="354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2"/>
      <c r="G82" s="352"/>
      <c r="H82" s="352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1"/>
      <c r="G83" s="352"/>
      <c r="H83" s="354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1"/>
      <c r="G84" s="351"/>
      <c r="H84" s="352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1"/>
      <c r="G85" s="351"/>
      <c r="H85" s="352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52"/>
      <c r="G86" s="351"/>
      <c r="H86" s="352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51"/>
      <c r="G87" s="351"/>
      <c r="H87" s="352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51"/>
      <c r="G88" s="351"/>
      <c r="H88" s="352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51"/>
      <c r="G89" s="351"/>
      <c r="H89" s="352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51"/>
      <c r="G90" s="351"/>
      <c r="H90" s="352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51"/>
      <c r="G91" s="351"/>
      <c r="H91" s="352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51"/>
      <c r="G92" s="351"/>
      <c r="H92" s="352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51"/>
      <c r="G93" s="351"/>
      <c r="H93" s="352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51"/>
      <c r="G94" s="351"/>
      <c r="H94" s="352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51"/>
      <c r="G95" s="351"/>
      <c r="H95" s="352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51"/>
      <c r="G96" s="351"/>
      <c r="H96" s="352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334"/>
      <c r="G97" s="334"/>
      <c r="H97" s="355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4.2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>
        <f>(0)*1.98</f>
        <v>0</v>
      </c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9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9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9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9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9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9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37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374"/>
      <c r="E10" s="375"/>
      <c r="F10" s="271"/>
      <c r="G10" s="271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376"/>
      <c r="E11" s="377"/>
      <c r="F11" s="273"/>
      <c r="G11" s="273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376"/>
      <c r="E12" s="377"/>
      <c r="F12" s="269"/>
      <c r="G12" s="273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  <c r="W35" s="206"/>
    </row>
    <row r="36" spans="1:23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3" x14ac:dyDescent="0.3">
      <c r="A37" s="2"/>
      <c r="B37" s="2"/>
      <c r="C37" s="2"/>
      <c r="E37" s="396"/>
      <c r="F37" s="397"/>
      <c r="G37" s="398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3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29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29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29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B62" s="71"/>
      <c r="E62" s="188"/>
      <c r="F62" s="329"/>
      <c r="G62" s="329"/>
      <c r="H62" s="329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29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29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30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29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30"/>
      <c r="G68" s="330"/>
      <c r="H68" s="330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30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29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29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0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C53" s="1" t="s">
        <v>51</v>
      </c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356"/>
      <c r="G54" s="356"/>
      <c r="H54" s="356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57"/>
      <c r="G55" s="357"/>
      <c r="H55" s="357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57"/>
      <c r="G56" s="357"/>
      <c r="H56" s="357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57"/>
      <c r="G57" s="357"/>
      <c r="H57" s="357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58"/>
      <c r="G58" s="359"/>
      <c r="H58" s="359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57"/>
      <c r="G59" s="357"/>
      <c r="H59" s="357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57"/>
      <c r="G60" s="357"/>
      <c r="H60" s="357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57"/>
      <c r="G61" s="357"/>
      <c r="H61" s="357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57"/>
      <c r="G62" s="357"/>
      <c r="H62" s="357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57"/>
      <c r="G63" s="357"/>
      <c r="H63" s="357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57"/>
      <c r="G64" s="357"/>
      <c r="H64" s="357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57"/>
      <c r="G65" s="357"/>
      <c r="H65" s="357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57"/>
      <c r="G66" s="357"/>
      <c r="H66" s="357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7"/>
      <c r="G67" s="357"/>
      <c r="H67" s="357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7"/>
      <c r="G68" s="357"/>
      <c r="H68" s="357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7"/>
      <c r="G69" s="357"/>
      <c r="H69" s="357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7"/>
      <c r="G70" s="357"/>
      <c r="H70" s="357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57"/>
      <c r="G71" s="337"/>
      <c r="H71" s="357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7"/>
      <c r="G72" s="357"/>
      <c r="H72" s="357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30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30"/>
      <c r="G75" s="330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29"/>
      <c r="G76" s="329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30"/>
      <c r="G77" s="330"/>
      <c r="H77" s="330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29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7"/>
      <c r="G80" s="357"/>
      <c r="H80" s="337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37"/>
      <c r="G81" s="357"/>
      <c r="H81" s="337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7"/>
      <c r="G82" s="357"/>
      <c r="H82" s="357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7"/>
      <c r="G83" s="357"/>
      <c r="H83" s="35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7"/>
      <c r="G84" s="357"/>
      <c r="H84" s="337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7"/>
      <c r="G85" s="357"/>
      <c r="H85" s="357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29"/>
      <c r="G86" s="329"/>
      <c r="H86" s="331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30"/>
      <c r="G87" s="330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29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ht="12.7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64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188"/>
      <c r="F110" s="188"/>
      <c r="G110" s="360"/>
      <c r="H110" s="36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188"/>
      <c r="F111" s="332"/>
      <c r="G111" s="334"/>
      <c r="H111" s="355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188"/>
      <c r="F112" s="332"/>
      <c r="G112" s="334"/>
      <c r="H112" s="355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188"/>
      <c r="F113" s="332"/>
      <c r="G113" s="334"/>
      <c r="H113" s="334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188"/>
      <c r="F114" s="332"/>
      <c r="G114" s="334"/>
      <c r="H114" s="355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188"/>
      <c r="F115" s="332"/>
      <c r="G115" s="334"/>
      <c r="H115" s="355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188"/>
      <c r="F116" s="332"/>
      <c r="G116" s="332"/>
      <c r="H116" s="355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188"/>
      <c r="F117" s="332"/>
      <c r="G117" s="332"/>
      <c r="H117" s="355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188"/>
      <c r="F118" s="362"/>
      <c r="G118" s="362"/>
      <c r="H118" s="362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188"/>
      <c r="F119" s="334"/>
      <c r="G119" s="334"/>
      <c r="H119" s="334"/>
      <c r="J119" s="235"/>
      <c r="K119" s="235"/>
      <c r="L119" s="235"/>
      <c r="M119" s="188"/>
      <c r="Q119" s="306"/>
      <c r="R119" s="306"/>
    </row>
    <row r="120" spans="5:18" x14ac:dyDescent="0.3">
      <c r="E120" s="188"/>
      <c r="F120" s="332"/>
      <c r="G120" s="332"/>
      <c r="H120" s="355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188"/>
      <c r="F121" s="332"/>
      <c r="G121" s="332"/>
      <c r="H121" s="355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188"/>
      <c r="F122" s="363"/>
      <c r="G122" s="363"/>
      <c r="H122" s="363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188"/>
      <c r="F123" s="332"/>
      <c r="G123" s="332"/>
      <c r="H123" s="355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188"/>
      <c r="F124" s="332"/>
      <c r="G124" s="332"/>
      <c r="H124" s="355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188"/>
      <c r="F125" s="188"/>
      <c r="G125" s="188"/>
      <c r="H125" s="361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G9" sqref="G9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37" t="s">
        <v>117</v>
      </c>
      <c r="B1" s="438"/>
      <c r="C1" s="438"/>
      <c r="D1" s="438"/>
      <c r="E1" s="438"/>
      <c r="F1" s="438"/>
      <c r="G1" s="438"/>
      <c r="H1" s="438"/>
      <c r="I1" s="439"/>
    </row>
    <row r="2" spans="1:9" ht="19" thickBot="1" x14ac:dyDescent="0.5">
      <c r="A2" s="432">
        <f>SUN!J3</f>
        <v>0</v>
      </c>
      <c r="B2" s="433"/>
      <c r="C2" s="433"/>
      <c r="D2" s="433"/>
      <c r="E2" s="433"/>
      <c r="F2" s="433"/>
      <c r="G2" s="433"/>
      <c r="H2" s="433"/>
      <c r="I2" s="434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88">
        <f>WED!J3</f>
        <v>0</v>
      </c>
      <c r="E4" s="288">
        <f>THU!J3</f>
        <v>0</v>
      </c>
      <c r="F4" s="288">
        <f>FRI!J3</f>
        <v>0</v>
      </c>
      <c r="G4" s="288">
        <f>SAT!J3</f>
        <v>0</v>
      </c>
      <c r="H4" s="287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5">
        <f>SUM(B10:B12)+B7+B8+B9</f>
        <v>0</v>
      </c>
      <c r="C5" s="286">
        <f>SUM(C10:C12)+C7+C8+C9</f>
        <v>0</v>
      </c>
      <c r="D5" s="286">
        <f t="shared" ref="D5:H5" si="0">SUM(D10:D12)+D7+D8+D9</f>
        <v>0</v>
      </c>
      <c r="E5" s="286">
        <f t="shared" si="0"/>
        <v>0</v>
      </c>
      <c r="F5" s="286">
        <f t="shared" si="0"/>
        <v>0</v>
      </c>
      <c r="G5" s="286">
        <f t="shared" si="0"/>
        <v>0</v>
      </c>
      <c r="H5" s="286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5">
        <f>SUM(B10:B12)</f>
        <v>0</v>
      </c>
      <c r="C6" s="285">
        <f>SUM(C10:C12)</f>
        <v>0</v>
      </c>
      <c r="D6" s="285">
        <f t="shared" ref="D6:G6" si="2">SUM(D10:D12)</f>
        <v>0</v>
      </c>
      <c r="E6" s="285">
        <f t="shared" si="2"/>
        <v>0</v>
      </c>
      <c r="F6" s="285">
        <f>SUM(F10:F12)</f>
        <v>0</v>
      </c>
      <c r="G6" s="285">
        <f t="shared" si="2"/>
        <v>0</v>
      </c>
      <c r="H6" s="285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f>MON!$H$44</f>
        <v>0</v>
      </c>
      <c r="C9" s="284">
        <f>TUE!$H$44</f>
        <v>0</v>
      </c>
      <c r="D9" s="284">
        <f>WED!$H$44</f>
        <v>0</v>
      </c>
      <c r="E9" s="284">
        <f>THU!$H$44</f>
        <v>0</v>
      </c>
      <c r="F9" s="284">
        <f>FRI!$H$44</f>
        <v>0</v>
      </c>
      <c r="G9" s="284">
        <f>SAT!$H$44</f>
        <v>0</v>
      </c>
      <c r="H9" s="284">
        <f>SUN!$H$44</f>
        <v>0</v>
      </c>
      <c r="I9" s="284">
        <f>SUM(B9:H9)</f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2">
        <f>MON!L10</f>
        <v>0</v>
      </c>
      <c r="C16" s="293">
        <f>TUE!L10</f>
        <v>0</v>
      </c>
      <c r="D16" s="294">
        <f>WED!L10</f>
        <v>0</v>
      </c>
      <c r="E16" s="294">
        <f>THU!L10</f>
        <v>0</v>
      </c>
      <c r="F16" s="294">
        <f>FRI!L10</f>
        <v>0</v>
      </c>
      <c r="G16" s="294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89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0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0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0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0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0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1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0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5" t="s">
        <v>89</v>
      </c>
      <c r="B38" s="436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5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2024-06-20T04:05:11Z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