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ppery Rock\PACISE Paper\70-30 Test Results\"/>
    </mc:Choice>
  </mc:AlternateContent>
  <xr:revisionPtr revIDLastSave="0" documentId="13_ncr:1_{C52876DE-4315-49B9-93E0-CDAF7FF3DF86}" xr6:coauthVersionLast="46" xr6:coauthVersionMax="46" xr10:uidLastSave="{00000000-0000-0000-0000-000000000000}"/>
  <bookViews>
    <workbookView xWindow="8250" yWindow="1800" windowWidth="29025" windowHeight="16515" xr2:uid="{DE7E7EA8-C8D7-4CF6-B791-75C9EA82C268}"/>
  </bookViews>
  <sheets>
    <sheet name="Cleve - Decision Tree" sheetId="1" r:id="rId1"/>
    <sheet name="Cleve - Random Forests, Bagging" sheetId="2" r:id="rId2"/>
    <sheet name="Cleve - Boost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3" l="1"/>
  <c r="J38" i="3"/>
  <c r="K38" i="3"/>
  <c r="L38" i="3"/>
  <c r="M38" i="3"/>
  <c r="N38" i="3"/>
  <c r="I36" i="3"/>
  <c r="J36" i="3"/>
  <c r="K36" i="3"/>
  <c r="L36" i="3"/>
  <c r="M36" i="3"/>
  <c r="N36" i="3"/>
  <c r="I37" i="3"/>
  <c r="J37" i="3"/>
  <c r="K37" i="3"/>
  <c r="L37" i="3"/>
  <c r="M37" i="3"/>
  <c r="N37" i="3"/>
  <c r="I22" i="3" l="1"/>
  <c r="J22" i="3"/>
  <c r="K22" i="3"/>
  <c r="L22" i="3"/>
  <c r="M22" i="3"/>
  <c r="I23" i="3"/>
  <c r="J23" i="3"/>
  <c r="K23" i="3"/>
  <c r="L23" i="3"/>
  <c r="M23" i="3"/>
  <c r="N23" i="3" s="1"/>
  <c r="I24" i="3"/>
  <c r="J24" i="3"/>
  <c r="K24" i="3"/>
  <c r="L24" i="3"/>
  <c r="M24" i="3"/>
  <c r="N24" i="3" s="1"/>
  <c r="I25" i="3"/>
  <c r="J25" i="3"/>
  <c r="K25" i="3"/>
  <c r="L25" i="3"/>
  <c r="M25" i="3"/>
  <c r="I34" i="3"/>
  <c r="J34" i="3"/>
  <c r="K34" i="3"/>
  <c r="L34" i="3"/>
  <c r="M34" i="3"/>
  <c r="I35" i="3"/>
  <c r="J35" i="3"/>
  <c r="K35" i="3"/>
  <c r="L35" i="3"/>
  <c r="M35" i="3"/>
  <c r="N35" i="3" s="1"/>
  <c r="I32" i="3"/>
  <c r="J32" i="3"/>
  <c r="K32" i="3"/>
  <c r="N32" i="3" s="1"/>
  <c r="L32" i="3"/>
  <c r="M32" i="3"/>
  <c r="I33" i="3"/>
  <c r="J33" i="3"/>
  <c r="K33" i="3"/>
  <c r="L33" i="3"/>
  <c r="M33" i="3"/>
  <c r="N33" i="3"/>
  <c r="N34" i="3" l="1"/>
  <c r="N25" i="3"/>
  <c r="N22" i="3"/>
  <c r="I31" i="3"/>
  <c r="J31" i="3"/>
  <c r="K31" i="3"/>
  <c r="L31" i="3"/>
  <c r="M31" i="3"/>
  <c r="N31" i="3" s="1"/>
  <c r="I30" i="3"/>
  <c r="J30" i="3"/>
  <c r="K30" i="3"/>
  <c r="N30" i="3" s="1"/>
  <c r="L30" i="3"/>
  <c r="M30" i="3"/>
  <c r="I29" i="3"/>
  <c r="J29" i="3"/>
  <c r="K29" i="3"/>
  <c r="L29" i="3"/>
  <c r="M29" i="3"/>
  <c r="I28" i="3"/>
  <c r="J28" i="3"/>
  <c r="K28" i="3"/>
  <c r="L28" i="3"/>
  <c r="M28" i="3"/>
  <c r="I27" i="3"/>
  <c r="J27" i="3"/>
  <c r="K27" i="3"/>
  <c r="L27" i="3"/>
  <c r="M27" i="3"/>
  <c r="I26" i="3"/>
  <c r="J26" i="3"/>
  <c r="K26" i="3"/>
  <c r="L26" i="3"/>
  <c r="M26" i="3"/>
  <c r="I21" i="3"/>
  <c r="J21" i="3"/>
  <c r="K21" i="3"/>
  <c r="L21" i="3"/>
  <c r="M21" i="3"/>
  <c r="N21" i="3" s="1"/>
  <c r="I20" i="3"/>
  <c r="J20" i="3"/>
  <c r="K20" i="3"/>
  <c r="L20" i="3"/>
  <c r="M20" i="3"/>
  <c r="I19" i="3"/>
  <c r="J19" i="3"/>
  <c r="K19" i="3"/>
  <c r="L19" i="3"/>
  <c r="M19" i="3"/>
  <c r="N19" i="3" s="1"/>
  <c r="I18" i="3"/>
  <c r="J18" i="3"/>
  <c r="K18" i="3"/>
  <c r="L18" i="3"/>
  <c r="M18" i="3"/>
  <c r="N18" i="3" s="1"/>
  <c r="I17" i="3"/>
  <c r="J17" i="3"/>
  <c r="K17" i="3"/>
  <c r="L17" i="3"/>
  <c r="M17" i="3"/>
  <c r="I16" i="3"/>
  <c r="J16" i="3"/>
  <c r="K16" i="3"/>
  <c r="L16" i="3"/>
  <c r="M16" i="3"/>
  <c r="I15" i="3"/>
  <c r="J15" i="3"/>
  <c r="K15" i="3"/>
  <c r="L15" i="3"/>
  <c r="M15" i="3"/>
  <c r="I13" i="3"/>
  <c r="I14" i="3"/>
  <c r="J14" i="3"/>
  <c r="K14" i="3"/>
  <c r="N14" i="3" s="1"/>
  <c r="L14" i="3"/>
  <c r="M14" i="3"/>
  <c r="J13" i="3"/>
  <c r="K13" i="3"/>
  <c r="L13" i="3"/>
  <c r="M13" i="3"/>
  <c r="I7" i="3"/>
  <c r="J7" i="3"/>
  <c r="K7" i="3"/>
  <c r="L7" i="3"/>
  <c r="M7" i="3"/>
  <c r="I8" i="3"/>
  <c r="J8" i="3"/>
  <c r="K8" i="3"/>
  <c r="L8" i="3"/>
  <c r="M8" i="3"/>
  <c r="N8" i="3" s="1"/>
  <c r="I9" i="3"/>
  <c r="J9" i="3"/>
  <c r="K9" i="3"/>
  <c r="N9" i="3" s="1"/>
  <c r="L9" i="3"/>
  <c r="M9" i="3"/>
  <c r="I10" i="3"/>
  <c r="J10" i="3"/>
  <c r="K10" i="3"/>
  <c r="L10" i="3"/>
  <c r="M10" i="3"/>
  <c r="I11" i="3"/>
  <c r="J11" i="3"/>
  <c r="K11" i="3"/>
  <c r="N11" i="3" s="1"/>
  <c r="L11" i="3"/>
  <c r="M11" i="3"/>
  <c r="I12" i="3"/>
  <c r="J12" i="3"/>
  <c r="K12" i="3"/>
  <c r="N12" i="3" s="1"/>
  <c r="L12" i="3"/>
  <c r="M12" i="3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8" i="2"/>
  <c r="J8" i="2"/>
  <c r="I8" i="2"/>
  <c r="H8" i="2"/>
  <c r="G8" i="2"/>
  <c r="K7" i="2"/>
  <c r="L7" i="2" s="1"/>
  <c r="J7" i="2"/>
  <c r="I7" i="2"/>
  <c r="H7" i="2"/>
  <c r="G7" i="2"/>
  <c r="G11" i="2"/>
  <c r="H11" i="2"/>
  <c r="I11" i="2"/>
  <c r="L11" i="2" s="1"/>
  <c r="J11" i="2"/>
  <c r="K11" i="2"/>
  <c r="G12" i="2"/>
  <c r="H12" i="2"/>
  <c r="I12" i="2"/>
  <c r="J12" i="2"/>
  <c r="K12" i="2"/>
  <c r="L12" i="2"/>
  <c r="K9" i="2"/>
  <c r="L9" i="2" s="1"/>
  <c r="J9" i="2"/>
  <c r="I9" i="2"/>
  <c r="H9" i="2"/>
  <c r="G9" i="2"/>
  <c r="M6" i="3"/>
  <c r="L6" i="3"/>
  <c r="K6" i="3"/>
  <c r="J6" i="3"/>
  <c r="I6" i="3"/>
  <c r="K10" i="2"/>
  <c r="J10" i="2"/>
  <c r="I10" i="2"/>
  <c r="H10" i="2"/>
  <c r="G10" i="2"/>
  <c r="J6" i="1"/>
  <c r="I6" i="1"/>
  <c r="H6" i="1"/>
  <c r="G6" i="1"/>
  <c r="F6" i="1"/>
  <c r="N10" i="3" l="1"/>
  <c r="N7" i="3"/>
  <c r="N27" i="3"/>
  <c r="N20" i="3"/>
  <c r="N29" i="3"/>
  <c r="N28" i="3"/>
  <c r="N26" i="3"/>
  <c r="N17" i="3"/>
  <c r="N16" i="3"/>
  <c r="N15" i="3"/>
  <c r="N13" i="3"/>
  <c r="K6" i="1"/>
  <c r="L8" i="2"/>
  <c r="N6" i="3"/>
  <c r="L22" i="2"/>
  <c r="L20" i="2"/>
  <c r="L19" i="2"/>
  <c r="L21" i="2"/>
  <c r="L18" i="2"/>
  <c r="L23" i="2"/>
  <c r="L10" i="2"/>
</calcChain>
</file>

<file path=xl/sharedStrings.xml><?xml version="1.0" encoding="utf-8"?>
<sst xmlns="http://schemas.openxmlformats.org/spreadsheetml/2006/main" count="84" uniqueCount="43">
  <si>
    <t>Expanded Cleveland Dataset</t>
  </si>
  <si>
    <t>Decision Tree</t>
  </si>
  <si>
    <t>TP</t>
  </si>
  <si>
    <t>TN</t>
  </si>
  <si>
    <t>FP</t>
  </si>
  <si>
    <t>FN</t>
  </si>
  <si>
    <t>Confusion Matrix  Results</t>
  </si>
  <si>
    <t>Runtime [s]</t>
  </si>
  <si>
    <t>Accuracy</t>
  </si>
  <si>
    <t>Mis. Rate</t>
  </si>
  <si>
    <t>Specificity</t>
  </si>
  <si>
    <t>Precision</t>
  </si>
  <si>
    <t>Sens/Recall</t>
  </si>
  <si>
    <t>F1 Score</t>
  </si>
  <si>
    <t>Variables used in tree construction</t>
  </si>
  <si>
    <t>thal</t>
  </si>
  <si>
    <t>ca</t>
  </si>
  <si>
    <t>oldpeak</t>
  </si>
  <si>
    <t>restecg</t>
  </si>
  <si>
    <t>chol</t>
  </si>
  <si>
    <t>cp</t>
  </si>
  <si>
    <t>exang</t>
  </si>
  <si>
    <t>age</t>
  </si>
  <si>
    <t>thalach</t>
  </si>
  <si>
    <t>Random Forests &amp; Bagging</t>
  </si>
  <si>
    <t>Boosting</t>
  </si>
  <si>
    <t>First optimize the number of trees (ntree); use typical default value of mtry = sqrt(13) ~ 4</t>
  </si>
  <si>
    <t>ntree</t>
  </si>
  <si>
    <t>mtry</t>
  </si>
  <si>
    <t>&lt;-- bagging results</t>
  </si>
  <si>
    <t>n.trees</t>
  </si>
  <si>
    <t>depth</t>
  </si>
  <si>
    <t>shrinkage</t>
  </si>
  <si>
    <t>Hyperparameters</t>
  </si>
  <si>
    <t>Performance Metrics</t>
  </si>
  <si>
    <t>Training set misclassification error rate: 0.06407 = 46 / 718</t>
  </si>
  <si>
    <t>trestbps</t>
  </si>
  <si>
    <t>slope</t>
  </si>
  <si>
    <t>Most important variables used in tree construction for mtry = 4 and ntree = 50</t>
  </si>
  <si>
    <t>According to MeanDecreaseAccuracy: thal, oldpeak, cp, ca, age, trestbps, chol</t>
  </si>
  <si>
    <t>According to MeanDecreaseGini: thal, cp, ca, thalach, oldpeak, age, chol, trestbps</t>
  </si>
  <si>
    <t>Most important variables used in tree construction for n.trees = 500, interaction.depth = 2, and shrinkage = 0.2: thal, ca, cp, oldpeak</t>
  </si>
  <si>
    <t>Surprisingly, we get perfect results with random forests with ntree = 50; optimize mtry.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</si>
</sst>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1" applyAlignment="1">
      <alignment horizontal="center"/>
    </xf>
    <xf numFmtId="0" fontId="1" fillId="2" borderId="1" xfId="1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1" xfId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E2C2-94C5-4FCE-BD5C-19D06A872388}">
  <dimension ref="A1:K22"/>
  <sheetViews>
    <sheetView tabSelected="1" workbookViewId="0"/>
  </sheetViews>
  <sheetFormatPr defaultRowHeight="15" x14ac:dyDescent="0.25"/>
  <cols>
    <col min="1" max="1" width="12.7109375" customWidth="1"/>
    <col min="8" max="8" width="12" bestFit="1" customWidth="1"/>
    <col min="9" max="9" width="10.140625" bestFit="1" customWidth="1"/>
  </cols>
  <sheetData>
    <row r="1" spans="1:11" x14ac:dyDescent="0.25">
      <c r="A1" s="1" t="s">
        <v>0</v>
      </c>
    </row>
    <row r="2" spans="1:11" x14ac:dyDescent="0.25">
      <c r="A2" s="2" t="s">
        <v>1</v>
      </c>
    </row>
    <row r="4" spans="1:11" x14ac:dyDescent="0.25">
      <c r="A4" s="9"/>
      <c r="B4" s="26" t="s">
        <v>6</v>
      </c>
      <c r="C4" s="27"/>
      <c r="D4" s="27"/>
      <c r="E4" s="28"/>
      <c r="F4" s="27" t="s">
        <v>34</v>
      </c>
      <c r="G4" s="27"/>
      <c r="H4" s="27"/>
      <c r="I4" s="27"/>
      <c r="J4" s="27"/>
      <c r="K4" s="27"/>
    </row>
    <row r="5" spans="1:11" ht="15.75" thickBot="1" x14ac:dyDescent="0.3">
      <c r="A5" s="6" t="s">
        <v>7</v>
      </c>
      <c r="B5" s="8" t="s">
        <v>2</v>
      </c>
      <c r="C5" s="6" t="s">
        <v>3</v>
      </c>
      <c r="D5" s="6" t="s">
        <v>4</v>
      </c>
      <c r="E5" s="17" t="s">
        <v>5</v>
      </c>
      <c r="F5" s="6" t="s">
        <v>8</v>
      </c>
      <c r="G5" s="6" t="s">
        <v>9</v>
      </c>
      <c r="H5" s="6" t="s">
        <v>12</v>
      </c>
      <c r="I5" s="6" t="s">
        <v>10</v>
      </c>
      <c r="J5" s="6" t="s">
        <v>11</v>
      </c>
      <c r="K5" s="6" t="s">
        <v>13</v>
      </c>
    </row>
    <row r="6" spans="1:11" x14ac:dyDescent="0.25">
      <c r="A6" s="3">
        <v>0.03</v>
      </c>
      <c r="B6" s="18">
        <v>139</v>
      </c>
      <c r="C6" s="19">
        <v>117</v>
      </c>
      <c r="D6" s="19">
        <v>34</v>
      </c>
      <c r="E6" s="20">
        <v>17</v>
      </c>
      <c r="F6" s="16">
        <f>(B6+C6)/SUM(B6:E6)</f>
        <v>0.83387622149837137</v>
      </c>
      <c r="G6" s="16">
        <f>(D6+E6)/SUM(B6:E6)</f>
        <v>0.16612377850162866</v>
      </c>
      <c r="H6" s="16">
        <f>B6/(B6+E6)</f>
        <v>0.89102564102564108</v>
      </c>
      <c r="I6" s="16">
        <f>C6/(C6+D6)</f>
        <v>0.77483443708609268</v>
      </c>
      <c r="J6" s="16">
        <f>B6/(B6+D6)</f>
        <v>0.80346820809248554</v>
      </c>
      <c r="K6" s="16">
        <f>(2*J6*H6)/(J6+H6)</f>
        <v>0.844984802431611</v>
      </c>
    </row>
    <row r="7" spans="1:11" x14ac:dyDescent="0.25">
      <c r="F7" s="16"/>
      <c r="G7" s="16"/>
      <c r="H7" s="16"/>
      <c r="I7" s="16"/>
      <c r="J7" s="16"/>
      <c r="K7" s="16"/>
    </row>
    <row r="9" spans="1:11" x14ac:dyDescent="0.25">
      <c r="A9" t="s">
        <v>14</v>
      </c>
    </row>
    <row r="10" spans="1:11" x14ac:dyDescent="0.25">
      <c r="A10" t="s">
        <v>15</v>
      </c>
    </row>
    <row r="11" spans="1:11" x14ac:dyDescent="0.25">
      <c r="A11" t="s">
        <v>20</v>
      </c>
    </row>
    <row r="12" spans="1:11" x14ac:dyDescent="0.25">
      <c r="A12" t="s">
        <v>17</v>
      </c>
    </row>
    <row r="13" spans="1:11" x14ac:dyDescent="0.25">
      <c r="A13" t="s">
        <v>16</v>
      </c>
    </row>
    <row r="14" spans="1:11" x14ac:dyDescent="0.25">
      <c r="A14" t="s">
        <v>23</v>
      </c>
    </row>
    <row r="15" spans="1:11" x14ac:dyDescent="0.25">
      <c r="A15" t="s">
        <v>19</v>
      </c>
    </row>
    <row r="16" spans="1:11" x14ac:dyDescent="0.25">
      <c r="A16" t="s">
        <v>36</v>
      </c>
    </row>
    <row r="17" spans="1:1" x14ac:dyDescent="0.25">
      <c r="A17" t="s">
        <v>22</v>
      </c>
    </row>
    <row r="18" spans="1:1" x14ac:dyDescent="0.25">
      <c r="A18" t="s">
        <v>37</v>
      </c>
    </row>
    <row r="19" spans="1:1" x14ac:dyDescent="0.25">
      <c r="A19" t="s">
        <v>21</v>
      </c>
    </row>
    <row r="20" spans="1:1" x14ac:dyDescent="0.25">
      <c r="A20" t="s">
        <v>18</v>
      </c>
    </row>
    <row r="22" spans="1:1" x14ac:dyDescent="0.25">
      <c r="A22" t="s">
        <v>35</v>
      </c>
    </row>
  </sheetData>
  <mergeCells count="2">
    <mergeCell ref="B4:E4"/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F0DE-601E-4FE0-A4E7-F0B34F91DD47}">
  <dimension ref="A1:M28"/>
  <sheetViews>
    <sheetView workbookViewId="0"/>
  </sheetViews>
  <sheetFormatPr defaultRowHeight="15" x14ac:dyDescent="0.25"/>
  <cols>
    <col min="1" max="1" width="9.140625" customWidth="1"/>
    <col min="2" max="2" width="12.7109375" customWidth="1"/>
    <col min="8" max="8" width="9.140625" customWidth="1"/>
    <col min="9" max="9" width="12" bestFit="1" customWidth="1"/>
    <col min="10" max="10" width="10.7109375" customWidth="1"/>
  </cols>
  <sheetData>
    <row r="1" spans="1:12" x14ac:dyDescent="0.25">
      <c r="A1" s="1" t="s">
        <v>0</v>
      </c>
    </row>
    <row r="2" spans="1:12" x14ac:dyDescent="0.25">
      <c r="A2" s="2" t="s">
        <v>24</v>
      </c>
    </row>
    <row r="3" spans="1:12" x14ac:dyDescent="0.25">
      <c r="A3" s="2"/>
    </row>
    <row r="4" spans="1:12" x14ac:dyDescent="0.25">
      <c r="A4" t="s">
        <v>26</v>
      </c>
    </row>
    <row r="5" spans="1:12" x14ac:dyDescent="0.25">
      <c r="A5" s="9"/>
      <c r="B5" s="4"/>
      <c r="C5" s="27" t="s">
        <v>6</v>
      </c>
      <c r="D5" s="27"/>
      <c r="E5" s="27"/>
      <c r="F5" s="27"/>
      <c r="G5" s="26" t="s">
        <v>34</v>
      </c>
      <c r="H5" s="27"/>
      <c r="I5" s="27"/>
      <c r="J5" s="27"/>
      <c r="K5" s="27"/>
      <c r="L5" s="27"/>
    </row>
    <row r="6" spans="1:12" ht="15.75" thickBot="1" x14ac:dyDescent="0.3">
      <c r="A6" s="6" t="s">
        <v>27</v>
      </c>
      <c r="B6" s="7" t="s">
        <v>7</v>
      </c>
      <c r="C6" s="6" t="s">
        <v>2</v>
      </c>
      <c r="D6" s="6" t="s">
        <v>3</v>
      </c>
      <c r="E6" s="6" t="s">
        <v>4</v>
      </c>
      <c r="F6" s="6" t="s">
        <v>5</v>
      </c>
      <c r="G6" s="8" t="s">
        <v>8</v>
      </c>
      <c r="H6" s="6" t="s">
        <v>9</v>
      </c>
      <c r="I6" s="6" t="s">
        <v>12</v>
      </c>
      <c r="J6" s="6" t="s">
        <v>10</v>
      </c>
      <c r="K6" s="6" t="s">
        <v>11</v>
      </c>
      <c r="L6" s="6" t="s">
        <v>13</v>
      </c>
    </row>
    <row r="7" spans="1:12" x14ac:dyDescent="0.25">
      <c r="A7" s="3">
        <v>10</v>
      </c>
      <c r="B7" s="5">
        <v>0.03</v>
      </c>
      <c r="C7" s="3">
        <v>154</v>
      </c>
      <c r="D7" s="3">
        <v>151</v>
      </c>
      <c r="E7" s="3">
        <v>0</v>
      </c>
      <c r="F7" s="3">
        <v>2</v>
      </c>
      <c r="G7" s="10">
        <f>(C7+D7)/SUM(C7:F7)</f>
        <v>0.99348534201954397</v>
      </c>
      <c r="H7" s="11">
        <f>(E7+F7)/SUM(C7:F7)</f>
        <v>6.5146579804560263E-3</v>
      </c>
      <c r="I7" s="11">
        <f>C7/(C7+F7)</f>
        <v>0.98717948717948723</v>
      </c>
      <c r="J7" s="11">
        <f>D7/(D7+E7)</f>
        <v>1</v>
      </c>
      <c r="K7" s="11">
        <f>C7/(C7+E7)</f>
        <v>1</v>
      </c>
      <c r="L7" s="11">
        <f>(2*K7*I7)/(K7+I7)</f>
        <v>0.99354838709677418</v>
      </c>
    </row>
    <row r="8" spans="1:12" x14ac:dyDescent="0.25">
      <c r="A8" s="3">
        <v>15</v>
      </c>
      <c r="B8" s="5">
        <v>0.03</v>
      </c>
      <c r="C8" s="3">
        <v>153</v>
      </c>
      <c r="D8" s="3">
        <v>151</v>
      </c>
      <c r="E8" s="3">
        <v>0</v>
      </c>
      <c r="F8" s="3">
        <v>3</v>
      </c>
      <c r="G8" s="10">
        <f>(C8+D8)/SUM(C8:F8)</f>
        <v>0.99022801302931596</v>
      </c>
      <c r="H8" s="11">
        <f>(E8+F8)/SUM(C8:F8)</f>
        <v>9.7719869706840382E-3</v>
      </c>
      <c r="I8" s="11">
        <f>C8/(C8+F8)</f>
        <v>0.98076923076923073</v>
      </c>
      <c r="J8" s="11">
        <f>D8/(D8+E8)</f>
        <v>1</v>
      </c>
      <c r="K8" s="11">
        <f>C8/(C8+E8)</f>
        <v>1</v>
      </c>
      <c r="L8" s="11">
        <f>(2*K8*I8)/(K8+I8)</f>
        <v>0.99029126213592222</v>
      </c>
    </row>
    <row r="9" spans="1:12" x14ac:dyDescent="0.25">
      <c r="A9" s="21">
        <v>50</v>
      </c>
      <c r="B9" s="22">
        <v>7.0000000000000007E-2</v>
      </c>
      <c r="C9" s="21">
        <v>156</v>
      </c>
      <c r="D9" s="21">
        <v>151</v>
      </c>
      <c r="E9" s="21">
        <v>0</v>
      </c>
      <c r="F9" s="21">
        <v>0</v>
      </c>
      <c r="G9" s="23">
        <f>(C9+D9)/SUM(C9:F9)</f>
        <v>1</v>
      </c>
      <c r="H9" s="24">
        <f>(E9+F9)/SUM(C9:F9)</f>
        <v>0</v>
      </c>
      <c r="I9" s="24">
        <f>C9/(C9+F9)</f>
        <v>1</v>
      </c>
      <c r="J9" s="24">
        <f>D9/(D9+E9)</f>
        <v>1</v>
      </c>
      <c r="K9" s="24">
        <f>C9/(C9+E9)</f>
        <v>1</v>
      </c>
      <c r="L9" s="24">
        <f>(2*K9*I9)/(K9+I9)</f>
        <v>1</v>
      </c>
    </row>
    <row r="10" spans="1:12" x14ac:dyDescent="0.25">
      <c r="A10" s="30">
        <v>100</v>
      </c>
      <c r="B10" s="31">
        <v>0.09</v>
      </c>
      <c r="C10" s="30">
        <v>153</v>
      </c>
      <c r="D10" s="30">
        <v>151</v>
      </c>
      <c r="E10" s="30">
        <v>0</v>
      </c>
      <c r="F10" s="30">
        <v>3</v>
      </c>
      <c r="G10" s="32">
        <f>(C10+D10)/SUM(C10:F10)</f>
        <v>0.99022801302931596</v>
      </c>
      <c r="H10" s="33">
        <f>(E10+F10)/SUM(C10:F10)</f>
        <v>9.7719869706840382E-3</v>
      </c>
      <c r="I10" s="33">
        <f>C10/(C10+F10)</f>
        <v>0.98076923076923073</v>
      </c>
      <c r="J10" s="33">
        <f>D10/(D10+E10)</f>
        <v>1</v>
      </c>
      <c r="K10" s="33">
        <f>C10/(C10+E10)</f>
        <v>1</v>
      </c>
      <c r="L10" s="33">
        <f>(2*K10*I10)/(K10+I10)</f>
        <v>0.99029126213592222</v>
      </c>
    </row>
    <row r="11" spans="1:12" x14ac:dyDescent="0.25">
      <c r="A11" s="3">
        <v>200</v>
      </c>
      <c r="B11" s="5">
        <v>0.19</v>
      </c>
      <c r="C11" s="3">
        <v>153</v>
      </c>
      <c r="D11" s="3">
        <v>151</v>
      </c>
      <c r="E11" s="3">
        <v>0</v>
      </c>
      <c r="F11" s="3">
        <v>3</v>
      </c>
      <c r="G11" s="10">
        <f t="shared" ref="G11:G12" si="0">(C11+D11)/SUM(C11:F11)</f>
        <v>0.99022801302931596</v>
      </c>
      <c r="H11" s="11">
        <f t="shared" ref="H11:H12" si="1">(E11+F11)/SUM(C11:F11)</f>
        <v>9.7719869706840382E-3</v>
      </c>
      <c r="I11" s="11">
        <f t="shared" ref="I11:I12" si="2">C11/(C11+F11)</f>
        <v>0.98076923076923073</v>
      </c>
      <c r="J11" s="11">
        <f t="shared" ref="J11:J12" si="3">D11/(D11+E11)</f>
        <v>1</v>
      </c>
      <c r="K11" s="11">
        <f t="shared" ref="K11:K12" si="4">C11/(C11+E11)</f>
        <v>1</v>
      </c>
      <c r="L11" s="11">
        <f t="shared" ref="L11:L12" si="5">(2*K11*I11)/(K11+I11)</f>
        <v>0.99029126213592222</v>
      </c>
    </row>
    <row r="12" spans="1:12" x14ac:dyDescent="0.25">
      <c r="A12" s="3">
        <v>300</v>
      </c>
      <c r="B12" s="5">
        <v>0.22</v>
      </c>
      <c r="C12" s="3">
        <v>153</v>
      </c>
      <c r="D12" s="3">
        <v>151</v>
      </c>
      <c r="E12" s="3">
        <v>0</v>
      </c>
      <c r="F12" s="3">
        <v>3</v>
      </c>
      <c r="G12" s="10">
        <f t="shared" si="0"/>
        <v>0.99022801302931596</v>
      </c>
      <c r="H12" s="11">
        <f t="shared" si="1"/>
        <v>9.7719869706840382E-3</v>
      </c>
      <c r="I12" s="11">
        <f t="shared" si="2"/>
        <v>0.98076923076923073</v>
      </c>
      <c r="J12" s="11">
        <f t="shared" si="3"/>
        <v>1</v>
      </c>
      <c r="K12" s="11">
        <f t="shared" si="4"/>
        <v>1</v>
      </c>
      <c r="L12" s="11">
        <f t="shared" si="5"/>
        <v>0.99029126213592222</v>
      </c>
    </row>
    <row r="15" spans="1:12" x14ac:dyDescent="0.25">
      <c r="A15" t="s">
        <v>42</v>
      </c>
    </row>
    <row r="16" spans="1:12" x14ac:dyDescent="0.25">
      <c r="B16" s="4"/>
      <c r="C16" s="29" t="s">
        <v>6</v>
      </c>
      <c r="D16" s="29"/>
      <c r="E16" s="29"/>
      <c r="F16" s="29"/>
      <c r="G16" s="26" t="s">
        <v>34</v>
      </c>
      <c r="H16" s="27"/>
      <c r="I16" s="27"/>
      <c r="J16" s="27"/>
      <c r="K16" s="27"/>
      <c r="L16" s="27"/>
    </row>
    <row r="17" spans="1:13" ht="15.75" thickBot="1" x14ac:dyDescent="0.3">
      <c r="A17" s="6" t="s">
        <v>28</v>
      </c>
      <c r="B17" s="7" t="s">
        <v>7</v>
      </c>
      <c r="C17" s="6" t="s">
        <v>2</v>
      </c>
      <c r="D17" s="6" t="s">
        <v>3</v>
      </c>
      <c r="E17" s="6" t="s">
        <v>4</v>
      </c>
      <c r="F17" s="6" t="s">
        <v>5</v>
      </c>
      <c r="G17" s="8" t="s">
        <v>8</v>
      </c>
      <c r="H17" s="6" t="s">
        <v>9</v>
      </c>
      <c r="I17" s="6" t="s">
        <v>12</v>
      </c>
      <c r="J17" s="6" t="s">
        <v>10</v>
      </c>
      <c r="K17" s="6" t="s">
        <v>11</v>
      </c>
      <c r="L17" s="6" t="s">
        <v>13</v>
      </c>
    </row>
    <row r="18" spans="1:13" x14ac:dyDescent="0.25">
      <c r="A18" s="3">
        <v>2</v>
      </c>
      <c r="B18" s="5">
        <v>7.0000000000000007E-2</v>
      </c>
      <c r="C18" s="3">
        <v>155</v>
      </c>
      <c r="D18" s="3">
        <v>151</v>
      </c>
      <c r="E18" s="3">
        <v>0</v>
      </c>
      <c r="F18" s="3">
        <v>1</v>
      </c>
      <c r="G18" s="10">
        <f>(C18+D18)/SUM(C18:F18)</f>
        <v>0.99674267100977199</v>
      </c>
      <c r="H18" s="11">
        <f>(E18+F18)/SUM(C18:F18)</f>
        <v>3.2573289902280132E-3</v>
      </c>
      <c r="I18" s="11">
        <f>C18/(C18+F18)</f>
        <v>0.99358974358974361</v>
      </c>
      <c r="J18" s="11">
        <f>D18/(D18+E18)</f>
        <v>1</v>
      </c>
      <c r="K18" s="11">
        <f>C18/(C18+E18)</f>
        <v>1</v>
      </c>
      <c r="L18" s="11">
        <f>(2*K18*I18)/(K18+I18)</f>
        <v>0.99678456591639875</v>
      </c>
    </row>
    <row r="19" spans="1:13" x14ac:dyDescent="0.25">
      <c r="A19" s="21">
        <v>4</v>
      </c>
      <c r="B19" s="22">
        <v>7.0000000000000007E-2</v>
      </c>
      <c r="C19" s="21">
        <v>156</v>
      </c>
      <c r="D19" s="21">
        <v>151</v>
      </c>
      <c r="E19" s="21">
        <v>0</v>
      </c>
      <c r="F19" s="21">
        <v>0</v>
      </c>
      <c r="G19" s="23">
        <f>(C19+D19)/SUM(C19:F19)</f>
        <v>1</v>
      </c>
      <c r="H19" s="24">
        <f>(E19+F19)/SUM(C19:F19)</f>
        <v>0</v>
      </c>
      <c r="I19" s="24">
        <f>C19/(C19+F19)</f>
        <v>1</v>
      </c>
      <c r="J19" s="24">
        <f>D19/(D19+E19)</f>
        <v>1</v>
      </c>
      <c r="K19" s="24">
        <f>C19/(C19+E19)</f>
        <v>1</v>
      </c>
      <c r="L19" s="24">
        <f>(2*K19*I19)/(K19+I19)</f>
        <v>1</v>
      </c>
    </row>
    <row r="20" spans="1:13" x14ac:dyDescent="0.25">
      <c r="A20" s="3">
        <v>6</v>
      </c>
      <c r="B20" s="5">
        <v>7.0000000000000007E-2</v>
      </c>
      <c r="C20" s="3">
        <v>153</v>
      </c>
      <c r="D20" s="3">
        <v>151</v>
      </c>
      <c r="E20" s="3">
        <v>0</v>
      </c>
      <c r="F20" s="3">
        <v>3</v>
      </c>
      <c r="G20" s="10">
        <f>(C20+D20)/SUM(C20:F20)</f>
        <v>0.99022801302931596</v>
      </c>
      <c r="H20" s="11">
        <f>(E20+F20)/SUM(C20:F20)</f>
        <v>9.7719869706840382E-3</v>
      </c>
      <c r="I20" s="11">
        <f>C20/(C20+F20)</f>
        <v>0.98076923076923073</v>
      </c>
      <c r="J20" s="11">
        <f>D20/(D20+E20)</f>
        <v>1</v>
      </c>
      <c r="K20" s="11">
        <f>C20/(C20+E20)</f>
        <v>1</v>
      </c>
      <c r="L20" s="11">
        <f>(2*K20*I20)/(K20+I20)</f>
        <v>0.99029126213592222</v>
      </c>
    </row>
    <row r="21" spans="1:13" x14ac:dyDescent="0.25">
      <c r="A21" s="3">
        <v>8</v>
      </c>
      <c r="B21" s="5">
        <v>7.0000000000000007E-2</v>
      </c>
      <c r="C21" s="3">
        <v>156</v>
      </c>
      <c r="D21" s="3">
        <v>148</v>
      </c>
      <c r="E21" s="3">
        <v>3</v>
      </c>
      <c r="F21" s="3">
        <v>0</v>
      </c>
      <c r="G21" s="10">
        <f>(C21+D21)/SUM(C21:F21)</f>
        <v>0.99022801302931596</v>
      </c>
      <c r="H21" s="11">
        <f>(E21+F21)/SUM(C21:F21)</f>
        <v>9.7719869706840382E-3</v>
      </c>
      <c r="I21" s="11">
        <f>C21/(C21+F21)</f>
        <v>1</v>
      </c>
      <c r="J21" s="11">
        <f>D21/(D21+E21)</f>
        <v>0.98013245033112584</v>
      </c>
      <c r="K21" s="11">
        <f>C21/(C21+E21)</f>
        <v>0.98113207547169812</v>
      </c>
      <c r="L21" s="11">
        <f>(2*K21*I21)/(K21+I21)</f>
        <v>0.99047619047619051</v>
      </c>
    </row>
    <row r="22" spans="1:13" x14ac:dyDescent="0.25">
      <c r="A22" s="3">
        <v>10</v>
      </c>
      <c r="B22" s="5">
        <v>7.0000000000000007E-2</v>
      </c>
      <c r="C22" s="3">
        <v>156</v>
      </c>
      <c r="D22" s="3">
        <v>151</v>
      </c>
      <c r="E22" s="3">
        <v>0</v>
      </c>
      <c r="F22" s="3">
        <v>0</v>
      </c>
      <c r="G22" s="10">
        <f t="shared" ref="G22:G23" si="6">(C22+D22)/SUM(C22:F22)</f>
        <v>1</v>
      </c>
      <c r="H22" s="11">
        <f t="shared" ref="H22:H23" si="7">(E22+F22)/SUM(C22:F22)</f>
        <v>0</v>
      </c>
      <c r="I22" s="11">
        <f t="shared" ref="I22:I23" si="8">C22/(C22+F22)</f>
        <v>1</v>
      </c>
      <c r="J22" s="11">
        <f t="shared" ref="J22:J23" si="9">D22/(D22+E22)</f>
        <v>1</v>
      </c>
      <c r="K22" s="11">
        <f t="shared" ref="K22:K23" si="10">C22/(C22+E22)</f>
        <v>1</v>
      </c>
      <c r="L22" s="11">
        <f t="shared" ref="L22:L23" si="11">(2*K22*I22)/(K22+I22)</f>
        <v>1</v>
      </c>
    </row>
    <row r="23" spans="1:13" x14ac:dyDescent="0.25">
      <c r="A23" s="12">
        <v>13</v>
      </c>
      <c r="B23" s="13">
        <v>0.06</v>
      </c>
      <c r="C23" s="12">
        <v>156</v>
      </c>
      <c r="D23" s="12">
        <v>148</v>
      </c>
      <c r="E23" s="12">
        <v>3</v>
      </c>
      <c r="F23" s="12">
        <v>0</v>
      </c>
      <c r="G23" s="14">
        <f t="shared" si="6"/>
        <v>0.99022801302931596</v>
      </c>
      <c r="H23" s="15">
        <f t="shared" si="7"/>
        <v>9.7719869706840382E-3</v>
      </c>
      <c r="I23" s="15">
        <f t="shared" si="8"/>
        <v>1</v>
      </c>
      <c r="J23" s="15">
        <f t="shared" si="9"/>
        <v>0.98013245033112584</v>
      </c>
      <c r="K23" s="15">
        <f t="shared" si="10"/>
        <v>0.98113207547169812</v>
      </c>
      <c r="L23" s="15">
        <f t="shared" si="11"/>
        <v>0.99047619047619051</v>
      </c>
      <c r="M23" t="s">
        <v>29</v>
      </c>
    </row>
    <row r="26" spans="1:13" x14ac:dyDescent="0.25">
      <c r="A26" t="s">
        <v>38</v>
      </c>
    </row>
    <row r="27" spans="1:13" x14ac:dyDescent="0.25">
      <c r="A27" t="s">
        <v>39</v>
      </c>
    </row>
    <row r="28" spans="1:13" x14ac:dyDescent="0.25">
      <c r="A28" t="s">
        <v>40</v>
      </c>
    </row>
  </sheetData>
  <mergeCells count="4">
    <mergeCell ref="C5:F5"/>
    <mergeCell ref="C16:F16"/>
    <mergeCell ref="G5:L5"/>
    <mergeCell ref="G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592E-9BC8-4CF8-B477-1CB72EB11772}">
  <dimension ref="A1:P40"/>
  <sheetViews>
    <sheetView workbookViewId="0"/>
  </sheetViews>
  <sheetFormatPr defaultRowHeight="15" x14ac:dyDescent="0.25"/>
  <cols>
    <col min="1" max="1" width="9.140625" customWidth="1"/>
    <col min="3" max="3" width="9.7109375" customWidth="1"/>
    <col min="4" max="4" width="11.7109375" customWidth="1"/>
    <col min="8" max="8" width="9.140625" customWidth="1"/>
    <col min="9" max="9" width="10.140625" bestFit="1" customWidth="1"/>
    <col min="11" max="12" width="12" bestFit="1" customWidth="1"/>
  </cols>
  <sheetData>
    <row r="1" spans="1:16" x14ac:dyDescent="0.25">
      <c r="A1" s="1" t="s">
        <v>0</v>
      </c>
    </row>
    <row r="2" spans="1:16" x14ac:dyDescent="0.25">
      <c r="A2" s="2" t="s">
        <v>25</v>
      </c>
    </row>
    <row r="4" spans="1:16" x14ac:dyDescent="0.25">
      <c r="A4" s="29" t="s">
        <v>33</v>
      </c>
      <c r="B4" s="29"/>
      <c r="C4" s="29"/>
      <c r="D4" s="4"/>
      <c r="E4" s="29" t="s">
        <v>6</v>
      </c>
      <c r="F4" s="29"/>
      <c r="G4" s="29"/>
      <c r="H4" s="29"/>
      <c r="I4" s="26" t="s">
        <v>34</v>
      </c>
      <c r="J4" s="27"/>
      <c r="K4" s="27"/>
      <c r="L4" s="27"/>
      <c r="M4" s="27"/>
      <c r="N4" s="27"/>
    </row>
    <row r="5" spans="1:16" ht="15.75" thickBot="1" x14ac:dyDescent="0.3">
      <c r="A5" s="6" t="s">
        <v>30</v>
      </c>
      <c r="B5" s="6" t="s">
        <v>31</v>
      </c>
      <c r="C5" s="6" t="s">
        <v>32</v>
      </c>
      <c r="D5" s="7" t="s">
        <v>7</v>
      </c>
      <c r="E5" s="6" t="s">
        <v>2</v>
      </c>
      <c r="F5" s="6" t="s">
        <v>3</v>
      </c>
      <c r="G5" s="6" t="s">
        <v>4</v>
      </c>
      <c r="H5" s="6" t="s">
        <v>5</v>
      </c>
      <c r="I5" s="8" t="s">
        <v>8</v>
      </c>
      <c r="J5" s="6" t="s">
        <v>9</v>
      </c>
      <c r="K5" s="6" t="s">
        <v>12</v>
      </c>
      <c r="L5" s="6" t="s">
        <v>10</v>
      </c>
      <c r="M5" s="6" t="s">
        <v>11</v>
      </c>
      <c r="N5" s="6" t="s">
        <v>13</v>
      </c>
      <c r="P5" s="34"/>
    </row>
    <row r="6" spans="1:16" x14ac:dyDescent="0.25">
      <c r="A6" s="3">
        <v>100</v>
      </c>
      <c r="B6" s="3">
        <v>1</v>
      </c>
      <c r="C6" s="3">
        <v>0.1</v>
      </c>
      <c r="D6" s="5">
        <v>7.0000000000000007E-2</v>
      </c>
      <c r="E6" s="3">
        <v>139</v>
      </c>
      <c r="F6" s="3">
        <v>119</v>
      </c>
      <c r="G6" s="3">
        <v>32</v>
      </c>
      <c r="H6" s="3">
        <v>17</v>
      </c>
      <c r="I6" s="10">
        <f>(E6+F6)/SUM(E6:H6)</f>
        <v>0.8403908794788274</v>
      </c>
      <c r="J6" s="11">
        <f>(G6+H6)/SUM(E6:H6)</f>
        <v>0.15960912052117263</v>
      </c>
      <c r="K6" s="11">
        <f>E6/(E6+H6)</f>
        <v>0.89102564102564108</v>
      </c>
      <c r="L6" s="11">
        <f>F6/(F6+G6)</f>
        <v>0.78807947019867552</v>
      </c>
      <c r="M6" s="11">
        <f>E6/(E6+G6)</f>
        <v>0.8128654970760234</v>
      </c>
      <c r="N6" s="11">
        <f>(2*M6*K6)/(M6+K6)</f>
        <v>0.85015290519877684</v>
      </c>
    </row>
    <row r="7" spans="1:16" x14ac:dyDescent="0.25">
      <c r="A7" s="3">
        <v>100</v>
      </c>
      <c r="B7" s="3">
        <v>2</v>
      </c>
      <c r="C7" s="3">
        <v>0.1</v>
      </c>
      <c r="D7" s="5">
        <v>7.0000000000000007E-2</v>
      </c>
      <c r="E7" s="3">
        <v>142</v>
      </c>
      <c r="F7" s="3">
        <v>130</v>
      </c>
      <c r="G7" s="3">
        <v>21</v>
      </c>
      <c r="H7" s="3">
        <v>14</v>
      </c>
      <c r="I7" s="10">
        <f t="shared" ref="I7:I12" si="0">(E7+F7)/SUM(E7:H7)</f>
        <v>0.88599348534201949</v>
      </c>
      <c r="J7" s="11">
        <f t="shared" ref="J7:J31" si="1">(G7+H7)/SUM(E7:H7)</f>
        <v>0.11400651465798045</v>
      </c>
      <c r="K7" s="11">
        <f t="shared" ref="K7:K31" si="2">E7/(E7+H7)</f>
        <v>0.91025641025641024</v>
      </c>
      <c r="L7" s="11">
        <f t="shared" ref="L7:L31" si="3">F7/(F7+G7)</f>
        <v>0.86092715231788075</v>
      </c>
      <c r="M7" s="11">
        <f t="shared" ref="M7:M31" si="4">E7/(E7+G7)</f>
        <v>0.87116564417177911</v>
      </c>
      <c r="N7" s="11">
        <f t="shared" ref="N7:N31" si="5">(2*M7*K7)/(M7+K7)</f>
        <v>0.89028213166144199</v>
      </c>
    </row>
    <row r="8" spans="1:16" x14ac:dyDescent="0.25">
      <c r="A8" s="3">
        <v>100</v>
      </c>
      <c r="B8" s="3">
        <v>3</v>
      </c>
      <c r="C8" s="3">
        <v>0.1</v>
      </c>
      <c r="D8" s="5">
        <v>0.08</v>
      </c>
      <c r="E8" s="3">
        <v>139</v>
      </c>
      <c r="F8" s="3">
        <v>134</v>
      </c>
      <c r="G8" s="3">
        <v>17</v>
      </c>
      <c r="H8" s="3">
        <v>17</v>
      </c>
      <c r="I8" s="10">
        <f t="shared" si="0"/>
        <v>0.88925081433224751</v>
      </c>
      <c r="J8" s="11">
        <f t="shared" si="1"/>
        <v>0.11074918566775244</v>
      </c>
      <c r="K8" s="11">
        <f t="shared" si="2"/>
        <v>0.89102564102564108</v>
      </c>
      <c r="L8" s="11">
        <f t="shared" si="3"/>
        <v>0.88741721854304634</v>
      </c>
      <c r="M8" s="11">
        <f t="shared" si="4"/>
        <v>0.89102564102564108</v>
      </c>
      <c r="N8" s="11">
        <f t="shared" si="5"/>
        <v>0.89102564102564108</v>
      </c>
    </row>
    <row r="9" spans="1:16" x14ac:dyDescent="0.25">
      <c r="A9" s="3">
        <v>100</v>
      </c>
      <c r="B9" s="3">
        <v>4</v>
      </c>
      <c r="C9" s="3">
        <v>0.1</v>
      </c>
      <c r="D9" s="5">
        <v>0.1</v>
      </c>
      <c r="E9" s="3">
        <v>143</v>
      </c>
      <c r="F9" s="3">
        <v>143</v>
      </c>
      <c r="G9" s="3">
        <v>8</v>
      </c>
      <c r="H9" s="3">
        <v>13</v>
      </c>
      <c r="I9" s="10">
        <f t="shared" si="0"/>
        <v>0.9315960912052117</v>
      </c>
      <c r="J9" s="11">
        <f t="shared" si="1"/>
        <v>6.8403908794788276E-2</v>
      </c>
      <c r="K9" s="11">
        <f t="shared" si="2"/>
        <v>0.91666666666666663</v>
      </c>
      <c r="L9" s="11">
        <f t="shared" si="3"/>
        <v>0.94701986754966883</v>
      </c>
      <c r="M9" s="11">
        <f t="shared" si="4"/>
        <v>0.94701986754966883</v>
      </c>
      <c r="N9" s="11">
        <f t="shared" si="5"/>
        <v>0.9315960912052117</v>
      </c>
    </row>
    <row r="10" spans="1:16" x14ac:dyDescent="0.25">
      <c r="A10" s="3">
        <v>100</v>
      </c>
      <c r="B10" s="3">
        <v>5</v>
      </c>
      <c r="C10" s="3">
        <v>0.1</v>
      </c>
      <c r="D10" s="5">
        <v>0.1</v>
      </c>
      <c r="E10" s="3">
        <v>147</v>
      </c>
      <c r="F10" s="3">
        <v>144</v>
      </c>
      <c r="G10" s="3">
        <v>7</v>
      </c>
      <c r="H10" s="3">
        <v>9</v>
      </c>
      <c r="I10" s="10">
        <f t="shared" si="0"/>
        <v>0.94788273615635177</v>
      </c>
      <c r="J10" s="11">
        <f t="shared" si="1"/>
        <v>5.2117263843648211E-2</v>
      </c>
      <c r="K10" s="11">
        <f t="shared" si="2"/>
        <v>0.94230769230769229</v>
      </c>
      <c r="L10" s="11">
        <f t="shared" si="3"/>
        <v>0.95364238410596025</v>
      </c>
      <c r="M10" s="11">
        <f t="shared" si="4"/>
        <v>0.95454545454545459</v>
      </c>
      <c r="N10" s="11">
        <f t="shared" si="5"/>
        <v>0.94838709677419353</v>
      </c>
    </row>
    <row r="11" spans="1:16" x14ac:dyDescent="0.25">
      <c r="A11" s="3">
        <v>100</v>
      </c>
      <c r="B11" s="3">
        <v>6</v>
      </c>
      <c r="C11" s="3">
        <v>0.1</v>
      </c>
      <c r="D11" s="5">
        <v>0.11</v>
      </c>
      <c r="E11" s="3">
        <v>150</v>
      </c>
      <c r="F11" s="3">
        <v>144</v>
      </c>
      <c r="G11" s="3">
        <v>7</v>
      </c>
      <c r="H11" s="3">
        <v>6</v>
      </c>
      <c r="I11" s="10">
        <f t="shared" si="0"/>
        <v>0.95765472312703581</v>
      </c>
      <c r="J11" s="11">
        <f t="shared" si="1"/>
        <v>4.2345276872964167E-2</v>
      </c>
      <c r="K11" s="11">
        <f t="shared" si="2"/>
        <v>0.96153846153846156</v>
      </c>
      <c r="L11" s="11">
        <f t="shared" si="3"/>
        <v>0.95364238410596025</v>
      </c>
      <c r="M11" s="11">
        <f t="shared" si="4"/>
        <v>0.95541401273885351</v>
      </c>
      <c r="N11" s="11">
        <f t="shared" si="5"/>
        <v>0.95846645367412142</v>
      </c>
    </row>
    <row r="12" spans="1:16" x14ac:dyDescent="0.25">
      <c r="A12" s="3">
        <v>100</v>
      </c>
      <c r="B12" s="3">
        <v>7</v>
      </c>
      <c r="C12" s="3">
        <v>0.1</v>
      </c>
      <c r="D12" s="5">
        <v>0.12</v>
      </c>
      <c r="E12" s="3">
        <v>150</v>
      </c>
      <c r="F12" s="3">
        <v>149</v>
      </c>
      <c r="G12" s="3">
        <v>2</v>
      </c>
      <c r="H12" s="3">
        <v>6</v>
      </c>
      <c r="I12" s="10">
        <f t="shared" si="0"/>
        <v>0.97394136807817588</v>
      </c>
      <c r="J12" s="11">
        <f t="shared" si="1"/>
        <v>2.6058631921824105E-2</v>
      </c>
      <c r="K12" s="11">
        <f t="shared" si="2"/>
        <v>0.96153846153846156</v>
      </c>
      <c r="L12" s="11">
        <f t="shared" si="3"/>
        <v>0.98675496688741726</v>
      </c>
      <c r="M12" s="11">
        <f t="shared" si="4"/>
        <v>0.98684210526315785</v>
      </c>
      <c r="N12" s="11">
        <f t="shared" si="5"/>
        <v>0.97402597402597402</v>
      </c>
    </row>
    <row r="13" spans="1:16" x14ac:dyDescent="0.25">
      <c r="A13" s="3">
        <v>500</v>
      </c>
      <c r="B13" s="3">
        <v>1</v>
      </c>
      <c r="C13" s="3">
        <v>0.01</v>
      </c>
      <c r="D13" s="5">
        <v>0.14000000000000001</v>
      </c>
      <c r="E13" s="3">
        <v>136</v>
      </c>
      <c r="F13" s="3">
        <v>119</v>
      </c>
      <c r="G13" s="3">
        <v>32</v>
      </c>
      <c r="H13" s="3">
        <v>20</v>
      </c>
      <c r="I13" s="10">
        <f t="shared" ref="I13:I31" si="6">(E13+F13)/SUM(E13:H13)</f>
        <v>0.83061889250814336</v>
      </c>
      <c r="J13" s="11">
        <f t="shared" si="1"/>
        <v>0.16938110749185667</v>
      </c>
      <c r="K13" s="11">
        <f t="shared" si="2"/>
        <v>0.87179487179487181</v>
      </c>
      <c r="L13" s="11">
        <f t="shared" si="3"/>
        <v>0.78807947019867552</v>
      </c>
      <c r="M13" s="11">
        <f t="shared" si="4"/>
        <v>0.80952380952380953</v>
      </c>
      <c r="N13" s="11">
        <f t="shared" si="5"/>
        <v>0.83950617283950624</v>
      </c>
    </row>
    <row r="14" spans="1:16" x14ac:dyDescent="0.25">
      <c r="A14" s="3">
        <v>500</v>
      </c>
      <c r="B14" s="3">
        <v>1</v>
      </c>
      <c r="C14" s="3">
        <v>0.1</v>
      </c>
      <c r="D14" s="5">
        <v>0.15</v>
      </c>
      <c r="E14" s="3">
        <v>140</v>
      </c>
      <c r="F14" s="3">
        <v>129</v>
      </c>
      <c r="G14" s="3">
        <v>22</v>
      </c>
      <c r="H14" s="3">
        <v>16</v>
      </c>
      <c r="I14" s="10">
        <f t="shared" si="6"/>
        <v>0.87622149837133545</v>
      </c>
      <c r="J14" s="11">
        <f t="shared" si="1"/>
        <v>0.12377850162866449</v>
      </c>
      <c r="K14" s="11">
        <f t="shared" si="2"/>
        <v>0.89743589743589747</v>
      </c>
      <c r="L14" s="11">
        <f t="shared" si="3"/>
        <v>0.85430463576158944</v>
      </c>
      <c r="M14" s="11">
        <f t="shared" si="4"/>
        <v>0.86419753086419748</v>
      </c>
      <c r="N14" s="11">
        <f t="shared" si="5"/>
        <v>0.88050314465408797</v>
      </c>
    </row>
    <row r="15" spans="1:16" x14ac:dyDescent="0.25">
      <c r="A15" s="3">
        <v>500</v>
      </c>
      <c r="B15" s="3">
        <v>1</v>
      </c>
      <c r="C15" s="3">
        <v>0.2</v>
      </c>
      <c r="D15" s="5">
        <v>0.16</v>
      </c>
      <c r="E15" s="3">
        <v>141</v>
      </c>
      <c r="F15" s="3">
        <v>135</v>
      </c>
      <c r="G15" s="3">
        <v>16</v>
      </c>
      <c r="H15" s="3">
        <v>15</v>
      </c>
      <c r="I15" s="10">
        <f t="shared" si="6"/>
        <v>0.89902280130293155</v>
      </c>
      <c r="J15" s="11">
        <f t="shared" si="1"/>
        <v>0.10097719869706841</v>
      </c>
      <c r="K15" s="11">
        <f t="shared" si="2"/>
        <v>0.90384615384615385</v>
      </c>
      <c r="L15" s="11">
        <f t="shared" si="3"/>
        <v>0.89403973509933776</v>
      </c>
      <c r="M15" s="11">
        <f t="shared" si="4"/>
        <v>0.89808917197452232</v>
      </c>
      <c r="N15" s="11">
        <f t="shared" si="5"/>
        <v>0.90095846645367417</v>
      </c>
    </row>
    <row r="16" spans="1:16" x14ac:dyDescent="0.25">
      <c r="A16" s="3">
        <v>500</v>
      </c>
      <c r="B16" s="3">
        <v>2</v>
      </c>
      <c r="C16" s="3">
        <v>0.01</v>
      </c>
      <c r="D16" s="5">
        <v>0.19</v>
      </c>
      <c r="E16" s="3">
        <v>141</v>
      </c>
      <c r="F16" s="3">
        <v>121</v>
      </c>
      <c r="G16" s="3">
        <v>30</v>
      </c>
      <c r="H16" s="3">
        <v>15</v>
      </c>
      <c r="I16" s="10">
        <f t="shared" si="6"/>
        <v>0.85342019543973946</v>
      </c>
      <c r="J16" s="11">
        <f t="shared" si="1"/>
        <v>0.1465798045602606</v>
      </c>
      <c r="K16" s="11">
        <f t="shared" si="2"/>
        <v>0.90384615384615385</v>
      </c>
      <c r="L16" s="11">
        <f t="shared" si="3"/>
        <v>0.80132450331125826</v>
      </c>
      <c r="M16" s="11">
        <f t="shared" si="4"/>
        <v>0.82456140350877194</v>
      </c>
      <c r="N16" s="11">
        <f t="shared" si="5"/>
        <v>0.86238532110091748</v>
      </c>
    </row>
    <row r="17" spans="1:14" x14ac:dyDescent="0.25">
      <c r="A17" s="3">
        <v>500</v>
      </c>
      <c r="B17" s="3">
        <v>2</v>
      </c>
      <c r="C17" s="3">
        <v>0.1</v>
      </c>
      <c r="D17" s="5">
        <v>0.19</v>
      </c>
      <c r="E17" s="3">
        <v>150</v>
      </c>
      <c r="F17" s="3">
        <v>142</v>
      </c>
      <c r="G17" s="3">
        <v>9</v>
      </c>
      <c r="H17" s="3">
        <v>6</v>
      </c>
      <c r="I17" s="10">
        <f t="shared" si="6"/>
        <v>0.95114006514657978</v>
      </c>
      <c r="J17" s="11">
        <f t="shared" si="1"/>
        <v>4.8859934853420196E-2</v>
      </c>
      <c r="K17" s="11">
        <f t="shared" si="2"/>
        <v>0.96153846153846156</v>
      </c>
      <c r="L17" s="11">
        <f t="shared" si="3"/>
        <v>0.94039735099337751</v>
      </c>
      <c r="M17" s="11">
        <f t="shared" si="4"/>
        <v>0.94339622641509435</v>
      </c>
      <c r="N17" s="11">
        <f t="shared" si="5"/>
        <v>0.95238095238095244</v>
      </c>
    </row>
    <row r="18" spans="1:14" x14ac:dyDescent="0.25">
      <c r="A18" s="21">
        <v>500</v>
      </c>
      <c r="B18" s="21">
        <v>2</v>
      </c>
      <c r="C18" s="21">
        <v>0.2</v>
      </c>
      <c r="D18" s="22">
        <v>0.19</v>
      </c>
      <c r="E18" s="21">
        <v>156</v>
      </c>
      <c r="F18" s="21">
        <v>148</v>
      </c>
      <c r="G18" s="21">
        <v>3</v>
      </c>
      <c r="H18" s="21">
        <v>0</v>
      </c>
      <c r="I18" s="23">
        <f t="shared" si="6"/>
        <v>0.99022801302931596</v>
      </c>
      <c r="J18" s="24">
        <f t="shared" si="1"/>
        <v>9.7719869706840382E-3</v>
      </c>
      <c r="K18" s="24">
        <f t="shared" si="2"/>
        <v>1</v>
      </c>
      <c r="L18" s="24">
        <f t="shared" si="3"/>
        <v>0.98013245033112584</v>
      </c>
      <c r="M18" s="24">
        <f t="shared" si="4"/>
        <v>0.98113207547169812</v>
      </c>
      <c r="N18" s="24">
        <f t="shared" si="5"/>
        <v>0.99047619047619051</v>
      </c>
    </row>
    <row r="19" spans="1:14" x14ac:dyDescent="0.25">
      <c r="A19" s="3">
        <v>500</v>
      </c>
      <c r="B19" s="3">
        <v>3</v>
      </c>
      <c r="C19" s="3">
        <v>0.01</v>
      </c>
      <c r="D19" s="5">
        <v>0.24</v>
      </c>
      <c r="E19" s="3">
        <v>142</v>
      </c>
      <c r="F19" s="3">
        <v>125</v>
      </c>
      <c r="G19" s="3">
        <v>26</v>
      </c>
      <c r="H19" s="3">
        <v>14</v>
      </c>
      <c r="I19" s="10">
        <f t="shared" si="6"/>
        <v>0.86970684039087953</v>
      </c>
      <c r="J19" s="11">
        <f t="shared" si="1"/>
        <v>0.13029315960912052</v>
      </c>
      <c r="K19" s="11">
        <f t="shared" si="2"/>
        <v>0.91025641025641024</v>
      </c>
      <c r="L19" s="11">
        <f t="shared" si="3"/>
        <v>0.82781456953642385</v>
      </c>
      <c r="M19" s="11">
        <f t="shared" si="4"/>
        <v>0.84523809523809523</v>
      </c>
      <c r="N19" s="11">
        <f t="shared" si="5"/>
        <v>0.87654320987654311</v>
      </c>
    </row>
    <row r="20" spans="1:14" x14ac:dyDescent="0.25">
      <c r="A20" s="3">
        <v>500</v>
      </c>
      <c r="B20" s="3">
        <v>3</v>
      </c>
      <c r="C20" s="3">
        <v>0.1</v>
      </c>
      <c r="D20" s="5">
        <v>0.23</v>
      </c>
      <c r="E20" s="3">
        <v>156</v>
      </c>
      <c r="F20" s="3">
        <v>148</v>
      </c>
      <c r="G20" s="3">
        <v>3</v>
      </c>
      <c r="H20" s="3">
        <v>0</v>
      </c>
      <c r="I20" s="10">
        <f t="shared" si="6"/>
        <v>0.99022801302931596</v>
      </c>
      <c r="J20" s="11">
        <f t="shared" si="1"/>
        <v>9.7719869706840382E-3</v>
      </c>
      <c r="K20" s="11">
        <f t="shared" si="2"/>
        <v>1</v>
      </c>
      <c r="L20" s="11">
        <f t="shared" si="3"/>
        <v>0.98013245033112584</v>
      </c>
      <c r="M20" s="11">
        <f t="shared" si="4"/>
        <v>0.98113207547169812</v>
      </c>
      <c r="N20" s="11">
        <f t="shared" si="5"/>
        <v>0.99047619047619051</v>
      </c>
    </row>
    <row r="21" spans="1:14" x14ac:dyDescent="0.25">
      <c r="A21" s="3">
        <v>500</v>
      </c>
      <c r="B21" s="3">
        <v>3</v>
      </c>
      <c r="C21" s="3">
        <v>0.2</v>
      </c>
      <c r="D21" s="5">
        <v>0.24</v>
      </c>
      <c r="E21" s="3">
        <v>156</v>
      </c>
      <c r="F21" s="3">
        <v>148</v>
      </c>
      <c r="G21" s="3">
        <v>3</v>
      </c>
      <c r="H21" s="3">
        <v>0</v>
      </c>
      <c r="I21" s="10">
        <f t="shared" si="6"/>
        <v>0.99022801302931596</v>
      </c>
      <c r="J21" s="11">
        <f t="shared" si="1"/>
        <v>9.7719869706840382E-3</v>
      </c>
      <c r="K21" s="11">
        <f t="shared" si="2"/>
        <v>1</v>
      </c>
      <c r="L21" s="11">
        <f t="shared" si="3"/>
        <v>0.98013245033112584</v>
      </c>
      <c r="M21" s="11">
        <f t="shared" si="4"/>
        <v>0.98113207547169812</v>
      </c>
      <c r="N21" s="11">
        <f t="shared" si="5"/>
        <v>0.99047619047619051</v>
      </c>
    </row>
    <row r="22" spans="1:14" x14ac:dyDescent="0.25">
      <c r="A22" s="25">
        <v>500</v>
      </c>
      <c r="B22" s="25">
        <v>5</v>
      </c>
      <c r="C22" s="25">
        <v>0.1</v>
      </c>
      <c r="D22" s="5">
        <v>0.31</v>
      </c>
      <c r="E22" s="25">
        <v>156</v>
      </c>
      <c r="F22" s="25">
        <v>148</v>
      </c>
      <c r="G22" s="25">
        <v>3</v>
      </c>
      <c r="H22" s="25">
        <v>0</v>
      </c>
      <c r="I22" s="10">
        <f t="shared" ref="I22:I25" si="7">(E22+F22)/SUM(E22:H22)</f>
        <v>0.99022801302931596</v>
      </c>
      <c r="J22" s="11">
        <f t="shared" ref="J22:J25" si="8">(G22+H22)/SUM(E22:H22)</f>
        <v>9.7719869706840382E-3</v>
      </c>
      <c r="K22" s="11">
        <f t="shared" ref="K22:K25" si="9">E22/(E22+H22)</f>
        <v>1</v>
      </c>
      <c r="L22" s="11">
        <f t="shared" ref="L22:L25" si="10">F22/(F22+G22)</f>
        <v>0.98013245033112584</v>
      </c>
      <c r="M22" s="11">
        <f t="shared" ref="M22:M25" si="11">E22/(E22+G22)</f>
        <v>0.98113207547169812</v>
      </c>
      <c r="N22" s="11">
        <f t="shared" ref="N22:N25" si="12">(2*M22*K22)/(M22+K22)</f>
        <v>0.99047619047619051</v>
      </c>
    </row>
    <row r="23" spans="1:14" x14ac:dyDescent="0.25">
      <c r="A23" s="25">
        <v>500</v>
      </c>
      <c r="B23" s="25">
        <v>5</v>
      </c>
      <c r="C23" s="25">
        <v>0.2</v>
      </c>
      <c r="D23" s="5">
        <v>0.31</v>
      </c>
      <c r="E23" s="25">
        <v>156</v>
      </c>
      <c r="F23" s="25">
        <v>148</v>
      </c>
      <c r="G23" s="25">
        <v>3</v>
      </c>
      <c r="H23" s="25">
        <v>0</v>
      </c>
      <c r="I23" s="10">
        <f t="shared" si="7"/>
        <v>0.99022801302931596</v>
      </c>
      <c r="J23" s="11">
        <f t="shared" si="8"/>
        <v>9.7719869706840382E-3</v>
      </c>
      <c r="K23" s="11">
        <f t="shared" si="9"/>
        <v>1</v>
      </c>
      <c r="L23" s="11">
        <f t="shared" si="10"/>
        <v>0.98013245033112584</v>
      </c>
      <c r="M23" s="11">
        <f t="shared" si="11"/>
        <v>0.98113207547169812</v>
      </c>
      <c r="N23" s="11">
        <f t="shared" si="12"/>
        <v>0.99047619047619051</v>
      </c>
    </row>
    <row r="24" spans="1:14" x14ac:dyDescent="0.25">
      <c r="A24" s="25">
        <v>500</v>
      </c>
      <c r="B24" s="25">
        <v>7</v>
      </c>
      <c r="C24" s="25">
        <v>0.1</v>
      </c>
      <c r="D24" s="5">
        <v>0.39</v>
      </c>
      <c r="E24" s="25">
        <v>156</v>
      </c>
      <c r="F24" s="25">
        <v>148</v>
      </c>
      <c r="G24" s="25">
        <v>3</v>
      </c>
      <c r="H24" s="25">
        <v>0</v>
      </c>
      <c r="I24" s="10">
        <f t="shared" si="7"/>
        <v>0.99022801302931596</v>
      </c>
      <c r="J24" s="11">
        <f t="shared" si="8"/>
        <v>9.7719869706840382E-3</v>
      </c>
      <c r="K24" s="11">
        <f t="shared" si="9"/>
        <v>1</v>
      </c>
      <c r="L24" s="11">
        <f t="shared" si="10"/>
        <v>0.98013245033112584</v>
      </c>
      <c r="M24" s="11">
        <f t="shared" si="11"/>
        <v>0.98113207547169812</v>
      </c>
      <c r="N24" s="11">
        <f t="shared" si="12"/>
        <v>0.99047619047619051</v>
      </c>
    </row>
    <row r="25" spans="1:14" x14ac:dyDescent="0.25">
      <c r="A25" s="25">
        <v>500</v>
      </c>
      <c r="B25" s="25">
        <v>7</v>
      </c>
      <c r="C25" s="25">
        <v>0.2</v>
      </c>
      <c r="D25" s="5">
        <v>0.39</v>
      </c>
      <c r="E25" s="25">
        <v>156</v>
      </c>
      <c r="F25" s="25">
        <v>148</v>
      </c>
      <c r="G25" s="25">
        <v>3</v>
      </c>
      <c r="H25" s="25">
        <v>0</v>
      </c>
      <c r="I25" s="10">
        <f t="shared" si="7"/>
        <v>0.99022801302931596</v>
      </c>
      <c r="J25" s="11">
        <f t="shared" si="8"/>
        <v>9.7719869706840382E-3</v>
      </c>
      <c r="K25" s="11">
        <f t="shared" si="9"/>
        <v>1</v>
      </c>
      <c r="L25" s="11">
        <f t="shared" si="10"/>
        <v>0.98013245033112584</v>
      </c>
      <c r="M25" s="11">
        <f t="shared" si="11"/>
        <v>0.98113207547169812</v>
      </c>
      <c r="N25" s="11">
        <f t="shared" si="12"/>
        <v>0.99047619047619051</v>
      </c>
    </row>
    <row r="26" spans="1:14" x14ac:dyDescent="0.25">
      <c r="A26" s="3">
        <v>1000</v>
      </c>
      <c r="B26" s="3">
        <v>1</v>
      </c>
      <c r="C26" s="3">
        <v>0.01</v>
      </c>
      <c r="D26" s="5">
        <v>0.25</v>
      </c>
      <c r="E26" s="3">
        <v>138</v>
      </c>
      <c r="F26" s="3">
        <v>117</v>
      </c>
      <c r="G26" s="3">
        <v>34</v>
      </c>
      <c r="H26" s="3">
        <v>18</v>
      </c>
      <c r="I26" s="10">
        <f t="shared" si="6"/>
        <v>0.83061889250814336</v>
      </c>
      <c r="J26" s="11">
        <f t="shared" si="1"/>
        <v>0.16938110749185667</v>
      </c>
      <c r="K26" s="11">
        <f t="shared" si="2"/>
        <v>0.88461538461538458</v>
      </c>
      <c r="L26" s="11">
        <f t="shared" si="3"/>
        <v>0.77483443708609268</v>
      </c>
      <c r="M26" s="11">
        <f t="shared" si="4"/>
        <v>0.80232558139534882</v>
      </c>
      <c r="N26" s="11">
        <f t="shared" si="5"/>
        <v>0.8414634146341462</v>
      </c>
    </row>
    <row r="27" spans="1:14" x14ac:dyDescent="0.25">
      <c r="A27" s="3">
        <v>1000</v>
      </c>
      <c r="B27" s="3">
        <v>1</v>
      </c>
      <c r="C27" s="3">
        <v>0.1</v>
      </c>
      <c r="D27" s="5">
        <v>0.25</v>
      </c>
      <c r="E27" s="3">
        <v>141</v>
      </c>
      <c r="F27" s="3">
        <v>141</v>
      </c>
      <c r="G27" s="3">
        <v>10</v>
      </c>
      <c r="H27" s="3">
        <v>15</v>
      </c>
      <c r="I27" s="10">
        <f t="shared" si="6"/>
        <v>0.91856677524429964</v>
      </c>
      <c r="J27" s="11">
        <f t="shared" si="1"/>
        <v>8.143322475570032E-2</v>
      </c>
      <c r="K27" s="11">
        <f t="shared" si="2"/>
        <v>0.90384615384615385</v>
      </c>
      <c r="L27" s="11">
        <f t="shared" si="3"/>
        <v>0.93377483443708609</v>
      </c>
      <c r="M27" s="11">
        <f t="shared" si="4"/>
        <v>0.93377483443708609</v>
      </c>
      <c r="N27" s="11">
        <f t="shared" si="5"/>
        <v>0.91856677524429975</v>
      </c>
    </row>
    <row r="28" spans="1:14" x14ac:dyDescent="0.25">
      <c r="A28" s="3">
        <v>1000</v>
      </c>
      <c r="B28" s="3">
        <v>1</v>
      </c>
      <c r="C28" s="3">
        <v>0.2</v>
      </c>
      <c r="D28" s="5">
        <v>0.25</v>
      </c>
      <c r="E28" s="3">
        <v>142</v>
      </c>
      <c r="F28" s="3">
        <v>145</v>
      </c>
      <c r="G28" s="3">
        <v>6</v>
      </c>
      <c r="H28" s="3">
        <v>14</v>
      </c>
      <c r="I28" s="10">
        <f t="shared" si="6"/>
        <v>0.93485342019543971</v>
      </c>
      <c r="J28" s="11">
        <f t="shared" si="1"/>
        <v>6.5146579804560262E-2</v>
      </c>
      <c r="K28" s="11">
        <f t="shared" si="2"/>
        <v>0.91025641025641024</v>
      </c>
      <c r="L28" s="11">
        <f t="shared" si="3"/>
        <v>0.96026490066225167</v>
      </c>
      <c r="M28" s="11">
        <f t="shared" si="4"/>
        <v>0.95945945945945943</v>
      </c>
      <c r="N28" s="11">
        <f t="shared" si="5"/>
        <v>0.93421052631578938</v>
      </c>
    </row>
    <row r="29" spans="1:14" x14ac:dyDescent="0.25">
      <c r="A29" s="3">
        <v>1000</v>
      </c>
      <c r="B29" s="3">
        <v>2</v>
      </c>
      <c r="C29" s="3">
        <v>0.01</v>
      </c>
      <c r="D29" s="5">
        <v>0.33</v>
      </c>
      <c r="E29" s="3">
        <v>142</v>
      </c>
      <c r="F29" s="3">
        <v>129</v>
      </c>
      <c r="G29" s="3">
        <v>22</v>
      </c>
      <c r="H29" s="3">
        <v>14</v>
      </c>
      <c r="I29" s="10">
        <f t="shared" si="6"/>
        <v>0.88273615635179148</v>
      </c>
      <c r="J29" s="11">
        <f t="shared" si="1"/>
        <v>0.11726384364820847</v>
      </c>
      <c r="K29" s="11">
        <f t="shared" si="2"/>
        <v>0.91025641025641024</v>
      </c>
      <c r="L29" s="11">
        <f t="shared" si="3"/>
        <v>0.85430463576158944</v>
      </c>
      <c r="M29" s="11">
        <f t="shared" si="4"/>
        <v>0.86585365853658536</v>
      </c>
      <c r="N29" s="11">
        <f t="shared" si="5"/>
        <v>0.88750000000000007</v>
      </c>
    </row>
    <row r="30" spans="1:14" x14ac:dyDescent="0.25">
      <c r="A30" s="3">
        <v>1000</v>
      </c>
      <c r="B30" s="3">
        <v>2</v>
      </c>
      <c r="C30" s="3">
        <v>0.1</v>
      </c>
      <c r="D30" s="5">
        <v>0.32</v>
      </c>
      <c r="E30" s="3">
        <v>156</v>
      </c>
      <c r="F30" s="3">
        <v>148</v>
      </c>
      <c r="G30" s="3">
        <v>3</v>
      </c>
      <c r="H30" s="3">
        <v>0</v>
      </c>
      <c r="I30" s="10">
        <f t="shared" si="6"/>
        <v>0.99022801302931596</v>
      </c>
      <c r="J30" s="11">
        <f t="shared" si="1"/>
        <v>9.7719869706840382E-3</v>
      </c>
      <c r="K30" s="11">
        <f t="shared" si="2"/>
        <v>1</v>
      </c>
      <c r="L30" s="11">
        <f t="shared" si="3"/>
        <v>0.98013245033112584</v>
      </c>
      <c r="M30" s="11">
        <f t="shared" si="4"/>
        <v>0.98113207547169812</v>
      </c>
      <c r="N30" s="11">
        <f t="shared" si="5"/>
        <v>0.99047619047619051</v>
      </c>
    </row>
    <row r="31" spans="1:14" x14ac:dyDescent="0.25">
      <c r="A31" s="3">
        <v>1000</v>
      </c>
      <c r="B31" s="3">
        <v>2</v>
      </c>
      <c r="C31" s="3">
        <v>0.2</v>
      </c>
      <c r="D31" s="5">
        <v>0.33</v>
      </c>
      <c r="E31" s="3">
        <v>156</v>
      </c>
      <c r="F31" s="3">
        <v>148</v>
      </c>
      <c r="G31" s="3">
        <v>3</v>
      </c>
      <c r="H31" s="3">
        <v>0</v>
      </c>
      <c r="I31" s="10">
        <f t="shared" si="6"/>
        <v>0.99022801302931596</v>
      </c>
      <c r="J31" s="11">
        <f t="shared" si="1"/>
        <v>9.7719869706840382E-3</v>
      </c>
      <c r="K31" s="11">
        <f t="shared" si="2"/>
        <v>1</v>
      </c>
      <c r="L31" s="11">
        <f t="shared" si="3"/>
        <v>0.98013245033112584</v>
      </c>
      <c r="M31" s="11">
        <f t="shared" si="4"/>
        <v>0.98113207547169812</v>
      </c>
      <c r="N31" s="11">
        <f t="shared" si="5"/>
        <v>0.99047619047619051</v>
      </c>
    </row>
    <row r="32" spans="1:14" x14ac:dyDescent="0.25">
      <c r="A32" s="25">
        <v>1000</v>
      </c>
      <c r="B32" s="25">
        <v>4</v>
      </c>
      <c r="C32" s="25">
        <v>0.1</v>
      </c>
      <c r="D32" s="5">
        <v>0.5</v>
      </c>
      <c r="E32" s="25">
        <v>156</v>
      </c>
      <c r="F32" s="25">
        <v>148</v>
      </c>
      <c r="G32" s="25">
        <v>3</v>
      </c>
      <c r="H32" s="25">
        <v>0</v>
      </c>
      <c r="I32" s="10">
        <f t="shared" ref="I32:I33" si="13">(E32+F32)/SUM(E32:H32)</f>
        <v>0.99022801302931596</v>
      </c>
      <c r="J32" s="11">
        <f t="shared" ref="J32:J33" si="14">(G32+H32)/SUM(E32:H32)</f>
        <v>9.7719869706840382E-3</v>
      </c>
      <c r="K32" s="11">
        <f t="shared" ref="K32:K33" si="15">E32/(E32+H32)</f>
        <v>1</v>
      </c>
      <c r="L32" s="11">
        <f t="shared" ref="L32:L33" si="16">F32/(F32+G32)</f>
        <v>0.98013245033112584</v>
      </c>
      <c r="M32" s="11">
        <f t="shared" ref="M32:M33" si="17">E32/(E32+G32)</f>
        <v>0.98113207547169812</v>
      </c>
      <c r="N32" s="11">
        <f t="shared" ref="N32:N33" si="18">(2*M32*K32)/(M32+K32)</f>
        <v>0.99047619047619051</v>
      </c>
    </row>
    <row r="33" spans="1:14" x14ac:dyDescent="0.25">
      <c r="A33" s="25">
        <v>1000</v>
      </c>
      <c r="B33" s="25">
        <v>4</v>
      </c>
      <c r="C33" s="25">
        <v>0.2</v>
      </c>
      <c r="D33" s="5">
        <v>0.5</v>
      </c>
      <c r="E33" s="25">
        <v>156</v>
      </c>
      <c r="F33" s="25">
        <v>148</v>
      </c>
      <c r="G33" s="25">
        <v>3</v>
      </c>
      <c r="H33" s="25">
        <v>0</v>
      </c>
      <c r="I33" s="10">
        <f t="shared" si="13"/>
        <v>0.99022801302931596</v>
      </c>
      <c r="J33" s="11">
        <f t="shared" si="14"/>
        <v>9.7719869706840382E-3</v>
      </c>
      <c r="K33" s="11">
        <f t="shared" si="15"/>
        <v>1</v>
      </c>
      <c r="L33" s="11">
        <f t="shared" si="16"/>
        <v>0.98013245033112584</v>
      </c>
      <c r="M33" s="11">
        <f t="shared" si="17"/>
        <v>0.98113207547169812</v>
      </c>
      <c r="N33" s="11">
        <f t="shared" si="18"/>
        <v>0.99047619047619051</v>
      </c>
    </row>
    <row r="34" spans="1:14" x14ac:dyDescent="0.25">
      <c r="A34" s="25">
        <v>1000</v>
      </c>
      <c r="B34" s="25">
        <v>6</v>
      </c>
      <c r="C34" s="25">
        <v>0.1</v>
      </c>
      <c r="D34" s="5">
        <v>0.66</v>
      </c>
      <c r="E34" s="25">
        <v>156</v>
      </c>
      <c r="F34" s="25">
        <v>148</v>
      </c>
      <c r="G34" s="25">
        <v>3</v>
      </c>
      <c r="H34" s="25">
        <v>0</v>
      </c>
      <c r="I34" s="10">
        <f t="shared" ref="I34:I35" si="19">(E34+F34)/SUM(E34:H34)</f>
        <v>0.99022801302931596</v>
      </c>
      <c r="J34" s="11">
        <f t="shared" ref="J34:J35" si="20">(G34+H34)/SUM(E34:H34)</f>
        <v>9.7719869706840382E-3</v>
      </c>
      <c r="K34" s="11">
        <f t="shared" ref="K34:K35" si="21">E34/(E34+H34)</f>
        <v>1</v>
      </c>
      <c r="L34" s="11">
        <f t="shared" ref="L34:L35" si="22">F34/(F34+G34)</f>
        <v>0.98013245033112584</v>
      </c>
      <c r="M34" s="11">
        <f t="shared" ref="M34:M35" si="23">E34/(E34+G34)</f>
        <v>0.98113207547169812</v>
      </c>
      <c r="N34" s="11">
        <f t="shared" ref="N34:N35" si="24">(2*M34*K34)/(M34+K34)</f>
        <v>0.99047619047619051</v>
      </c>
    </row>
    <row r="35" spans="1:14" x14ac:dyDescent="0.25">
      <c r="A35" s="25">
        <v>1000</v>
      </c>
      <c r="B35" s="25">
        <v>6</v>
      </c>
      <c r="C35" s="34">
        <v>0.2</v>
      </c>
      <c r="D35" s="5">
        <v>0.66</v>
      </c>
      <c r="E35" s="25">
        <v>156</v>
      </c>
      <c r="F35" s="25">
        <v>148</v>
      </c>
      <c r="G35" s="25">
        <v>3</v>
      </c>
      <c r="H35" s="25">
        <v>0</v>
      </c>
      <c r="I35" s="10">
        <f t="shared" si="19"/>
        <v>0.99022801302931596</v>
      </c>
      <c r="J35" s="11">
        <f t="shared" si="20"/>
        <v>9.7719869706840382E-3</v>
      </c>
      <c r="K35" s="11">
        <f t="shared" si="21"/>
        <v>1</v>
      </c>
      <c r="L35" s="11">
        <f t="shared" si="22"/>
        <v>0.98013245033112584</v>
      </c>
      <c r="M35" s="11">
        <f t="shared" si="23"/>
        <v>0.98113207547169812</v>
      </c>
      <c r="N35" s="11">
        <f t="shared" si="24"/>
        <v>0.99047619047619051</v>
      </c>
    </row>
    <row r="36" spans="1:14" x14ac:dyDescent="0.25">
      <c r="A36" s="25">
        <v>2500</v>
      </c>
      <c r="B36" s="25">
        <v>2</v>
      </c>
      <c r="C36" s="34">
        <v>0.2</v>
      </c>
      <c r="D36" s="5">
        <v>0.77</v>
      </c>
      <c r="E36" s="25">
        <v>156</v>
      </c>
      <c r="F36" s="25">
        <v>148</v>
      </c>
      <c r="G36" s="25">
        <v>3</v>
      </c>
      <c r="H36" s="25">
        <v>0</v>
      </c>
      <c r="I36" s="10">
        <f t="shared" ref="I36:I37" si="25">(E36+F36)/SUM(E36:H36)</f>
        <v>0.99022801302931596</v>
      </c>
      <c r="J36" s="11">
        <f t="shared" ref="J36:J37" si="26">(G36+H36)/SUM(E36:H36)</f>
        <v>9.7719869706840382E-3</v>
      </c>
      <c r="K36" s="11">
        <f t="shared" ref="K36:K37" si="27">E36/(E36+H36)</f>
        <v>1</v>
      </c>
      <c r="L36" s="11">
        <f t="shared" ref="L36:L37" si="28">F36/(F36+G36)</f>
        <v>0.98013245033112584</v>
      </c>
      <c r="M36" s="11">
        <f t="shared" ref="M36:M37" si="29">E36/(E36+G36)</f>
        <v>0.98113207547169812</v>
      </c>
      <c r="N36" s="11">
        <f t="shared" ref="N36:N37" si="30">(2*M36*K36)/(M36+K36)</f>
        <v>0.99047619047619051</v>
      </c>
    </row>
    <row r="37" spans="1:14" x14ac:dyDescent="0.25">
      <c r="A37" s="25">
        <v>5000</v>
      </c>
      <c r="B37" s="25">
        <v>2</v>
      </c>
      <c r="C37" s="34">
        <v>0.2</v>
      </c>
      <c r="D37" s="5">
        <v>1.47</v>
      </c>
      <c r="E37" s="25">
        <v>156</v>
      </c>
      <c r="F37" s="25">
        <v>148</v>
      </c>
      <c r="G37" s="25">
        <v>3</v>
      </c>
      <c r="H37" s="25">
        <v>0</v>
      </c>
      <c r="I37" s="10">
        <f t="shared" si="25"/>
        <v>0.99022801302931596</v>
      </c>
      <c r="J37" s="11">
        <f t="shared" si="26"/>
        <v>9.7719869706840382E-3</v>
      </c>
      <c r="K37" s="11">
        <f t="shared" si="27"/>
        <v>1</v>
      </c>
      <c r="L37" s="11">
        <f t="shared" si="28"/>
        <v>0.98013245033112584</v>
      </c>
      <c r="M37" s="11">
        <f t="shared" si="29"/>
        <v>0.98113207547169812</v>
      </c>
      <c r="N37" s="11">
        <f t="shared" si="30"/>
        <v>0.99047619047619051</v>
      </c>
    </row>
    <row r="38" spans="1:14" x14ac:dyDescent="0.25">
      <c r="A38" s="25">
        <v>5000</v>
      </c>
      <c r="B38" s="25">
        <v>7</v>
      </c>
      <c r="C38" s="34">
        <v>0.1</v>
      </c>
      <c r="D38" s="5">
        <v>3.48</v>
      </c>
      <c r="E38" s="25">
        <v>153</v>
      </c>
      <c r="F38" s="25">
        <v>148</v>
      </c>
      <c r="G38" s="25">
        <v>3</v>
      </c>
      <c r="H38" s="25">
        <v>3</v>
      </c>
      <c r="I38" s="10">
        <f t="shared" ref="I38" si="31">(E38+F38)/SUM(E38:H38)</f>
        <v>0.98045602605863191</v>
      </c>
      <c r="J38" s="11">
        <f t="shared" ref="J38" si="32">(G38+H38)/SUM(E38:H38)</f>
        <v>1.9543973941368076E-2</v>
      </c>
      <c r="K38" s="11">
        <f t="shared" ref="K38" si="33">E38/(E38+H38)</f>
        <v>0.98076923076923073</v>
      </c>
      <c r="L38" s="11">
        <f t="shared" ref="L38" si="34">F38/(F38+G38)</f>
        <v>0.98013245033112584</v>
      </c>
      <c r="M38" s="11">
        <f t="shared" ref="M38" si="35">E38/(E38+G38)</f>
        <v>0.98076923076923073</v>
      </c>
      <c r="N38" s="11">
        <f t="shared" ref="N38" si="36">(2*M38*K38)/(M38+K38)</f>
        <v>0.98076923076923073</v>
      </c>
    </row>
    <row r="40" spans="1:14" x14ac:dyDescent="0.25">
      <c r="A40" t="s">
        <v>41</v>
      </c>
    </row>
  </sheetData>
  <mergeCells count="3">
    <mergeCell ref="E4:H4"/>
    <mergeCell ref="A4:C4"/>
    <mergeCell ref="I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Cleve - Decision Tree</vt:lpstr>
      <vt:lpstr>Cleve - Random Forests, Bagging</vt:lpstr>
      <vt:lpstr>Cleve - 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2020-11-03T22:00:51Z</dcterms:created>
  <dcterms:modified xsi:type="dcterms:W3CDTF">2021-02-08T02:49:12Z</dcterms:modified>
</cp:coreProperties>
</file>