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lippery Rock\CPSC 605 Data Mining &amp; Data Analysis\Final Project\Results\"/>
    </mc:Choice>
  </mc:AlternateContent>
  <xr:revisionPtr revIDLastSave="0" documentId="13_ncr:1_{625770EF-AC1E-4957-8C83-E6B12AAC6A86}" xr6:coauthVersionLast="45" xr6:coauthVersionMax="45" xr10:uidLastSave="{00000000-0000-0000-0000-000000000000}"/>
  <bookViews>
    <workbookView xWindow="7935" yWindow="1980" windowWidth="25815" windowHeight="16455" xr2:uid="{DE7E7EA8-C8D7-4CF6-B791-75C9EA82C268}"/>
  </bookViews>
  <sheets>
    <sheet name="Cleve - Decision Tree" sheetId="1" r:id="rId1"/>
    <sheet name="Cleve - Random Forests, Bagging" sheetId="2" r:id="rId2"/>
    <sheet name="Cleve - Boosting" sheetId="3" r:id="rId3"/>
    <sheet name="Fram - Decision Tree" sheetId="4" r:id="rId4"/>
    <sheet name="Fram - Random Forests, Bagging" sheetId="5" r:id="rId5"/>
    <sheet name="Fram - Boosting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4" l="1"/>
  <c r="J7" i="4"/>
  <c r="F7" i="4"/>
  <c r="G7" i="4"/>
  <c r="H7" i="4"/>
  <c r="K7" i="4"/>
  <c r="C7" i="4"/>
  <c r="I45" i="6" l="1"/>
  <c r="J45" i="6"/>
  <c r="K45" i="6"/>
  <c r="N45" i="6"/>
  <c r="L45" i="6"/>
  <c r="M45" i="6"/>
  <c r="I44" i="6"/>
  <c r="J44" i="6"/>
  <c r="K44" i="6"/>
  <c r="N44" i="6"/>
  <c r="L44" i="6"/>
  <c r="M44" i="6"/>
  <c r="I25" i="6"/>
  <c r="J25" i="6"/>
  <c r="K25" i="6"/>
  <c r="N25" i="6"/>
  <c r="L25" i="6"/>
  <c r="M25" i="6"/>
  <c r="I24" i="6"/>
  <c r="J24" i="6"/>
  <c r="K24" i="6"/>
  <c r="L24" i="6"/>
  <c r="M24" i="6"/>
  <c r="N24" i="6" s="1"/>
  <c r="I39" i="6"/>
  <c r="J39" i="6"/>
  <c r="K39" i="6"/>
  <c r="N39" i="6" s="1"/>
  <c r="L39" i="6"/>
  <c r="M39" i="6"/>
  <c r="I38" i="6"/>
  <c r="J38" i="6"/>
  <c r="K38" i="6"/>
  <c r="N38" i="6"/>
  <c r="L38" i="6"/>
  <c r="M38" i="6"/>
  <c r="I43" i="6"/>
  <c r="J43" i="6"/>
  <c r="K43" i="6"/>
  <c r="N43" i="6"/>
  <c r="L43" i="6"/>
  <c r="M43" i="6"/>
  <c r="I42" i="6"/>
  <c r="J42" i="6"/>
  <c r="K42" i="6"/>
  <c r="N42" i="6"/>
  <c r="L42" i="6"/>
  <c r="M42" i="6"/>
  <c r="I41" i="6"/>
  <c r="J41" i="6"/>
  <c r="K41" i="6"/>
  <c r="N41" i="6"/>
  <c r="L41" i="6"/>
  <c r="M41" i="6"/>
  <c r="I40" i="6"/>
  <c r="J40" i="6"/>
  <c r="K40" i="6"/>
  <c r="N40" i="6"/>
  <c r="L40" i="6"/>
  <c r="M40" i="6"/>
  <c r="I37" i="6"/>
  <c r="J37" i="6"/>
  <c r="K37" i="6"/>
  <c r="N37" i="6"/>
  <c r="L37" i="6"/>
  <c r="M37" i="6"/>
  <c r="I36" i="6"/>
  <c r="J36" i="6"/>
  <c r="K36" i="6"/>
  <c r="N36" i="6"/>
  <c r="L36" i="6"/>
  <c r="M36" i="6"/>
  <c r="I35" i="6"/>
  <c r="J35" i="6"/>
  <c r="K35" i="6"/>
  <c r="N35" i="6"/>
  <c r="L35" i="6"/>
  <c r="M35" i="6"/>
  <c r="I34" i="6"/>
  <c r="J34" i="6"/>
  <c r="K34" i="6"/>
  <c r="N34" i="6" s="1"/>
  <c r="L34" i="6"/>
  <c r="M34" i="6"/>
  <c r="I33" i="6"/>
  <c r="J33" i="6"/>
  <c r="K33" i="6"/>
  <c r="N33" i="6" s="1"/>
  <c r="L33" i="6"/>
  <c r="M33" i="6"/>
  <c r="I32" i="6"/>
  <c r="J32" i="6"/>
  <c r="K32" i="6"/>
  <c r="N32" i="6"/>
  <c r="L32" i="6"/>
  <c r="M32" i="6"/>
  <c r="I31" i="6"/>
  <c r="J31" i="6"/>
  <c r="K31" i="6"/>
  <c r="N31" i="6"/>
  <c r="L31" i="6"/>
  <c r="M31" i="6"/>
  <c r="I30" i="6"/>
  <c r="J30" i="6"/>
  <c r="K30" i="6"/>
  <c r="N30" i="6"/>
  <c r="L30" i="6"/>
  <c r="M30" i="6"/>
  <c r="M29" i="6"/>
  <c r="L29" i="6"/>
  <c r="K29" i="6"/>
  <c r="J29" i="6"/>
  <c r="I29" i="6"/>
  <c r="M28" i="6"/>
  <c r="N28" i="6" s="1"/>
  <c r="L28" i="6"/>
  <c r="K28" i="6"/>
  <c r="J28" i="6"/>
  <c r="I28" i="6"/>
  <c r="M27" i="6"/>
  <c r="L27" i="6"/>
  <c r="K27" i="6"/>
  <c r="J27" i="6"/>
  <c r="I27" i="6"/>
  <c r="M26" i="6"/>
  <c r="L26" i="6"/>
  <c r="K26" i="6"/>
  <c r="J26" i="6"/>
  <c r="I26" i="6"/>
  <c r="M23" i="6"/>
  <c r="N23" i="6" s="1"/>
  <c r="L23" i="6"/>
  <c r="K23" i="6"/>
  <c r="J23" i="6"/>
  <c r="I23" i="6"/>
  <c r="M22" i="6"/>
  <c r="L22" i="6"/>
  <c r="K22" i="6"/>
  <c r="J22" i="6"/>
  <c r="I22" i="6"/>
  <c r="M21" i="6"/>
  <c r="N21" i="6" s="1"/>
  <c r="L21" i="6"/>
  <c r="K21" i="6"/>
  <c r="J21" i="6"/>
  <c r="I21" i="6"/>
  <c r="M20" i="6"/>
  <c r="L20" i="6"/>
  <c r="K20" i="6"/>
  <c r="J20" i="6"/>
  <c r="I20" i="6"/>
  <c r="M19" i="6"/>
  <c r="L19" i="6"/>
  <c r="K19" i="6"/>
  <c r="J19" i="6"/>
  <c r="I19" i="6"/>
  <c r="M18" i="6"/>
  <c r="N18" i="6" s="1"/>
  <c r="L18" i="6"/>
  <c r="K18" i="6"/>
  <c r="J18" i="6"/>
  <c r="I18" i="6"/>
  <c r="M17" i="6"/>
  <c r="L17" i="6"/>
  <c r="K17" i="6"/>
  <c r="J17" i="6"/>
  <c r="I17" i="6"/>
  <c r="M16" i="6"/>
  <c r="L16" i="6"/>
  <c r="K16" i="6"/>
  <c r="J16" i="6"/>
  <c r="I16" i="6"/>
  <c r="M15" i="6"/>
  <c r="L15" i="6"/>
  <c r="K15" i="6"/>
  <c r="J15" i="6"/>
  <c r="I15" i="6"/>
  <c r="M14" i="6"/>
  <c r="L14" i="6"/>
  <c r="K14" i="6"/>
  <c r="J14" i="6"/>
  <c r="I14" i="6"/>
  <c r="M13" i="6"/>
  <c r="L13" i="6"/>
  <c r="K13" i="6"/>
  <c r="J13" i="6"/>
  <c r="I13" i="6"/>
  <c r="M12" i="6"/>
  <c r="L12" i="6"/>
  <c r="K12" i="6"/>
  <c r="J12" i="6"/>
  <c r="I12" i="6"/>
  <c r="M11" i="6"/>
  <c r="L11" i="6"/>
  <c r="K11" i="6"/>
  <c r="J11" i="6"/>
  <c r="I11" i="6"/>
  <c r="M10" i="6"/>
  <c r="N10" i="6" s="1"/>
  <c r="L10" i="6"/>
  <c r="K10" i="6"/>
  <c r="J10" i="6"/>
  <c r="I10" i="6"/>
  <c r="M9" i="6"/>
  <c r="L9" i="6"/>
  <c r="K9" i="6"/>
  <c r="J9" i="6"/>
  <c r="I9" i="6"/>
  <c r="M8" i="6"/>
  <c r="L8" i="6"/>
  <c r="K8" i="6"/>
  <c r="J8" i="6"/>
  <c r="I8" i="6"/>
  <c r="M7" i="6"/>
  <c r="L7" i="6"/>
  <c r="K7" i="6"/>
  <c r="J7" i="6"/>
  <c r="I7" i="6"/>
  <c r="M6" i="6"/>
  <c r="L6" i="6"/>
  <c r="K6" i="6"/>
  <c r="J6" i="6"/>
  <c r="I6" i="6"/>
  <c r="K23" i="5"/>
  <c r="J23" i="5"/>
  <c r="I23" i="5"/>
  <c r="H23" i="5"/>
  <c r="G23" i="5"/>
  <c r="K22" i="5"/>
  <c r="J22" i="5"/>
  <c r="I22" i="5"/>
  <c r="H22" i="5"/>
  <c r="G22" i="5"/>
  <c r="K21" i="5"/>
  <c r="J21" i="5"/>
  <c r="I21" i="5"/>
  <c r="H21" i="5"/>
  <c r="G21" i="5"/>
  <c r="K20" i="5"/>
  <c r="L20" i="5" s="1"/>
  <c r="J20" i="5"/>
  <c r="I20" i="5"/>
  <c r="H20" i="5"/>
  <c r="G20" i="5"/>
  <c r="K19" i="5"/>
  <c r="J19" i="5"/>
  <c r="I19" i="5"/>
  <c r="H19" i="5"/>
  <c r="G19" i="5"/>
  <c r="K18" i="5"/>
  <c r="J18" i="5"/>
  <c r="I18" i="5"/>
  <c r="H18" i="5"/>
  <c r="G18" i="5"/>
  <c r="K12" i="5"/>
  <c r="J12" i="5"/>
  <c r="I12" i="5"/>
  <c r="H12" i="5"/>
  <c r="G12" i="5"/>
  <c r="K11" i="5"/>
  <c r="J11" i="5"/>
  <c r="I11" i="5"/>
  <c r="H11" i="5"/>
  <c r="G11" i="5"/>
  <c r="K10" i="5"/>
  <c r="J10" i="5"/>
  <c r="I10" i="5"/>
  <c r="L10" i="5" s="1"/>
  <c r="H10" i="5"/>
  <c r="G10" i="5"/>
  <c r="K9" i="5"/>
  <c r="J9" i="5"/>
  <c r="I9" i="5"/>
  <c r="H9" i="5"/>
  <c r="G9" i="5"/>
  <c r="K8" i="5"/>
  <c r="J8" i="5"/>
  <c r="I8" i="5"/>
  <c r="H8" i="5"/>
  <c r="G8" i="5"/>
  <c r="K7" i="5"/>
  <c r="J7" i="5"/>
  <c r="I7" i="5"/>
  <c r="H7" i="5"/>
  <c r="G7" i="5"/>
  <c r="J6" i="4"/>
  <c r="I6" i="4"/>
  <c r="H6" i="4"/>
  <c r="G6" i="4"/>
  <c r="F6" i="4"/>
  <c r="I27" i="3"/>
  <c r="J27" i="3"/>
  <c r="K27" i="3"/>
  <c r="N27" i="3"/>
  <c r="L27" i="3"/>
  <c r="M27" i="3"/>
  <c r="I26" i="3"/>
  <c r="J26" i="3"/>
  <c r="K26" i="3"/>
  <c r="N26" i="3" s="1"/>
  <c r="L26" i="3"/>
  <c r="M26" i="3"/>
  <c r="I25" i="3"/>
  <c r="J25" i="3"/>
  <c r="K25" i="3"/>
  <c r="N25" i="3"/>
  <c r="L25" i="3"/>
  <c r="M25" i="3"/>
  <c r="I24" i="3"/>
  <c r="J24" i="3"/>
  <c r="K24" i="3"/>
  <c r="N24" i="3"/>
  <c r="L24" i="3"/>
  <c r="M24" i="3"/>
  <c r="I23" i="3"/>
  <c r="J23" i="3"/>
  <c r="K23" i="3"/>
  <c r="N23" i="3"/>
  <c r="L23" i="3"/>
  <c r="M23" i="3"/>
  <c r="I22" i="3"/>
  <c r="J22" i="3"/>
  <c r="K22" i="3"/>
  <c r="N22" i="3"/>
  <c r="L22" i="3"/>
  <c r="M22" i="3"/>
  <c r="I21" i="3"/>
  <c r="J21" i="3"/>
  <c r="K21" i="3"/>
  <c r="N21" i="3"/>
  <c r="L21" i="3"/>
  <c r="M21" i="3"/>
  <c r="I20" i="3"/>
  <c r="J20" i="3"/>
  <c r="K20" i="3"/>
  <c r="N20" i="3"/>
  <c r="L20" i="3"/>
  <c r="M20" i="3"/>
  <c r="I19" i="3"/>
  <c r="J19" i="3"/>
  <c r="K19" i="3"/>
  <c r="N19" i="3"/>
  <c r="L19" i="3"/>
  <c r="M19" i="3"/>
  <c r="I18" i="3"/>
  <c r="J18" i="3"/>
  <c r="K18" i="3"/>
  <c r="N18" i="3"/>
  <c r="L18" i="3"/>
  <c r="M18" i="3"/>
  <c r="I17" i="3"/>
  <c r="J17" i="3"/>
  <c r="K17" i="3"/>
  <c r="N17" i="3"/>
  <c r="L17" i="3"/>
  <c r="M17" i="3"/>
  <c r="I16" i="3"/>
  <c r="J16" i="3"/>
  <c r="K16" i="3"/>
  <c r="N16" i="3"/>
  <c r="L16" i="3"/>
  <c r="M16" i="3"/>
  <c r="I15" i="3"/>
  <c r="J15" i="3"/>
  <c r="K15" i="3"/>
  <c r="N15" i="3"/>
  <c r="L15" i="3"/>
  <c r="M15" i="3"/>
  <c r="I13" i="3"/>
  <c r="I14" i="3"/>
  <c r="J14" i="3"/>
  <c r="K14" i="3"/>
  <c r="N14" i="3" s="1"/>
  <c r="L14" i="3"/>
  <c r="M14" i="3"/>
  <c r="J13" i="3"/>
  <c r="K13" i="3"/>
  <c r="N13" i="3"/>
  <c r="L13" i="3"/>
  <c r="M13" i="3"/>
  <c r="I7" i="3"/>
  <c r="J7" i="3"/>
  <c r="K7" i="3"/>
  <c r="L7" i="3"/>
  <c r="M7" i="3"/>
  <c r="N7" i="3"/>
  <c r="I8" i="3"/>
  <c r="J8" i="3"/>
  <c r="K8" i="3"/>
  <c r="L8" i="3"/>
  <c r="M8" i="3"/>
  <c r="N8" i="3"/>
  <c r="I9" i="3"/>
  <c r="J9" i="3"/>
  <c r="K9" i="3"/>
  <c r="L9" i="3"/>
  <c r="M9" i="3"/>
  <c r="N9" i="3"/>
  <c r="I10" i="3"/>
  <c r="J10" i="3"/>
  <c r="K10" i="3"/>
  <c r="L10" i="3"/>
  <c r="M10" i="3"/>
  <c r="N10" i="3" s="1"/>
  <c r="I11" i="3"/>
  <c r="J11" i="3"/>
  <c r="K11" i="3"/>
  <c r="L11" i="3"/>
  <c r="M11" i="3"/>
  <c r="N11" i="3"/>
  <c r="I12" i="3"/>
  <c r="J12" i="3"/>
  <c r="K12" i="3"/>
  <c r="L12" i="3"/>
  <c r="M12" i="3"/>
  <c r="N12" i="3"/>
  <c r="K23" i="2"/>
  <c r="J23" i="2"/>
  <c r="I23" i="2"/>
  <c r="H23" i="2"/>
  <c r="G23" i="2"/>
  <c r="K22" i="2"/>
  <c r="J22" i="2"/>
  <c r="I22" i="2"/>
  <c r="H22" i="2"/>
  <c r="G22" i="2"/>
  <c r="K21" i="2"/>
  <c r="J21" i="2"/>
  <c r="I21" i="2"/>
  <c r="H21" i="2"/>
  <c r="G21" i="2"/>
  <c r="K20" i="2"/>
  <c r="J20" i="2"/>
  <c r="I20" i="2"/>
  <c r="H20" i="2"/>
  <c r="G20" i="2"/>
  <c r="K19" i="2"/>
  <c r="J19" i="2"/>
  <c r="I19" i="2"/>
  <c r="H19" i="2"/>
  <c r="G19" i="2"/>
  <c r="K18" i="2"/>
  <c r="J18" i="2"/>
  <c r="I18" i="2"/>
  <c r="H18" i="2"/>
  <c r="G18" i="2"/>
  <c r="K8" i="2"/>
  <c r="J8" i="2"/>
  <c r="I8" i="2"/>
  <c r="H8" i="2"/>
  <c r="G8" i="2"/>
  <c r="K7" i="2"/>
  <c r="L7" i="2" s="1"/>
  <c r="J7" i="2"/>
  <c r="I7" i="2"/>
  <c r="H7" i="2"/>
  <c r="G7" i="2"/>
  <c r="G11" i="2"/>
  <c r="H11" i="2"/>
  <c r="I11" i="2"/>
  <c r="L11" i="2" s="1"/>
  <c r="J11" i="2"/>
  <c r="K11" i="2"/>
  <c r="G12" i="2"/>
  <c r="H12" i="2"/>
  <c r="I12" i="2"/>
  <c r="J12" i="2"/>
  <c r="K12" i="2"/>
  <c r="L12" i="2"/>
  <c r="K9" i="2"/>
  <c r="L9" i="2" s="1"/>
  <c r="J9" i="2"/>
  <c r="I9" i="2"/>
  <c r="H9" i="2"/>
  <c r="G9" i="2"/>
  <c r="M6" i="3"/>
  <c r="L6" i="3"/>
  <c r="K6" i="3"/>
  <c r="J6" i="3"/>
  <c r="I6" i="3"/>
  <c r="K10" i="2"/>
  <c r="J10" i="2"/>
  <c r="I10" i="2"/>
  <c r="H10" i="2"/>
  <c r="G10" i="2"/>
  <c r="J6" i="1"/>
  <c r="I6" i="1"/>
  <c r="H6" i="1"/>
  <c r="G6" i="1"/>
  <c r="F6" i="1"/>
  <c r="K6" i="1" l="1"/>
  <c r="N29" i="6"/>
  <c r="N22" i="6"/>
  <c r="N16" i="6"/>
  <c r="N15" i="6"/>
  <c r="N12" i="6"/>
  <c r="N6" i="6"/>
  <c r="N27" i="6"/>
  <c r="N19" i="6"/>
  <c r="N9" i="6"/>
  <c r="N7" i="6"/>
  <c r="N13" i="6"/>
  <c r="N20" i="6"/>
  <c r="N8" i="6"/>
  <c r="N14" i="6"/>
  <c r="N26" i="6"/>
  <c r="N17" i="6"/>
  <c r="N11" i="6"/>
  <c r="L19" i="5"/>
  <c r="L23" i="5"/>
  <c r="L11" i="5"/>
  <c r="L9" i="5"/>
  <c r="L12" i="5"/>
  <c r="L8" i="5"/>
  <c r="K6" i="4"/>
  <c r="L8" i="2"/>
  <c r="L21" i="5"/>
  <c r="L7" i="5"/>
  <c r="L22" i="5"/>
  <c r="L18" i="5"/>
  <c r="N6" i="3"/>
  <c r="L22" i="2"/>
  <c r="L20" i="2"/>
  <c r="L19" i="2"/>
  <c r="L21" i="2"/>
  <c r="L18" i="2"/>
  <c r="L23" i="2"/>
  <c r="L10" i="2"/>
</calcChain>
</file>

<file path=xl/sharedStrings.xml><?xml version="1.0" encoding="utf-8"?>
<sst xmlns="http://schemas.openxmlformats.org/spreadsheetml/2006/main" count="172" uniqueCount="65">
  <si>
    <t>Expanded Cleveland Dataset</t>
  </si>
  <si>
    <t>Decision Tree</t>
  </si>
  <si>
    <t>TP</t>
  </si>
  <si>
    <t>TN</t>
  </si>
  <si>
    <t>FP</t>
  </si>
  <si>
    <t>FN</t>
  </si>
  <si>
    <t>Confusion Matrix  Results</t>
  </si>
  <si>
    <t>Runtime [s]</t>
  </si>
  <si>
    <t>Accuracy</t>
  </si>
  <si>
    <t>Mis. Rate</t>
  </si>
  <si>
    <t>Specificity</t>
  </si>
  <si>
    <t>Precision</t>
  </si>
  <si>
    <t>Sens/Recall</t>
  </si>
  <si>
    <t>F1 Score</t>
  </si>
  <si>
    <t>Variables used in tree construction</t>
  </si>
  <si>
    <t>thal</t>
  </si>
  <si>
    <t>ca</t>
  </si>
  <si>
    <t>oldpeak</t>
  </si>
  <si>
    <t>restecg</t>
  </si>
  <si>
    <t>chol</t>
  </si>
  <si>
    <t>cp</t>
  </si>
  <si>
    <t>exang</t>
  </si>
  <si>
    <t>age</t>
  </si>
  <si>
    <t>sex</t>
  </si>
  <si>
    <t>thalach</t>
  </si>
  <si>
    <t xml:space="preserve">Training set misclassification error rate: 0.05732 = 47 / 820 </t>
  </si>
  <si>
    <t>Random Forests &amp; Bagging</t>
  </si>
  <si>
    <t>Boosting</t>
  </si>
  <si>
    <t>First optimize the number of trees (ntree); use typical default value of mtry = sqrt(13) ~ 4</t>
  </si>
  <si>
    <t>ntree</t>
  </si>
  <si>
    <t>Surprisingly, we get perfect results with random forests. Choose ntree to be 100 to ensure a sufficient number of trees; vary mtry.</t>
  </si>
  <si>
    <t>mtry</t>
  </si>
  <si>
    <t>&lt;-- bagging results</t>
  </si>
  <si>
    <t>Most important variables used in tree construction for mtry=4 and ntree=100</t>
  </si>
  <si>
    <t>According to MeanDecreaseAccuracy: ca, chol, thal, cp, trestbps, age</t>
  </si>
  <si>
    <t>According to MeanDecreaseGini: thal, ca, cp, thalach, oldpeak</t>
  </si>
  <si>
    <t>n.trees</t>
  </si>
  <si>
    <t>depth</t>
  </si>
  <si>
    <t>shrinkage</t>
  </si>
  <si>
    <t>Most important variables used in tree construction for n.trees=500, interaction.depth=2, and shrinkage=0.2: thal, ca, cp, oldpeak</t>
  </si>
  <si>
    <t>Hyperparameters</t>
  </si>
  <si>
    <t>Performance Metrics</t>
  </si>
  <si>
    <t>Framingham Dataset</t>
  </si>
  <si>
    <t>Training set misclassification error rate: 0.1204 = 398 / 3306</t>
  </si>
  <si>
    <t>diaBP</t>
  </si>
  <si>
    <t>cigsPerDay</t>
  </si>
  <si>
    <t>totChol</t>
  </si>
  <si>
    <t>BMI</t>
  </si>
  <si>
    <t>glucose</t>
  </si>
  <si>
    <t>sysBP</t>
  </si>
  <si>
    <t>education</t>
  </si>
  <si>
    <t>heartrate</t>
  </si>
  <si>
    <t>male</t>
  </si>
  <si>
    <t>prevalentHyp</t>
  </si>
  <si>
    <t>currentSmoker</t>
  </si>
  <si>
    <t>BPMeds</t>
  </si>
  <si>
    <t>**Creates a very deep, complex tree with 275 terminal nodes.</t>
  </si>
  <si>
    <t>First optimize the number of trees (ntree); use typical default value of mtry = sqrt(15) ~ 4</t>
  </si>
  <si>
    <t>Choose ntree to be 200; vary mtry.</t>
  </si>
  <si>
    <t>Most important variables used in tree construction for mtry=15 and ntree=200</t>
  </si>
  <si>
    <t>According to MeanDecreaseAccuracy: sysBP, diaBP, age, prevalentHyp</t>
  </si>
  <si>
    <t>According to MeanDecreaseGini: sysBP, BMI, totChol, age, glucose, diaBP, heartRate</t>
  </si>
  <si>
    <t>Most important variables used in tree construction for n.trees=2500, interaction.depth=1, and shrinkage=0.01: age, sysBP, diaBP, glucose, totChol, cigsPerDay, BMI</t>
  </si>
  <si>
    <t>Most important variables used in tree construction for n.trees=2500, interaction.depth=5, and shrinkage=0.1: BMI, sysBP, totChol, age, glucose, diaBP</t>
  </si>
  <si>
    <t>&lt;-- "Simple" classifier that only classifies as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</si>
</sst>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0" xfId="1" applyAlignment="1">
      <alignment horizontal="center"/>
    </xf>
    <xf numFmtId="0" fontId="1" fillId="2" borderId="1" xfId="1" applyBorder="1" applyAlignment="1">
      <alignment horizontal="center"/>
    </xf>
    <xf numFmtId="164" fontId="1" fillId="2" borderId="4" xfId="1" applyNumberFormat="1" applyBorder="1" applyAlignment="1">
      <alignment horizontal="center"/>
    </xf>
    <xf numFmtId="164" fontId="1" fillId="2" borderId="0" xfId="1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0" fontId="2" fillId="3" borderId="0" xfId="2" applyAlignment="1">
      <alignment horizontal="center"/>
    </xf>
    <xf numFmtId="0" fontId="2" fillId="3" borderId="1" xfId="2" applyBorder="1" applyAlignment="1">
      <alignment horizontal="center"/>
    </xf>
    <xf numFmtId="164" fontId="2" fillId="3" borderId="4" xfId="2" applyNumberFormat="1" applyBorder="1" applyAlignment="1">
      <alignment horizontal="center"/>
    </xf>
    <xf numFmtId="164" fontId="2" fillId="3" borderId="0" xfId="2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FE2C2-94C5-4FCE-BD5C-19D06A872388}">
  <dimension ref="A1:K21"/>
  <sheetViews>
    <sheetView tabSelected="1" workbookViewId="0"/>
  </sheetViews>
  <sheetFormatPr defaultRowHeight="15" x14ac:dyDescent="0.25"/>
  <cols>
    <col min="1" max="1" width="12.7109375" customWidth="1"/>
    <col min="8" max="8" width="12" bestFit="1" customWidth="1"/>
    <col min="9" max="9" width="10.140625" bestFit="1" customWidth="1"/>
  </cols>
  <sheetData>
    <row r="1" spans="1:11" x14ac:dyDescent="0.25">
      <c r="A1" s="1" t="s">
        <v>0</v>
      </c>
    </row>
    <row r="2" spans="1:11" x14ac:dyDescent="0.25">
      <c r="A2" s="2" t="s">
        <v>1</v>
      </c>
    </row>
    <row r="4" spans="1:11" x14ac:dyDescent="0.25">
      <c r="A4" s="10"/>
      <c r="B4" s="33" t="s">
        <v>6</v>
      </c>
      <c r="C4" s="34"/>
      <c r="D4" s="34"/>
      <c r="E4" s="35"/>
      <c r="F4" s="34" t="s">
        <v>41</v>
      </c>
      <c r="G4" s="34"/>
      <c r="H4" s="34"/>
      <c r="I4" s="34"/>
      <c r="J4" s="34"/>
      <c r="K4" s="34"/>
    </row>
    <row r="5" spans="1:11" ht="15.75" thickBot="1" x14ac:dyDescent="0.3">
      <c r="A5" s="7" t="s">
        <v>7</v>
      </c>
      <c r="B5" s="9" t="s">
        <v>2</v>
      </c>
      <c r="C5" s="7" t="s">
        <v>3</v>
      </c>
      <c r="D5" s="7" t="s">
        <v>4</v>
      </c>
      <c r="E5" s="18" t="s">
        <v>5</v>
      </c>
      <c r="F5" s="7" t="s">
        <v>8</v>
      </c>
      <c r="G5" s="7" t="s">
        <v>9</v>
      </c>
      <c r="H5" s="7" t="s">
        <v>12</v>
      </c>
      <c r="I5" s="7" t="s">
        <v>10</v>
      </c>
      <c r="J5" s="7" t="s">
        <v>11</v>
      </c>
      <c r="K5" s="7" t="s">
        <v>13</v>
      </c>
    </row>
    <row r="6" spans="1:11" x14ac:dyDescent="0.25">
      <c r="A6" s="3">
        <v>0.03</v>
      </c>
      <c r="B6" s="19">
        <v>95</v>
      </c>
      <c r="C6" s="20">
        <v>90</v>
      </c>
      <c r="D6" s="20">
        <v>9</v>
      </c>
      <c r="E6" s="21">
        <v>11</v>
      </c>
      <c r="F6" s="17">
        <f>(B6+C6)/SUM(B6:E6)</f>
        <v>0.90243902439024393</v>
      </c>
      <c r="G6" s="17">
        <f>(D6+E6)/SUM(B6:E6)</f>
        <v>9.7560975609756101E-2</v>
      </c>
      <c r="H6" s="17">
        <f>B6/(B6+E6)</f>
        <v>0.89622641509433965</v>
      </c>
      <c r="I6" s="17">
        <f>C6/(C6+D6)</f>
        <v>0.90909090909090906</v>
      </c>
      <c r="J6" s="17">
        <f>B6/(B6+D6)</f>
        <v>0.91346153846153844</v>
      </c>
      <c r="K6" s="17">
        <f>(2*J6*H6)/(J6+H6)</f>
        <v>0.90476190476190477</v>
      </c>
    </row>
    <row r="7" spans="1:11" x14ac:dyDescent="0.25">
      <c r="F7" s="17"/>
      <c r="G7" s="17"/>
      <c r="H7" s="17"/>
      <c r="I7" s="17"/>
      <c r="J7" s="17"/>
      <c r="K7" s="17"/>
    </row>
    <row r="9" spans="1:11" x14ac:dyDescent="0.25">
      <c r="A9" t="s">
        <v>14</v>
      </c>
    </row>
    <row r="10" spans="1:11" x14ac:dyDescent="0.25">
      <c r="A10" t="s">
        <v>15</v>
      </c>
    </row>
    <row r="11" spans="1:11" x14ac:dyDescent="0.25">
      <c r="A11" t="s">
        <v>16</v>
      </c>
    </row>
    <row r="12" spans="1:11" x14ac:dyDescent="0.25">
      <c r="A12" t="s">
        <v>17</v>
      </c>
    </row>
    <row r="13" spans="1:11" x14ac:dyDescent="0.25">
      <c r="A13" t="s">
        <v>18</v>
      </c>
    </row>
    <row r="14" spans="1:11" x14ac:dyDescent="0.25">
      <c r="A14" t="s">
        <v>19</v>
      </c>
    </row>
    <row r="15" spans="1:11" x14ac:dyDescent="0.25">
      <c r="A15" t="s">
        <v>20</v>
      </c>
    </row>
    <row r="16" spans="1:11" x14ac:dyDescent="0.25">
      <c r="A16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  <row r="21" spans="1:1" x14ac:dyDescent="0.25">
      <c r="A21" t="s">
        <v>25</v>
      </c>
    </row>
  </sheetData>
  <mergeCells count="2">
    <mergeCell ref="B4:E4"/>
    <mergeCell ref="F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F0DE-601E-4FE0-A4E7-F0B34F91DD47}">
  <dimension ref="A1:M28"/>
  <sheetViews>
    <sheetView workbookViewId="0"/>
  </sheetViews>
  <sheetFormatPr defaultRowHeight="15" x14ac:dyDescent="0.25"/>
  <cols>
    <col min="1" max="1" width="9.140625" customWidth="1"/>
    <col min="2" max="2" width="12.7109375" customWidth="1"/>
    <col min="8" max="8" width="9.140625" customWidth="1"/>
    <col min="9" max="9" width="12" bestFit="1" customWidth="1"/>
    <col min="10" max="10" width="10.7109375" customWidth="1"/>
  </cols>
  <sheetData>
    <row r="1" spans="1:12" x14ac:dyDescent="0.25">
      <c r="A1" s="1" t="s">
        <v>0</v>
      </c>
    </row>
    <row r="2" spans="1:12" x14ac:dyDescent="0.25">
      <c r="A2" s="2" t="s">
        <v>26</v>
      </c>
    </row>
    <row r="3" spans="1:12" x14ac:dyDescent="0.25">
      <c r="A3" s="2"/>
    </row>
    <row r="4" spans="1:12" x14ac:dyDescent="0.25">
      <c r="A4" t="s">
        <v>28</v>
      </c>
    </row>
    <row r="5" spans="1:12" x14ac:dyDescent="0.25">
      <c r="A5" s="10"/>
      <c r="B5" s="5"/>
      <c r="C5" s="34" t="s">
        <v>6</v>
      </c>
      <c r="D5" s="34"/>
      <c r="E5" s="34"/>
      <c r="F5" s="34"/>
      <c r="G5" s="33" t="s">
        <v>41</v>
      </c>
      <c r="H5" s="34"/>
      <c r="I5" s="34"/>
      <c r="J5" s="34"/>
      <c r="K5" s="34"/>
      <c r="L5" s="34"/>
    </row>
    <row r="6" spans="1:12" ht="15.75" thickBot="1" x14ac:dyDescent="0.3">
      <c r="A6" s="7" t="s">
        <v>29</v>
      </c>
      <c r="B6" s="8" t="s">
        <v>7</v>
      </c>
      <c r="C6" s="7" t="s">
        <v>2</v>
      </c>
      <c r="D6" s="7" t="s">
        <v>3</v>
      </c>
      <c r="E6" s="7" t="s">
        <v>4</v>
      </c>
      <c r="F6" s="7" t="s">
        <v>5</v>
      </c>
      <c r="G6" s="9" t="s">
        <v>8</v>
      </c>
      <c r="H6" s="7" t="s">
        <v>9</v>
      </c>
      <c r="I6" s="7" t="s">
        <v>12</v>
      </c>
      <c r="J6" s="7" t="s">
        <v>10</v>
      </c>
      <c r="K6" s="7" t="s">
        <v>11</v>
      </c>
      <c r="L6" s="7" t="s">
        <v>13</v>
      </c>
    </row>
    <row r="7" spans="1:12" x14ac:dyDescent="0.25">
      <c r="A7" s="3">
        <v>10</v>
      </c>
      <c r="B7" s="6">
        <v>0.05</v>
      </c>
      <c r="C7" s="3">
        <v>103</v>
      </c>
      <c r="D7" s="3">
        <v>99</v>
      </c>
      <c r="E7" s="3">
        <v>0</v>
      </c>
      <c r="F7" s="3">
        <v>3</v>
      </c>
      <c r="G7" s="11">
        <f>(C7+D7)/SUM(C7:F7)</f>
        <v>0.98536585365853657</v>
      </c>
      <c r="H7" s="12">
        <f>(E7+F7)/SUM(C7:F7)</f>
        <v>1.4634146341463415E-2</v>
      </c>
      <c r="I7" s="12">
        <f>C7/(C7+F7)</f>
        <v>0.97169811320754718</v>
      </c>
      <c r="J7" s="12">
        <f>D7/(D7+E7)</f>
        <v>1</v>
      </c>
      <c r="K7" s="12">
        <f>C7/(C7+E7)</f>
        <v>1</v>
      </c>
      <c r="L7" s="12">
        <f>(2*K7*I7)/(K7+I7)</f>
        <v>0.98564593301435399</v>
      </c>
    </row>
    <row r="8" spans="1:12" x14ac:dyDescent="0.25">
      <c r="A8" s="3">
        <v>15</v>
      </c>
      <c r="B8" s="6">
        <v>0.04</v>
      </c>
      <c r="C8" s="3">
        <v>106</v>
      </c>
      <c r="D8" s="3">
        <v>99</v>
      </c>
      <c r="E8" s="3">
        <v>0</v>
      </c>
      <c r="F8" s="3">
        <v>0</v>
      </c>
      <c r="G8" s="11">
        <f>(C8+D8)/SUM(C8:F8)</f>
        <v>1</v>
      </c>
      <c r="H8" s="12">
        <f>(E8+F8)/SUM(C8:F8)</f>
        <v>0</v>
      </c>
      <c r="I8" s="12">
        <f>C8/(C8+F8)</f>
        <v>1</v>
      </c>
      <c r="J8" s="12">
        <f>D8/(D8+E8)</f>
        <v>1</v>
      </c>
      <c r="K8" s="12">
        <f>C8/(C8+E8)</f>
        <v>1</v>
      </c>
      <c r="L8" s="12">
        <f>(2*K8*I8)/(K8+I8)</f>
        <v>1</v>
      </c>
    </row>
    <row r="9" spans="1:12" x14ac:dyDescent="0.25">
      <c r="A9" s="3">
        <v>50</v>
      </c>
      <c r="B9" s="6">
        <v>7.0000000000000007E-2</v>
      </c>
      <c r="C9" s="3">
        <v>106</v>
      </c>
      <c r="D9" s="3">
        <v>99</v>
      </c>
      <c r="E9" s="3">
        <v>0</v>
      </c>
      <c r="F9" s="3">
        <v>0</v>
      </c>
      <c r="G9" s="11">
        <f>(C9+D9)/SUM(C9:F9)</f>
        <v>1</v>
      </c>
      <c r="H9" s="12">
        <f>(E9+F9)/SUM(C9:F9)</f>
        <v>0</v>
      </c>
      <c r="I9" s="12">
        <f>C9/(C9+F9)</f>
        <v>1</v>
      </c>
      <c r="J9" s="12">
        <f>D9/(D9+E9)</f>
        <v>1</v>
      </c>
      <c r="K9" s="12">
        <f>C9/(C9+E9)</f>
        <v>1</v>
      </c>
      <c r="L9" s="12">
        <f>(2*K9*I9)/(K9+I9)</f>
        <v>1</v>
      </c>
    </row>
    <row r="10" spans="1:12" x14ac:dyDescent="0.25">
      <c r="A10" s="22">
        <v>100</v>
      </c>
      <c r="B10" s="23">
        <v>0.09</v>
      </c>
      <c r="C10" s="22">
        <v>106</v>
      </c>
      <c r="D10" s="22">
        <v>99</v>
      </c>
      <c r="E10" s="22">
        <v>0</v>
      </c>
      <c r="F10" s="22">
        <v>0</v>
      </c>
      <c r="G10" s="24">
        <f>(C10+D10)/SUM(C10:F10)</f>
        <v>1</v>
      </c>
      <c r="H10" s="25">
        <f>(E10+F10)/SUM(C10:F10)</f>
        <v>0</v>
      </c>
      <c r="I10" s="25">
        <f>C10/(C10+F10)</f>
        <v>1</v>
      </c>
      <c r="J10" s="25">
        <f>D10/(D10+E10)</f>
        <v>1</v>
      </c>
      <c r="K10" s="25">
        <f>C10/(C10+E10)</f>
        <v>1</v>
      </c>
      <c r="L10" s="25">
        <f>(2*K10*I10)/(K10+I10)</f>
        <v>1</v>
      </c>
    </row>
    <row r="11" spans="1:12" x14ac:dyDescent="0.25">
      <c r="A11" s="3">
        <v>200</v>
      </c>
      <c r="B11" s="6">
        <v>0.18</v>
      </c>
      <c r="C11" s="3">
        <v>106</v>
      </c>
      <c r="D11" s="3">
        <v>99</v>
      </c>
      <c r="E11" s="3">
        <v>0</v>
      </c>
      <c r="F11" s="3">
        <v>0</v>
      </c>
      <c r="G11" s="11">
        <f t="shared" ref="G11:G12" si="0">(C11+D11)/SUM(C11:F11)</f>
        <v>1</v>
      </c>
      <c r="H11" s="12">
        <f t="shared" ref="H11:H12" si="1">(E11+F11)/SUM(C11:F11)</f>
        <v>0</v>
      </c>
      <c r="I11" s="12">
        <f t="shared" ref="I11:I12" si="2">C11/(C11+F11)</f>
        <v>1</v>
      </c>
      <c r="J11" s="12">
        <f t="shared" ref="J11:J12" si="3">D11/(D11+E11)</f>
        <v>1</v>
      </c>
      <c r="K11" s="12">
        <f t="shared" ref="K11:K12" si="4">C11/(C11+E11)</f>
        <v>1</v>
      </c>
      <c r="L11" s="12">
        <f t="shared" ref="L11:L12" si="5">(2*K11*I11)/(K11+I11)</f>
        <v>1</v>
      </c>
    </row>
    <row r="12" spans="1:12" x14ac:dyDescent="0.25">
      <c r="A12" s="3">
        <v>300</v>
      </c>
      <c r="B12" s="6">
        <v>0.36</v>
      </c>
      <c r="C12" s="3">
        <v>106</v>
      </c>
      <c r="D12" s="3">
        <v>99</v>
      </c>
      <c r="E12" s="3">
        <v>0</v>
      </c>
      <c r="F12" s="3">
        <v>0</v>
      </c>
      <c r="G12" s="11">
        <f t="shared" si="0"/>
        <v>1</v>
      </c>
      <c r="H12" s="12">
        <f t="shared" si="1"/>
        <v>0</v>
      </c>
      <c r="I12" s="12">
        <f t="shared" si="2"/>
        <v>1</v>
      </c>
      <c r="J12" s="12">
        <f t="shared" si="3"/>
        <v>1</v>
      </c>
      <c r="K12" s="12">
        <f t="shared" si="4"/>
        <v>1</v>
      </c>
      <c r="L12" s="12">
        <f t="shared" si="5"/>
        <v>1</v>
      </c>
    </row>
    <row r="15" spans="1:12" x14ac:dyDescent="0.25">
      <c r="A15" t="s">
        <v>30</v>
      </c>
    </row>
    <row r="16" spans="1:12" x14ac:dyDescent="0.25">
      <c r="B16" s="5"/>
      <c r="C16" s="36" t="s">
        <v>6</v>
      </c>
      <c r="D16" s="36"/>
      <c r="E16" s="36"/>
      <c r="F16" s="36"/>
      <c r="G16" s="33" t="s">
        <v>41</v>
      </c>
      <c r="H16" s="34"/>
      <c r="I16" s="34"/>
      <c r="J16" s="34"/>
      <c r="K16" s="34"/>
      <c r="L16" s="34"/>
    </row>
    <row r="17" spans="1:13" ht="15.75" thickBot="1" x14ac:dyDescent="0.3">
      <c r="A17" s="7" t="s">
        <v>31</v>
      </c>
      <c r="B17" s="8" t="s">
        <v>7</v>
      </c>
      <c r="C17" s="7" t="s">
        <v>2</v>
      </c>
      <c r="D17" s="7" t="s">
        <v>3</v>
      </c>
      <c r="E17" s="7" t="s">
        <v>4</v>
      </c>
      <c r="F17" s="7" t="s">
        <v>5</v>
      </c>
      <c r="G17" s="9" t="s">
        <v>8</v>
      </c>
      <c r="H17" s="7" t="s">
        <v>9</v>
      </c>
      <c r="I17" s="7" t="s">
        <v>12</v>
      </c>
      <c r="J17" s="7" t="s">
        <v>10</v>
      </c>
      <c r="K17" s="7" t="s">
        <v>11</v>
      </c>
      <c r="L17" s="7" t="s">
        <v>13</v>
      </c>
    </row>
    <row r="18" spans="1:13" x14ac:dyDescent="0.25">
      <c r="A18" s="3">
        <v>2</v>
      </c>
      <c r="B18" s="6">
        <v>0.09</v>
      </c>
      <c r="C18" s="3">
        <v>104</v>
      </c>
      <c r="D18" s="3">
        <v>99</v>
      </c>
      <c r="E18" s="3">
        <v>0</v>
      </c>
      <c r="F18" s="3">
        <v>2</v>
      </c>
      <c r="G18" s="11">
        <f>(C18+D18)/SUM(C18:F18)</f>
        <v>0.99024390243902438</v>
      </c>
      <c r="H18" s="12">
        <f>(E18+F18)/SUM(C18:F18)</f>
        <v>9.7560975609756097E-3</v>
      </c>
      <c r="I18" s="12">
        <f>C18/(C18+F18)</f>
        <v>0.98113207547169812</v>
      </c>
      <c r="J18" s="12">
        <f>D18/(D18+E18)</f>
        <v>1</v>
      </c>
      <c r="K18" s="12">
        <f>C18/(C18+E18)</f>
        <v>1</v>
      </c>
      <c r="L18" s="12">
        <f>(2*K18*I18)/(K18+I18)</f>
        <v>0.99047619047619051</v>
      </c>
    </row>
    <row r="19" spans="1:13" x14ac:dyDescent="0.25">
      <c r="A19" s="22">
        <v>4</v>
      </c>
      <c r="B19" s="23">
        <v>0.09</v>
      </c>
      <c r="C19" s="22">
        <v>106</v>
      </c>
      <c r="D19" s="22">
        <v>99</v>
      </c>
      <c r="E19" s="22">
        <v>0</v>
      </c>
      <c r="F19" s="22">
        <v>0</v>
      </c>
      <c r="G19" s="24">
        <f>(C19+D19)/SUM(C19:F19)</f>
        <v>1</v>
      </c>
      <c r="H19" s="25">
        <f>(E19+F19)/SUM(C19:F19)</f>
        <v>0</v>
      </c>
      <c r="I19" s="25">
        <f>C19/(C19+F19)</f>
        <v>1</v>
      </c>
      <c r="J19" s="25">
        <f>D19/(D19+E19)</f>
        <v>1</v>
      </c>
      <c r="K19" s="25">
        <f>C19/(C19+E19)</f>
        <v>1</v>
      </c>
      <c r="L19" s="25">
        <f>(2*K19*I19)/(K19+I19)</f>
        <v>1</v>
      </c>
    </row>
    <row r="20" spans="1:13" x14ac:dyDescent="0.25">
      <c r="A20" s="3">
        <v>6</v>
      </c>
      <c r="B20" s="6">
        <v>0.09</v>
      </c>
      <c r="C20" s="3">
        <v>106</v>
      </c>
      <c r="D20" s="3">
        <v>99</v>
      </c>
      <c r="E20" s="3">
        <v>0</v>
      </c>
      <c r="F20" s="3">
        <v>0</v>
      </c>
      <c r="G20" s="11">
        <f>(C20+D20)/SUM(C20:F20)</f>
        <v>1</v>
      </c>
      <c r="H20" s="12">
        <f>(E20+F20)/SUM(C20:F20)</f>
        <v>0</v>
      </c>
      <c r="I20" s="12">
        <f>C20/(C20+F20)</f>
        <v>1</v>
      </c>
      <c r="J20" s="12">
        <f>D20/(D20+E20)</f>
        <v>1</v>
      </c>
      <c r="K20" s="12">
        <f>C20/(C20+E20)</f>
        <v>1</v>
      </c>
      <c r="L20" s="12">
        <f>(2*K20*I20)/(K20+I20)</f>
        <v>1</v>
      </c>
    </row>
    <row r="21" spans="1:13" x14ac:dyDescent="0.25">
      <c r="A21" s="3">
        <v>8</v>
      </c>
      <c r="B21" s="6">
        <v>0.09</v>
      </c>
      <c r="C21" s="3">
        <v>106</v>
      </c>
      <c r="D21" s="3">
        <v>99</v>
      </c>
      <c r="E21" s="3">
        <v>0</v>
      </c>
      <c r="F21" s="3">
        <v>0</v>
      </c>
      <c r="G21" s="11">
        <f>(C21+D21)/SUM(C21:F21)</f>
        <v>1</v>
      </c>
      <c r="H21" s="12">
        <f>(E21+F21)/SUM(C21:F21)</f>
        <v>0</v>
      </c>
      <c r="I21" s="12">
        <f>C21/(C21+F21)</f>
        <v>1</v>
      </c>
      <c r="J21" s="12">
        <f>D21/(D21+E21)</f>
        <v>1</v>
      </c>
      <c r="K21" s="12">
        <f>C21/(C21+E21)</f>
        <v>1</v>
      </c>
      <c r="L21" s="12">
        <f>(2*K21*I21)/(K21+I21)</f>
        <v>1</v>
      </c>
    </row>
    <row r="22" spans="1:13" x14ac:dyDescent="0.25">
      <c r="A22" s="3">
        <v>10</v>
      </c>
      <c r="B22" s="6">
        <v>0.11</v>
      </c>
      <c r="C22" s="3">
        <v>106</v>
      </c>
      <c r="D22" s="3">
        <v>99</v>
      </c>
      <c r="E22" s="3">
        <v>0</v>
      </c>
      <c r="F22" s="3">
        <v>0</v>
      </c>
      <c r="G22" s="11">
        <f t="shared" ref="G22:G23" si="6">(C22+D22)/SUM(C22:F22)</f>
        <v>1</v>
      </c>
      <c r="H22" s="12">
        <f t="shared" ref="H22:H23" si="7">(E22+F22)/SUM(C22:F22)</f>
        <v>0</v>
      </c>
      <c r="I22" s="12">
        <f t="shared" ref="I22:I23" si="8">C22/(C22+F22)</f>
        <v>1</v>
      </c>
      <c r="J22" s="12">
        <f t="shared" ref="J22:J23" si="9">D22/(D22+E22)</f>
        <v>1</v>
      </c>
      <c r="K22" s="12">
        <f t="shared" ref="K22:K23" si="10">C22/(C22+E22)</f>
        <v>1</v>
      </c>
      <c r="L22" s="12">
        <f t="shared" ref="L22:L23" si="11">(2*K22*I22)/(K22+I22)</f>
        <v>1</v>
      </c>
    </row>
    <row r="23" spans="1:13" x14ac:dyDescent="0.25">
      <c r="A23" s="13">
        <v>13</v>
      </c>
      <c r="B23" s="14">
        <v>0.11</v>
      </c>
      <c r="C23" s="13">
        <v>106</v>
      </c>
      <c r="D23" s="13">
        <v>99</v>
      </c>
      <c r="E23" s="13">
        <v>0</v>
      </c>
      <c r="F23" s="13">
        <v>0</v>
      </c>
      <c r="G23" s="15">
        <f t="shared" si="6"/>
        <v>1</v>
      </c>
      <c r="H23" s="16">
        <f t="shared" si="7"/>
        <v>0</v>
      </c>
      <c r="I23" s="16">
        <f t="shared" si="8"/>
        <v>1</v>
      </c>
      <c r="J23" s="16">
        <f t="shared" si="9"/>
        <v>1</v>
      </c>
      <c r="K23" s="16">
        <f t="shared" si="10"/>
        <v>1</v>
      </c>
      <c r="L23" s="16">
        <f t="shared" si="11"/>
        <v>1</v>
      </c>
      <c r="M23" t="s">
        <v>32</v>
      </c>
    </row>
    <row r="26" spans="1:13" x14ac:dyDescent="0.25">
      <c r="A26" t="s">
        <v>33</v>
      </c>
    </row>
    <row r="27" spans="1:13" x14ac:dyDescent="0.25">
      <c r="A27" t="s">
        <v>34</v>
      </c>
    </row>
    <row r="28" spans="1:13" x14ac:dyDescent="0.25">
      <c r="A28" t="s">
        <v>35</v>
      </c>
    </row>
  </sheetData>
  <mergeCells count="4">
    <mergeCell ref="C5:F5"/>
    <mergeCell ref="C16:F16"/>
    <mergeCell ref="G5:L5"/>
    <mergeCell ref="G16:L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592E-9BC8-4CF8-B477-1CB72EB11772}">
  <dimension ref="A1:N30"/>
  <sheetViews>
    <sheetView workbookViewId="0"/>
  </sheetViews>
  <sheetFormatPr defaultRowHeight="15" x14ac:dyDescent="0.25"/>
  <cols>
    <col min="1" max="1" width="9.140625" customWidth="1"/>
    <col min="3" max="3" width="9.7109375" customWidth="1"/>
    <col min="4" max="4" width="11.7109375" customWidth="1"/>
    <col min="8" max="8" width="9.140625" customWidth="1"/>
    <col min="9" max="9" width="10.140625" bestFit="1" customWidth="1"/>
    <col min="11" max="12" width="12" bestFit="1" customWidth="1"/>
  </cols>
  <sheetData>
    <row r="1" spans="1:14" x14ac:dyDescent="0.25">
      <c r="A1" s="1" t="s">
        <v>0</v>
      </c>
    </row>
    <row r="2" spans="1:14" x14ac:dyDescent="0.25">
      <c r="A2" s="2" t="s">
        <v>27</v>
      </c>
    </row>
    <row r="4" spans="1:14" x14ac:dyDescent="0.25">
      <c r="A4" s="36" t="s">
        <v>40</v>
      </c>
      <c r="B4" s="36"/>
      <c r="C4" s="36"/>
      <c r="D4" s="5"/>
      <c r="E4" s="36" t="s">
        <v>6</v>
      </c>
      <c r="F4" s="36"/>
      <c r="G4" s="36"/>
      <c r="H4" s="36"/>
      <c r="I4" s="33" t="s">
        <v>41</v>
      </c>
      <c r="J4" s="34"/>
      <c r="K4" s="34"/>
      <c r="L4" s="34"/>
      <c r="M4" s="34"/>
      <c r="N4" s="34"/>
    </row>
    <row r="5" spans="1:14" ht="15.75" thickBot="1" x14ac:dyDescent="0.3">
      <c r="A5" s="7" t="s">
        <v>36</v>
      </c>
      <c r="B5" s="7" t="s">
        <v>37</v>
      </c>
      <c r="C5" s="7" t="s">
        <v>38</v>
      </c>
      <c r="D5" s="8" t="s">
        <v>7</v>
      </c>
      <c r="E5" s="7" t="s">
        <v>2</v>
      </c>
      <c r="F5" s="7" t="s">
        <v>3</v>
      </c>
      <c r="G5" s="7" t="s">
        <v>4</v>
      </c>
      <c r="H5" s="7" t="s">
        <v>5</v>
      </c>
      <c r="I5" s="9" t="s">
        <v>8</v>
      </c>
      <c r="J5" s="7" t="s">
        <v>9</v>
      </c>
      <c r="K5" s="7" t="s">
        <v>12</v>
      </c>
      <c r="L5" s="7" t="s">
        <v>10</v>
      </c>
      <c r="M5" s="7" t="s">
        <v>11</v>
      </c>
      <c r="N5" s="7" t="s">
        <v>13</v>
      </c>
    </row>
    <row r="6" spans="1:14" x14ac:dyDescent="0.25">
      <c r="A6" s="3">
        <v>100</v>
      </c>
      <c r="B6" s="3">
        <v>1</v>
      </c>
      <c r="C6" s="3">
        <v>0.1</v>
      </c>
      <c r="D6" s="6">
        <v>0.08</v>
      </c>
      <c r="E6" s="3">
        <v>96</v>
      </c>
      <c r="F6" s="3">
        <v>80</v>
      </c>
      <c r="G6" s="3">
        <v>19</v>
      </c>
      <c r="H6" s="3">
        <v>10</v>
      </c>
      <c r="I6" s="11">
        <f>(E6+F6)/SUM(E6:H6)</f>
        <v>0.85853658536585364</v>
      </c>
      <c r="J6" s="12">
        <f>(G6+H6)/SUM(E6:H6)</f>
        <v>0.14146341463414633</v>
      </c>
      <c r="K6" s="12">
        <f>E6/(E6+H6)</f>
        <v>0.90566037735849059</v>
      </c>
      <c r="L6" s="12">
        <f>F6/(F6+G6)</f>
        <v>0.80808080808080807</v>
      </c>
      <c r="M6" s="12">
        <f>E6/(E6+G6)</f>
        <v>0.83478260869565213</v>
      </c>
      <c r="N6" s="12">
        <f>(2*M6*K6)/(M6+K6)</f>
        <v>0.86877828054298645</v>
      </c>
    </row>
    <row r="7" spans="1:14" x14ac:dyDescent="0.25">
      <c r="A7" s="3">
        <v>100</v>
      </c>
      <c r="B7" s="3">
        <v>2</v>
      </c>
      <c r="C7" s="3">
        <v>0.1</v>
      </c>
      <c r="D7" s="6">
        <v>0.08</v>
      </c>
      <c r="E7" s="3">
        <v>95</v>
      </c>
      <c r="F7" s="3">
        <v>87</v>
      </c>
      <c r="G7" s="3">
        <v>12</v>
      </c>
      <c r="H7" s="3">
        <v>11</v>
      </c>
      <c r="I7" s="11">
        <f t="shared" ref="I7:I12" si="0">(E7+F7)/SUM(E7:H7)</f>
        <v>0.8878048780487805</v>
      </c>
      <c r="J7" s="12">
        <f t="shared" ref="J7:J27" si="1">(G7+H7)/SUM(E7:H7)</f>
        <v>0.11219512195121951</v>
      </c>
      <c r="K7" s="12">
        <f t="shared" ref="K7:K27" si="2">E7/(E7+H7)</f>
        <v>0.89622641509433965</v>
      </c>
      <c r="L7" s="12">
        <f t="shared" ref="L7:L27" si="3">F7/(F7+G7)</f>
        <v>0.87878787878787878</v>
      </c>
      <c r="M7" s="12">
        <f t="shared" ref="M7:M27" si="4">E7/(E7+G7)</f>
        <v>0.88785046728971961</v>
      </c>
      <c r="N7" s="12">
        <f t="shared" ref="N7:N27" si="5">(2*M7*K7)/(M7+K7)</f>
        <v>0.892018779342723</v>
      </c>
    </row>
    <row r="8" spans="1:14" x14ac:dyDescent="0.25">
      <c r="A8" s="3">
        <v>100</v>
      </c>
      <c r="B8" s="3">
        <v>3</v>
      </c>
      <c r="C8" s="3">
        <v>0.1</v>
      </c>
      <c r="D8" s="6">
        <v>0.09</v>
      </c>
      <c r="E8" s="3">
        <v>98</v>
      </c>
      <c r="F8" s="3">
        <v>90</v>
      </c>
      <c r="G8" s="3">
        <v>9</v>
      </c>
      <c r="H8" s="3">
        <v>8</v>
      </c>
      <c r="I8" s="11">
        <f t="shared" si="0"/>
        <v>0.91707317073170735</v>
      </c>
      <c r="J8" s="12">
        <f t="shared" si="1"/>
        <v>8.2926829268292687E-2</v>
      </c>
      <c r="K8" s="12">
        <f t="shared" si="2"/>
        <v>0.92452830188679247</v>
      </c>
      <c r="L8" s="12">
        <f t="shared" si="3"/>
        <v>0.90909090909090906</v>
      </c>
      <c r="M8" s="12">
        <f t="shared" si="4"/>
        <v>0.91588785046728971</v>
      </c>
      <c r="N8" s="12">
        <f t="shared" si="5"/>
        <v>0.92018779342723012</v>
      </c>
    </row>
    <row r="9" spans="1:14" x14ac:dyDescent="0.25">
      <c r="A9" s="3">
        <v>100</v>
      </c>
      <c r="B9" s="3">
        <v>4</v>
      </c>
      <c r="C9" s="3">
        <v>0.1</v>
      </c>
      <c r="D9" s="6">
        <v>0.11</v>
      </c>
      <c r="E9" s="3">
        <v>99</v>
      </c>
      <c r="F9" s="3">
        <v>94</v>
      </c>
      <c r="G9" s="3">
        <v>5</v>
      </c>
      <c r="H9" s="3">
        <v>7</v>
      </c>
      <c r="I9" s="11">
        <f t="shared" si="0"/>
        <v>0.94146341463414629</v>
      </c>
      <c r="J9" s="12">
        <f t="shared" si="1"/>
        <v>5.8536585365853662E-2</v>
      </c>
      <c r="K9" s="12">
        <f t="shared" si="2"/>
        <v>0.93396226415094341</v>
      </c>
      <c r="L9" s="12">
        <f t="shared" si="3"/>
        <v>0.9494949494949495</v>
      </c>
      <c r="M9" s="12">
        <f t="shared" si="4"/>
        <v>0.95192307692307687</v>
      </c>
      <c r="N9" s="12">
        <f t="shared" si="5"/>
        <v>0.94285714285714295</v>
      </c>
    </row>
    <row r="10" spans="1:14" x14ac:dyDescent="0.25">
      <c r="A10" s="3">
        <v>100</v>
      </c>
      <c r="B10" s="3">
        <v>5</v>
      </c>
      <c r="C10" s="3">
        <v>0.1</v>
      </c>
      <c r="D10" s="6">
        <v>0.11</v>
      </c>
      <c r="E10" s="3">
        <v>100</v>
      </c>
      <c r="F10" s="3">
        <v>97</v>
      </c>
      <c r="G10" s="3">
        <v>2</v>
      </c>
      <c r="H10" s="3">
        <v>6</v>
      </c>
      <c r="I10" s="11">
        <f t="shared" si="0"/>
        <v>0.96097560975609753</v>
      </c>
      <c r="J10" s="12">
        <f t="shared" si="1"/>
        <v>3.9024390243902439E-2</v>
      </c>
      <c r="K10" s="12">
        <f t="shared" si="2"/>
        <v>0.94339622641509435</v>
      </c>
      <c r="L10" s="12">
        <f t="shared" si="3"/>
        <v>0.97979797979797978</v>
      </c>
      <c r="M10" s="12">
        <f t="shared" si="4"/>
        <v>0.98039215686274506</v>
      </c>
      <c r="N10" s="12">
        <f t="shared" si="5"/>
        <v>0.96153846153846156</v>
      </c>
    </row>
    <row r="11" spans="1:14" x14ac:dyDescent="0.25">
      <c r="A11" s="3">
        <v>100</v>
      </c>
      <c r="B11" s="3">
        <v>6</v>
      </c>
      <c r="C11" s="3">
        <v>0.1</v>
      </c>
      <c r="D11" s="6">
        <v>0.11</v>
      </c>
      <c r="E11" s="3">
        <v>102</v>
      </c>
      <c r="F11" s="3">
        <v>99</v>
      </c>
      <c r="G11" s="3">
        <v>0</v>
      </c>
      <c r="H11" s="3">
        <v>4</v>
      </c>
      <c r="I11" s="11">
        <f t="shared" si="0"/>
        <v>0.98048780487804876</v>
      </c>
      <c r="J11" s="12">
        <f t="shared" si="1"/>
        <v>1.9512195121951219E-2</v>
      </c>
      <c r="K11" s="12">
        <f t="shared" si="2"/>
        <v>0.96226415094339623</v>
      </c>
      <c r="L11" s="12">
        <f t="shared" si="3"/>
        <v>1</v>
      </c>
      <c r="M11" s="12">
        <f t="shared" si="4"/>
        <v>1</v>
      </c>
      <c r="N11" s="12">
        <f t="shared" si="5"/>
        <v>0.98076923076923073</v>
      </c>
    </row>
    <row r="12" spans="1:14" x14ac:dyDescent="0.25">
      <c r="A12" s="3">
        <v>100</v>
      </c>
      <c r="B12" s="3">
        <v>7</v>
      </c>
      <c r="C12" s="3">
        <v>0.1</v>
      </c>
      <c r="D12" s="6">
        <v>0.13</v>
      </c>
      <c r="E12" s="3">
        <v>102</v>
      </c>
      <c r="F12" s="3">
        <v>99</v>
      </c>
      <c r="G12" s="3">
        <v>0</v>
      </c>
      <c r="H12" s="3">
        <v>4</v>
      </c>
      <c r="I12" s="11">
        <f t="shared" si="0"/>
        <v>0.98048780487804876</v>
      </c>
      <c r="J12" s="12">
        <f t="shared" si="1"/>
        <v>1.9512195121951219E-2</v>
      </c>
      <c r="K12" s="12">
        <f t="shared" si="2"/>
        <v>0.96226415094339623</v>
      </c>
      <c r="L12" s="12">
        <f t="shared" si="3"/>
        <v>1</v>
      </c>
      <c r="M12" s="12">
        <f t="shared" si="4"/>
        <v>1</v>
      </c>
      <c r="N12" s="12">
        <f t="shared" si="5"/>
        <v>0.98076923076923073</v>
      </c>
    </row>
    <row r="13" spans="1:14" x14ac:dyDescent="0.25">
      <c r="A13" s="3">
        <v>500</v>
      </c>
      <c r="B13" s="3">
        <v>1</v>
      </c>
      <c r="C13" s="3">
        <v>0.01</v>
      </c>
      <c r="D13" s="6">
        <v>0.16</v>
      </c>
      <c r="E13" s="3">
        <v>94</v>
      </c>
      <c r="F13" s="3">
        <v>80</v>
      </c>
      <c r="G13" s="3">
        <v>19</v>
      </c>
      <c r="H13" s="3">
        <v>12</v>
      </c>
      <c r="I13" s="11">
        <f t="shared" ref="I13:I27" si="6">(E13+F13)/SUM(E13:H13)</f>
        <v>0.84878048780487803</v>
      </c>
      <c r="J13" s="12">
        <f t="shared" si="1"/>
        <v>0.15121951219512195</v>
      </c>
      <c r="K13" s="12">
        <f t="shared" si="2"/>
        <v>0.8867924528301887</v>
      </c>
      <c r="L13" s="12">
        <f t="shared" si="3"/>
        <v>0.80808080808080807</v>
      </c>
      <c r="M13" s="12">
        <f t="shared" si="4"/>
        <v>0.83185840707964598</v>
      </c>
      <c r="N13" s="12">
        <f t="shared" si="5"/>
        <v>0.85844748858447495</v>
      </c>
    </row>
    <row r="14" spans="1:14" x14ac:dyDescent="0.25">
      <c r="A14" s="3">
        <v>500</v>
      </c>
      <c r="B14" s="3">
        <v>1</v>
      </c>
      <c r="C14" s="3">
        <v>0.1</v>
      </c>
      <c r="D14" s="6">
        <v>0.15</v>
      </c>
      <c r="E14" s="3">
        <v>96</v>
      </c>
      <c r="F14" s="3">
        <v>90</v>
      </c>
      <c r="G14" s="3">
        <v>9</v>
      </c>
      <c r="H14" s="3">
        <v>10</v>
      </c>
      <c r="I14" s="11">
        <f t="shared" si="6"/>
        <v>0.90731707317073174</v>
      </c>
      <c r="J14" s="12">
        <f t="shared" si="1"/>
        <v>9.2682926829268292E-2</v>
      </c>
      <c r="K14" s="12">
        <f t="shared" si="2"/>
        <v>0.90566037735849059</v>
      </c>
      <c r="L14" s="12">
        <f t="shared" si="3"/>
        <v>0.90909090909090906</v>
      </c>
      <c r="M14" s="12">
        <f t="shared" si="4"/>
        <v>0.91428571428571426</v>
      </c>
      <c r="N14" s="12">
        <f t="shared" si="5"/>
        <v>0.90995260663507105</v>
      </c>
    </row>
    <row r="15" spans="1:14" x14ac:dyDescent="0.25">
      <c r="A15" s="3">
        <v>500</v>
      </c>
      <c r="B15" s="3">
        <v>1</v>
      </c>
      <c r="C15" s="3">
        <v>0.2</v>
      </c>
      <c r="D15" s="6">
        <v>0.17</v>
      </c>
      <c r="E15" s="3">
        <v>94</v>
      </c>
      <c r="F15" s="3">
        <v>95</v>
      </c>
      <c r="G15" s="3">
        <v>4</v>
      </c>
      <c r="H15" s="3">
        <v>12</v>
      </c>
      <c r="I15" s="11">
        <f t="shared" si="6"/>
        <v>0.92195121951219516</v>
      </c>
      <c r="J15" s="12">
        <f t="shared" si="1"/>
        <v>7.8048780487804878E-2</v>
      </c>
      <c r="K15" s="12">
        <f t="shared" si="2"/>
        <v>0.8867924528301887</v>
      </c>
      <c r="L15" s="12">
        <f t="shared" si="3"/>
        <v>0.95959595959595956</v>
      </c>
      <c r="M15" s="12">
        <f t="shared" si="4"/>
        <v>0.95918367346938771</v>
      </c>
      <c r="N15" s="12">
        <f t="shared" si="5"/>
        <v>0.92156862745098034</v>
      </c>
    </row>
    <row r="16" spans="1:14" x14ac:dyDescent="0.25">
      <c r="A16" s="3">
        <v>500</v>
      </c>
      <c r="B16" s="3">
        <v>2</v>
      </c>
      <c r="C16" s="3">
        <v>0.01</v>
      </c>
      <c r="D16" s="6">
        <v>0.2</v>
      </c>
      <c r="E16" s="3">
        <v>95</v>
      </c>
      <c r="F16" s="3">
        <v>83</v>
      </c>
      <c r="G16" s="3">
        <v>16</v>
      </c>
      <c r="H16" s="3">
        <v>11</v>
      </c>
      <c r="I16" s="11">
        <f t="shared" si="6"/>
        <v>0.86829268292682926</v>
      </c>
      <c r="J16" s="12">
        <f t="shared" si="1"/>
        <v>0.13170731707317074</v>
      </c>
      <c r="K16" s="12">
        <f t="shared" si="2"/>
        <v>0.89622641509433965</v>
      </c>
      <c r="L16" s="12">
        <f t="shared" si="3"/>
        <v>0.83838383838383834</v>
      </c>
      <c r="M16" s="12">
        <f t="shared" si="4"/>
        <v>0.85585585585585588</v>
      </c>
      <c r="N16" s="12">
        <f t="shared" si="5"/>
        <v>0.87557603686635943</v>
      </c>
    </row>
    <row r="17" spans="1:14" x14ac:dyDescent="0.25">
      <c r="A17" s="3">
        <v>500</v>
      </c>
      <c r="B17" s="3">
        <v>2</v>
      </c>
      <c r="C17" s="3">
        <v>0.1</v>
      </c>
      <c r="D17" s="6">
        <v>0.21</v>
      </c>
      <c r="E17" s="3">
        <v>104</v>
      </c>
      <c r="F17" s="3">
        <v>99</v>
      </c>
      <c r="G17" s="3">
        <v>0</v>
      </c>
      <c r="H17" s="3">
        <v>2</v>
      </c>
      <c r="I17" s="11">
        <f t="shared" si="6"/>
        <v>0.99024390243902438</v>
      </c>
      <c r="J17" s="12">
        <f t="shared" si="1"/>
        <v>9.7560975609756097E-3</v>
      </c>
      <c r="K17" s="12">
        <f t="shared" si="2"/>
        <v>0.98113207547169812</v>
      </c>
      <c r="L17" s="12">
        <f t="shared" si="3"/>
        <v>1</v>
      </c>
      <c r="M17" s="12">
        <f t="shared" si="4"/>
        <v>1</v>
      </c>
      <c r="N17" s="12">
        <f t="shared" si="5"/>
        <v>0.99047619047619051</v>
      </c>
    </row>
    <row r="18" spans="1:14" x14ac:dyDescent="0.25">
      <c r="A18" s="22">
        <v>500</v>
      </c>
      <c r="B18" s="22">
        <v>2</v>
      </c>
      <c r="C18" s="22">
        <v>0.2</v>
      </c>
      <c r="D18" s="23">
        <v>0.21</v>
      </c>
      <c r="E18" s="22">
        <v>106</v>
      </c>
      <c r="F18" s="22">
        <v>99</v>
      </c>
      <c r="G18" s="22">
        <v>0</v>
      </c>
      <c r="H18" s="22">
        <v>0</v>
      </c>
      <c r="I18" s="24">
        <f t="shared" si="6"/>
        <v>1</v>
      </c>
      <c r="J18" s="25">
        <f t="shared" si="1"/>
        <v>0</v>
      </c>
      <c r="K18" s="25">
        <f t="shared" si="2"/>
        <v>1</v>
      </c>
      <c r="L18" s="25">
        <f t="shared" si="3"/>
        <v>1</v>
      </c>
      <c r="M18" s="25">
        <f t="shared" si="4"/>
        <v>1</v>
      </c>
      <c r="N18" s="25">
        <f t="shared" si="5"/>
        <v>1</v>
      </c>
    </row>
    <row r="19" spans="1:14" x14ac:dyDescent="0.25">
      <c r="A19" s="3">
        <v>500</v>
      </c>
      <c r="B19" s="3">
        <v>3</v>
      </c>
      <c r="C19" s="3">
        <v>0.01</v>
      </c>
      <c r="D19" s="6">
        <v>0.27</v>
      </c>
      <c r="E19" s="3">
        <v>95</v>
      </c>
      <c r="F19" s="3">
        <v>84</v>
      </c>
      <c r="G19" s="3">
        <v>15</v>
      </c>
      <c r="H19" s="3">
        <v>11</v>
      </c>
      <c r="I19" s="11">
        <f t="shared" si="6"/>
        <v>0.87317073170731707</v>
      </c>
      <c r="J19" s="12">
        <f t="shared" si="1"/>
        <v>0.12682926829268293</v>
      </c>
      <c r="K19" s="12">
        <f t="shared" si="2"/>
        <v>0.89622641509433965</v>
      </c>
      <c r="L19" s="12">
        <f t="shared" si="3"/>
        <v>0.84848484848484851</v>
      </c>
      <c r="M19" s="12">
        <f t="shared" si="4"/>
        <v>0.86363636363636365</v>
      </c>
      <c r="N19" s="12">
        <f t="shared" si="5"/>
        <v>0.87962962962962954</v>
      </c>
    </row>
    <row r="20" spans="1:14" x14ac:dyDescent="0.25">
      <c r="A20" s="3">
        <v>500</v>
      </c>
      <c r="B20" s="3">
        <v>3</v>
      </c>
      <c r="C20" s="3">
        <v>0.1</v>
      </c>
      <c r="D20" s="6">
        <v>0.26</v>
      </c>
      <c r="E20" s="3">
        <v>106</v>
      </c>
      <c r="F20" s="3">
        <v>99</v>
      </c>
      <c r="G20" s="3">
        <v>0</v>
      </c>
      <c r="H20" s="3">
        <v>0</v>
      </c>
      <c r="I20" s="11">
        <f t="shared" si="6"/>
        <v>1</v>
      </c>
      <c r="J20" s="12">
        <f t="shared" si="1"/>
        <v>0</v>
      </c>
      <c r="K20" s="12">
        <f t="shared" si="2"/>
        <v>1</v>
      </c>
      <c r="L20" s="12">
        <f t="shared" si="3"/>
        <v>1</v>
      </c>
      <c r="M20" s="12">
        <f t="shared" si="4"/>
        <v>1</v>
      </c>
      <c r="N20" s="12">
        <f t="shared" si="5"/>
        <v>1</v>
      </c>
    </row>
    <row r="21" spans="1:14" x14ac:dyDescent="0.25">
      <c r="A21" s="3">
        <v>500</v>
      </c>
      <c r="B21" s="3">
        <v>3</v>
      </c>
      <c r="C21" s="3">
        <v>0.2</v>
      </c>
      <c r="D21" s="6">
        <v>0.25</v>
      </c>
      <c r="E21" s="3">
        <v>106</v>
      </c>
      <c r="F21" s="3">
        <v>99</v>
      </c>
      <c r="G21" s="3">
        <v>0</v>
      </c>
      <c r="H21" s="3">
        <v>0</v>
      </c>
      <c r="I21" s="11">
        <f t="shared" si="6"/>
        <v>1</v>
      </c>
      <c r="J21" s="12">
        <f t="shared" si="1"/>
        <v>0</v>
      </c>
      <c r="K21" s="12">
        <f t="shared" si="2"/>
        <v>1</v>
      </c>
      <c r="L21" s="12">
        <f t="shared" si="3"/>
        <v>1</v>
      </c>
      <c r="M21" s="12">
        <f t="shared" si="4"/>
        <v>1</v>
      </c>
      <c r="N21" s="12">
        <f t="shared" si="5"/>
        <v>1</v>
      </c>
    </row>
    <row r="22" spans="1:14" x14ac:dyDescent="0.25">
      <c r="A22" s="3">
        <v>1000</v>
      </c>
      <c r="B22" s="3">
        <v>1</v>
      </c>
      <c r="C22" s="3">
        <v>0.01</v>
      </c>
      <c r="D22" s="6">
        <v>0.28000000000000003</v>
      </c>
      <c r="E22" s="3">
        <v>95</v>
      </c>
      <c r="F22" s="3">
        <v>81</v>
      </c>
      <c r="G22" s="3">
        <v>18</v>
      </c>
      <c r="H22" s="3">
        <v>11</v>
      </c>
      <c r="I22" s="11">
        <f t="shared" si="6"/>
        <v>0.85853658536585364</v>
      </c>
      <c r="J22" s="12">
        <f t="shared" si="1"/>
        <v>0.14146341463414633</v>
      </c>
      <c r="K22" s="12">
        <f t="shared" si="2"/>
        <v>0.89622641509433965</v>
      </c>
      <c r="L22" s="12">
        <f t="shared" si="3"/>
        <v>0.81818181818181823</v>
      </c>
      <c r="M22" s="12">
        <f t="shared" si="4"/>
        <v>0.84070796460176989</v>
      </c>
      <c r="N22" s="12">
        <f t="shared" si="5"/>
        <v>0.86757990867579904</v>
      </c>
    </row>
    <row r="23" spans="1:14" x14ac:dyDescent="0.25">
      <c r="A23" s="3">
        <v>1000</v>
      </c>
      <c r="B23" s="3">
        <v>1</v>
      </c>
      <c r="C23" s="3">
        <v>0.1</v>
      </c>
      <c r="D23" s="6">
        <v>0.28000000000000003</v>
      </c>
      <c r="E23" s="3">
        <v>96</v>
      </c>
      <c r="F23" s="3">
        <v>93</v>
      </c>
      <c r="G23" s="3">
        <v>6</v>
      </c>
      <c r="H23" s="3">
        <v>10</v>
      </c>
      <c r="I23" s="11">
        <f t="shared" si="6"/>
        <v>0.92195121951219516</v>
      </c>
      <c r="J23" s="12">
        <f t="shared" si="1"/>
        <v>7.8048780487804878E-2</v>
      </c>
      <c r="K23" s="12">
        <f t="shared" si="2"/>
        <v>0.90566037735849059</v>
      </c>
      <c r="L23" s="12">
        <f t="shared" si="3"/>
        <v>0.93939393939393945</v>
      </c>
      <c r="M23" s="12">
        <f t="shared" si="4"/>
        <v>0.94117647058823528</v>
      </c>
      <c r="N23" s="12">
        <f t="shared" si="5"/>
        <v>0.92307692307692302</v>
      </c>
    </row>
    <row r="24" spans="1:14" x14ac:dyDescent="0.25">
      <c r="A24" s="3">
        <v>1000</v>
      </c>
      <c r="B24" s="3">
        <v>1</v>
      </c>
      <c r="C24" s="3">
        <v>0.2</v>
      </c>
      <c r="D24" s="6">
        <v>0.26</v>
      </c>
      <c r="E24" s="3">
        <v>100</v>
      </c>
      <c r="F24" s="3">
        <v>99</v>
      </c>
      <c r="G24" s="3">
        <v>0</v>
      </c>
      <c r="H24" s="3">
        <v>6</v>
      </c>
      <c r="I24" s="11">
        <f t="shared" si="6"/>
        <v>0.97073170731707314</v>
      </c>
      <c r="J24" s="12">
        <f t="shared" si="1"/>
        <v>2.9268292682926831E-2</v>
      </c>
      <c r="K24" s="12">
        <f t="shared" si="2"/>
        <v>0.94339622641509435</v>
      </c>
      <c r="L24" s="12">
        <f t="shared" si="3"/>
        <v>1</v>
      </c>
      <c r="M24" s="12">
        <f t="shared" si="4"/>
        <v>1</v>
      </c>
      <c r="N24" s="12">
        <f t="shared" si="5"/>
        <v>0.970873786407767</v>
      </c>
    </row>
    <row r="25" spans="1:14" x14ac:dyDescent="0.25">
      <c r="A25" s="3">
        <v>1000</v>
      </c>
      <c r="B25" s="3">
        <v>2</v>
      </c>
      <c r="C25" s="3">
        <v>0.01</v>
      </c>
      <c r="D25" s="6">
        <v>0.38</v>
      </c>
      <c r="E25" s="3">
        <v>98</v>
      </c>
      <c r="F25" s="3">
        <v>86</v>
      </c>
      <c r="G25" s="3">
        <v>13</v>
      </c>
      <c r="H25" s="3">
        <v>8</v>
      </c>
      <c r="I25" s="11">
        <f t="shared" si="6"/>
        <v>0.89756097560975612</v>
      </c>
      <c r="J25" s="12">
        <f t="shared" si="1"/>
        <v>0.1024390243902439</v>
      </c>
      <c r="K25" s="12">
        <f t="shared" si="2"/>
        <v>0.92452830188679247</v>
      </c>
      <c r="L25" s="12">
        <f t="shared" si="3"/>
        <v>0.86868686868686873</v>
      </c>
      <c r="M25" s="12">
        <f t="shared" si="4"/>
        <v>0.88288288288288286</v>
      </c>
      <c r="N25" s="12">
        <f t="shared" si="5"/>
        <v>0.90322580645161299</v>
      </c>
    </row>
    <row r="26" spans="1:14" x14ac:dyDescent="0.25">
      <c r="A26" s="3">
        <v>1000</v>
      </c>
      <c r="B26" s="3">
        <v>2</v>
      </c>
      <c r="C26" s="3">
        <v>0.1</v>
      </c>
      <c r="D26" s="6">
        <v>0.36</v>
      </c>
      <c r="E26" s="3">
        <v>106</v>
      </c>
      <c r="F26" s="3">
        <v>99</v>
      </c>
      <c r="G26" s="3">
        <v>0</v>
      </c>
      <c r="H26" s="3">
        <v>0</v>
      </c>
      <c r="I26" s="11">
        <f t="shared" si="6"/>
        <v>1</v>
      </c>
      <c r="J26" s="12">
        <f t="shared" si="1"/>
        <v>0</v>
      </c>
      <c r="K26" s="12">
        <f t="shared" si="2"/>
        <v>1</v>
      </c>
      <c r="L26" s="12">
        <f t="shared" si="3"/>
        <v>1</v>
      </c>
      <c r="M26" s="12">
        <f t="shared" si="4"/>
        <v>1</v>
      </c>
      <c r="N26" s="12">
        <f t="shared" si="5"/>
        <v>1</v>
      </c>
    </row>
    <row r="27" spans="1:14" x14ac:dyDescent="0.25">
      <c r="A27" s="3">
        <v>1000</v>
      </c>
      <c r="B27" s="3">
        <v>2</v>
      </c>
      <c r="C27" s="3">
        <v>0.2</v>
      </c>
      <c r="D27" s="6">
        <v>0.36</v>
      </c>
      <c r="E27" s="3">
        <v>106</v>
      </c>
      <c r="F27" s="3">
        <v>99</v>
      </c>
      <c r="G27" s="3">
        <v>0</v>
      </c>
      <c r="H27" s="3">
        <v>0</v>
      </c>
      <c r="I27" s="11">
        <f t="shared" si="6"/>
        <v>1</v>
      </c>
      <c r="J27" s="12">
        <f t="shared" si="1"/>
        <v>0</v>
      </c>
      <c r="K27" s="12">
        <f t="shared" si="2"/>
        <v>1</v>
      </c>
      <c r="L27" s="12">
        <f t="shared" si="3"/>
        <v>1</v>
      </c>
      <c r="M27" s="12">
        <f t="shared" si="4"/>
        <v>1</v>
      </c>
      <c r="N27" s="12">
        <f t="shared" si="5"/>
        <v>1</v>
      </c>
    </row>
    <row r="30" spans="1:14" x14ac:dyDescent="0.25">
      <c r="A30" t="s">
        <v>39</v>
      </c>
    </row>
  </sheetData>
  <mergeCells count="3">
    <mergeCell ref="E4:H4"/>
    <mergeCell ref="A4:C4"/>
    <mergeCell ref="I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1F18-F082-4F47-9586-365AB84D1A6A}">
  <dimension ref="A1:L25"/>
  <sheetViews>
    <sheetView workbookViewId="0"/>
  </sheetViews>
  <sheetFormatPr defaultRowHeight="15" x14ac:dyDescent="0.25"/>
  <cols>
    <col min="1" max="1" width="12.7109375" customWidth="1"/>
    <col min="8" max="8" width="12" bestFit="1" customWidth="1"/>
    <col min="9" max="9" width="10.140625" bestFit="1" customWidth="1"/>
  </cols>
  <sheetData>
    <row r="1" spans="1:12" x14ac:dyDescent="0.25">
      <c r="A1" s="1" t="s">
        <v>42</v>
      </c>
    </row>
    <row r="2" spans="1:12" x14ac:dyDescent="0.25">
      <c r="A2" s="2" t="s">
        <v>1</v>
      </c>
    </row>
    <row r="4" spans="1:12" x14ac:dyDescent="0.25">
      <c r="A4" s="10"/>
      <c r="B4" s="33" t="s">
        <v>6</v>
      </c>
      <c r="C4" s="34"/>
      <c r="D4" s="34"/>
      <c r="E4" s="35"/>
      <c r="F4" s="34" t="s">
        <v>41</v>
      </c>
      <c r="G4" s="34"/>
      <c r="H4" s="34"/>
      <c r="I4" s="34"/>
      <c r="J4" s="34"/>
      <c r="K4" s="34"/>
    </row>
    <row r="5" spans="1:12" ht="15.75" thickBot="1" x14ac:dyDescent="0.3">
      <c r="A5" s="7" t="s">
        <v>7</v>
      </c>
      <c r="B5" s="9" t="s">
        <v>2</v>
      </c>
      <c r="C5" s="7" t="s">
        <v>3</v>
      </c>
      <c r="D5" s="7" t="s">
        <v>4</v>
      </c>
      <c r="E5" s="18" t="s">
        <v>5</v>
      </c>
      <c r="F5" s="7" t="s">
        <v>8</v>
      </c>
      <c r="G5" s="7" t="s">
        <v>9</v>
      </c>
      <c r="H5" s="7" t="s">
        <v>12</v>
      </c>
      <c r="I5" s="7" t="s">
        <v>10</v>
      </c>
      <c r="J5" s="7" t="s">
        <v>11</v>
      </c>
      <c r="K5" s="7" t="s">
        <v>13</v>
      </c>
    </row>
    <row r="6" spans="1:12" x14ac:dyDescent="0.25">
      <c r="A6" s="3">
        <v>0.08</v>
      </c>
      <c r="B6" s="19">
        <v>12</v>
      </c>
      <c r="C6" s="20">
        <v>651</v>
      </c>
      <c r="D6" s="20">
        <v>54</v>
      </c>
      <c r="E6" s="21">
        <v>109</v>
      </c>
      <c r="F6" s="17">
        <f>(B6+C6)/SUM(B6:E6)</f>
        <v>0.80266343825665865</v>
      </c>
      <c r="G6" s="17">
        <f>(D6+E6)/SUM(B6:E6)</f>
        <v>0.19733656174334141</v>
      </c>
      <c r="H6" s="17">
        <f>B6/(B6+E6)</f>
        <v>9.9173553719008267E-2</v>
      </c>
      <c r="I6" s="17">
        <f>C6/(C6+D6)</f>
        <v>0.92340425531914894</v>
      </c>
      <c r="J6" s="17">
        <f>B6/(B6+D6)</f>
        <v>0.18181818181818182</v>
      </c>
      <c r="K6" s="17">
        <f>(2*J6*H6)/(J6+H6)</f>
        <v>0.12834224598930483</v>
      </c>
    </row>
    <row r="7" spans="1:12" x14ac:dyDescent="0.25">
      <c r="B7" s="19">
        <v>0</v>
      </c>
      <c r="C7" s="20">
        <f>826-121</f>
        <v>705</v>
      </c>
      <c r="D7" s="20">
        <v>0</v>
      </c>
      <c r="E7" s="21">
        <v>121</v>
      </c>
      <c r="F7" s="17">
        <f>(B7+C7)/SUM(B7:E7)</f>
        <v>0.85351089588377727</v>
      </c>
      <c r="G7" s="17">
        <f>(D7+E7)/SUM(B7:E7)</f>
        <v>0.14648910411622276</v>
      </c>
      <c r="H7" s="17">
        <f>B7/(B7+E7)</f>
        <v>0</v>
      </c>
      <c r="I7" s="17">
        <f>C7/(C7+D7)</f>
        <v>1</v>
      </c>
      <c r="J7" s="17" t="e">
        <f>B7/(B7+D7)</f>
        <v>#DIV/0!</v>
      </c>
      <c r="K7" s="17" t="e">
        <f>(2*J7*H7)/(J7+H7)</f>
        <v>#DIV/0!</v>
      </c>
      <c r="L7" t="s">
        <v>64</v>
      </c>
    </row>
    <row r="9" spans="1:12" x14ac:dyDescent="0.25">
      <c r="A9" t="s">
        <v>14</v>
      </c>
    </row>
    <row r="10" spans="1:12" x14ac:dyDescent="0.25">
      <c r="A10" t="s">
        <v>22</v>
      </c>
    </row>
    <row r="11" spans="1:12" x14ac:dyDescent="0.25">
      <c r="A11" t="s">
        <v>44</v>
      </c>
    </row>
    <row r="12" spans="1:12" x14ac:dyDescent="0.25">
      <c r="A12" t="s">
        <v>45</v>
      </c>
    </row>
    <row r="13" spans="1:12" x14ac:dyDescent="0.25">
      <c r="A13" t="s">
        <v>46</v>
      </c>
    </row>
    <row r="14" spans="1:12" x14ac:dyDescent="0.25">
      <c r="A14" t="s">
        <v>47</v>
      </c>
    </row>
    <row r="15" spans="1:12" x14ac:dyDescent="0.25">
      <c r="A15" t="s">
        <v>48</v>
      </c>
    </row>
    <row r="16" spans="1:12" x14ac:dyDescent="0.25">
      <c r="A16" t="s">
        <v>49</v>
      </c>
    </row>
    <row r="17" spans="1:1" x14ac:dyDescent="0.25">
      <c r="A17" t="s">
        <v>50</v>
      </c>
    </row>
    <row r="18" spans="1:1" x14ac:dyDescent="0.25">
      <c r="A18" t="s">
        <v>51</v>
      </c>
    </row>
    <row r="19" spans="1:1" x14ac:dyDescent="0.25">
      <c r="A19" t="s">
        <v>52</v>
      </c>
    </row>
    <row r="20" spans="1:1" x14ac:dyDescent="0.25">
      <c r="A20" t="s">
        <v>53</v>
      </c>
    </row>
    <row r="21" spans="1:1" x14ac:dyDescent="0.25">
      <c r="A21" t="s">
        <v>54</v>
      </c>
    </row>
    <row r="22" spans="1:1" x14ac:dyDescent="0.25">
      <c r="A22" t="s">
        <v>55</v>
      </c>
    </row>
    <row r="24" spans="1:1" x14ac:dyDescent="0.25">
      <c r="A24" t="s">
        <v>43</v>
      </c>
    </row>
    <row r="25" spans="1:1" x14ac:dyDescent="0.25">
      <c r="A25" t="s">
        <v>56</v>
      </c>
    </row>
  </sheetData>
  <mergeCells count="2">
    <mergeCell ref="B4:E4"/>
    <mergeCell ref="F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3A62-3BDD-474F-8F0D-9DB5E54C12A3}">
  <dimension ref="A1:M28"/>
  <sheetViews>
    <sheetView workbookViewId="0"/>
  </sheetViews>
  <sheetFormatPr defaultRowHeight="15" x14ac:dyDescent="0.25"/>
  <cols>
    <col min="2" max="2" width="12.7109375" customWidth="1"/>
    <col min="9" max="9" width="12" bestFit="1" customWidth="1"/>
    <col min="10" max="10" width="10.7109375" customWidth="1"/>
  </cols>
  <sheetData>
    <row r="1" spans="1:13" x14ac:dyDescent="0.25">
      <c r="A1" s="1" t="s">
        <v>42</v>
      </c>
    </row>
    <row r="2" spans="1:13" x14ac:dyDescent="0.25">
      <c r="A2" s="2" t="s">
        <v>26</v>
      </c>
    </row>
    <row r="3" spans="1:13" x14ac:dyDescent="0.25">
      <c r="A3" s="2"/>
    </row>
    <row r="4" spans="1:13" x14ac:dyDescent="0.25">
      <c r="A4" t="s">
        <v>57</v>
      </c>
    </row>
    <row r="5" spans="1:13" x14ac:dyDescent="0.25">
      <c r="A5" s="10"/>
      <c r="B5" s="5"/>
      <c r="C5" s="34" t="s">
        <v>6</v>
      </c>
      <c r="D5" s="34"/>
      <c r="E5" s="34"/>
      <c r="F5" s="34"/>
      <c r="G5" s="33" t="s">
        <v>41</v>
      </c>
      <c r="H5" s="34"/>
      <c r="I5" s="34"/>
      <c r="J5" s="34"/>
      <c r="K5" s="34"/>
      <c r="L5" s="34"/>
    </row>
    <row r="6" spans="1:13" ht="15.75" thickBot="1" x14ac:dyDescent="0.3">
      <c r="A6" s="7" t="s">
        <v>29</v>
      </c>
      <c r="B6" s="8" t="s">
        <v>7</v>
      </c>
      <c r="C6" s="7" t="s">
        <v>2</v>
      </c>
      <c r="D6" s="7" t="s">
        <v>3</v>
      </c>
      <c r="E6" s="7" t="s">
        <v>4</v>
      </c>
      <c r="F6" s="7" t="s">
        <v>5</v>
      </c>
      <c r="G6" s="9" t="s">
        <v>8</v>
      </c>
      <c r="H6" s="7" t="s">
        <v>9</v>
      </c>
      <c r="I6" s="7" t="s">
        <v>12</v>
      </c>
      <c r="J6" s="7" t="s">
        <v>10</v>
      </c>
      <c r="K6" s="7" t="s">
        <v>11</v>
      </c>
      <c r="L6" s="7" t="s">
        <v>13</v>
      </c>
    </row>
    <row r="7" spans="1:13" x14ac:dyDescent="0.25">
      <c r="A7" s="3">
        <v>50</v>
      </c>
      <c r="B7" s="6">
        <v>0.34</v>
      </c>
      <c r="C7" s="3">
        <v>4</v>
      </c>
      <c r="D7" s="3">
        <v>697</v>
      </c>
      <c r="E7" s="3">
        <v>8</v>
      </c>
      <c r="F7" s="3">
        <v>117</v>
      </c>
      <c r="G7" s="11">
        <f>(C7+D7)/SUM(C7:F7)</f>
        <v>0.84866828087167068</v>
      </c>
      <c r="H7" s="12">
        <f>(E7+F7)/SUM(C7:F7)</f>
        <v>0.1513317191283293</v>
      </c>
      <c r="I7" s="12">
        <f>C7/(C7+F7)</f>
        <v>3.3057851239669422E-2</v>
      </c>
      <c r="J7" s="12">
        <f>D7/(D7+E7)</f>
        <v>0.98865248226950353</v>
      </c>
      <c r="K7" s="12">
        <f>C7/(C7+E7)</f>
        <v>0.33333333333333331</v>
      </c>
      <c r="L7" s="12">
        <f>(2*K7*I7)/(K7+I7)</f>
        <v>6.0150375939849628E-2</v>
      </c>
    </row>
    <row r="8" spans="1:13" x14ac:dyDescent="0.25">
      <c r="A8" s="3">
        <v>100</v>
      </c>
      <c r="B8" s="6">
        <v>0.77</v>
      </c>
      <c r="C8" s="3">
        <v>4</v>
      </c>
      <c r="D8" s="3">
        <v>695</v>
      </c>
      <c r="E8" s="3">
        <v>10</v>
      </c>
      <c r="F8" s="3">
        <v>117</v>
      </c>
      <c r="G8" s="11">
        <f>(C8+D8)/SUM(C8:F8)</f>
        <v>0.84624697336561738</v>
      </c>
      <c r="H8" s="12">
        <f>(E8+F8)/SUM(C8:F8)</f>
        <v>0.15375302663438256</v>
      </c>
      <c r="I8" s="12">
        <f>C8/(C8+F8)</f>
        <v>3.3057851239669422E-2</v>
      </c>
      <c r="J8" s="12">
        <f>D8/(D8+E8)</f>
        <v>0.98581560283687941</v>
      </c>
      <c r="K8" s="12">
        <f>C8/(C8+E8)</f>
        <v>0.2857142857142857</v>
      </c>
      <c r="L8" s="12">
        <f>(2*K8*I8)/(K8+I8)</f>
        <v>5.9259259259259262E-2</v>
      </c>
    </row>
    <row r="9" spans="1:13" x14ac:dyDescent="0.25">
      <c r="A9" s="22">
        <v>200</v>
      </c>
      <c r="B9" s="23">
        <v>1.39</v>
      </c>
      <c r="C9" s="22">
        <v>5</v>
      </c>
      <c r="D9" s="22">
        <v>697</v>
      </c>
      <c r="E9" s="22">
        <v>8</v>
      </c>
      <c r="F9" s="22">
        <v>116</v>
      </c>
      <c r="G9" s="24">
        <f>(C9+D9)/SUM(C9:F9)</f>
        <v>0.84987893462469732</v>
      </c>
      <c r="H9" s="25">
        <f>(E9+F9)/SUM(C9:F9)</f>
        <v>0.15012106537530268</v>
      </c>
      <c r="I9" s="25">
        <f>C9/(C9+F9)</f>
        <v>4.1322314049586778E-2</v>
      </c>
      <c r="J9" s="25">
        <f>D9/(D9+E9)</f>
        <v>0.98865248226950353</v>
      </c>
      <c r="K9" s="25">
        <f>C9/(C9+E9)</f>
        <v>0.38461538461538464</v>
      </c>
      <c r="L9" s="25">
        <f>(2*K9*I9)/(K9+I9)</f>
        <v>7.4626865671641784E-2</v>
      </c>
      <c r="M9" s="4"/>
    </row>
    <row r="10" spans="1:13" x14ac:dyDescent="0.25">
      <c r="A10" s="3">
        <v>500</v>
      </c>
      <c r="B10" s="6">
        <v>3.5</v>
      </c>
      <c r="C10" s="3">
        <v>4</v>
      </c>
      <c r="D10" s="3">
        <v>697</v>
      </c>
      <c r="E10" s="3">
        <v>8</v>
      </c>
      <c r="F10" s="3">
        <v>117</v>
      </c>
      <c r="G10" s="11">
        <f>(C10+D10)/SUM(C10:F10)</f>
        <v>0.84866828087167068</v>
      </c>
      <c r="H10" s="12">
        <f>(E10+F10)/SUM(C10:F10)</f>
        <v>0.1513317191283293</v>
      </c>
      <c r="I10" s="12">
        <f>C10/(C10+F10)</f>
        <v>3.3057851239669422E-2</v>
      </c>
      <c r="J10" s="12">
        <f>D10/(D10+E10)</f>
        <v>0.98865248226950353</v>
      </c>
      <c r="K10" s="12">
        <f>C10/(C10+E10)</f>
        <v>0.33333333333333331</v>
      </c>
      <c r="L10" s="12">
        <f>(2*K10*I10)/(K10+I10)</f>
        <v>6.0150375939849628E-2</v>
      </c>
    </row>
    <row r="11" spans="1:13" x14ac:dyDescent="0.25">
      <c r="A11" s="3">
        <v>1000</v>
      </c>
      <c r="B11" s="6">
        <v>6.59</v>
      </c>
      <c r="C11" s="3">
        <v>3</v>
      </c>
      <c r="D11" s="3">
        <v>697</v>
      </c>
      <c r="E11" s="3">
        <v>8</v>
      </c>
      <c r="F11" s="3">
        <v>118</v>
      </c>
      <c r="G11" s="11">
        <f t="shared" ref="G11:G12" si="0">(C11+D11)/SUM(C11:F11)</f>
        <v>0.84745762711864403</v>
      </c>
      <c r="H11" s="12">
        <f t="shared" ref="H11:H12" si="1">(E11+F11)/SUM(C11:F11)</f>
        <v>0.15254237288135594</v>
      </c>
      <c r="I11" s="12">
        <f t="shared" ref="I11:I12" si="2">C11/(C11+F11)</f>
        <v>2.4793388429752067E-2</v>
      </c>
      <c r="J11" s="12">
        <f t="shared" ref="J11:J12" si="3">D11/(D11+E11)</f>
        <v>0.98865248226950353</v>
      </c>
      <c r="K11" s="12">
        <f t="shared" ref="K11:K12" si="4">C11/(C11+E11)</f>
        <v>0.27272727272727271</v>
      </c>
      <c r="L11" s="12">
        <f t="shared" ref="L11:L12" si="5">(2*K11*I11)/(K11+I11)</f>
        <v>4.5454545454545449E-2</v>
      </c>
    </row>
    <row r="12" spans="1:13" x14ac:dyDescent="0.25">
      <c r="A12" s="3">
        <v>1500</v>
      </c>
      <c r="B12" s="6">
        <v>9.67</v>
      </c>
      <c r="C12" s="3">
        <v>3</v>
      </c>
      <c r="D12" s="3">
        <v>696</v>
      </c>
      <c r="E12" s="3">
        <v>9</v>
      </c>
      <c r="F12" s="3">
        <v>118</v>
      </c>
      <c r="G12" s="11">
        <f t="shared" si="0"/>
        <v>0.84624697336561738</v>
      </c>
      <c r="H12" s="12">
        <f t="shared" si="1"/>
        <v>0.15375302663438256</v>
      </c>
      <c r="I12" s="12">
        <f t="shared" si="2"/>
        <v>2.4793388429752067E-2</v>
      </c>
      <c r="J12" s="12">
        <f t="shared" si="3"/>
        <v>0.98723404255319147</v>
      </c>
      <c r="K12" s="12">
        <f t="shared" si="4"/>
        <v>0.25</v>
      </c>
      <c r="L12" s="12">
        <f t="shared" si="5"/>
        <v>4.5112781954887216E-2</v>
      </c>
    </row>
    <row r="15" spans="1:13" x14ac:dyDescent="0.25">
      <c r="A15" t="s">
        <v>58</v>
      </c>
    </row>
    <row r="16" spans="1:13" x14ac:dyDescent="0.25">
      <c r="B16" s="5"/>
      <c r="C16" s="36" t="s">
        <v>6</v>
      </c>
      <c r="D16" s="36"/>
      <c r="E16" s="36"/>
      <c r="F16" s="36"/>
      <c r="G16" s="33" t="s">
        <v>41</v>
      </c>
      <c r="H16" s="34"/>
      <c r="I16" s="34"/>
      <c r="J16" s="34"/>
      <c r="K16" s="34"/>
      <c r="L16" s="34"/>
    </row>
    <row r="17" spans="1:13" ht="15.75" thickBot="1" x14ac:dyDescent="0.3">
      <c r="A17" s="7" t="s">
        <v>31</v>
      </c>
      <c r="B17" s="8" t="s">
        <v>7</v>
      </c>
      <c r="C17" s="7" t="s">
        <v>2</v>
      </c>
      <c r="D17" s="7" t="s">
        <v>3</v>
      </c>
      <c r="E17" s="7" t="s">
        <v>4</v>
      </c>
      <c r="F17" s="7" t="s">
        <v>5</v>
      </c>
      <c r="G17" s="9" t="s">
        <v>8</v>
      </c>
      <c r="H17" s="7" t="s">
        <v>9</v>
      </c>
      <c r="I17" s="7" t="s">
        <v>12</v>
      </c>
      <c r="J17" s="7" t="s">
        <v>10</v>
      </c>
      <c r="K17" s="7" t="s">
        <v>11</v>
      </c>
      <c r="L17" s="7" t="s">
        <v>13</v>
      </c>
    </row>
    <row r="18" spans="1:13" x14ac:dyDescent="0.25">
      <c r="A18" s="3">
        <v>2</v>
      </c>
      <c r="B18" s="6">
        <v>1.19</v>
      </c>
      <c r="C18" s="3">
        <v>2</v>
      </c>
      <c r="D18" s="3">
        <v>701</v>
      </c>
      <c r="E18" s="3">
        <v>4</v>
      </c>
      <c r="F18" s="3">
        <v>119</v>
      </c>
      <c r="G18" s="11">
        <f>(C18+D18)/SUM(C18:F18)</f>
        <v>0.85108958837772397</v>
      </c>
      <c r="H18" s="12">
        <f>(E18+F18)/SUM(C18:F18)</f>
        <v>0.14891041162227603</v>
      </c>
      <c r="I18" s="12">
        <f>C18/(C18+F18)</f>
        <v>1.6528925619834711E-2</v>
      </c>
      <c r="J18" s="12">
        <f>D18/(D18+E18)</f>
        <v>0.99432624113475176</v>
      </c>
      <c r="K18" s="12">
        <f>C18/(C18+E18)</f>
        <v>0.33333333333333331</v>
      </c>
      <c r="L18" s="12">
        <f>(2*K18*I18)/(K18+I18)</f>
        <v>3.1496062992125984E-2</v>
      </c>
    </row>
    <row r="19" spans="1:13" x14ac:dyDescent="0.25">
      <c r="A19" s="22">
        <v>4</v>
      </c>
      <c r="B19" s="23">
        <v>1.39</v>
      </c>
      <c r="C19" s="22">
        <v>5</v>
      </c>
      <c r="D19" s="22">
        <v>697</v>
      </c>
      <c r="E19" s="22">
        <v>8</v>
      </c>
      <c r="F19" s="22">
        <v>116</v>
      </c>
      <c r="G19" s="24">
        <f>(C19+D19)/SUM(C19:F19)</f>
        <v>0.84987893462469732</v>
      </c>
      <c r="H19" s="25">
        <f>(E19+F19)/SUM(C19:F19)</f>
        <v>0.15012106537530268</v>
      </c>
      <c r="I19" s="25">
        <f>C19/(C19+F19)</f>
        <v>4.1322314049586778E-2</v>
      </c>
      <c r="J19" s="25">
        <f>D19/(D19+E19)</f>
        <v>0.98865248226950353</v>
      </c>
      <c r="K19" s="25">
        <f>C19/(C19+E19)</f>
        <v>0.38461538461538464</v>
      </c>
      <c r="L19" s="25">
        <f>(2*K19*I19)/(K19+I19)</f>
        <v>7.4626865671641784E-2</v>
      </c>
    </row>
    <row r="20" spans="1:13" x14ac:dyDescent="0.25">
      <c r="A20" s="3">
        <v>7</v>
      </c>
      <c r="B20" s="6">
        <v>1.25</v>
      </c>
      <c r="C20" s="3">
        <v>2</v>
      </c>
      <c r="D20" s="3">
        <v>691</v>
      </c>
      <c r="E20" s="3">
        <v>14</v>
      </c>
      <c r="F20" s="3">
        <v>119</v>
      </c>
      <c r="G20" s="11">
        <f>(C20+D20)/SUM(C20:F20)</f>
        <v>0.83898305084745761</v>
      </c>
      <c r="H20" s="12">
        <f>(E20+F20)/SUM(C20:F20)</f>
        <v>0.16101694915254236</v>
      </c>
      <c r="I20" s="12">
        <f>C20/(C20+F20)</f>
        <v>1.6528925619834711E-2</v>
      </c>
      <c r="J20" s="12">
        <f>D20/(D20+E20)</f>
        <v>0.98014184397163118</v>
      </c>
      <c r="K20" s="12">
        <f>C20/(C20+E20)</f>
        <v>0.125</v>
      </c>
      <c r="L20" s="12">
        <f>(2*K20*I20)/(K20+I20)</f>
        <v>2.9197080291970802E-2</v>
      </c>
    </row>
    <row r="21" spans="1:13" x14ac:dyDescent="0.25">
      <c r="A21" s="3">
        <v>10</v>
      </c>
      <c r="B21" s="6">
        <v>1.33</v>
      </c>
      <c r="C21" s="3">
        <v>4</v>
      </c>
      <c r="D21" s="3">
        <v>695</v>
      </c>
      <c r="E21" s="3">
        <v>10</v>
      </c>
      <c r="F21" s="3">
        <v>117</v>
      </c>
      <c r="G21" s="11">
        <f>(C21+D21)/SUM(C21:F21)</f>
        <v>0.84624697336561738</v>
      </c>
      <c r="H21" s="12">
        <f>(E21+F21)/SUM(C21:F21)</f>
        <v>0.15375302663438256</v>
      </c>
      <c r="I21" s="12">
        <f>C21/(C21+F21)</f>
        <v>3.3057851239669422E-2</v>
      </c>
      <c r="J21" s="12">
        <f>D21/(D21+E21)</f>
        <v>0.98581560283687941</v>
      </c>
      <c r="K21" s="12">
        <f>C21/(C21+E21)</f>
        <v>0.2857142857142857</v>
      </c>
      <c r="L21" s="12">
        <f>(2*K21*I21)/(K21+I21)</f>
        <v>5.9259259259259262E-2</v>
      </c>
    </row>
    <row r="22" spans="1:13" x14ac:dyDescent="0.25">
      <c r="A22" s="3">
        <v>12</v>
      </c>
      <c r="B22" s="6">
        <v>1.35</v>
      </c>
      <c r="C22" s="3">
        <v>6</v>
      </c>
      <c r="D22" s="3">
        <v>689</v>
      </c>
      <c r="E22" s="3">
        <v>16</v>
      </c>
      <c r="F22" s="3">
        <v>115</v>
      </c>
      <c r="G22" s="11">
        <f t="shared" ref="G22:G23" si="6">(C22+D22)/SUM(C22:F22)</f>
        <v>0.84140435835351091</v>
      </c>
      <c r="H22" s="12">
        <f t="shared" ref="H22:H23" si="7">(E22+F22)/SUM(C22:F22)</f>
        <v>0.15859564164648909</v>
      </c>
      <c r="I22" s="12">
        <f t="shared" ref="I22:I23" si="8">C22/(C22+F22)</f>
        <v>4.9586776859504134E-2</v>
      </c>
      <c r="J22" s="12">
        <f t="shared" ref="J22:J23" si="9">D22/(D22+E22)</f>
        <v>0.97730496453900706</v>
      </c>
      <c r="K22" s="12">
        <f t="shared" ref="K22:K23" si="10">C22/(C22+E22)</f>
        <v>0.27272727272727271</v>
      </c>
      <c r="L22" s="12">
        <f t="shared" ref="L22:L23" si="11">(2*K22*I22)/(K22+I22)</f>
        <v>8.3916083916083919E-2</v>
      </c>
    </row>
    <row r="23" spans="1:13" x14ac:dyDescent="0.25">
      <c r="A23" s="13">
        <v>15</v>
      </c>
      <c r="B23" s="14">
        <v>1.54</v>
      </c>
      <c r="C23" s="13">
        <v>5</v>
      </c>
      <c r="D23" s="13">
        <v>693</v>
      </c>
      <c r="E23" s="13">
        <v>12</v>
      </c>
      <c r="F23" s="13">
        <v>116</v>
      </c>
      <c r="G23" s="15">
        <f t="shared" si="6"/>
        <v>0.84503631961259085</v>
      </c>
      <c r="H23" s="16">
        <f t="shared" si="7"/>
        <v>0.15496368038740921</v>
      </c>
      <c r="I23" s="16">
        <f t="shared" si="8"/>
        <v>4.1322314049586778E-2</v>
      </c>
      <c r="J23" s="16">
        <f t="shared" si="9"/>
        <v>0.98297872340425529</v>
      </c>
      <c r="K23" s="16">
        <f t="shared" si="10"/>
        <v>0.29411764705882354</v>
      </c>
      <c r="L23" s="16">
        <f t="shared" si="11"/>
        <v>7.2463768115942032E-2</v>
      </c>
      <c r="M23" t="s">
        <v>32</v>
      </c>
    </row>
    <row r="26" spans="1:13" x14ac:dyDescent="0.25">
      <c r="A26" t="s">
        <v>59</v>
      </c>
    </row>
    <row r="27" spans="1:13" x14ac:dyDescent="0.25">
      <c r="A27" t="s">
        <v>60</v>
      </c>
    </row>
    <row r="28" spans="1:13" x14ac:dyDescent="0.25">
      <c r="A28" t="s">
        <v>61</v>
      </c>
    </row>
  </sheetData>
  <mergeCells count="4">
    <mergeCell ref="C5:F5"/>
    <mergeCell ref="G5:L5"/>
    <mergeCell ref="C16:F16"/>
    <mergeCell ref="G16:L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5E3A4-6FA8-4E14-97DA-E442EBEED5D7}">
  <dimension ref="A1:N48"/>
  <sheetViews>
    <sheetView workbookViewId="0"/>
  </sheetViews>
  <sheetFormatPr defaultRowHeight="15" x14ac:dyDescent="0.25"/>
  <cols>
    <col min="3" max="3" width="9.7109375" customWidth="1"/>
    <col min="4" max="4" width="11.7109375" customWidth="1"/>
    <col min="9" max="9" width="10.140625" bestFit="1" customWidth="1"/>
    <col min="11" max="12" width="12" bestFit="1" customWidth="1"/>
  </cols>
  <sheetData>
    <row r="1" spans="1:14" x14ac:dyDescent="0.25">
      <c r="A1" s="1" t="s">
        <v>42</v>
      </c>
    </row>
    <row r="2" spans="1:14" x14ac:dyDescent="0.25">
      <c r="A2" s="2" t="s">
        <v>27</v>
      </c>
    </row>
    <row r="4" spans="1:14" x14ac:dyDescent="0.25">
      <c r="A4" s="36" t="s">
        <v>40</v>
      </c>
      <c r="B4" s="36"/>
      <c r="C4" s="36"/>
      <c r="D4" s="5"/>
      <c r="E4" s="36" t="s">
        <v>6</v>
      </c>
      <c r="F4" s="36"/>
      <c r="G4" s="36"/>
      <c r="H4" s="36"/>
      <c r="I4" s="33" t="s">
        <v>41</v>
      </c>
      <c r="J4" s="34"/>
      <c r="K4" s="34"/>
      <c r="L4" s="34"/>
      <c r="M4" s="34"/>
      <c r="N4" s="34"/>
    </row>
    <row r="5" spans="1:14" ht="15.75" thickBot="1" x14ac:dyDescent="0.3">
      <c r="A5" s="7" t="s">
        <v>36</v>
      </c>
      <c r="B5" s="7" t="s">
        <v>37</v>
      </c>
      <c r="C5" s="7" t="s">
        <v>38</v>
      </c>
      <c r="D5" s="8" t="s">
        <v>7</v>
      </c>
      <c r="E5" s="7" t="s">
        <v>2</v>
      </c>
      <c r="F5" s="7" t="s">
        <v>3</v>
      </c>
      <c r="G5" s="7" t="s">
        <v>4</v>
      </c>
      <c r="H5" s="7" t="s">
        <v>5</v>
      </c>
      <c r="I5" s="9" t="s">
        <v>8</v>
      </c>
      <c r="J5" s="7" t="s">
        <v>9</v>
      </c>
      <c r="K5" s="7" t="s">
        <v>12</v>
      </c>
      <c r="L5" s="7" t="s">
        <v>10</v>
      </c>
      <c r="M5" s="7" t="s">
        <v>11</v>
      </c>
      <c r="N5" s="7" t="s">
        <v>13</v>
      </c>
    </row>
    <row r="6" spans="1:14" x14ac:dyDescent="0.25">
      <c r="A6" s="3">
        <v>100</v>
      </c>
      <c r="B6" s="3">
        <v>1</v>
      </c>
      <c r="C6" s="3">
        <v>0.1</v>
      </c>
      <c r="D6" s="6">
        <v>0.17</v>
      </c>
      <c r="E6" s="3">
        <v>5</v>
      </c>
      <c r="F6" s="3">
        <v>701</v>
      </c>
      <c r="G6" s="3">
        <v>4</v>
      </c>
      <c r="H6" s="3">
        <v>116</v>
      </c>
      <c r="I6" s="11">
        <f>(E6+F6)/SUM(E6:H6)</f>
        <v>0.85472154963680391</v>
      </c>
      <c r="J6" s="12">
        <f>(G6+H6)/SUM(E6:H6)</f>
        <v>0.14527845036319612</v>
      </c>
      <c r="K6" s="12">
        <f>E6/(E6+H6)</f>
        <v>4.1322314049586778E-2</v>
      </c>
      <c r="L6" s="12">
        <f>F6/(F6+G6)</f>
        <v>0.99432624113475176</v>
      </c>
      <c r="M6" s="12">
        <f>E6/(E6+G6)</f>
        <v>0.55555555555555558</v>
      </c>
      <c r="N6" s="12">
        <f>(2*M6*K6)/(M6+K6)</f>
        <v>7.6923076923076927E-2</v>
      </c>
    </row>
    <row r="7" spans="1:14" x14ac:dyDescent="0.25">
      <c r="A7" s="3">
        <v>100</v>
      </c>
      <c r="B7" s="3">
        <v>2</v>
      </c>
      <c r="C7" s="3">
        <v>0.1</v>
      </c>
      <c r="D7" s="6">
        <v>0.22</v>
      </c>
      <c r="E7" s="3">
        <v>8</v>
      </c>
      <c r="F7" s="3">
        <v>696</v>
      </c>
      <c r="G7" s="3">
        <v>9</v>
      </c>
      <c r="H7" s="3">
        <v>113</v>
      </c>
      <c r="I7" s="11">
        <f t="shared" ref="I7:I12" si="0">(E7+F7)/SUM(E7:H7)</f>
        <v>0.85230024213075062</v>
      </c>
      <c r="J7" s="12">
        <f t="shared" ref="J7:J45" si="1">(G7+H7)/SUM(E7:H7)</f>
        <v>0.14769975786924938</v>
      </c>
      <c r="K7" s="12">
        <f t="shared" ref="K7:K45" si="2">E7/(E7+H7)</f>
        <v>6.6115702479338845E-2</v>
      </c>
      <c r="L7" s="12">
        <f t="shared" ref="L7:L45" si="3">F7/(F7+G7)</f>
        <v>0.98723404255319147</v>
      </c>
      <c r="M7" s="12">
        <f t="shared" ref="M7:M45" si="4">E7/(E7+G7)</f>
        <v>0.47058823529411764</v>
      </c>
      <c r="N7" s="12">
        <f t="shared" ref="N7:N45" si="5">(2*M7*K7)/(M7+K7)</f>
        <v>0.11594202898550725</v>
      </c>
    </row>
    <row r="8" spans="1:14" x14ac:dyDescent="0.25">
      <c r="A8" s="3">
        <v>100</v>
      </c>
      <c r="B8" s="3">
        <v>3</v>
      </c>
      <c r="C8" s="3">
        <v>0.1</v>
      </c>
      <c r="D8" s="6">
        <v>0.25</v>
      </c>
      <c r="E8" s="3">
        <v>5</v>
      </c>
      <c r="F8" s="3">
        <v>689</v>
      </c>
      <c r="G8" s="3">
        <v>16</v>
      </c>
      <c r="H8" s="3">
        <v>116</v>
      </c>
      <c r="I8" s="11">
        <f t="shared" si="0"/>
        <v>0.84019370460048426</v>
      </c>
      <c r="J8" s="12">
        <f t="shared" si="1"/>
        <v>0.15980629539951574</v>
      </c>
      <c r="K8" s="12">
        <f t="shared" si="2"/>
        <v>4.1322314049586778E-2</v>
      </c>
      <c r="L8" s="12">
        <f t="shared" si="3"/>
        <v>0.97730496453900706</v>
      </c>
      <c r="M8" s="12">
        <f t="shared" si="4"/>
        <v>0.23809523809523808</v>
      </c>
      <c r="N8" s="12">
        <f t="shared" si="5"/>
        <v>7.0422535211267595E-2</v>
      </c>
    </row>
    <row r="9" spans="1:14" x14ac:dyDescent="0.25">
      <c r="A9" s="3">
        <v>100</v>
      </c>
      <c r="B9" s="3">
        <v>5</v>
      </c>
      <c r="C9" s="3">
        <v>0.1</v>
      </c>
      <c r="D9" s="6">
        <v>0.31</v>
      </c>
      <c r="E9" s="3">
        <v>10</v>
      </c>
      <c r="F9" s="3">
        <v>689</v>
      </c>
      <c r="G9" s="3">
        <v>16</v>
      </c>
      <c r="H9" s="3">
        <v>111</v>
      </c>
      <c r="I9" s="11">
        <f t="shared" si="0"/>
        <v>0.84624697336561738</v>
      </c>
      <c r="J9" s="12">
        <f t="shared" si="1"/>
        <v>0.15375302663438256</v>
      </c>
      <c r="K9" s="12">
        <f t="shared" si="2"/>
        <v>8.2644628099173556E-2</v>
      </c>
      <c r="L9" s="12">
        <f t="shared" si="3"/>
        <v>0.97730496453900706</v>
      </c>
      <c r="M9" s="12">
        <f t="shared" si="4"/>
        <v>0.38461538461538464</v>
      </c>
      <c r="N9" s="12">
        <f t="shared" si="5"/>
        <v>0.13605442176870747</v>
      </c>
    </row>
    <row r="10" spans="1:14" x14ac:dyDescent="0.25">
      <c r="A10" s="3">
        <v>100</v>
      </c>
      <c r="B10" s="3">
        <v>7</v>
      </c>
      <c r="C10" s="3">
        <v>0.1</v>
      </c>
      <c r="D10" s="6">
        <v>0.41</v>
      </c>
      <c r="E10" s="3">
        <v>11</v>
      </c>
      <c r="F10" s="3">
        <v>680</v>
      </c>
      <c r="G10" s="3">
        <v>25</v>
      </c>
      <c r="H10" s="3">
        <v>110</v>
      </c>
      <c r="I10" s="11">
        <f t="shared" si="0"/>
        <v>0.83656174334140432</v>
      </c>
      <c r="J10" s="12">
        <f t="shared" si="1"/>
        <v>0.16343825665859565</v>
      </c>
      <c r="K10" s="12">
        <f t="shared" si="2"/>
        <v>9.0909090909090912E-2</v>
      </c>
      <c r="L10" s="12">
        <f t="shared" si="3"/>
        <v>0.96453900709219853</v>
      </c>
      <c r="M10" s="12">
        <f t="shared" si="4"/>
        <v>0.30555555555555558</v>
      </c>
      <c r="N10" s="12">
        <f t="shared" si="5"/>
        <v>0.14012738853503184</v>
      </c>
    </row>
    <row r="11" spans="1:14" x14ac:dyDescent="0.25">
      <c r="A11" s="3">
        <v>100</v>
      </c>
      <c r="B11" s="3">
        <v>9</v>
      </c>
      <c r="C11" s="3">
        <v>0.1</v>
      </c>
      <c r="D11" s="6">
        <v>0.48</v>
      </c>
      <c r="E11" s="3">
        <v>12</v>
      </c>
      <c r="F11" s="3">
        <v>683</v>
      </c>
      <c r="G11" s="3">
        <v>22</v>
      </c>
      <c r="H11" s="3">
        <v>109</v>
      </c>
      <c r="I11" s="11">
        <f t="shared" si="0"/>
        <v>0.84140435835351091</v>
      </c>
      <c r="J11" s="12">
        <f t="shared" si="1"/>
        <v>0.15859564164648909</v>
      </c>
      <c r="K11" s="12">
        <f t="shared" si="2"/>
        <v>9.9173553719008267E-2</v>
      </c>
      <c r="L11" s="12">
        <f t="shared" si="3"/>
        <v>0.96879432624113471</v>
      </c>
      <c r="M11" s="12">
        <f t="shared" si="4"/>
        <v>0.35294117647058826</v>
      </c>
      <c r="N11" s="12">
        <f t="shared" si="5"/>
        <v>0.15483870967741936</v>
      </c>
    </row>
    <row r="12" spans="1:14" x14ac:dyDescent="0.25">
      <c r="A12" s="3">
        <v>500</v>
      </c>
      <c r="B12" s="3">
        <v>1</v>
      </c>
      <c r="C12" s="3">
        <v>0.01</v>
      </c>
      <c r="D12" s="6">
        <v>0.57999999999999996</v>
      </c>
      <c r="E12" s="3">
        <v>3</v>
      </c>
      <c r="F12" s="3">
        <v>704</v>
      </c>
      <c r="G12" s="3">
        <v>1</v>
      </c>
      <c r="H12" s="3">
        <v>118</v>
      </c>
      <c r="I12" s="11">
        <f t="shared" si="0"/>
        <v>0.85593220338983056</v>
      </c>
      <c r="J12" s="12">
        <f t="shared" si="1"/>
        <v>0.1440677966101695</v>
      </c>
      <c r="K12" s="12">
        <f t="shared" si="2"/>
        <v>2.4793388429752067E-2</v>
      </c>
      <c r="L12" s="12">
        <f t="shared" si="3"/>
        <v>0.99858156028368794</v>
      </c>
      <c r="M12" s="12">
        <f t="shared" si="4"/>
        <v>0.75</v>
      </c>
      <c r="N12" s="12">
        <f t="shared" si="5"/>
        <v>4.8000000000000001E-2</v>
      </c>
    </row>
    <row r="13" spans="1:14" x14ac:dyDescent="0.25">
      <c r="A13" s="3">
        <v>500</v>
      </c>
      <c r="B13" s="3">
        <v>1</v>
      </c>
      <c r="C13" s="3">
        <v>0.1</v>
      </c>
      <c r="D13" s="6">
        <v>0.57999999999999996</v>
      </c>
      <c r="E13" s="3">
        <v>6</v>
      </c>
      <c r="F13" s="3">
        <v>699</v>
      </c>
      <c r="G13" s="3">
        <v>6</v>
      </c>
      <c r="H13" s="3">
        <v>115</v>
      </c>
      <c r="I13" s="11">
        <f t="shared" ref="I13:I45" si="6">(E13+F13)/SUM(E13:H13)</f>
        <v>0.85351089588377727</v>
      </c>
      <c r="J13" s="12">
        <f t="shared" si="1"/>
        <v>0.14648910411622276</v>
      </c>
      <c r="K13" s="12">
        <f t="shared" si="2"/>
        <v>4.9586776859504134E-2</v>
      </c>
      <c r="L13" s="12">
        <f t="shared" si="3"/>
        <v>0.99148936170212765</v>
      </c>
      <c r="M13" s="12">
        <f t="shared" si="4"/>
        <v>0.5</v>
      </c>
      <c r="N13" s="12">
        <f t="shared" si="5"/>
        <v>9.0225563909774431E-2</v>
      </c>
    </row>
    <row r="14" spans="1:14" x14ac:dyDescent="0.25">
      <c r="A14" s="3">
        <v>500</v>
      </c>
      <c r="B14" s="3">
        <v>1</v>
      </c>
      <c r="C14" s="3">
        <v>0.2</v>
      </c>
      <c r="D14" s="6">
        <v>0.56000000000000005</v>
      </c>
      <c r="E14" s="3">
        <v>10</v>
      </c>
      <c r="F14" s="3">
        <v>692</v>
      </c>
      <c r="G14" s="3">
        <v>13</v>
      </c>
      <c r="H14" s="3">
        <v>111</v>
      </c>
      <c r="I14" s="11">
        <f t="shared" si="6"/>
        <v>0.84987893462469732</v>
      </c>
      <c r="J14" s="12">
        <f t="shared" si="1"/>
        <v>0.15012106537530268</v>
      </c>
      <c r="K14" s="12">
        <f t="shared" si="2"/>
        <v>8.2644628099173556E-2</v>
      </c>
      <c r="L14" s="12">
        <f t="shared" si="3"/>
        <v>0.98156028368794324</v>
      </c>
      <c r="M14" s="12">
        <f t="shared" si="4"/>
        <v>0.43478260869565216</v>
      </c>
      <c r="N14" s="12">
        <f t="shared" si="5"/>
        <v>0.1388888888888889</v>
      </c>
    </row>
    <row r="15" spans="1:14" x14ac:dyDescent="0.25">
      <c r="A15" s="3">
        <v>500</v>
      </c>
      <c r="B15" s="3">
        <v>2</v>
      </c>
      <c r="C15" s="3">
        <v>0.01</v>
      </c>
      <c r="D15" s="6">
        <v>0.78</v>
      </c>
      <c r="E15" s="3">
        <v>3</v>
      </c>
      <c r="F15" s="3">
        <v>700</v>
      </c>
      <c r="G15" s="3">
        <v>5</v>
      </c>
      <c r="H15" s="3">
        <v>118</v>
      </c>
      <c r="I15" s="11">
        <f t="shared" si="6"/>
        <v>0.85108958837772397</v>
      </c>
      <c r="J15" s="12">
        <f t="shared" si="1"/>
        <v>0.14891041162227603</v>
      </c>
      <c r="K15" s="12">
        <f t="shared" si="2"/>
        <v>2.4793388429752067E-2</v>
      </c>
      <c r="L15" s="12">
        <f t="shared" si="3"/>
        <v>0.99290780141843971</v>
      </c>
      <c r="M15" s="12">
        <f t="shared" si="4"/>
        <v>0.375</v>
      </c>
      <c r="N15" s="12">
        <f t="shared" si="5"/>
        <v>4.6511627906976744E-2</v>
      </c>
    </row>
    <row r="16" spans="1:14" x14ac:dyDescent="0.25">
      <c r="A16" s="3">
        <v>500</v>
      </c>
      <c r="B16" s="3">
        <v>2</v>
      </c>
      <c r="C16" s="3">
        <v>0.1</v>
      </c>
      <c r="D16" s="6">
        <v>0.78</v>
      </c>
      <c r="E16" s="3">
        <v>10</v>
      </c>
      <c r="F16" s="3">
        <v>681</v>
      </c>
      <c r="G16" s="3">
        <v>24</v>
      </c>
      <c r="H16" s="3">
        <v>111</v>
      </c>
      <c r="I16" s="11">
        <f t="shared" si="6"/>
        <v>0.83656174334140432</v>
      </c>
      <c r="J16" s="12">
        <f t="shared" si="1"/>
        <v>0.16343825665859565</v>
      </c>
      <c r="K16" s="12">
        <f t="shared" si="2"/>
        <v>8.2644628099173556E-2</v>
      </c>
      <c r="L16" s="12">
        <f t="shared" si="3"/>
        <v>0.96595744680851059</v>
      </c>
      <c r="M16" s="12">
        <f t="shared" si="4"/>
        <v>0.29411764705882354</v>
      </c>
      <c r="N16" s="12">
        <f t="shared" si="5"/>
        <v>0.12903225806451613</v>
      </c>
    </row>
    <row r="17" spans="1:14" x14ac:dyDescent="0.25">
      <c r="A17" s="3">
        <v>500</v>
      </c>
      <c r="B17" s="3">
        <v>2</v>
      </c>
      <c r="C17" s="3">
        <v>0.2</v>
      </c>
      <c r="D17" s="6">
        <v>0.78</v>
      </c>
      <c r="E17" s="3">
        <v>9</v>
      </c>
      <c r="F17" s="3">
        <v>673</v>
      </c>
      <c r="G17" s="3">
        <v>32</v>
      </c>
      <c r="H17" s="3">
        <v>112</v>
      </c>
      <c r="I17" s="11">
        <f t="shared" si="6"/>
        <v>0.82566585956416461</v>
      </c>
      <c r="J17" s="12">
        <f t="shared" si="1"/>
        <v>0.17433414043583534</v>
      </c>
      <c r="K17" s="12">
        <f t="shared" si="2"/>
        <v>7.43801652892562E-2</v>
      </c>
      <c r="L17" s="12">
        <f t="shared" si="3"/>
        <v>0.95460992907801423</v>
      </c>
      <c r="M17" s="12">
        <f t="shared" si="4"/>
        <v>0.21951219512195122</v>
      </c>
      <c r="N17" s="12">
        <f t="shared" si="5"/>
        <v>0.11111111111111112</v>
      </c>
    </row>
    <row r="18" spans="1:14" x14ac:dyDescent="0.25">
      <c r="A18" s="3">
        <v>500</v>
      </c>
      <c r="B18" s="3">
        <v>5</v>
      </c>
      <c r="C18" s="3">
        <v>0.01</v>
      </c>
      <c r="D18" s="6">
        <v>1.37</v>
      </c>
      <c r="E18" s="3">
        <v>5</v>
      </c>
      <c r="F18" s="3">
        <v>690</v>
      </c>
      <c r="G18" s="3">
        <v>15</v>
      </c>
      <c r="H18" s="3">
        <v>116</v>
      </c>
      <c r="I18" s="11">
        <f t="shared" si="6"/>
        <v>0.84140435835351091</v>
      </c>
      <c r="J18" s="12">
        <f t="shared" si="1"/>
        <v>0.15859564164648909</v>
      </c>
      <c r="K18" s="12">
        <f t="shared" si="2"/>
        <v>4.1322314049586778E-2</v>
      </c>
      <c r="L18" s="12">
        <f t="shared" si="3"/>
        <v>0.97872340425531912</v>
      </c>
      <c r="M18" s="12">
        <f t="shared" si="4"/>
        <v>0.25</v>
      </c>
      <c r="N18" s="12">
        <f t="shared" si="5"/>
        <v>7.0921985815602842E-2</v>
      </c>
    </row>
    <row r="19" spans="1:14" x14ac:dyDescent="0.25">
      <c r="A19" s="3">
        <v>500</v>
      </c>
      <c r="B19" s="3">
        <v>5</v>
      </c>
      <c r="C19" s="3">
        <v>0.1</v>
      </c>
      <c r="D19" s="6">
        <v>1.38</v>
      </c>
      <c r="E19" s="3">
        <v>12</v>
      </c>
      <c r="F19" s="3">
        <v>674</v>
      </c>
      <c r="G19" s="3">
        <v>31</v>
      </c>
      <c r="H19" s="3">
        <v>109</v>
      </c>
      <c r="I19" s="11">
        <f t="shared" si="6"/>
        <v>0.83050847457627119</v>
      </c>
      <c r="J19" s="12">
        <f t="shared" si="1"/>
        <v>0.16949152542372881</v>
      </c>
      <c r="K19" s="12">
        <f t="shared" si="2"/>
        <v>9.9173553719008267E-2</v>
      </c>
      <c r="L19" s="12">
        <f t="shared" si="3"/>
        <v>0.95602836879432629</v>
      </c>
      <c r="M19" s="12">
        <f t="shared" si="4"/>
        <v>0.27906976744186046</v>
      </c>
      <c r="N19" s="12">
        <f t="shared" si="5"/>
        <v>0.14634146341463414</v>
      </c>
    </row>
    <row r="20" spans="1:14" x14ac:dyDescent="0.25">
      <c r="A20" s="3">
        <v>1000</v>
      </c>
      <c r="B20" s="3">
        <v>1</v>
      </c>
      <c r="C20" s="3">
        <v>0.01</v>
      </c>
      <c r="D20" s="6">
        <v>1.08</v>
      </c>
      <c r="E20" s="3">
        <v>6</v>
      </c>
      <c r="F20" s="3">
        <v>701</v>
      </c>
      <c r="G20" s="3">
        <v>4</v>
      </c>
      <c r="H20" s="3">
        <v>115</v>
      </c>
      <c r="I20" s="11">
        <f t="shared" si="6"/>
        <v>0.85593220338983056</v>
      </c>
      <c r="J20" s="12">
        <f t="shared" si="1"/>
        <v>0.1440677966101695</v>
      </c>
      <c r="K20" s="12">
        <f t="shared" si="2"/>
        <v>4.9586776859504134E-2</v>
      </c>
      <c r="L20" s="12">
        <f t="shared" si="3"/>
        <v>0.99432624113475176</v>
      </c>
      <c r="M20" s="12">
        <f t="shared" si="4"/>
        <v>0.6</v>
      </c>
      <c r="N20" s="12">
        <f t="shared" si="5"/>
        <v>9.1603053435114518E-2</v>
      </c>
    </row>
    <row r="21" spans="1:14" x14ac:dyDescent="0.25">
      <c r="A21" s="3">
        <v>1000</v>
      </c>
      <c r="B21" s="3">
        <v>1</v>
      </c>
      <c r="C21" s="3">
        <v>0.1</v>
      </c>
      <c r="D21" s="6">
        <v>1.08</v>
      </c>
      <c r="E21" s="3">
        <v>9</v>
      </c>
      <c r="F21" s="3">
        <v>692</v>
      </c>
      <c r="G21" s="3">
        <v>13</v>
      </c>
      <c r="H21" s="3">
        <v>112</v>
      </c>
      <c r="I21" s="11">
        <f t="shared" si="6"/>
        <v>0.84866828087167068</v>
      </c>
      <c r="J21" s="12">
        <f t="shared" si="1"/>
        <v>0.1513317191283293</v>
      </c>
      <c r="K21" s="12">
        <f t="shared" si="2"/>
        <v>7.43801652892562E-2</v>
      </c>
      <c r="L21" s="12">
        <f t="shared" si="3"/>
        <v>0.98156028368794324</v>
      </c>
      <c r="M21" s="12">
        <f t="shared" si="4"/>
        <v>0.40909090909090912</v>
      </c>
      <c r="N21" s="12">
        <f t="shared" si="5"/>
        <v>0.12587412587412589</v>
      </c>
    </row>
    <row r="22" spans="1:14" x14ac:dyDescent="0.25">
      <c r="A22" s="3">
        <v>1000</v>
      </c>
      <c r="B22" s="3">
        <v>2</v>
      </c>
      <c r="C22" s="3">
        <v>0.01</v>
      </c>
      <c r="D22" s="6">
        <v>1.51</v>
      </c>
      <c r="E22" s="3">
        <v>5</v>
      </c>
      <c r="F22" s="3">
        <v>693</v>
      </c>
      <c r="G22" s="3">
        <v>12</v>
      </c>
      <c r="H22" s="3">
        <v>116</v>
      </c>
      <c r="I22" s="11">
        <f t="shared" si="6"/>
        <v>0.84503631961259085</v>
      </c>
      <c r="J22" s="12">
        <f t="shared" si="1"/>
        <v>0.15496368038740921</v>
      </c>
      <c r="K22" s="12">
        <f t="shared" si="2"/>
        <v>4.1322314049586778E-2</v>
      </c>
      <c r="L22" s="12">
        <f t="shared" si="3"/>
        <v>0.98297872340425529</v>
      </c>
      <c r="M22" s="12">
        <f t="shared" si="4"/>
        <v>0.29411764705882354</v>
      </c>
      <c r="N22" s="12">
        <f t="shared" si="5"/>
        <v>7.2463768115942032E-2</v>
      </c>
    </row>
    <row r="23" spans="1:14" x14ac:dyDescent="0.25">
      <c r="A23" s="3">
        <v>1000</v>
      </c>
      <c r="B23" s="3">
        <v>2</v>
      </c>
      <c r="C23" s="3">
        <v>0.1</v>
      </c>
      <c r="D23" s="6">
        <v>1.5</v>
      </c>
      <c r="E23" s="3">
        <v>11</v>
      </c>
      <c r="F23" s="3">
        <v>675</v>
      </c>
      <c r="G23" s="3">
        <v>30</v>
      </c>
      <c r="H23" s="3">
        <v>110</v>
      </c>
      <c r="I23" s="11">
        <f t="shared" si="6"/>
        <v>0.83050847457627119</v>
      </c>
      <c r="J23" s="12">
        <f t="shared" si="1"/>
        <v>0.16949152542372881</v>
      </c>
      <c r="K23" s="12">
        <f t="shared" si="2"/>
        <v>9.0909090909090912E-2</v>
      </c>
      <c r="L23" s="12">
        <f t="shared" si="3"/>
        <v>0.95744680851063835</v>
      </c>
      <c r="M23" s="12">
        <f t="shared" si="4"/>
        <v>0.26829268292682928</v>
      </c>
      <c r="N23" s="12">
        <f t="shared" si="5"/>
        <v>0.13580246913580246</v>
      </c>
    </row>
    <row r="24" spans="1:14" x14ac:dyDescent="0.25">
      <c r="A24" s="3">
        <v>1000</v>
      </c>
      <c r="B24" s="3">
        <v>5</v>
      </c>
      <c r="C24" s="3">
        <v>0.01</v>
      </c>
      <c r="D24" s="6">
        <v>2.75</v>
      </c>
      <c r="E24" s="3">
        <v>10</v>
      </c>
      <c r="F24" s="3">
        <v>684</v>
      </c>
      <c r="G24" s="3">
        <v>21</v>
      </c>
      <c r="H24" s="3">
        <v>111</v>
      </c>
      <c r="I24" s="11">
        <f t="shared" si="6"/>
        <v>0.84019370460048426</v>
      </c>
      <c r="J24" s="12">
        <f t="shared" si="1"/>
        <v>0.15980629539951574</v>
      </c>
      <c r="K24" s="12">
        <f t="shared" si="2"/>
        <v>8.2644628099173556E-2</v>
      </c>
      <c r="L24" s="12">
        <f t="shared" si="3"/>
        <v>0.97021276595744677</v>
      </c>
      <c r="M24" s="12">
        <f t="shared" si="4"/>
        <v>0.32258064516129031</v>
      </c>
      <c r="N24" s="12">
        <f t="shared" si="5"/>
        <v>0.13157894736842105</v>
      </c>
    </row>
    <row r="25" spans="1:14" x14ac:dyDescent="0.25">
      <c r="A25" s="3">
        <v>1000</v>
      </c>
      <c r="B25" s="3">
        <v>5</v>
      </c>
      <c r="C25" s="3">
        <v>0.1</v>
      </c>
      <c r="D25" s="6">
        <v>2.68</v>
      </c>
      <c r="E25" s="3">
        <v>13</v>
      </c>
      <c r="F25" s="3">
        <v>667</v>
      </c>
      <c r="G25" s="3">
        <v>38</v>
      </c>
      <c r="H25" s="3">
        <v>108</v>
      </c>
      <c r="I25" s="11">
        <f t="shared" si="6"/>
        <v>0.82324455205811142</v>
      </c>
      <c r="J25" s="12">
        <f t="shared" si="1"/>
        <v>0.17675544794188863</v>
      </c>
      <c r="K25" s="12">
        <f t="shared" si="2"/>
        <v>0.10743801652892562</v>
      </c>
      <c r="L25" s="12">
        <f t="shared" si="3"/>
        <v>0.94609929078014188</v>
      </c>
      <c r="M25" s="12">
        <f t="shared" si="4"/>
        <v>0.25490196078431371</v>
      </c>
      <c r="N25" s="12">
        <f t="shared" si="5"/>
        <v>0.15116279069767444</v>
      </c>
    </row>
    <row r="26" spans="1:14" x14ac:dyDescent="0.25">
      <c r="A26" s="22">
        <v>2500</v>
      </c>
      <c r="B26" s="22">
        <v>1</v>
      </c>
      <c r="C26" s="22">
        <v>0.01</v>
      </c>
      <c r="D26" s="23">
        <v>2.61</v>
      </c>
      <c r="E26" s="22">
        <v>8</v>
      </c>
      <c r="F26" s="22">
        <v>700</v>
      </c>
      <c r="G26" s="22">
        <v>5</v>
      </c>
      <c r="H26" s="22">
        <v>113</v>
      </c>
      <c r="I26" s="24">
        <f t="shared" si="6"/>
        <v>0.8571428571428571</v>
      </c>
      <c r="J26" s="25">
        <f t="shared" si="1"/>
        <v>0.14285714285714285</v>
      </c>
      <c r="K26" s="25">
        <f t="shared" si="2"/>
        <v>6.6115702479338845E-2</v>
      </c>
      <c r="L26" s="25">
        <f t="shared" si="3"/>
        <v>0.99290780141843971</v>
      </c>
      <c r="M26" s="25">
        <f t="shared" si="4"/>
        <v>0.61538461538461542</v>
      </c>
      <c r="N26" s="25">
        <f t="shared" si="5"/>
        <v>0.11940298507462686</v>
      </c>
    </row>
    <row r="27" spans="1:14" x14ac:dyDescent="0.25">
      <c r="A27" s="3">
        <v>2500</v>
      </c>
      <c r="B27" s="3">
        <v>1</v>
      </c>
      <c r="C27" s="3">
        <v>0.1</v>
      </c>
      <c r="D27" s="6">
        <v>2.61</v>
      </c>
      <c r="E27" s="3">
        <v>14</v>
      </c>
      <c r="F27" s="3">
        <v>687</v>
      </c>
      <c r="G27" s="3">
        <v>18</v>
      </c>
      <c r="H27" s="3">
        <v>107</v>
      </c>
      <c r="I27" s="11">
        <f t="shared" si="6"/>
        <v>0.84866828087167068</v>
      </c>
      <c r="J27" s="12">
        <f t="shared" si="1"/>
        <v>0.1513317191283293</v>
      </c>
      <c r="K27" s="12">
        <f t="shared" si="2"/>
        <v>0.11570247933884298</v>
      </c>
      <c r="L27" s="12">
        <f t="shared" si="3"/>
        <v>0.97446808510638294</v>
      </c>
      <c r="M27" s="12">
        <f t="shared" si="4"/>
        <v>0.4375</v>
      </c>
      <c r="N27" s="12">
        <f t="shared" si="5"/>
        <v>0.18300653594771238</v>
      </c>
    </row>
    <row r="28" spans="1:14" x14ac:dyDescent="0.25">
      <c r="A28" s="3">
        <v>2500</v>
      </c>
      <c r="B28" s="3">
        <v>2</v>
      </c>
      <c r="C28" s="3">
        <v>0.01</v>
      </c>
      <c r="D28" s="6">
        <v>3.66</v>
      </c>
      <c r="E28" s="3">
        <v>9</v>
      </c>
      <c r="F28" s="3">
        <v>688</v>
      </c>
      <c r="G28" s="3">
        <v>17</v>
      </c>
      <c r="H28" s="3">
        <v>112</v>
      </c>
      <c r="I28" s="11">
        <f t="shared" si="6"/>
        <v>0.8438256658595642</v>
      </c>
      <c r="J28" s="12">
        <f t="shared" si="1"/>
        <v>0.15617433414043583</v>
      </c>
      <c r="K28" s="12">
        <f t="shared" si="2"/>
        <v>7.43801652892562E-2</v>
      </c>
      <c r="L28" s="12">
        <f t="shared" si="3"/>
        <v>0.975886524822695</v>
      </c>
      <c r="M28" s="12">
        <f t="shared" si="4"/>
        <v>0.34615384615384615</v>
      </c>
      <c r="N28" s="12">
        <f t="shared" si="5"/>
        <v>0.12244897959183675</v>
      </c>
    </row>
    <row r="29" spans="1:14" x14ac:dyDescent="0.25">
      <c r="A29" s="3">
        <v>2500</v>
      </c>
      <c r="B29" s="3">
        <v>2</v>
      </c>
      <c r="C29" s="3">
        <v>0.1</v>
      </c>
      <c r="D29" s="6">
        <v>3.66</v>
      </c>
      <c r="E29" s="3">
        <v>14</v>
      </c>
      <c r="F29" s="3">
        <v>665</v>
      </c>
      <c r="G29" s="3">
        <v>40</v>
      </c>
      <c r="H29" s="3">
        <v>107</v>
      </c>
      <c r="I29" s="11">
        <f t="shared" si="6"/>
        <v>0.82203389830508478</v>
      </c>
      <c r="J29" s="12">
        <f t="shared" si="1"/>
        <v>0.17796610169491525</v>
      </c>
      <c r="K29" s="12">
        <f t="shared" si="2"/>
        <v>0.11570247933884298</v>
      </c>
      <c r="L29" s="12">
        <f t="shared" si="3"/>
        <v>0.94326241134751776</v>
      </c>
      <c r="M29" s="12">
        <f t="shared" si="4"/>
        <v>0.25925925925925924</v>
      </c>
      <c r="N29" s="12">
        <f t="shared" si="5"/>
        <v>0.16</v>
      </c>
    </row>
    <row r="30" spans="1:14" x14ac:dyDescent="0.25">
      <c r="A30" s="3">
        <v>2500</v>
      </c>
      <c r="B30" s="3">
        <v>5</v>
      </c>
      <c r="C30" s="3">
        <v>0.01</v>
      </c>
      <c r="D30" s="26">
        <v>6.58</v>
      </c>
      <c r="E30" s="3">
        <v>9</v>
      </c>
      <c r="F30" s="3">
        <v>680</v>
      </c>
      <c r="G30" s="3">
        <v>25</v>
      </c>
      <c r="H30" s="3">
        <v>112</v>
      </c>
      <c r="I30" s="28">
        <f t="shared" si="6"/>
        <v>0.83414043583535114</v>
      </c>
      <c r="J30" s="27">
        <f t="shared" si="1"/>
        <v>0.16585956416464892</v>
      </c>
      <c r="K30" s="27">
        <f t="shared" si="2"/>
        <v>7.43801652892562E-2</v>
      </c>
      <c r="L30" s="27">
        <f t="shared" si="3"/>
        <v>0.96453900709219853</v>
      </c>
      <c r="M30" s="27">
        <f t="shared" si="4"/>
        <v>0.26470588235294118</v>
      </c>
      <c r="N30" s="27">
        <f t="shared" si="5"/>
        <v>0.11612903225806451</v>
      </c>
    </row>
    <row r="31" spans="1:14" x14ac:dyDescent="0.25">
      <c r="A31" s="29">
        <v>2500</v>
      </c>
      <c r="B31" s="29">
        <v>5</v>
      </c>
      <c r="C31" s="29">
        <v>0.1</v>
      </c>
      <c r="D31" s="30">
        <v>6.66</v>
      </c>
      <c r="E31" s="29">
        <v>17</v>
      </c>
      <c r="F31" s="29">
        <v>661</v>
      </c>
      <c r="G31" s="29">
        <v>44</v>
      </c>
      <c r="H31" s="29">
        <v>104</v>
      </c>
      <c r="I31" s="31">
        <f t="shared" si="6"/>
        <v>0.82082324455205813</v>
      </c>
      <c r="J31" s="32">
        <f t="shared" si="1"/>
        <v>0.1791767554479419</v>
      </c>
      <c r="K31" s="32">
        <f t="shared" si="2"/>
        <v>0.14049586776859505</v>
      </c>
      <c r="L31" s="32">
        <f t="shared" si="3"/>
        <v>0.93758865248226952</v>
      </c>
      <c r="M31" s="32">
        <f t="shared" si="4"/>
        <v>0.27868852459016391</v>
      </c>
      <c r="N31" s="32">
        <f t="shared" si="5"/>
        <v>0.18681318681318684</v>
      </c>
    </row>
    <row r="32" spans="1:14" x14ac:dyDescent="0.25">
      <c r="A32" s="3">
        <v>5000</v>
      </c>
      <c r="B32" s="3">
        <v>1</v>
      </c>
      <c r="C32" s="3">
        <v>1E-3</v>
      </c>
      <c r="D32" s="26">
        <v>5.22</v>
      </c>
      <c r="E32" s="3">
        <v>3</v>
      </c>
      <c r="F32" s="3">
        <v>703</v>
      </c>
      <c r="G32" s="3">
        <v>2</v>
      </c>
      <c r="H32" s="3">
        <v>118</v>
      </c>
      <c r="I32" s="28">
        <f t="shared" si="6"/>
        <v>0.85472154963680391</v>
      </c>
      <c r="J32" s="27">
        <f t="shared" si="1"/>
        <v>0.14527845036319612</v>
      </c>
      <c r="K32" s="27">
        <f t="shared" si="2"/>
        <v>2.4793388429752067E-2</v>
      </c>
      <c r="L32" s="27">
        <f t="shared" si="3"/>
        <v>0.99716312056737588</v>
      </c>
      <c r="M32" s="27">
        <f t="shared" si="4"/>
        <v>0.6</v>
      </c>
      <c r="N32" s="27">
        <f t="shared" si="5"/>
        <v>4.7619047619047616E-2</v>
      </c>
    </row>
    <row r="33" spans="1:14" x14ac:dyDescent="0.25">
      <c r="A33" s="3">
        <v>5000</v>
      </c>
      <c r="B33" s="3">
        <v>1</v>
      </c>
      <c r="C33" s="3">
        <v>0.01</v>
      </c>
      <c r="D33" s="26">
        <v>5.19</v>
      </c>
      <c r="E33" s="3">
        <v>8</v>
      </c>
      <c r="F33" s="3">
        <v>698</v>
      </c>
      <c r="G33" s="3">
        <v>7</v>
      </c>
      <c r="H33" s="3">
        <v>113</v>
      </c>
      <c r="I33" s="28">
        <f t="shared" si="6"/>
        <v>0.85472154963680391</v>
      </c>
      <c r="J33" s="27">
        <f t="shared" si="1"/>
        <v>0.14527845036319612</v>
      </c>
      <c r="K33" s="27">
        <f t="shared" si="2"/>
        <v>6.6115702479338845E-2</v>
      </c>
      <c r="L33" s="27">
        <f t="shared" si="3"/>
        <v>0.99007092198581559</v>
      </c>
      <c r="M33" s="27">
        <f t="shared" si="4"/>
        <v>0.53333333333333333</v>
      </c>
      <c r="N33" s="27">
        <f t="shared" si="5"/>
        <v>0.11764705882352942</v>
      </c>
    </row>
    <row r="34" spans="1:14" x14ac:dyDescent="0.25">
      <c r="A34" s="3">
        <v>5000</v>
      </c>
      <c r="B34" s="3">
        <v>1</v>
      </c>
      <c r="C34" s="3">
        <v>0.1</v>
      </c>
      <c r="D34" s="26">
        <v>5.15</v>
      </c>
      <c r="E34" s="3">
        <v>11</v>
      </c>
      <c r="F34" s="3">
        <v>684</v>
      </c>
      <c r="G34" s="3">
        <v>21</v>
      </c>
      <c r="H34" s="3">
        <v>110</v>
      </c>
      <c r="I34" s="28">
        <f t="shared" si="6"/>
        <v>0.84140435835351091</v>
      </c>
      <c r="J34" s="27">
        <f t="shared" si="1"/>
        <v>0.15859564164648909</v>
      </c>
      <c r="K34" s="27">
        <f t="shared" si="2"/>
        <v>9.0909090909090912E-2</v>
      </c>
      <c r="L34" s="27">
        <f t="shared" si="3"/>
        <v>0.97021276595744677</v>
      </c>
      <c r="M34" s="27">
        <f t="shared" si="4"/>
        <v>0.34375</v>
      </c>
      <c r="N34" s="27">
        <f t="shared" si="5"/>
        <v>0.1437908496732026</v>
      </c>
    </row>
    <row r="35" spans="1:14" x14ac:dyDescent="0.25">
      <c r="A35" s="3">
        <v>5000</v>
      </c>
      <c r="B35" s="3">
        <v>2</v>
      </c>
      <c r="C35" s="3">
        <v>1E-3</v>
      </c>
      <c r="D35" s="26">
        <v>7.3</v>
      </c>
      <c r="E35" s="3">
        <v>3</v>
      </c>
      <c r="F35" s="3">
        <v>699</v>
      </c>
      <c r="G35" s="3">
        <v>6</v>
      </c>
      <c r="H35" s="3">
        <v>118</v>
      </c>
      <c r="I35" s="28">
        <f t="shared" si="6"/>
        <v>0.84987893462469732</v>
      </c>
      <c r="J35" s="27">
        <f t="shared" si="1"/>
        <v>0.15012106537530268</v>
      </c>
      <c r="K35" s="27">
        <f t="shared" si="2"/>
        <v>2.4793388429752067E-2</v>
      </c>
      <c r="L35" s="27">
        <f t="shared" si="3"/>
        <v>0.99148936170212765</v>
      </c>
      <c r="M35" s="27">
        <f t="shared" si="4"/>
        <v>0.33333333333333331</v>
      </c>
      <c r="N35" s="27">
        <f t="shared" si="5"/>
        <v>4.6153846153846163E-2</v>
      </c>
    </row>
    <row r="36" spans="1:14" x14ac:dyDescent="0.25">
      <c r="A36" s="3">
        <v>5000</v>
      </c>
      <c r="B36" s="3">
        <v>2</v>
      </c>
      <c r="C36" s="3">
        <v>0.01</v>
      </c>
      <c r="D36" s="26">
        <v>7.23</v>
      </c>
      <c r="E36" s="3">
        <v>10</v>
      </c>
      <c r="F36" s="3">
        <v>681</v>
      </c>
      <c r="G36" s="3">
        <v>24</v>
      </c>
      <c r="H36" s="3">
        <v>111</v>
      </c>
      <c r="I36" s="28">
        <f t="shared" si="6"/>
        <v>0.83656174334140432</v>
      </c>
      <c r="J36" s="27">
        <f t="shared" si="1"/>
        <v>0.16343825665859565</v>
      </c>
      <c r="K36" s="27">
        <f t="shared" si="2"/>
        <v>8.2644628099173556E-2</v>
      </c>
      <c r="L36" s="27">
        <f t="shared" si="3"/>
        <v>0.96595744680851059</v>
      </c>
      <c r="M36" s="27">
        <f t="shared" si="4"/>
        <v>0.29411764705882354</v>
      </c>
      <c r="N36" s="27">
        <f t="shared" si="5"/>
        <v>0.12903225806451613</v>
      </c>
    </row>
    <row r="37" spans="1:14" x14ac:dyDescent="0.25">
      <c r="A37" s="3">
        <v>5000</v>
      </c>
      <c r="B37" s="3">
        <v>2</v>
      </c>
      <c r="C37" s="3">
        <v>0.1</v>
      </c>
      <c r="D37" s="26">
        <v>7.38</v>
      </c>
      <c r="E37" s="3">
        <v>17</v>
      </c>
      <c r="F37" s="3">
        <v>652</v>
      </c>
      <c r="G37" s="3">
        <v>53</v>
      </c>
      <c r="H37" s="3">
        <v>104</v>
      </c>
      <c r="I37" s="28">
        <f t="shared" si="6"/>
        <v>0.80992736077481842</v>
      </c>
      <c r="J37" s="27">
        <f t="shared" si="1"/>
        <v>0.19007263922518161</v>
      </c>
      <c r="K37" s="27">
        <f t="shared" si="2"/>
        <v>0.14049586776859505</v>
      </c>
      <c r="L37" s="27">
        <f t="shared" si="3"/>
        <v>0.924822695035461</v>
      </c>
      <c r="M37" s="27">
        <f t="shared" si="4"/>
        <v>0.24285714285714285</v>
      </c>
      <c r="N37" s="27">
        <f t="shared" si="5"/>
        <v>0.1780104712041885</v>
      </c>
    </row>
    <row r="38" spans="1:14" x14ac:dyDescent="0.25">
      <c r="A38" s="3">
        <v>5000</v>
      </c>
      <c r="B38" s="3">
        <v>5</v>
      </c>
      <c r="C38" s="3">
        <v>0.01</v>
      </c>
      <c r="D38" s="26">
        <v>13.13</v>
      </c>
      <c r="E38" s="3">
        <v>11</v>
      </c>
      <c r="F38" s="3">
        <v>676</v>
      </c>
      <c r="G38" s="3">
        <v>29</v>
      </c>
      <c r="H38" s="3">
        <v>110</v>
      </c>
      <c r="I38" s="28">
        <f t="shared" si="6"/>
        <v>0.83171912832929784</v>
      </c>
      <c r="J38" s="27">
        <f t="shared" si="1"/>
        <v>0.16828087167070219</v>
      </c>
      <c r="K38" s="27">
        <f t="shared" si="2"/>
        <v>9.0909090909090912E-2</v>
      </c>
      <c r="L38" s="27">
        <f t="shared" si="3"/>
        <v>0.95886524822695041</v>
      </c>
      <c r="M38" s="27">
        <f t="shared" si="4"/>
        <v>0.27500000000000002</v>
      </c>
      <c r="N38" s="27">
        <f t="shared" si="5"/>
        <v>0.13664596273291924</v>
      </c>
    </row>
    <row r="39" spans="1:14" x14ac:dyDescent="0.25">
      <c r="A39" s="3">
        <v>5000</v>
      </c>
      <c r="B39" s="3">
        <v>5</v>
      </c>
      <c r="C39" s="3">
        <v>0.1</v>
      </c>
      <c r="D39" s="26">
        <v>13.83</v>
      </c>
      <c r="E39" s="3">
        <v>14</v>
      </c>
      <c r="F39" s="3">
        <v>660</v>
      </c>
      <c r="G39" s="3">
        <v>45</v>
      </c>
      <c r="H39" s="3">
        <v>107</v>
      </c>
      <c r="I39" s="28">
        <f t="shared" si="6"/>
        <v>0.81598062953995154</v>
      </c>
      <c r="J39" s="27">
        <f t="shared" si="1"/>
        <v>0.18401937046004843</v>
      </c>
      <c r="K39" s="27">
        <f t="shared" si="2"/>
        <v>0.11570247933884298</v>
      </c>
      <c r="L39" s="27">
        <f t="shared" si="3"/>
        <v>0.93617021276595747</v>
      </c>
      <c r="M39" s="27">
        <f t="shared" si="4"/>
        <v>0.23728813559322035</v>
      </c>
      <c r="N39" s="27">
        <f t="shared" si="5"/>
        <v>0.15555555555555556</v>
      </c>
    </row>
    <row r="40" spans="1:14" x14ac:dyDescent="0.25">
      <c r="A40" s="3">
        <v>7500</v>
      </c>
      <c r="B40" s="3">
        <v>1</v>
      </c>
      <c r="C40" s="3">
        <v>1E-3</v>
      </c>
      <c r="D40" s="26">
        <v>7.78</v>
      </c>
      <c r="E40" s="3">
        <v>5</v>
      </c>
      <c r="F40" s="3">
        <v>702</v>
      </c>
      <c r="G40" s="3">
        <v>3</v>
      </c>
      <c r="H40" s="3">
        <v>116</v>
      </c>
      <c r="I40" s="28">
        <f t="shared" si="6"/>
        <v>0.85593220338983056</v>
      </c>
      <c r="J40" s="27">
        <f t="shared" si="1"/>
        <v>0.1440677966101695</v>
      </c>
      <c r="K40" s="27">
        <f t="shared" si="2"/>
        <v>4.1322314049586778E-2</v>
      </c>
      <c r="L40" s="27">
        <f t="shared" si="3"/>
        <v>0.99574468085106382</v>
      </c>
      <c r="M40" s="27">
        <f t="shared" si="4"/>
        <v>0.625</v>
      </c>
      <c r="N40" s="27">
        <f t="shared" si="5"/>
        <v>7.7519379844961239E-2</v>
      </c>
    </row>
    <row r="41" spans="1:14" x14ac:dyDescent="0.25">
      <c r="A41" s="3">
        <v>7500</v>
      </c>
      <c r="B41" s="3">
        <v>1</v>
      </c>
      <c r="C41" s="3">
        <v>0.01</v>
      </c>
      <c r="D41" s="26">
        <v>7.69</v>
      </c>
      <c r="E41" s="3">
        <v>8</v>
      </c>
      <c r="F41" s="3">
        <v>694</v>
      </c>
      <c r="G41" s="3">
        <v>11</v>
      </c>
      <c r="H41" s="3">
        <v>113</v>
      </c>
      <c r="I41" s="28">
        <f t="shared" si="6"/>
        <v>0.84987893462469732</v>
      </c>
      <c r="J41" s="27">
        <f t="shared" si="1"/>
        <v>0.15012106537530268</v>
      </c>
      <c r="K41" s="27">
        <f t="shared" si="2"/>
        <v>6.6115702479338845E-2</v>
      </c>
      <c r="L41" s="27">
        <f t="shared" si="3"/>
        <v>0.98439716312056735</v>
      </c>
      <c r="M41" s="27">
        <f t="shared" si="4"/>
        <v>0.42105263157894735</v>
      </c>
      <c r="N41" s="27">
        <f t="shared" si="5"/>
        <v>0.1142857142857143</v>
      </c>
    </row>
    <row r="42" spans="1:14" x14ac:dyDescent="0.25">
      <c r="A42" s="3">
        <v>7500</v>
      </c>
      <c r="B42" s="3">
        <v>2</v>
      </c>
      <c r="C42" s="3">
        <v>1E-3</v>
      </c>
      <c r="D42" s="26">
        <v>10.88</v>
      </c>
      <c r="E42" s="3">
        <v>4</v>
      </c>
      <c r="F42" s="3">
        <v>697</v>
      </c>
      <c r="G42" s="3">
        <v>8</v>
      </c>
      <c r="H42" s="3">
        <v>117</v>
      </c>
      <c r="I42" s="28">
        <f t="shared" si="6"/>
        <v>0.84866828087167068</v>
      </c>
      <c r="J42" s="27">
        <f t="shared" si="1"/>
        <v>0.1513317191283293</v>
      </c>
      <c r="K42" s="27">
        <f t="shared" si="2"/>
        <v>3.3057851239669422E-2</v>
      </c>
      <c r="L42" s="27">
        <f t="shared" si="3"/>
        <v>0.98865248226950353</v>
      </c>
      <c r="M42" s="27">
        <f t="shared" si="4"/>
        <v>0.33333333333333331</v>
      </c>
      <c r="N42" s="27">
        <f t="shared" si="5"/>
        <v>6.0150375939849628E-2</v>
      </c>
    </row>
    <row r="43" spans="1:14" x14ac:dyDescent="0.25">
      <c r="A43" s="3">
        <v>7500</v>
      </c>
      <c r="B43" s="3">
        <v>2</v>
      </c>
      <c r="C43" s="3">
        <v>0.01</v>
      </c>
      <c r="D43" s="26">
        <v>10.83</v>
      </c>
      <c r="E43" s="3">
        <v>11</v>
      </c>
      <c r="F43" s="3">
        <v>680</v>
      </c>
      <c r="G43" s="3">
        <v>25</v>
      </c>
      <c r="H43" s="3">
        <v>110</v>
      </c>
      <c r="I43" s="28">
        <f t="shared" si="6"/>
        <v>0.83656174334140432</v>
      </c>
      <c r="J43" s="27">
        <f t="shared" si="1"/>
        <v>0.16343825665859565</v>
      </c>
      <c r="K43" s="27">
        <f t="shared" si="2"/>
        <v>9.0909090909090912E-2</v>
      </c>
      <c r="L43" s="27">
        <f t="shared" si="3"/>
        <v>0.96453900709219853</v>
      </c>
      <c r="M43" s="27">
        <f t="shared" si="4"/>
        <v>0.30555555555555558</v>
      </c>
      <c r="N43" s="27">
        <f t="shared" si="5"/>
        <v>0.14012738853503184</v>
      </c>
    </row>
    <row r="44" spans="1:14" x14ac:dyDescent="0.25">
      <c r="A44" s="3">
        <v>7500</v>
      </c>
      <c r="B44" s="3">
        <v>5</v>
      </c>
      <c r="C44" s="3">
        <v>0.1</v>
      </c>
      <c r="D44" s="26">
        <v>19.920000000000002</v>
      </c>
      <c r="E44" s="3">
        <v>15</v>
      </c>
      <c r="F44" s="3">
        <v>658</v>
      </c>
      <c r="G44" s="3">
        <v>47</v>
      </c>
      <c r="H44" s="3">
        <v>106</v>
      </c>
      <c r="I44" s="28">
        <f t="shared" si="6"/>
        <v>0.81476997578692489</v>
      </c>
      <c r="J44" s="27">
        <f t="shared" si="1"/>
        <v>0.18523002421307505</v>
      </c>
      <c r="K44" s="27">
        <f t="shared" si="2"/>
        <v>0.12396694214876033</v>
      </c>
      <c r="L44" s="27">
        <f t="shared" si="3"/>
        <v>0.93333333333333335</v>
      </c>
      <c r="M44" s="27">
        <f t="shared" si="4"/>
        <v>0.24193548387096775</v>
      </c>
      <c r="N44" s="27">
        <f t="shared" si="5"/>
        <v>0.16393442622950818</v>
      </c>
    </row>
    <row r="45" spans="1:14" x14ac:dyDescent="0.25">
      <c r="A45" s="3">
        <v>7500</v>
      </c>
      <c r="B45" s="3">
        <v>7</v>
      </c>
      <c r="C45" s="3">
        <v>0.1</v>
      </c>
      <c r="D45" s="26">
        <v>25.39</v>
      </c>
      <c r="E45" s="3">
        <v>14</v>
      </c>
      <c r="F45" s="3">
        <v>661</v>
      </c>
      <c r="G45" s="3">
        <v>44</v>
      </c>
      <c r="H45" s="3">
        <v>107</v>
      </c>
      <c r="I45" s="28">
        <f t="shared" si="6"/>
        <v>0.81719128329297819</v>
      </c>
      <c r="J45" s="27">
        <f t="shared" si="1"/>
        <v>0.18280871670702178</v>
      </c>
      <c r="K45" s="27">
        <f t="shared" si="2"/>
        <v>0.11570247933884298</v>
      </c>
      <c r="L45" s="27">
        <f t="shared" si="3"/>
        <v>0.93758865248226952</v>
      </c>
      <c r="M45" s="27">
        <f t="shared" si="4"/>
        <v>0.2413793103448276</v>
      </c>
      <c r="N45" s="27">
        <f t="shared" si="5"/>
        <v>0.15642458100558662</v>
      </c>
    </row>
    <row r="47" spans="1:14" x14ac:dyDescent="0.25">
      <c r="A47" t="s">
        <v>62</v>
      </c>
    </row>
    <row r="48" spans="1:14" x14ac:dyDescent="0.25">
      <c r="A48" t="s">
        <v>63</v>
      </c>
    </row>
  </sheetData>
  <mergeCells count="3">
    <mergeCell ref="A4:C4"/>
    <mergeCell ref="E4:H4"/>
    <mergeCell ref="I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Cleve - Decision Tree</vt:lpstr>
      <vt:lpstr>Cleve - Random Forests, Bagging</vt:lpstr>
      <vt:lpstr>Cleve - Boosting</vt:lpstr>
      <vt:lpstr>Fram - Decision Tree</vt:lpstr>
      <vt:lpstr>Fram - Random Forests, Bagging</vt:lpstr>
      <vt:lpstr>Fram - Boosting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2020-11-03T22:00:51Z</dcterms:created>
  <dcterms:modified xsi:type="dcterms:W3CDTF">2020-11-11T02:02:25Z</dcterms:modified>
</cp:coreProperties>
</file>