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<sst xmlns="http://schemas.openxmlformats.org/spreadsheetml/2006/main" count="33" uniqueCount="31">
  <si>
    <t>Beskrivelse</t>
  </si>
  <si>
    <t>Kroner</t>
  </si>
  <si>
    <t>Antall</t>
  </si>
  <si>
    <t>Kroner pr. enhet/time</t>
  </si>
  <si>
    <t>Total pris</t>
  </si>
  <si>
    <t>Lån</t>
  </si>
  <si>
    <t>Anskaffelseskostnadder</t>
  </si>
  <si>
    <t>Egenkapital</t>
  </si>
  <si>
    <t>Programvare</t>
  </si>
  <si>
    <t>Sum</t>
  </si>
  <si>
    <t>Donasjoner til open source</t>
  </si>
  <si>
    <t>Delsum; programvare</t>
  </si>
  <si>
    <t>Maskinvare</t>
  </si>
  <si>
    <t>Komplett PC a35
konfigurasjon: 
ingen operativsystem, 
Intel B580</t>
  </si>
  <si>
    <t>Lenovo Thinksystem 
ST45 server</t>
  </si>
  <si>
    <t>HP OfficeJet 9720e printer</t>
  </si>
  <si>
    <t>Switch</t>
  </si>
  <si>
    <t>Multilayer switch</t>
  </si>
  <si>
    <t>Delsum; maskinvare</t>
  </si>
  <si>
    <t>Installasjonskostnader</t>
  </si>
  <si>
    <t>Delsum; installasjonskostnader</t>
  </si>
  <si>
    <t>Servicekostnader</t>
  </si>
  <si>
    <t>Delsum; servicekostnader</t>
  </si>
  <si>
    <t>Opplæring</t>
  </si>
  <si>
    <t>Kartlegging</t>
  </si>
  <si>
    <t>Kurs</t>
  </si>
  <si>
    <t>Delsum; opplæring</t>
  </si>
  <si>
    <t>Diverse</t>
  </si>
  <si>
    <t>Nettleie per år (ISP)</t>
  </si>
  <si>
    <t>Renter på lån (pr år)</t>
  </si>
  <si>
    <t>Balanse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</si>
</sst>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kr-414]"/>
    <numFmt numFmtId="165" formatCode="#,##0\ [$kr-414]"/>
    <numFmt numFmtId="166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3" fontId="1" numFmtId="0" xfId="0" applyAlignment="1" applyFill="1" applyFont="1">
      <alignment readingOrder="0"/>
    </xf>
    <xf borderId="0" fillId="3" fontId="2" numFmtId="164" xfId="0" applyFont="1" applyNumberFormat="1"/>
    <xf borderId="0" fillId="3" fontId="2" numFmtId="0" xfId="0" applyFont="1"/>
    <xf borderId="0" fillId="3" fontId="2" numFmtId="165" xfId="0" applyFont="1" applyNumberFormat="1"/>
    <xf borderId="0" fillId="3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omplettbedrift.no/product/1307256/pc-nettbrett/stasjonaer-pc/komplett-pc-office-a35" TargetMode="External"/><Relationship Id="rId2" Type="http://schemas.openxmlformats.org/officeDocument/2006/relationships/hyperlink" Target="https://www.dustin.no/product/5020059798/thinksystem-st45-server-2-tb-tower-amd-epyc-4124p-38-ghz-16-gb-ddr5-sdram-500-w?tab=specification&amp;scrollToTab=true" TargetMode="External"/><Relationship Id="rId3" Type="http://schemas.openxmlformats.org/officeDocument/2006/relationships/hyperlink" Target="https://www.komplett.no/product/1310297/datautstyr/skrivereskannere/skrivere/hp-officejet-pro-9720e-blekkskriver" TargetMode="External"/><Relationship Id="rId4" Type="http://schemas.openxmlformats.org/officeDocument/2006/relationships/hyperlink" Target="https://www.komplettbedrift.no/product/1183101/datautstyr/nettverk/switch/zyxel-switch-gs1100-24e" TargetMode="External"/><Relationship Id="rId5" Type="http://schemas.openxmlformats.org/officeDocument/2006/relationships/hyperlink" Target="https://www.senetic.no/product/GS-6311-24T4X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.5"/>
    <col customWidth="1" min="4" max="4" width="26.13"/>
    <col customWidth="1" min="5" max="5" width="5.63"/>
    <col customWidth="1" min="6" max="6" width="17.75"/>
  </cols>
  <sheetData>
    <row r="1">
      <c r="A1" s="1" t="s">
        <v>0</v>
      </c>
      <c r="B1" s="1" t="s">
        <v>1</v>
      </c>
      <c r="C1" s="2"/>
      <c r="D1" s="1" t="s">
        <v>0</v>
      </c>
      <c r="E1" s="1" t="s">
        <v>2</v>
      </c>
      <c r="F1" s="1" t="s">
        <v>3</v>
      </c>
      <c r="G1" s="1" t="s">
        <v>4</v>
      </c>
    </row>
    <row r="2">
      <c r="C2" s="2"/>
      <c r="F2" s="3"/>
    </row>
    <row r="3">
      <c r="A3" s="4" t="s">
        <v>5</v>
      </c>
      <c r="B3" s="5">
        <v>200000.0</v>
      </c>
      <c r="C3" s="2"/>
      <c r="D3" s="1" t="s">
        <v>6</v>
      </c>
      <c r="F3" s="6"/>
      <c r="G3" s="7"/>
    </row>
    <row r="4">
      <c r="A4" s="4" t="s">
        <v>7</v>
      </c>
      <c r="B4" s="5">
        <v>100000.0</v>
      </c>
      <c r="C4" s="2"/>
      <c r="D4" s="1" t="s">
        <v>8</v>
      </c>
      <c r="F4" s="6"/>
      <c r="G4" s="5">
        <v>6.0</v>
      </c>
    </row>
    <row r="5">
      <c r="A5" s="8" t="s">
        <v>9</v>
      </c>
      <c r="B5" s="9">
        <f>SUM(B3:B4)</f>
        <v>300000</v>
      </c>
      <c r="C5" s="2"/>
      <c r="D5" s="4" t="s">
        <v>10</v>
      </c>
      <c r="E5" s="4">
        <v>4.0</v>
      </c>
      <c r="F5" s="5">
        <v>10000.0</v>
      </c>
      <c r="G5" s="3">
        <f>sum(E5*F5)</f>
        <v>40000</v>
      </c>
    </row>
    <row r="6">
      <c r="B6" s="3"/>
      <c r="C6" s="10"/>
      <c r="D6" s="8" t="s">
        <v>11</v>
      </c>
      <c r="E6" s="10"/>
      <c r="F6" s="11"/>
      <c r="G6" s="12">
        <f>sum(G5)</f>
        <v>40000</v>
      </c>
    </row>
    <row r="7">
      <c r="B7" s="3"/>
      <c r="C7" s="2"/>
      <c r="F7" s="6"/>
      <c r="G7" s="3"/>
    </row>
    <row r="8">
      <c r="B8" s="3"/>
      <c r="C8" s="2"/>
      <c r="F8" s="6"/>
      <c r="G8" s="3"/>
    </row>
    <row r="9">
      <c r="B9" s="3"/>
      <c r="C9" s="2"/>
      <c r="D9" s="1" t="s">
        <v>12</v>
      </c>
      <c r="F9" s="6"/>
      <c r="G9" s="3"/>
    </row>
    <row r="10">
      <c r="B10" s="3"/>
      <c r="C10" s="2"/>
      <c r="D10" s="13" t="s">
        <v>13</v>
      </c>
      <c r="E10" s="4">
        <v>11.0</v>
      </c>
      <c r="F10" s="3">
        <v>8596.0</v>
      </c>
      <c r="G10" s="3">
        <f>SUM(E10*F10)</f>
        <v>94556</v>
      </c>
    </row>
    <row r="13">
      <c r="C13" s="2"/>
      <c r="D13" s="13" t="s">
        <v>14</v>
      </c>
      <c r="E13" s="4">
        <v>2.0</v>
      </c>
      <c r="F13" s="14">
        <v>13369.0</v>
      </c>
      <c r="G13" s="3">
        <f t="shared" ref="G13:G16" si="1">SUM(E13*F13)</f>
        <v>26738</v>
      </c>
    </row>
    <row r="14">
      <c r="C14" s="2"/>
      <c r="D14" s="13" t="s">
        <v>15</v>
      </c>
      <c r="E14" s="4">
        <v>2.0</v>
      </c>
      <c r="F14" s="14">
        <v>2390.0</v>
      </c>
      <c r="G14" s="3">
        <f t="shared" si="1"/>
        <v>4780</v>
      </c>
    </row>
    <row r="15">
      <c r="C15" s="2"/>
      <c r="D15" s="13" t="s">
        <v>16</v>
      </c>
      <c r="E15" s="4">
        <v>3.0</v>
      </c>
      <c r="F15" s="14">
        <v>951.0</v>
      </c>
      <c r="G15" s="3">
        <f t="shared" si="1"/>
        <v>2853</v>
      </c>
    </row>
    <row r="16">
      <c r="C16" s="2"/>
      <c r="D16" s="13" t="s">
        <v>17</v>
      </c>
      <c r="E16" s="4">
        <v>1.0</v>
      </c>
      <c r="F16" s="14">
        <v>2544.0</v>
      </c>
      <c r="G16" s="3">
        <f t="shared" si="1"/>
        <v>2544</v>
      </c>
    </row>
    <row r="17">
      <c r="C17" s="10"/>
      <c r="D17" s="8" t="s">
        <v>18</v>
      </c>
      <c r="E17" s="10"/>
      <c r="F17" s="11"/>
      <c r="G17" s="9">
        <f>SUM(G10:G16)</f>
        <v>131471</v>
      </c>
    </row>
    <row r="18">
      <c r="C18" s="2"/>
      <c r="F18" s="6"/>
      <c r="G18" s="3"/>
    </row>
    <row r="19">
      <c r="C19" s="2"/>
      <c r="D19" s="1" t="s">
        <v>19</v>
      </c>
      <c r="E19" s="4">
        <v>13.0</v>
      </c>
      <c r="F19" s="14">
        <v>300.0</v>
      </c>
      <c r="G19" s="3">
        <f>SUM(E19*F19)</f>
        <v>3900</v>
      </c>
    </row>
    <row r="20">
      <c r="C20" s="2"/>
      <c r="D20" s="1" t="s">
        <v>20</v>
      </c>
      <c r="F20" s="6"/>
      <c r="G20" s="3">
        <f>SUM(G19)</f>
        <v>3900</v>
      </c>
    </row>
    <row r="21">
      <c r="C21" s="2"/>
      <c r="F21" s="6"/>
      <c r="G21" s="3"/>
    </row>
    <row r="22">
      <c r="C22" s="2"/>
      <c r="D22" s="1" t="s">
        <v>21</v>
      </c>
      <c r="E22" s="4">
        <v>1.0</v>
      </c>
      <c r="F22" s="14">
        <v>15000.0</v>
      </c>
      <c r="G22" s="3">
        <f>SUM(E22*F22)</f>
        <v>15000</v>
      </c>
    </row>
    <row r="23">
      <c r="C23" s="2"/>
      <c r="D23" s="1" t="s">
        <v>22</v>
      </c>
      <c r="F23" s="6"/>
      <c r="G23" s="3">
        <f>sum(G22)</f>
        <v>15000</v>
      </c>
    </row>
    <row r="24">
      <c r="C24" s="2"/>
      <c r="F24" s="6"/>
      <c r="G24" s="3"/>
    </row>
    <row r="25">
      <c r="C25" s="2"/>
      <c r="D25" s="1" t="s">
        <v>23</v>
      </c>
      <c r="F25" s="6"/>
      <c r="G25" s="3"/>
    </row>
    <row r="26">
      <c r="C26" s="2"/>
      <c r="D26" s="4" t="s">
        <v>24</v>
      </c>
      <c r="E26" s="4">
        <v>11.0</v>
      </c>
      <c r="F26" s="14">
        <v>2000.0</v>
      </c>
      <c r="G26" s="3">
        <f t="shared" ref="G26:G27" si="2">sum(E26*F26)</f>
        <v>22000</v>
      </c>
    </row>
    <row r="27">
      <c r="C27" s="2"/>
      <c r="D27" s="4" t="s">
        <v>25</v>
      </c>
      <c r="E27" s="4">
        <v>2.0</v>
      </c>
      <c r="F27" s="14">
        <v>5000.0</v>
      </c>
      <c r="G27" s="3">
        <f t="shared" si="2"/>
        <v>10000</v>
      </c>
    </row>
    <row r="28">
      <c r="C28" s="2"/>
      <c r="D28" s="1" t="s">
        <v>26</v>
      </c>
      <c r="F28" s="6"/>
      <c r="G28" s="3">
        <f>sum(G26:G27)</f>
        <v>32000</v>
      </c>
    </row>
    <row r="29">
      <c r="C29" s="2"/>
      <c r="F29" s="6"/>
      <c r="G29" s="3"/>
    </row>
    <row r="30">
      <c r="C30" s="2"/>
      <c r="D30" s="1" t="s">
        <v>27</v>
      </c>
      <c r="F30" s="6"/>
      <c r="G30" s="3"/>
    </row>
    <row r="31">
      <c r="C31" s="2"/>
      <c r="D31" s="4" t="s">
        <v>28</v>
      </c>
      <c r="E31" s="4">
        <v>12.0</v>
      </c>
      <c r="F31" s="14">
        <v>699.0</v>
      </c>
      <c r="G31" s="3">
        <f>sum(E31*F31)</f>
        <v>8388</v>
      </c>
    </row>
    <row r="32">
      <c r="C32" s="2"/>
      <c r="D32" s="4" t="s">
        <v>29</v>
      </c>
      <c r="E32" s="4">
        <v>1.0</v>
      </c>
      <c r="F32" s="15">
        <v>0.05</v>
      </c>
      <c r="G32" s="5">
        <v>10000.0</v>
      </c>
    </row>
    <row r="33">
      <c r="C33" s="2"/>
      <c r="F33" s="6"/>
      <c r="G33" s="3"/>
    </row>
    <row r="34">
      <c r="C34" s="10"/>
      <c r="D34" s="8" t="s">
        <v>9</v>
      </c>
      <c r="E34" s="10"/>
      <c r="F34" s="11"/>
      <c r="G34" s="9">
        <f>sum(G6+G17+G20+G23+G28+G31+G32)</f>
        <v>240759</v>
      </c>
    </row>
    <row r="35">
      <c r="C35" s="10"/>
      <c r="D35" s="8" t="s">
        <v>30</v>
      </c>
      <c r="E35" s="10"/>
      <c r="F35" s="11"/>
      <c r="G35" s="9">
        <f>sum(B5-G34)</f>
        <v>59241</v>
      </c>
    </row>
    <row r="37">
      <c r="F37" s="6"/>
      <c r="G37" s="3"/>
    </row>
    <row r="38">
      <c r="F38" s="3"/>
      <c r="G38" s="3"/>
    </row>
    <row r="39">
      <c r="F39" s="3"/>
      <c r="G39" s="3"/>
    </row>
    <row r="40">
      <c r="F40" s="3"/>
      <c r="G40" s="3"/>
    </row>
  </sheetData>
  <mergeCells count="2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V10:V12"/>
    <mergeCell ref="W10:W12"/>
    <mergeCell ref="X10:X12"/>
    <mergeCell ref="Y10:Y12"/>
    <mergeCell ref="Z10:Z12"/>
    <mergeCell ref="O10:O12"/>
    <mergeCell ref="P10:P12"/>
    <mergeCell ref="Q10:Q12"/>
    <mergeCell ref="R10:R12"/>
    <mergeCell ref="S10:S12"/>
    <mergeCell ref="T10:T12"/>
    <mergeCell ref="U10:U12"/>
  </mergeCells>
  <hyperlinks>
    <hyperlink r:id="rId1" ref="D10"/>
    <hyperlink r:id="rId2" ref="D13"/>
    <hyperlink r:id="rId3" ref="D14"/>
    <hyperlink r:id="rId4" ref="D15"/>
    <hyperlink r:id="rId5" ref="D16"/>
  </hyperlinks>
  <drawing r:id="rId6"/>
</worksheet>
</file>