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linelucille-guex/switchdrive/shared UNIL/Ppu_Pve_growth_data/version 2/figures/Overleaf/Fig6_EffectActivationFunction/BoxPlotComp/"/>
    </mc:Choice>
  </mc:AlternateContent>
  <xr:revisionPtr revIDLastSave="0" documentId="13_ncr:1_{D4A797C7-746E-B64E-B1D8-1AD58A516510}" xr6:coauthVersionLast="36" xr6:coauthVersionMax="36" xr10:uidLastSave="{00000000-0000-0000-0000-000000000000}"/>
  <bookViews>
    <workbookView xWindow="-50060" yWindow="500" windowWidth="34940" windowHeight="36100" activeTab="9" xr2:uid="{BEBC901A-C271-C541-B181-863F4A9251CC}"/>
  </bookViews>
  <sheets>
    <sheet name="Information" sheetId="2" r:id="rId1"/>
    <sheet name="Data" sheetId="5" r:id="rId2"/>
    <sheet name="Code M1" sheetId="6" r:id="rId3"/>
    <sheet name="Code M2" sheetId="8" r:id="rId4"/>
    <sheet name="Test" sheetId="9" r:id="rId5"/>
    <sheet name="Data Friday" sheetId="10" r:id="rId6"/>
    <sheet name="Data FridayTest" sheetId="11" r:id="rId7"/>
    <sheet name="Data ISME" sheetId="12" r:id="rId8"/>
    <sheet name="Data Vassily" sheetId="13" r:id="rId9"/>
    <sheet name="Overleaf" sheetId="14" r:id="rId10"/>
    <sheet name="Overleaf Revision" sheetId="1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4" l="1"/>
  <c r="C69" i="14"/>
  <c r="C70" i="14"/>
  <c r="C71" i="14"/>
  <c r="H71" i="14" s="1"/>
  <c r="C6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2" i="14"/>
  <c r="H73" i="14"/>
  <c r="H74" i="14"/>
  <c r="H75" i="14"/>
  <c r="H76" i="14"/>
  <c r="H77" i="14"/>
  <c r="H78" i="14"/>
  <c r="H79" i="14"/>
  <c r="H80" i="14"/>
  <c r="H81" i="14"/>
  <c r="H2" i="14"/>
  <c r="H20" i="15" l="1"/>
  <c r="H21" i="15"/>
  <c r="H19" i="15"/>
  <c r="H15" i="15"/>
  <c r="H16" i="15"/>
  <c r="H14" i="15"/>
  <c r="H10" i="15"/>
  <c r="H11" i="15"/>
  <c r="H9" i="15"/>
  <c r="H5" i="15"/>
  <c r="H6" i="15"/>
  <c r="H4" i="15"/>
  <c r="H3" i="15"/>
  <c r="H7" i="15"/>
  <c r="H8" i="15"/>
  <c r="H12" i="15"/>
  <c r="H13" i="15"/>
  <c r="H17" i="15"/>
  <c r="H18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2" i="15"/>
  <c r="I69" i="10" l="1"/>
  <c r="I70" i="10"/>
  <c r="I71" i="10"/>
  <c r="I72" i="10"/>
  <c r="I73" i="10"/>
  <c r="I74" i="10"/>
  <c r="I75" i="10"/>
  <c r="I76" i="10"/>
  <c r="I77" i="10"/>
  <c r="I78" i="10"/>
  <c r="I7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2" i="10"/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4" i="10"/>
  <c r="H75" i="10"/>
  <c r="H76" i="10"/>
  <c r="H77" i="10"/>
  <c r="H78" i="10"/>
  <c r="H79" i="10"/>
  <c r="H71" i="10"/>
  <c r="H72" i="10"/>
  <c r="H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3" i="10"/>
  <c r="G74" i="10"/>
  <c r="G75" i="10"/>
  <c r="G76" i="10"/>
  <c r="G77" i="10"/>
  <c r="G78" i="10"/>
  <c r="G79" i="10"/>
  <c r="G72" i="10"/>
  <c r="G71" i="10"/>
  <c r="H9" i="5" l="1"/>
  <c r="H7" i="5"/>
  <c r="H6" i="5"/>
  <c r="H4" i="5"/>
  <c r="H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Isaline Guex</author>
  </authors>
  <commentList>
    <comment ref="A1" authorId="0" shapeId="0" xr:uid="{3B0B9E40-7292-B44B-BA95-BA7028ACFFD6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Compare observation, standard model (M1) and model involving threshold (M2) where variance only come from the mu_max (other parameters, yield and Ks are fixed and equal means of the density).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Isaline Guex</author>
  </authors>
  <commentList>
    <comment ref="G2" authorId="0" shapeId="0" xr:uid="{E6227D5C-F838-3A46-9463-6CB3F76B8B2E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Model without cross-feeding</t>
        </r>
      </text>
    </comment>
    <comment ref="G42" authorId="0" shapeId="0" xr:uid="{0C24E3ED-0263-A247-B4EE-FE3534035100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Model indicative W_i - T_i &gt; 0, 1
</t>
        </r>
        <r>
          <rPr>
            <sz val="10"/>
            <color rgb="FF000000"/>
            <rFont val="Tahoma"/>
            <family val="2"/>
          </rPr>
          <t>W_i - T_i &lt;= 0, 0</t>
        </r>
      </text>
    </comment>
    <comment ref="G62" authorId="0" shapeId="0" xr:uid="{45E3416B-3F67-E541-82D0-24E25ABD07A8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Model using Hill Function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Isaline Guex</author>
  </authors>
  <commentList>
    <comment ref="G2" authorId="0" shapeId="0" xr:uid="{0AC509E9-F3E1-C34C-BA50-EAF2F3830033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Model with bilateral inhibition. Thresholds fitted with R.</t>
        </r>
      </text>
    </comment>
    <comment ref="G42" authorId="0" shapeId="0" xr:uid="{5113517F-5908-894C-8139-DA885526ADDB}">
      <text>
        <r>
          <rPr>
            <b/>
            <sz val="10"/>
            <color rgb="FF000000"/>
            <rFont val="Tahoma"/>
            <family val="2"/>
          </rPr>
          <t>Isaline Guex: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Unilateral inhibition</t>
        </r>
      </text>
    </comment>
  </commentList>
</comments>
</file>

<file path=xl/sharedStrings.xml><?xml version="1.0" encoding="utf-8"?>
<sst xmlns="http://schemas.openxmlformats.org/spreadsheetml/2006/main" count="2574" uniqueCount="369">
  <si>
    <t>100:1</t>
  </si>
  <si>
    <t>10:1</t>
  </si>
  <si>
    <t>1:1</t>
  </si>
  <si>
    <t>1:10</t>
  </si>
  <si>
    <t>1:100</t>
  </si>
  <si>
    <t>Proportions</t>
  </si>
  <si>
    <t>Information</t>
  </si>
  <si>
    <t>Corresponds to the model given in the folder "Double process with prod P".</t>
  </si>
  <si>
    <t>A</t>
  </si>
  <si>
    <t>B</t>
  </si>
  <si>
    <t>C</t>
  </si>
  <si>
    <t>D</t>
  </si>
  <si>
    <t>Ratio</t>
  </si>
  <si>
    <t>Abundance</t>
  </si>
  <si>
    <t>Sim</t>
  </si>
  <si>
    <t>Obs</t>
  </si>
  <si>
    <t>Replicates</t>
  </si>
  <si>
    <t>E</t>
  </si>
  <si>
    <t>F</t>
  </si>
  <si>
    <t>G</t>
  </si>
  <si>
    <t>Category</t>
  </si>
  <si>
    <t>Model</t>
  </si>
  <si>
    <t>M2</t>
  </si>
  <si>
    <t>Model M2</t>
  </si>
  <si>
    <t>Model M1</t>
  </si>
  <si>
    <t>Standard model without using of waste</t>
  </si>
  <si>
    <t xml:space="preserve">Corresponds to the model given in the folder </t>
  </si>
  <si>
    <t>M1</t>
  </si>
  <si>
    <r>
      <t xml:space="preserve">clear </t>
    </r>
    <r>
      <rPr>
        <sz val="10"/>
        <color rgb="FFA020F0"/>
        <rFont val="Courier"/>
        <family val="1"/>
      </rPr>
      <t>all</t>
    </r>
    <r>
      <rPr>
        <sz val="10"/>
        <color theme="1"/>
        <rFont val="Courier"/>
        <family val="1"/>
      </rPr>
      <t>;</t>
    </r>
  </si>
  <si>
    <r>
      <t xml:space="preserve">close </t>
    </r>
    <r>
      <rPr>
        <sz val="10"/>
        <color rgb="FFA020F0"/>
        <rFont val="Courier"/>
        <family val="1"/>
      </rPr>
      <t>all</t>
    </r>
    <r>
      <rPr>
        <sz val="10"/>
        <color theme="1"/>
        <rFont val="Courier"/>
        <family val="1"/>
      </rPr>
      <t>;</t>
    </r>
  </si>
  <si>
    <t>%This script simulates other co-culture experiments with few time step</t>
  </si>
  <si>
    <t>%measurments but other initial densities. It compares simulations and</t>
  </si>
  <si>
    <t>%observations</t>
  </si>
  <si>
    <t>%Save or not the figure and data</t>
  </si>
  <si>
    <r>
      <t xml:space="preserve">save_data = 0; </t>
    </r>
    <r>
      <rPr>
        <sz val="10"/>
        <color rgb="FF3C763D"/>
        <rFont val="Courier"/>
        <family val="1"/>
      </rPr>
      <t>%If save = 1, figures and tables are saved (.fig or .xlsx) and overwrite the actual data. Otherwise, there are not.</t>
    </r>
  </si>
  <si>
    <r>
      <t xml:space="preserve">CopyNum = </t>
    </r>
    <r>
      <rPr>
        <sz val="10"/>
        <color rgb="FFA020F0"/>
        <rFont val="Courier"/>
        <family val="1"/>
      </rPr>
      <t>'ManuRenyi5RatioSWP'</t>
    </r>
    <r>
      <rPr>
        <sz val="10"/>
        <color rgb="FF000000"/>
        <rFont val="Courier"/>
        <family val="1"/>
      </rPr>
      <t>;</t>
    </r>
  </si>
  <si>
    <t>%Load data</t>
  </si>
  <si>
    <t>%Excel data</t>
  </si>
  <si>
    <r>
      <t xml:space="preserve">Name_Sheet = </t>
    </r>
    <r>
      <rPr>
        <sz val="10"/>
        <color rgb="FFA020F0"/>
        <rFont val="Courier"/>
        <family val="1"/>
      </rPr>
      <t>'Sheet1'</t>
    </r>
    <r>
      <rPr>
        <sz val="10"/>
        <color rgb="FF000000"/>
        <rFont val="Courier"/>
        <family val="1"/>
      </rPr>
      <t xml:space="preserve">; </t>
    </r>
    <r>
      <rPr>
        <sz val="10"/>
        <color rgb="FF3C763D"/>
        <rFont val="Courier"/>
        <family val="1"/>
      </rPr>
      <t>%Name of the sheet</t>
    </r>
  </si>
  <si>
    <r>
      <t>data = readtable(</t>
    </r>
    <r>
      <rPr>
        <sz val="10"/>
        <color rgb="FFA020F0"/>
        <rFont val="Courier"/>
        <family val="1"/>
      </rPr>
      <t>'Ppu_Pve_toluene_succ_replicate_growth.xlsx'</t>
    </r>
    <r>
      <rPr>
        <sz val="10"/>
        <color rgb="FF000000"/>
        <rFont val="Courier"/>
        <family val="1"/>
      </rPr>
      <t xml:space="preserve">, </t>
    </r>
    <r>
      <rPr>
        <sz val="10"/>
        <color rgb="FFA020F0"/>
        <rFont val="Courier"/>
        <family val="1"/>
      </rPr>
      <t>'Sheet'</t>
    </r>
    <r>
      <rPr>
        <sz val="10"/>
        <color rgb="FF000000"/>
        <rFont val="Courier"/>
        <family val="1"/>
      </rPr>
      <t>, Name_Sheet);</t>
    </r>
  </si>
  <si>
    <t>size_table = size(data);</t>
  </si>
  <si>
    <t>Row_Start = 47;</t>
  </si>
  <si>
    <t>Row_Fin = 51;</t>
  </si>
  <si>
    <t>%47, 51 experiment on succinate</t>
  </si>
  <si>
    <t>Row_col_Start = 2;</t>
  </si>
  <si>
    <t>Row_col_Fin = 29;</t>
  </si>
  <si>
    <t>%2, 29 for experiment from smb://nas.unil.ch/DMF/GROUPS/gr_Vandermeer/Renyi Li/PVPP ratio experiment 2017-08-08/RATIO 2017-08-08.xlsx</t>
  </si>
  <si>
    <t>%30, 50 for experiment from smb://nas.unil.ch/DMF/GROUPS/gr_Vandermeer/Manupriyam/chapter renyi manu/Data_for_Figure2_PVPP_succinate_liquid.xlsx.</t>
  </si>
  <si>
    <r>
      <t xml:space="preserve">Time_step = 0:0.25:24; </t>
    </r>
    <r>
      <rPr>
        <sz val="10"/>
        <color rgb="FF3C763D"/>
        <rFont val="Courier"/>
        <family val="1"/>
      </rPr>
      <t>%Experiment on succinate</t>
    </r>
  </si>
  <si>
    <t>data_Evol = str2double(table2array(data(Row_Start:Row_Fin, Row_col_Start:Row_col_Fin)));</t>
  </si>
  <si>
    <t>%Parameters for the distribution generating the sample of X_m. Values drawn</t>
  </si>
  <si>
    <t>%from Excel file sheet "Flow cytrometry"</t>
  </si>
  <si>
    <r>
      <t xml:space="preserve">mean_X_m = 2.4*10^(-4); </t>
    </r>
    <r>
      <rPr>
        <sz val="10"/>
        <color rgb="FF3C763D"/>
        <rFont val="Courier"/>
        <family val="1"/>
      </rPr>
      <t>%Experiment on succinate</t>
    </r>
  </si>
  <si>
    <r>
      <t xml:space="preserve">sigma_X_m = 0; </t>
    </r>
    <r>
      <rPr>
        <sz val="10"/>
        <color rgb="FF3C763D"/>
        <rFont val="Courier"/>
        <family val="1"/>
      </rPr>
      <t>%We admit there are no variation in the initial concentration of resources.</t>
    </r>
  </si>
  <si>
    <t>%Parameters extraction data</t>
  </si>
  <si>
    <t>%Pve values</t>
  </si>
  <si>
    <r>
      <t>table_Pve = load(</t>
    </r>
    <r>
      <rPr>
        <sz val="10"/>
        <color rgb="FFA020F0"/>
        <rFont val="Courier"/>
        <family val="1"/>
      </rPr>
      <t>'PVEKSLNTable.mat'</t>
    </r>
    <r>
      <rPr>
        <sz val="10"/>
        <color theme="1"/>
        <rFont val="Courier"/>
        <family val="1"/>
      </rPr>
      <t>);</t>
    </r>
  </si>
  <si>
    <t>mean_LN_mu_max_Pve = table_Pve.LN_mu_max(1);</t>
  </si>
  <si>
    <t>var_LN_mu_max_Pve = table_Pve.LN_mu_max(2);</t>
  </si>
  <si>
    <t>mean_LN_yield_Pve = table_Pve.LN_yield(1);</t>
  </si>
  <si>
    <t>var_LN_yield_Pve = 0*table_Pve.LN_yield(2);</t>
  </si>
  <si>
    <t>mean_LN_rho_Pve = table_Pve.LN_gamma(1);</t>
  </si>
  <si>
    <t>var_LN_rho_Pve = 0*table_Pve.LN_gamma(2);</t>
  </si>
  <si>
    <t>%Ppu values</t>
  </si>
  <si>
    <r>
      <t>table_Ppu = load(</t>
    </r>
    <r>
      <rPr>
        <sz val="10"/>
        <color rgb="FFA020F0"/>
        <rFont val="Courier"/>
        <family val="1"/>
      </rPr>
      <t>'PPUKSLNTable.mat'</t>
    </r>
    <r>
      <rPr>
        <sz val="10"/>
        <color theme="1"/>
        <rFont val="Courier"/>
        <family val="1"/>
      </rPr>
      <t>);</t>
    </r>
  </si>
  <si>
    <t>mean_LN_mu_max_Ppu = table_Ppu.LN_mu_max(1);</t>
  </si>
  <si>
    <t>var_LN_mu_max_Ppu = table_Ppu.LN_mu_max(2);</t>
  </si>
  <si>
    <t>mean_LN_yield_Ppu = table_Ppu.LN_yield(1);</t>
  </si>
  <si>
    <t>var_LN_yield_Ppu = 0*table_Ppu.LN_yield(2);</t>
  </si>
  <si>
    <t>mean_LN_rho_Ppu = table_Ppu.LN_gamma(1);</t>
  </si>
  <si>
    <t>var_LN_rho_Ppu = 0*table_Ppu.LN_gamma(2);</t>
  </si>
  <si>
    <t>%Output parameters</t>
  </si>
  <si>
    <r>
      <t xml:space="preserve">tspan = [min(Time_step) max(Time_step)]; </t>
    </r>
    <r>
      <rPr>
        <sz val="10"/>
        <color rgb="FF3C763D"/>
        <rFont val="Courier"/>
        <family val="1"/>
      </rPr>
      <t>%Time in hours</t>
    </r>
  </si>
  <si>
    <t>Abund_init_PVE = data_Evol(:,mod(1:length(data_Evol(1,:)),7) == 1);</t>
  </si>
  <si>
    <t>Abund_init_PPU = data_Evol(:,mod(1:length(data_Evol(1,:)),7) == 2);</t>
  </si>
  <si>
    <t>Abund_fin_PVE = data_Evol(:,mod(1:length(data_Evol(1,:)),7) == 3);</t>
  </si>
  <si>
    <t>Abund_fin_PPU = data_Evol(:,mod(1:length(data_Evol(1,:)),7) == 4);</t>
  </si>
  <si>
    <t>Num_Rep = length(Abund_init_PVE(1,:));</t>
  </si>
  <si>
    <t>%The models</t>
  </si>
  <si>
    <t>fun_Monod = @(t, z, X_m, mu_max, yield, rho) [z(1)*mu_max(1)*((X_m - 1/yield(1)*z(1) - 1/yield(2)*z(2))/(X_m - 1/yield(1)*z(1) - 1/yield(2)*z(2) + rho(1)*(2.4*10^(-4) + 1/yield(1)*2.96*10^(-7)))); z(2)*mu_max(2)*((X_m - 1/yield(1)*z(1) - 1/yield(2)*z(2))/(X_m - 1/yield(1)*z(1) - 1/yield(2)*z(2) + rho(2)*(2.4*10^(-4) + 1/yield(2)*2.78*10^(-7))))];</t>
  </si>
  <si>
    <t>    </t>
  </si>
  <si>
    <r>
      <t>opts_1 = odeset(</t>
    </r>
    <r>
      <rPr>
        <sz val="10"/>
        <color rgb="FFA020F0"/>
        <rFont val="Courier"/>
        <family val="1"/>
      </rPr>
      <t>'RelTol'</t>
    </r>
    <r>
      <rPr>
        <sz val="10"/>
        <color rgb="FF000000"/>
        <rFont val="Courier"/>
        <family val="1"/>
      </rPr>
      <t>,1e-9,</t>
    </r>
    <r>
      <rPr>
        <sz val="10"/>
        <color rgb="FFA020F0"/>
        <rFont val="Courier"/>
        <family val="1"/>
      </rPr>
      <t>'AbsTol'</t>
    </r>
    <r>
      <rPr>
        <sz val="10"/>
        <color rgb="FF000000"/>
        <rFont val="Courier"/>
        <family val="1"/>
      </rPr>
      <t xml:space="preserve">,1e-10); </t>
    </r>
    <r>
      <rPr>
        <sz val="10"/>
        <color rgb="FF3C763D"/>
        <rFont val="Courier"/>
        <family val="1"/>
      </rPr>
      <t>%To smooth the curves obtained using ode45.</t>
    </r>
  </si>
  <si>
    <r>
      <t xml:space="preserve">nb_loop = 1; </t>
    </r>
    <r>
      <rPr>
        <sz val="10"/>
        <color rgb="FF3C763D"/>
        <rFont val="Courier"/>
        <family val="1"/>
      </rPr>
      <t>%Number of time the loops starting at 68 is performed. It allows to simulate several time the experiment in order to make a mean.</t>
    </r>
  </si>
  <si>
    <r>
      <t xml:space="preserve">num_ratio_min = 1; </t>
    </r>
    <r>
      <rPr>
        <sz val="10"/>
        <color rgb="FF3C763D"/>
        <rFont val="Courier"/>
        <family val="1"/>
      </rPr>
      <t>%Number of the ratio tested. For the experiment with only 1:1 ratio put 3. For the experiment with the 5 ratios, put 1.</t>
    </r>
  </si>
  <si>
    <r>
      <t xml:space="preserve">num_ratio_max = 5; </t>
    </r>
    <r>
      <rPr>
        <sz val="10"/>
        <color rgb="FF3C763D"/>
        <rFont val="Courier"/>
        <family val="1"/>
      </rPr>
      <t>%3 for the experiment with 1 ratio, 5 for the experiment with 5 ratios. If we want to test one sernario set the same number as in 63 (for instance one of the 5 particular ratios).</t>
    </r>
  </si>
  <si>
    <t>Fin_props_sim = zeros(nb_loop*Num_Rep, (num_ratio_max - num_ratio_min + 1));</t>
  </si>
  <si>
    <t>Fin_props_obs = zeros(nb_loop*Num_Rep, (num_ratio_max - num_ratio_min + 1));</t>
  </si>
  <si>
    <t>Fin_abund_sim = zeros(nb_loop*Num_Rep, (num_ratio_max - num_ratio_min + 1));</t>
  </si>
  <si>
    <t>Fin_abund_obs = zeros(nb_loop*Num_Rep, (num_ratio_max - num_ratio_min + 1));</t>
  </si>
  <si>
    <t>Ratio_sim_obs = zeros(nb_loop*Num_Rep, (num_ratio_max - num_ratio_min + 1));</t>
  </si>
  <si>
    <t>t_test = zeros(1, (num_ratio_max - num_ratio_min + 1));</t>
  </si>
  <si>
    <t>h_test = zeros(1, (num_ratio_max - num_ratio_min + 1));</t>
  </si>
  <si>
    <t>num_fig = 1;</t>
  </si>
  <si>
    <r>
      <t>for</t>
    </r>
    <r>
      <rPr>
        <sz val="10"/>
        <color theme="1"/>
        <rFont val="Courier"/>
        <family val="1"/>
      </rPr>
      <t xml:space="preserve"> l = 1:nb_loop</t>
    </r>
  </si>
  <si>
    <t>     k = 1;</t>
  </si>
  <si>
    <r>
      <t>for</t>
    </r>
    <r>
      <rPr>
        <sz val="10"/>
        <color theme="1"/>
        <rFont val="Courier"/>
        <family val="1"/>
      </rPr>
      <t xml:space="preserve"> j = num_ratio_min:num_ratio_max</t>
    </r>
  </si>
  <si>
    <t>    num_ratio = j;  </t>
  </si>
  <si>
    <r>
      <t xml:space="preserve">    </t>
    </r>
    <r>
      <rPr>
        <sz val="10"/>
        <color rgb="FF3C763D"/>
        <rFont val="Courier"/>
        <family val="1"/>
      </rPr>
      <t>%Parameters generation</t>
    </r>
  </si>
  <si>
    <t>    n_iter = 1000;</t>
  </si>
  <si>
    <t>    Mu_max_PVE =  lognrnd(mean_LN_mu_max_Pve, sqrt(var_LN_mu_max_Pve), 1, n_iter);</t>
  </si>
  <si>
    <t>    Mu_max_PPU =  lognrnd(mean_LN_mu_max_Ppu, sqrt(var_LN_mu_max_Ppu), 1, n_iter);</t>
  </si>
  <si>
    <r>
      <t xml:space="preserve">    X_m = normrnd(mean_X_m, sigma_X_m, 1, n_iter); </t>
    </r>
    <r>
      <rPr>
        <sz val="10"/>
        <color rgb="FF3C763D"/>
        <rFont val="Courier"/>
        <family val="1"/>
      </rPr>
      <t>%Simulate X_m for each replicates</t>
    </r>
  </si>
  <si>
    <t>    yield_PVE = lognrnd(mean_LN_yield_Pve, sqrt(var_LN_yield_Pve), 1, n_iter);</t>
  </si>
  <si>
    <t>    yield_PPU = lognrnd(mean_LN_yield_Ppu, sqrt(var_LN_yield_Ppu), 1, n_iter);</t>
  </si>
  <si>
    <r>
      <t>    rho_PVE = lognrnd(mean_LN_rho_Pve, sqrt(var_LN_rho_Pve), 1, n_iter);</t>
    </r>
    <r>
      <rPr>
        <sz val="10"/>
        <color rgb="FF3C763D"/>
        <rFont val="Courier"/>
        <family val="1"/>
      </rPr>
      <t>%0.8 %These two coefficent are "fitted" one the Renyi experiment with 10 replicates</t>
    </r>
  </si>
  <si>
    <r>
      <t>    rho_PPU = lognrnd(mean_LN_rho_Ppu, sqrt(var_LN_rho_Ppu), 1, n_iter);</t>
    </r>
    <r>
      <rPr>
        <sz val="10"/>
        <color rgb="FF3C763D"/>
        <rFont val="Courier"/>
        <family val="1"/>
      </rPr>
      <t>%0.6</t>
    </r>
  </si>
  <si>
    <r>
      <t xml:space="preserve">    </t>
    </r>
    <r>
      <rPr>
        <sz val="10"/>
        <color rgb="FF3C763D"/>
        <rFont val="Courier"/>
        <family val="1"/>
      </rPr>
      <t>%Computation of the rates of the reactions</t>
    </r>
  </si>
  <si>
    <t>    kappa_2 = [Mu_max_PVE; Mu_max_PPU];</t>
  </si>
  <si>
    <t>    kappa_3 = [kappa_2(1).*(1./yield_PVE - 1); kappa_2(2).*(1./yield_PPU - 1)];</t>
  </si>
  <si>
    <t>    kappa_1 = [(kappa_2(1) + kappa_3(1))./(rho_PVE.*(mean_X_m + 1./yield_PVE*2.96*10^(-7))); (kappa_2(2) + kappa_3(2))./(rho_PPU.*(mean_X_m + 1./yield_PPU*2.78*10^(-7)))];</t>
  </si>
  <si>
    <t>    Tab_output = {};</t>
  </si>
  <si>
    <r>
      <t xml:space="preserve">    </t>
    </r>
    <r>
      <rPr>
        <sz val="10"/>
        <color rgb="FF0000FF"/>
        <rFont val="Courier"/>
        <family val="1"/>
      </rPr>
      <t>for</t>
    </r>
    <r>
      <rPr>
        <sz val="10"/>
        <color theme="1"/>
        <rFont val="Courier"/>
        <family val="1"/>
      </rPr>
      <t xml:space="preserve"> i = 1:n_iter</t>
    </r>
  </si>
  <si>
    <t>        num_rep = randi(Num_Rep);</t>
  </si>
  <si>
    <r>
      <t xml:space="preserve">        </t>
    </r>
    <r>
      <rPr>
        <sz val="10"/>
        <color rgb="FF3C763D"/>
        <rFont val="Courier"/>
        <family val="1"/>
      </rPr>
      <t>%mat_y_0 = [1*10^(7)*2.96*10^(-13) 1*10^(7)*2.78*10^(-13)]; %For experiment with only 1:1 ratios. Start with 10^7 cells/ml each species. File "Inoculation MM-S-T 2017-05-09.xlsx".</t>
    </r>
  </si>
  <si>
    <t>        mat_y_0 = [Abund_init_PVE(num_ratio, num_rep) Abund_init_PPU(num_ratio,num_rep)];</t>
  </si>
  <si>
    <r>
      <t xml:space="preserve">        yield = [yield_PVE(i) yield_PPU(i)]; </t>
    </r>
    <r>
      <rPr>
        <sz val="10"/>
        <color rgb="FF3C763D"/>
        <rFont val="Courier"/>
        <family val="1"/>
      </rPr>
      <t>%Experiment on succinate</t>
    </r>
  </si>
  <si>
    <r>
      <t xml:space="preserve">        mu_max = [Mu_max_PVE(i) Mu_max_PPU(i)]; </t>
    </r>
    <r>
      <rPr>
        <sz val="10"/>
        <color rgb="FF3C763D"/>
        <rFont val="Courier"/>
        <family val="1"/>
      </rPr>
      <t>%Experiment on succinate</t>
    </r>
  </si>
  <si>
    <t>        rho = [rho_PVE(i) rho_PPU(i)];</t>
  </si>
  <si>
    <r>
      <t>        X_m_temp = X_m(i) + (1/yield(1))*mat_y_0(1) + (1/yield(2))*mat_y_0(2);</t>
    </r>
    <r>
      <rPr>
        <sz val="10"/>
        <color rgb="FF3C763D"/>
        <rFont val="Courier"/>
        <family val="1"/>
      </rPr>
      <t>%0.008, 0.009</t>
    </r>
  </si>
  <si>
    <t>        kappa_mat = [kappa_1(1,i) kappa_2(1,i) kappa_3(1,i) 0.008*kappa_1(1,i); kappa_1(2,i) kappa_2(2,i) kappa_3(2,i) 0.009*kappa_1(2,i)];</t>
  </si>
  <si>
    <r>
      <t xml:space="preserve">        </t>
    </r>
    <r>
      <rPr>
        <sz val="10"/>
        <color rgb="FF3C763D"/>
        <rFont val="Courier"/>
        <family val="1"/>
      </rPr>
      <t>%System with 2 species</t>
    </r>
  </si>
  <si>
    <t>        sol = ode45(@(t, y) fun_Monod(t, y, X_m_temp, mu_max, yield, rho), tspan,  mat_y_0, opts_1);</t>
  </si>
  <si>
    <t>        z = deval(sol, Time_step);</t>
  </si>
  <si>
    <t>        X_1 = z(1, :);</t>
  </si>
  <si>
    <t>        X_2 = z(2, :);</t>
  </si>
  <si>
    <t>        Tab_output{i} = [Time_step; X_1; X_2];</t>
  </si>
  <si>
    <r>
      <t xml:space="preserve">    </t>
    </r>
    <r>
      <rPr>
        <sz val="10"/>
        <color rgb="FF0000FF"/>
        <rFont val="Courier"/>
        <family val="1"/>
      </rPr>
      <t>end</t>
    </r>
  </si>
  <si>
    <r>
      <t xml:space="preserve">    </t>
    </r>
    <r>
      <rPr>
        <sz val="10"/>
        <color rgb="FF3C763D"/>
        <rFont val="Courier"/>
        <family val="1"/>
      </rPr>
      <t>%Randomly select nb_sim values among the n_iter values simulated</t>
    </r>
  </si>
  <si>
    <t>    ind_sim = randperm(n_iter);</t>
  </si>
  <si>
    <t>    ind_sim = ind_sim(1:Num_Rep);</t>
  </si>
  <si>
    <t>    Props_sim_PVE = zeros(1, Num_Rep);</t>
  </si>
  <si>
    <t>    Tot_Gram_Evol = zeros(length(Time_step), Num_Rep);</t>
  </si>
  <si>
    <t>    PVE_fin_abs = zeros(1, Num_Rep);</t>
  </si>
  <si>
    <t>    PPU_fin_abs = zeros(1, Num_Rep);</t>
  </si>
  <si>
    <r>
      <t xml:space="preserve">    </t>
    </r>
    <r>
      <rPr>
        <sz val="10"/>
        <color rgb="FF0000FF"/>
        <rFont val="Courier"/>
        <family val="1"/>
      </rPr>
      <t>for</t>
    </r>
    <r>
      <rPr>
        <sz val="10"/>
        <color theme="1"/>
        <rFont val="Courier"/>
        <family val="1"/>
      </rPr>
      <t xml:space="preserve"> i = 1:Num_Rep</t>
    </r>
  </si>
  <si>
    <t>        Temp = Tab_output{ind_sim(i)};</t>
  </si>
  <si>
    <t>        Temp = Temp';</t>
  </si>
  <si>
    <t>        n_temp = length(Temp(:,1));</t>
  </si>
  <si>
    <t>        Pve_Gram = Temp(:,2);</t>
  </si>
  <si>
    <t>        Ppu_Gram = Temp(:,3);</t>
  </si>
  <si>
    <t>        PVE_fin_abs(i) = Temp(n_temp,2);</t>
  </si>
  <si>
    <t>        PPU_fin_abs(i) = Temp(n_temp,3);</t>
  </si>
  <si>
    <t>        Tot_Gram_Evol(:,i) = Pve_Gram + Ppu_Gram;</t>
  </si>
  <si>
    <t>        Props_sim_PVE(i) = Temp(n_temp,2)/(Temp(n_temp,3)+Temp(n_temp,2));</t>
  </si>
  <si>
    <t>    Props_obs_PVE = Abund_fin_PVE(num_ratio,:)./(Abund_fin_PVE(num_ratio,:)+Abund_fin_PPU(num_ratio,:));</t>
  </si>
  <si>
    <t>    PVE_obs = Abund_fin_PVE(num_ratio,:);</t>
  </si>
  <si>
    <r>
      <t xml:space="preserve">    </t>
    </r>
    <r>
      <rPr>
        <sz val="10"/>
        <color rgb="FF3C763D"/>
        <rFont val="Courier"/>
        <family val="1"/>
      </rPr>
      <t>%{%}</t>
    </r>
  </si>
  <si>
    <t>    figure(num_fig)</t>
  </si>
  <si>
    <r>
      <t xml:space="preserve">    boxplot([Props_sim_PVE; Props_obs_PVE]', </t>
    </r>
    <r>
      <rPr>
        <sz val="10"/>
        <color rgb="FFA020F0"/>
        <rFont val="Courier"/>
        <family val="1"/>
      </rPr>
      <t>'Labels'</t>
    </r>
    <r>
      <rPr>
        <sz val="10"/>
        <color theme="1"/>
        <rFont val="Courier"/>
        <family val="1"/>
      </rPr>
      <t>,{</t>
    </r>
    <r>
      <rPr>
        <sz val="10"/>
        <color rgb="FFA020F0"/>
        <rFont val="Courier"/>
        <family val="1"/>
      </rPr>
      <t>'Sim'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'Obs'</t>
    </r>
    <r>
      <rPr>
        <sz val="10"/>
        <color theme="1"/>
        <rFont val="Courier"/>
        <family val="1"/>
      </rPr>
      <t>})</t>
    </r>
  </si>
  <si>
    <r>
      <t>    xlabel(</t>
    </r>
    <r>
      <rPr>
        <sz val="10"/>
        <color rgb="FFA020F0"/>
        <rFont val="Courier"/>
        <family val="1"/>
      </rPr>
      <t>'Category'</t>
    </r>
    <r>
      <rPr>
        <sz val="10"/>
        <color theme="1"/>
        <rFont val="Courier"/>
        <family val="1"/>
      </rPr>
      <t>)</t>
    </r>
  </si>
  <si>
    <r>
      <t>    ylabel(</t>
    </r>
    <r>
      <rPr>
        <sz val="10"/>
        <color rgb="FFA020F0"/>
        <rFont val="Courier"/>
        <family val="1"/>
      </rPr>
      <t>'Proportions'</t>
    </r>
    <r>
      <rPr>
        <sz val="10"/>
        <color rgb="FF000000"/>
        <rFont val="Courier"/>
        <family val="1"/>
      </rPr>
      <t>)</t>
    </r>
  </si>
  <si>
    <r>
      <t>    title(</t>
    </r>
    <r>
      <rPr>
        <sz val="10"/>
        <color rgb="FFA020F0"/>
        <rFont val="Courier"/>
        <family val="1"/>
      </rPr>
      <t>'Boxplots final proportions Pve'</t>
    </r>
    <r>
      <rPr>
        <sz val="10"/>
        <color rgb="FF000000"/>
        <rFont val="Courier"/>
        <family val="1"/>
      </rPr>
      <t>);</t>
    </r>
  </si>
  <si>
    <t>    num_fig = num_fig + 1;</t>
  </si>
  <si>
    <r>
      <t xml:space="preserve">    boxplot([PVE_fin_abs; PVE_obs]', </t>
    </r>
    <r>
      <rPr>
        <sz val="10"/>
        <color rgb="FFA020F0"/>
        <rFont val="Courier"/>
        <family val="1"/>
      </rPr>
      <t>'Labels'</t>
    </r>
    <r>
      <rPr>
        <sz val="10"/>
        <color theme="1"/>
        <rFont val="Courier"/>
        <family val="1"/>
      </rPr>
      <t>,{</t>
    </r>
    <r>
      <rPr>
        <sz val="10"/>
        <color rgb="FFA020F0"/>
        <rFont val="Courier"/>
        <family val="1"/>
      </rPr>
      <t>'Sim'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'Obs'</t>
    </r>
    <r>
      <rPr>
        <sz val="10"/>
        <color theme="1"/>
        <rFont val="Courier"/>
        <family val="1"/>
      </rPr>
      <t>})</t>
    </r>
  </si>
  <si>
    <r>
      <t>    title(</t>
    </r>
    <r>
      <rPr>
        <sz val="10"/>
        <color rgb="FFA020F0"/>
        <rFont val="Courier"/>
        <family val="1"/>
      </rPr>
      <t>'Boxplots final abundances Pve'</t>
    </r>
    <r>
      <rPr>
        <sz val="10"/>
        <color rgb="FF000000"/>
        <rFont val="Courier"/>
        <family val="1"/>
      </rPr>
      <t>);</t>
    </r>
  </si>
  <si>
    <t>   </t>
  </si>
  <si>
    <t>    [t_test(k), h_test(k)] = ttest2(Props_sim_PVE', Props_obs_PVE');</t>
  </si>
  <si>
    <t>    Fin_props_sim((Num_Rep*(l-1)+1):(Num_Rep*l), k) = Props_sim_PVE;</t>
  </si>
  <si>
    <t>    Fin_props_obs((Num_Rep*(l-1)+1):(Num_Rep*l), k) = Props_obs_PVE;</t>
  </si>
  <si>
    <t>    Fin_abund_sim((Num_Rep*(l-1)+1):(Num_Rep*l), k) = PVE_fin_abs;</t>
  </si>
  <si>
    <t>    Fin_abund_obs((Num_Rep*(l-1)+1):(Num_Rep*l), k) = Abund_fin_PVE(num_ratio,:);</t>
  </si>
  <si>
    <t>    Ratio_sim_obs((Num_Rep*(l-1)+1):(Num_Rep*l), k) = Props_sim_PVE./Props_obs_PVE;</t>
  </si>
  <si>
    <t>    k = k + 1;</t>
  </si>
  <si>
    <t>end</t>
  </si>
  <si>
    <t>figure(num_fig)</t>
  </si>
  <si>
    <t>std_sim = flip(std(Ratio_sim_obs));</t>
  </si>
  <si>
    <t>mean_sim = flip(mean(Ratio_sim_obs));</t>
  </si>
  <si>
    <t>xaxis = [1/100 1/10 1 10 100];</t>
  </si>
  <si>
    <t>%boxplot(Ratio_sim_obs, 'Label', '1:1'); %Experiment with only 1:1 ratio</t>
  </si>
  <si>
    <r>
      <t>errorbar(log10(xaxis), mean_sim, std_sim,</t>
    </r>
    <r>
      <rPr>
        <sz val="10"/>
        <color rgb="FFA020F0"/>
        <rFont val="Courier"/>
        <family val="1"/>
      </rPr>
      <t>'r--o'</t>
    </r>
    <r>
      <rPr>
        <sz val="10"/>
        <color rgb="FF000000"/>
        <rFont val="Courier"/>
        <family val="1"/>
      </rPr>
      <t>,</t>
    </r>
    <r>
      <rPr>
        <sz val="10"/>
        <color rgb="FFA020F0"/>
        <rFont val="Courier"/>
        <family val="1"/>
      </rPr>
      <t>'MarkerSize'</t>
    </r>
    <r>
      <rPr>
        <sz val="10"/>
        <color rgb="FF000000"/>
        <rFont val="Courier"/>
        <family val="1"/>
      </rPr>
      <t>,1,</t>
    </r>
    <r>
      <rPr>
        <sz val="10"/>
        <color rgb="FFA020F0"/>
        <rFont val="Courier"/>
        <family val="1"/>
      </rPr>
      <t>'LineWidth'</t>
    </r>
    <r>
      <rPr>
        <sz val="10"/>
        <color rgb="FF000000"/>
        <rFont val="Courier"/>
        <family val="1"/>
      </rPr>
      <t>, 1,</t>
    </r>
    <r>
      <rPr>
        <sz val="10"/>
        <color rgb="FFA020F0"/>
        <rFont val="Courier"/>
        <family val="1"/>
      </rPr>
      <t>'MarkerEdgeColor'</t>
    </r>
    <r>
      <rPr>
        <sz val="10"/>
        <color rgb="FF000000"/>
        <rFont val="Courier"/>
        <family val="1"/>
      </rPr>
      <t>,</t>
    </r>
    <r>
      <rPr>
        <sz val="10"/>
        <color rgb="FFA020F0"/>
        <rFont val="Courier"/>
        <family val="1"/>
      </rPr>
      <t>'black'</t>
    </r>
    <r>
      <rPr>
        <sz val="10"/>
        <color rgb="FF000000"/>
        <rFont val="Courier"/>
        <family val="1"/>
      </rPr>
      <t>,</t>
    </r>
    <r>
      <rPr>
        <sz val="10"/>
        <color rgb="FFA020F0"/>
        <rFont val="Courier"/>
        <family val="1"/>
      </rPr>
      <t>'MarkerFaceColor'</t>
    </r>
    <r>
      <rPr>
        <sz val="10"/>
        <color rgb="FF000000"/>
        <rFont val="Courier"/>
        <family val="1"/>
      </rPr>
      <t>,</t>
    </r>
    <r>
      <rPr>
        <sz val="10"/>
        <color rgb="FFA020F0"/>
        <rFont val="Courier"/>
        <family val="1"/>
      </rPr>
      <t>'black'</t>
    </r>
    <r>
      <rPr>
        <sz val="10"/>
        <color rgb="FF000000"/>
        <rFont val="Courier"/>
        <family val="1"/>
      </rPr>
      <t xml:space="preserve">); </t>
    </r>
    <r>
      <rPr>
        <sz val="10"/>
        <color rgb="FF3C763D"/>
        <rFont val="Courier"/>
        <family val="1"/>
      </rPr>
      <t>%Experiment with the 5 ratios</t>
    </r>
  </si>
  <si>
    <r>
      <t>title(</t>
    </r>
    <r>
      <rPr>
        <sz val="10"/>
        <color rgb="FFA020F0"/>
        <rFont val="Courier"/>
        <family val="1"/>
      </rPr>
      <t>'Boxplot ratio simulations/observations for P.veronii'</t>
    </r>
    <r>
      <rPr>
        <sz val="10"/>
        <color rgb="FF000000"/>
        <rFont val="Courier"/>
        <family val="1"/>
      </rPr>
      <t>)</t>
    </r>
  </si>
  <si>
    <r>
      <t>xlabel(</t>
    </r>
    <r>
      <rPr>
        <sz val="10"/>
        <color rgb="FFA020F0"/>
        <rFont val="Courier"/>
        <family val="1"/>
      </rPr>
      <t>'Initial ratio'</t>
    </r>
    <r>
      <rPr>
        <sz val="10"/>
        <color rgb="FF000000"/>
        <rFont val="Courier"/>
        <family val="1"/>
      </rPr>
      <t>)</t>
    </r>
  </si>
  <si>
    <r>
      <t>ylabel(</t>
    </r>
    <r>
      <rPr>
        <sz val="10"/>
        <color rgb="FFA020F0"/>
        <rFont val="Courier"/>
        <family val="1"/>
      </rPr>
      <t>'Final ratio simulation/observation'</t>
    </r>
    <r>
      <rPr>
        <sz val="10"/>
        <color rgb="FF000000"/>
        <rFont val="Courier"/>
        <family val="1"/>
      </rPr>
      <t>)</t>
    </r>
  </si>
  <si>
    <r>
      <t>if</t>
    </r>
    <r>
      <rPr>
        <sz val="10"/>
        <color theme="1"/>
        <rFont val="Courier"/>
        <family val="1"/>
      </rPr>
      <t xml:space="preserve"> save_data == 1</t>
    </r>
  </si>
  <si>
    <r>
      <t xml:space="preserve">    FolderName = strcat(cd, </t>
    </r>
    <r>
      <rPr>
        <sz val="10"/>
        <color rgb="FFA020F0"/>
        <rFont val="Courier"/>
        <family val="1"/>
      </rPr>
      <t>'/figures/Manu and Renyi'</t>
    </r>
    <r>
      <rPr>
        <sz val="10"/>
        <color theme="1"/>
        <rFont val="Courier"/>
        <family val="1"/>
      </rPr>
      <t>);</t>
    </r>
  </si>
  <si>
    <r>
      <t xml:space="preserve">    FigList = findobj(allchild(0), </t>
    </r>
    <r>
      <rPr>
        <sz val="10"/>
        <color rgb="FFA020F0"/>
        <rFont val="Courier"/>
        <family val="1"/>
      </rPr>
      <t>'flat'</t>
    </r>
    <r>
      <rPr>
        <sz val="10"/>
        <color theme="1"/>
        <rFont val="Courier"/>
        <family val="1"/>
      </rPr>
      <t xml:space="preserve">, </t>
    </r>
    <r>
      <rPr>
        <sz val="10"/>
        <color rgb="FFA020F0"/>
        <rFont val="Courier"/>
        <family val="1"/>
      </rPr>
      <t>'Type'</t>
    </r>
    <r>
      <rPr>
        <sz val="10"/>
        <color theme="1"/>
        <rFont val="Courier"/>
        <family val="1"/>
      </rPr>
      <t xml:space="preserve">, </t>
    </r>
    <r>
      <rPr>
        <sz val="10"/>
        <color rgb="FFA020F0"/>
        <rFont val="Courier"/>
        <family val="1"/>
      </rPr>
      <t>'figure'</t>
    </r>
    <r>
      <rPr>
        <sz val="10"/>
        <color theme="1"/>
        <rFont val="Courier"/>
        <family val="1"/>
      </rPr>
      <t>);</t>
    </r>
  </si>
  <si>
    <r>
      <t xml:space="preserve">    </t>
    </r>
    <r>
      <rPr>
        <sz val="10"/>
        <color rgb="FF0000FF"/>
        <rFont val="Courier"/>
        <family val="1"/>
      </rPr>
      <t>for</t>
    </r>
    <r>
      <rPr>
        <sz val="10"/>
        <color theme="1"/>
        <rFont val="Courier"/>
        <family val="1"/>
      </rPr>
      <t xml:space="preserve"> iFig = 1:length(FigList)</t>
    </r>
  </si>
  <si>
    <t>        FigHandle = FigList(iFig);</t>
  </si>
  <si>
    <r>
      <t xml:space="preserve">        FigName   = num2str(get(FigHandle, </t>
    </r>
    <r>
      <rPr>
        <sz val="10"/>
        <color rgb="FFA020F0"/>
        <rFont val="Courier"/>
        <family val="1"/>
      </rPr>
      <t>'Number'</t>
    </r>
    <r>
      <rPr>
        <sz val="10"/>
        <color theme="1"/>
        <rFont val="Courier"/>
        <family val="1"/>
      </rPr>
      <t>));</t>
    </r>
  </si>
  <si>
    <r>
      <t>        FigName = strcat(</t>
    </r>
    <r>
      <rPr>
        <sz val="10"/>
        <color rgb="FFA020F0"/>
        <rFont val="Courier"/>
        <family val="1"/>
      </rPr>
      <t>'Simulated data coculture'</t>
    </r>
    <r>
      <rPr>
        <sz val="10"/>
        <color theme="1"/>
        <rFont val="Courier"/>
        <family val="1"/>
      </rPr>
      <t>, FigName, CopyNum);</t>
    </r>
  </si>
  <si>
    <r>
      <t xml:space="preserve">        set(0, </t>
    </r>
    <r>
      <rPr>
        <sz val="10"/>
        <color rgb="FFA020F0"/>
        <rFont val="Courier"/>
        <family val="1"/>
      </rPr>
      <t>'CurrentFigure'</t>
    </r>
    <r>
      <rPr>
        <sz val="10"/>
        <color theme="1"/>
        <rFont val="Courier"/>
        <family val="1"/>
      </rPr>
      <t>, FigHandle);</t>
    </r>
  </si>
  <si>
    <r>
      <t xml:space="preserve">        savefig(fullfile(FolderName, [FigName </t>
    </r>
    <r>
      <rPr>
        <sz val="10"/>
        <color rgb="FFA020F0"/>
        <rFont val="Courier"/>
        <family val="1"/>
      </rPr>
      <t>'.fig'</t>
    </r>
    <r>
      <rPr>
        <sz val="10"/>
        <color theme="1"/>
        <rFont val="Courier"/>
        <family val="1"/>
      </rPr>
      <t>]));</t>
    </r>
  </si>
  <si>
    <t>        X_1 = z(1, :) + z(3, :);</t>
  </si>
  <si>
    <t>        X_2 = z(2, :) + z(4, :);</t>
  </si>
  <si>
    <t>H</t>
  </si>
  <si>
    <t>I</t>
  </si>
  <si>
    <t>J</t>
  </si>
  <si>
    <t>With threshold on the absolute "waste" concentration.</t>
  </si>
  <si>
    <t>%69, 71 experiment on toluene</t>
  </si>
  <si>
    <t>Row_col_Start = 30;</t>
  </si>
  <si>
    <t>Row_col_Fin = 50;</t>
  </si>
  <si>
    <t>%2, 22 experiment on toluène</t>
  </si>
  <si>
    <r>
      <t xml:space="preserve">mean_R_0 = 2.4*10^(-4); </t>
    </r>
    <r>
      <rPr>
        <sz val="10"/>
        <color rgb="FF3C763D"/>
        <rFont val="Courier"/>
        <family val="1"/>
      </rPr>
      <t>%Experiment on succinate</t>
    </r>
  </si>
  <si>
    <r>
      <t xml:space="preserve">sigma_R_0 = 0; </t>
    </r>
    <r>
      <rPr>
        <sz val="10"/>
        <color rgb="FF3C763D"/>
        <rFont val="Courier"/>
        <family val="1"/>
      </rPr>
      <t>%We admit there are no variation in the initial concentration of resources.</t>
    </r>
  </si>
  <si>
    <t>%table_Pve = load('PVEKSLNTable.mat');%Using function @fun_Monod</t>
  </si>
  <si>
    <r>
      <t>table_Pve = load(</t>
    </r>
    <r>
      <rPr>
        <sz val="10"/>
        <color rgb="FFA020F0"/>
        <rFont val="Courier"/>
        <family val="1"/>
      </rPr>
      <t>'PVEChemReactLNTable.mat'</t>
    </r>
    <r>
      <rPr>
        <sz val="10"/>
        <color rgb="FF000000"/>
        <rFont val="Courier"/>
        <family val="1"/>
      </rPr>
      <t>);</t>
    </r>
    <r>
      <rPr>
        <sz val="10"/>
        <color rgb="FF3C763D"/>
        <rFont val="Courier"/>
        <family val="1"/>
      </rPr>
      <t>%Using function @fun_Monod_tot</t>
    </r>
  </si>
  <si>
    <t>mean_LN_Ks_Pve = table_Pve.LN_gamma(1);</t>
  </si>
  <si>
    <t>var_LN_Ks_Pve = 0*table_Pve.LN_gamma(2);</t>
  </si>
  <si>
    <t>%table_Ppu = load('PPUKSLNTable.mat');</t>
  </si>
  <si>
    <r>
      <t>table_Ppu = load(</t>
    </r>
    <r>
      <rPr>
        <sz val="10"/>
        <color rgb="FFA020F0"/>
        <rFont val="Courier"/>
        <family val="1"/>
      </rPr>
      <t>'PPUChemReactLNTable.mat'</t>
    </r>
    <r>
      <rPr>
        <sz val="10"/>
        <color rgb="FF000000"/>
        <rFont val="Courier"/>
        <family val="1"/>
      </rPr>
      <t>);</t>
    </r>
  </si>
  <si>
    <t>mean_LN_Ks_Ppu = table_Ppu.LN_gamma(1);</t>
  </si>
  <si>
    <t>var_LN_Ks_Ppu = 0*table_Ppu.LN_gamma(2);</t>
  </si>
  <si>
    <r>
      <t>load(</t>
    </r>
    <r>
      <rPr>
        <sz val="10"/>
        <color rgb="FFA020F0"/>
        <rFont val="Courier"/>
        <family val="1"/>
      </rPr>
      <t>'ParaKappa4Thresh.mat'</t>
    </r>
    <r>
      <rPr>
        <sz val="10"/>
        <color rgb="FF000000"/>
        <rFont val="Courier"/>
        <family val="1"/>
      </rPr>
      <t>);</t>
    </r>
  </si>
  <si>
    <t>  </t>
  </si>
  <si>
    <r>
      <t>opts_1 = odeset(</t>
    </r>
    <r>
      <rPr>
        <sz val="10"/>
        <color rgb="FFA020F0"/>
        <rFont val="Courier"/>
        <family val="1"/>
      </rPr>
      <t>'RelTol'</t>
    </r>
    <r>
      <rPr>
        <sz val="10"/>
        <color rgb="FF000000"/>
        <rFont val="Courier"/>
        <family val="1"/>
      </rPr>
      <t>,1e-10,</t>
    </r>
    <r>
      <rPr>
        <sz val="10"/>
        <color rgb="FFA020F0"/>
        <rFont val="Courier"/>
        <family val="1"/>
      </rPr>
      <t>'AbsTol'</t>
    </r>
    <r>
      <rPr>
        <sz val="10"/>
        <color rgb="FF000000"/>
        <rFont val="Courier"/>
        <family val="1"/>
      </rPr>
      <t>,1e-11,</t>
    </r>
    <r>
      <rPr>
        <sz val="10"/>
        <color rgb="FFA020F0"/>
        <rFont val="Courier"/>
        <family val="1"/>
      </rPr>
      <t>'Refine'</t>
    </r>
    <r>
      <rPr>
        <sz val="10"/>
        <color rgb="FF000000"/>
        <rFont val="Courier"/>
        <family val="1"/>
      </rPr>
      <t>,1,</t>
    </r>
    <r>
      <rPr>
        <sz val="10"/>
        <color rgb="FFA020F0"/>
        <rFont val="Courier"/>
        <family val="1"/>
      </rPr>
      <t>'NonNegative'</t>
    </r>
    <r>
      <rPr>
        <sz val="10"/>
        <color rgb="FF000000"/>
        <rFont val="Courier"/>
        <family val="1"/>
      </rPr>
      <t xml:space="preserve">,1:7); </t>
    </r>
    <r>
      <rPr>
        <sz val="10"/>
        <color rgb="FF3C763D"/>
        <rFont val="Courier"/>
        <family val="1"/>
      </rPr>
      <t>%To smooth the curves obtained using ode45.</t>
    </r>
  </si>
  <si>
    <r>
      <t xml:space="preserve">num_ratio_min = 3; </t>
    </r>
    <r>
      <rPr>
        <sz val="10"/>
        <color rgb="FF3C763D"/>
        <rFont val="Courier"/>
        <family val="1"/>
      </rPr>
      <t>%Number of the ratio tested. For the experiment with only 1:1 ratio put 3. For the experiment with the 5 ratios, put 1.</t>
    </r>
  </si>
  <si>
    <r>
      <t xml:space="preserve">num_ratio_max = 3; </t>
    </r>
    <r>
      <rPr>
        <sz val="10"/>
        <color rgb="FF3C763D"/>
        <rFont val="Courier"/>
        <family val="1"/>
      </rPr>
      <t>%3 for the experiment with 1 ratio, 5 for the experiment with 5 ratios. If we want to test one sernario set the same number as in 63 (for instance one of the 5 particular ratios).</t>
    </r>
  </si>
  <si>
    <t>    n_iter = 100;</t>
  </si>
  <si>
    <r>
      <t xml:space="preserve">    X_m = normrnd(mean_R_0, sigma_R_0, 1, n_iter); </t>
    </r>
    <r>
      <rPr>
        <sz val="10"/>
        <color rgb="FF3C763D"/>
        <rFont val="Courier"/>
        <family val="1"/>
      </rPr>
      <t>%Simulate X_m for each replicates</t>
    </r>
  </si>
  <si>
    <r>
      <t>    Ks_PVE = lognrnd(mean_LN_Ks_Pve, sqrt(var_LN_Ks_Pve), 1, n_iter);</t>
    </r>
    <r>
      <rPr>
        <sz val="10"/>
        <color rgb="FF3C763D"/>
        <rFont val="Courier"/>
        <family val="1"/>
      </rPr>
      <t>%0.8 %These two coefficent are "fitted" one the Renyi experiment with 10 replicates</t>
    </r>
  </si>
  <si>
    <r>
      <t>    Ks_PPU = lognrnd(mean_LN_Ks_Ppu, sqrt(var_LN_Ks_Ppu), 1, n_iter);</t>
    </r>
    <r>
      <rPr>
        <sz val="10"/>
        <color rgb="FF3C763D"/>
        <rFont val="Courier"/>
        <family val="1"/>
      </rPr>
      <t>%0.6</t>
    </r>
  </si>
  <si>
    <r>
      <t>    kappa_1 = [(kappa_2(1,:) + kappa_3(1,:))./(Ks_PVE.*(mean_R_0 + (1./yield_PVE).*2.96*10^(-7)));</t>
    </r>
    <r>
      <rPr>
        <sz val="10"/>
        <color rgb="FF0000FF"/>
        <rFont val="Courier"/>
        <family val="1"/>
      </rPr>
      <t>...</t>
    </r>
  </si>
  <si>
    <t>    (kappa_2(2,:) + kappa_3(2,:))./(Ks_PPU.*(mean_R_0 + (1./yield_PPU).*2.78*10^(-7)))];</t>
  </si>
  <si>
    <r>
      <t xml:space="preserve">        mat_y_0 = [1*10^(7)*2.96*10^(-13) 1*10^(7)*2.78*10^(-13) 0 0 0 0 X_m(i)]; </t>
    </r>
    <r>
      <rPr>
        <sz val="10"/>
        <color rgb="FF3C763D"/>
        <rFont val="Courier"/>
        <family val="1"/>
      </rPr>
      <t>%For experiment with only 1:1 ratios. Start with 10^7 cells/ml each species. File "Inoculation MM-S-T 2017-05-09.xlsx".</t>
    </r>
  </si>
  <si>
    <r>
      <t xml:space="preserve">        </t>
    </r>
    <r>
      <rPr>
        <sz val="10"/>
        <color rgb="FF3C763D"/>
        <rFont val="Courier"/>
        <family val="1"/>
      </rPr>
      <t>%mat_y_0 = [Abund_init_PVE(num_ratio, num_rep) Abund_init_PPU(num_ratio,num_rep) 0 0 0 0 X_m(i)]; %For the experiment with the 5 ratios and experiment on toluene.</t>
    </r>
  </si>
  <si>
    <t>        Ks = [Ks_PVE(i) Ks_PPU(i)];</t>
  </si>
  <si>
    <t>        X_m_temp = X_m(i) + (1/yield(1))*mat_y_0(1) + (1/yield(2))*mat_y_0(2);</t>
  </si>
  <si>
    <r>
      <t xml:space="preserve">        </t>
    </r>
    <r>
      <rPr>
        <sz val="10"/>
        <color rgb="FF3C763D"/>
        <rFont val="Courier"/>
        <family val="1"/>
      </rPr>
      <t>%sol = ode45(@(t, y) fun_Monod(t, y, X_m_temp, mu_max, yield, Ks), tspan,  mat_y_0, opts_1);</t>
    </r>
  </si>
  <si>
    <t>        sol = ode45(@(t, y) fun_Monod_tot(t, y, kappa_mat, [0.945*(1-yield_PPU(i))*X_m(i); 0.2*(1-yield_PVE(i))*X_m(i)]), tspan,  mat_y_0, opts_1);</t>
  </si>
  <si>
    <r>
      <t xml:space="preserve">boxplot(Ratio_sim_obs, </t>
    </r>
    <r>
      <rPr>
        <sz val="10"/>
        <color rgb="FFA020F0"/>
        <rFont val="Courier"/>
        <family val="1"/>
      </rPr>
      <t>'Label'</t>
    </r>
    <r>
      <rPr>
        <sz val="10"/>
        <color rgb="FF000000"/>
        <rFont val="Courier"/>
        <family val="1"/>
      </rPr>
      <t xml:space="preserve">, </t>
    </r>
    <r>
      <rPr>
        <sz val="10"/>
        <color rgb="FFA020F0"/>
        <rFont val="Courier"/>
        <family val="1"/>
      </rPr>
      <t>'1:1'</t>
    </r>
    <r>
      <rPr>
        <sz val="10"/>
        <color rgb="FF000000"/>
        <rFont val="Courier"/>
        <family val="1"/>
      </rPr>
      <t xml:space="preserve">); </t>
    </r>
    <r>
      <rPr>
        <sz val="10"/>
        <color rgb="FF3C763D"/>
        <rFont val="Courier"/>
        <family val="1"/>
      </rPr>
      <t>%Experiment with only 1:1 ratio</t>
    </r>
  </si>
  <si>
    <t>%errorbar(log10(xaxis), mean_sim, std_sim,'r--o','MarkerSize',1,'LineWidth', 1,'MarkerEdgeColor','black','MarkerFaceColor','black'); %Experiment with the 5 ratios</t>
  </si>
  <si>
    <t>%% Functions</t>
  </si>
  <si>
    <r>
      <t>function</t>
    </r>
    <r>
      <rPr>
        <sz val="10"/>
        <color theme="1"/>
        <rFont val="Courier"/>
        <family val="1"/>
      </rPr>
      <t xml:space="preserve"> dx = fun_Monod(t, z, X_m, mu_max, yield, Ks)</t>
    </r>
  </si>
  <si>
    <t>z(z&lt;=0) = 0;</t>
  </si>
  <si>
    <t>dx_1 = z(1)*mu_max(1)*((X_m - 1/yield(1)*z(1) - 1/yield(2)*z(2))/(X_m - 1/yield(1)*z(1) - 1/yield(2)*z(2) + Ks(1)*(2.4*10^(-4) + 1/yield(1)*2.96*10^(-7))));</t>
  </si>
  <si>
    <t>dx_2 = z(2)*mu_max(2)*((X_m - 1/yield(1)*z(1) - 1/yield(2)*z(2))/(X_m - 1/yield(1)*z(1) - 1/yield(2)*z(2) + Ks(2)*(2.4*10^(-4) + 1/yield(2)*2.78*10^(-7))));</t>
  </si>
  <si>
    <t>dx = [dx_1 dx_2]';</t>
  </si>
  <si>
    <r>
      <t>function</t>
    </r>
    <r>
      <rPr>
        <sz val="10"/>
        <color theme="1"/>
        <rFont val="Courier"/>
        <family val="1"/>
      </rPr>
      <t xml:space="preserve"> dx = fun_Monod_tot(t, z, kappa, threshold)</t>
    </r>
  </si>
  <si>
    <t>dx_1 = (2*kappa(1,2) + kappa(1,3))*z(3) - kappa(1,1)*z(1)*z(7) - max(z(6) - threshold(1), 0)*1/(z(6) - threshold(1))*kappa(1,4)*z(1)*z(6);</t>
  </si>
  <si>
    <t>dx_2 = (2*kappa(2,2) + kappa(2,3))*z(4) - kappa(2,1)*z(2)*z(7) - max(z(5) - threshold(2), 0)*1/(z(5) - threshold(2))*kappa(2,4)*z(2)*z(5);</t>
  </si>
  <si>
    <t>dx_3 = -(kappa(1,2) + kappa(1,3))*z(3) + kappa(1,1)*z(1)*z(7) + max(z(6) - threshold(1), 0)*1/(z(6) - threshold(1))*kappa(1,4)*z(1)*z(6);</t>
  </si>
  <si>
    <t>dx_4 = -(kappa(2,2) + kappa(2,3))*z(4) + kappa(2,1)*z(2)*z(7) + max(z(5) - threshold(2), 0)*1/(z(5) - threshold(2))*kappa(2,4)*z(2)*z(5);</t>
  </si>
  <si>
    <t>dx_5 = kappa(1,3)*z(3) - max(z(5) - threshold(2), 0)*1/(z(5) - threshold(2))*kappa(2,4)*z(2)*z(5);</t>
  </si>
  <si>
    <t>dx_6 = kappa(2,3)*z(4) - max(z(6) - threshold(1), 0)*1/(z(6) - threshold(1))*kappa(1,4)*z(1)*z(6);</t>
  </si>
  <si>
    <t>dx_7 = -kappa(1,1)*z(1)*z(7) - kappa(2,1)*z(2)*z(7);</t>
  </si>
  <si>
    <t>dx = [dx_1 dx_2 dx_3 dx_4 dx_5 dx_6 dx_7]';</t>
  </si>
  <si>
    <t>%This script simulates the co-culture or mono-culture experiments with the whole time step</t>
  </si>
  <si>
    <t>%evolution (10 replicates and 96 time steps) as it is done in the old script</t>
  </si>
  <si>
    <t>%"CoCultSim.m", but also allows to test other model involving new chemical</t>
  </si>
  <si>
    <t>%reactions.</t>
  </si>
  <si>
    <r>
      <t xml:space="preserve">Name_Sheet = </t>
    </r>
    <r>
      <rPr>
        <sz val="10"/>
        <color rgb="FFA020F0"/>
        <rFont val="Courier"/>
        <family val="1"/>
      </rPr>
      <t>'Flow cytometry'</t>
    </r>
    <r>
      <rPr>
        <sz val="10"/>
        <color rgb="FF000000"/>
        <rFont val="Courier"/>
        <family val="1"/>
      </rPr>
      <t xml:space="preserve">; </t>
    </r>
    <r>
      <rPr>
        <sz val="10"/>
        <color rgb="FF3C763D"/>
        <rFont val="Courier"/>
        <family val="1"/>
      </rPr>
      <t>%Name of the sheet</t>
    </r>
  </si>
  <si>
    <r>
      <t>data_prop = readtable(</t>
    </r>
    <r>
      <rPr>
        <sz val="10"/>
        <color rgb="FFA020F0"/>
        <rFont val="Courier"/>
        <family val="1"/>
      </rPr>
      <t>'Ppu_Pve_growth_TECAN_succinate copy 2.xlsx'</t>
    </r>
    <r>
      <rPr>
        <sz val="10"/>
        <color rgb="FF000000"/>
        <rFont val="Courier"/>
        <family val="1"/>
      </rPr>
      <t xml:space="preserve">, </t>
    </r>
    <r>
      <rPr>
        <sz val="10"/>
        <color rgb="FFA020F0"/>
        <rFont val="Courier"/>
        <family val="1"/>
      </rPr>
      <t>'Sheet'</t>
    </r>
    <r>
      <rPr>
        <sz val="10"/>
        <color rgb="FF000000"/>
        <rFont val="Courier"/>
        <family val="1"/>
      </rPr>
      <t>, Name_Sheet);</t>
    </r>
  </si>
  <si>
    <t>Props_obs_PVE = str2double(table2array(data_prop(35:37,4)));</t>
  </si>
  <si>
    <t>Props_obs_PPU = str2double(table2array(data_prop(35:37,5)));</t>
  </si>
  <si>
    <t>PVE_gain_obs = str2double(table2array(data_prop(35:37,6)));</t>
  </si>
  <si>
    <t>PPU_gain_obs = str2double(table2array(data_prop(35:37,7)));</t>
  </si>
  <si>
    <r>
      <t xml:space="preserve">Name_Sheet = </t>
    </r>
    <r>
      <rPr>
        <sz val="10"/>
        <color rgb="FFA020F0"/>
        <rFont val="Courier"/>
        <family val="1"/>
      </rPr>
      <t>'PVEPPU CO'</t>
    </r>
    <r>
      <rPr>
        <sz val="10"/>
        <color rgb="FF000000"/>
        <rFont val="Courier"/>
        <family val="1"/>
      </rPr>
      <t xml:space="preserve">; </t>
    </r>
    <r>
      <rPr>
        <sz val="10"/>
        <color rgb="FF3C763D"/>
        <rFont val="Courier"/>
        <family val="1"/>
      </rPr>
      <t>%Name of the sheet 'PVEPPU CO', 'PPU alone', 'PVE alone'</t>
    </r>
  </si>
  <si>
    <r>
      <t>data = readtable(</t>
    </r>
    <r>
      <rPr>
        <sz val="10"/>
        <color rgb="FFA020F0"/>
        <rFont val="Courier"/>
        <family val="1"/>
      </rPr>
      <t>'Ppu_Pve_growth_TECAN_succinate copy 2.xlsx'</t>
    </r>
    <r>
      <rPr>
        <sz val="10"/>
        <color rgb="FF000000"/>
        <rFont val="Courier"/>
        <family val="1"/>
      </rPr>
      <t xml:space="preserve">, </t>
    </r>
    <r>
      <rPr>
        <sz val="10"/>
        <color rgb="FFA020F0"/>
        <rFont val="Courier"/>
        <family val="1"/>
      </rPr>
      <t>'Sheet'</t>
    </r>
    <r>
      <rPr>
        <sz val="10"/>
        <color rgb="FF000000"/>
        <rFont val="Courier"/>
        <family val="1"/>
      </rPr>
      <t>, Name_Sheet);</t>
    </r>
  </si>
  <si>
    <t>Row_Start = 1;</t>
  </si>
  <si>
    <t>Row_Fin = size_table(1);</t>
  </si>
  <si>
    <t>Time_step = table2array(data(Row_Start:Row_Fin, 2));</t>
  </si>
  <si>
    <t>data_Evol = table2array(data(Row_Start:Row_Fin, 3:(size_table(2)-2)));</t>
  </si>
  <si>
    <r>
      <t xml:space="preserve">CopyNum = </t>
    </r>
    <r>
      <rPr>
        <sz val="10"/>
        <color rgb="FFA020F0"/>
        <rFont val="Courier"/>
        <family val="1"/>
      </rPr>
      <t>'CultLog'</t>
    </r>
    <r>
      <rPr>
        <sz val="10"/>
        <color theme="1"/>
        <rFont val="Courier"/>
        <family val="1"/>
      </rPr>
      <t>; </t>
    </r>
  </si>
  <si>
    <r>
      <t>load(</t>
    </r>
    <r>
      <rPr>
        <sz val="10"/>
        <color rgb="FFA020F0"/>
        <rFont val="Courier"/>
        <family val="1"/>
      </rPr>
      <t>'PVECDCWVal.mat'</t>
    </r>
    <r>
      <rPr>
        <sz val="10"/>
        <color rgb="FF000000"/>
        <rFont val="Courier"/>
        <family val="1"/>
      </rPr>
      <t>); </t>
    </r>
  </si>
  <si>
    <t>mean_y_0_Pve = mean_y_0;</t>
  </si>
  <si>
    <t>std_y_0_Pve = std_y_0;</t>
  </si>
  <si>
    <r>
      <t>table_Pve = load(</t>
    </r>
    <r>
      <rPr>
        <sz val="10"/>
        <color rgb="FFA020F0"/>
        <rFont val="Courier"/>
        <family val="1"/>
      </rPr>
      <t>'PVEChemReactLNTable.mat'</t>
    </r>
    <r>
      <rPr>
        <sz val="10"/>
        <color rgb="FF000000"/>
        <rFont val="Courier"/>
        <family val="1"/>
      </rPr>
      <t>);</t>
    </r>
  </si>
  <si>
    <r>
      <t>load(</t>
    </r>
    <r>
      <rPr>
        <sz val="10"/>
        <color rgb="FFA020F0"/>
        <rFont val="Courier"/>
        <family val="1"/>
      </rPr>
      <t>'PPUCDCWVal.mat'</t>
    </r>
    <r>
      <rPr>
        <sz val="10"/>
        <color rgb="FF000000"/>
        <rFont val="Courier"/>
        <family val="1"/>
      </rPr>
      <t>);</t>
    </r>
  </si>
  <si>
    <t>mean_y_0_Ppu = mean_y_0;</t>
  </si>
  <si>
    <t>std_y_0_Ppu = std_y_0;</t>
  </si>
  <si>
    <r>
      <t>load(</t>
    </r>
    <r>
      <rPr>
        <sz val="10"/>
        <color rgb="FFA020F0"/>
        <rFont val="Courier"/>
        <family val="1"/>
      </rPr>
      <t>'ParaKappa4Thresh.mat'</t>
    </r>
    <r>
      <rPr>
        <sz val="10"/>
        <color rgb="FF000000"/>
        <rFont val="Courier"/>
        <family val="1"/>
      </rPr>
      <t xml:space="preserve">); </t>
    </r>
    <r>
      <rPr>
        <sz val="10"/>
        <color rgb="FF3C763D"/>
        <rFont val="Courier"/>
        <family val="1"/>
      </rPr>
      <t>%Table parameters threshold and kappa_4</t>
    </r>
  </si>
  <si>
    <t>mean_R_0 = 2.4*10^(-4);</t>
  </si>
  <si>
    <t>sigma_X_m = 0;</t>
  </si>
  <si>
    <t>n_Time_step = length(Time_step);</t>
  </si>
  <si>
    <t>Num_Rep = 3;</t>
  </si>
  <si>
    <r>
      <t xml:space="preserve">tspan = [0 max(Time_step)]; </t>
    </r>
    <r>
      <rPr>
        <sz val="10"/>
        <color rgb="FF3C763D"/>
        <rFont val="Courier"/>
        <family val="1"/>
      </rPr>
      <t>%Time in hours</t>
    </r>
  </si>
  <si>
    <t>Props_obs_PVE = [Props_obs_PVE; NaN*ones(Num_Rep - 3, 1)];</t>
  </si>
  <si>
    <t>Props_obs_PPU = [Props_obs_PPU; NaN*ones(Num_Rep - 3, 1)];</t>
  </si>
  <si>
    <t>PVE_gain_obs = [PVE_gain_obs; NaN*ones(Num_Rep - 3, 1)];</t>
  </si>
  <si>
    <t>PPU_gain_obs = [PPU_gain_obs; NaN*ones(Num_Rep - 3, 1)];</t>
  </si>
  <si>
    <r>
      <t>opts_1 = odeset(</t>
    </r>
    <r>
      <rPr>
        <sz val="10"/>
        <color rgb="FFA020F0"/>
        <rFont val="Courier"/>
        <family val="1"/>
      </rPr>
      <t>'RelTol'</t>
    </r>
    <r>
      <rPr>
        <sz val="10"/>
        <color rgb="FF000000"/>
        <rFont val="Courier"/>
        <family val="1"/>
      </rPr>
      <t>,1e-10,</t>
    </r>
    <r>
      <rPr>
        <sz val="10"/>
        <color rgb="FFA020F0"/>
        <rFont val="Courier"/>
        <family val="1"/>
      </rPr>
      <t>'AbsTol'</t>
    </r>
    <r>
      <rPr>
        <sz val="10"/>
        <color rgb="FF000000"/>
        <rFont val="Courier"/>
        <family val="1"/>
      </rPr>
      <t>,1e-11,</t>
    </r>
    <r>
      <rPr>
        <sz val="10"/>
        <color rgb="FFA020F0"/>
        <rFont val="Courier"/>
        <family val="1"/>
      </rPr>
      <t>'NonNegative'</t>
    </r>
    <r>
      <rPr>
        <sz val="10"/>
        <color rgb="FF000000"/>
        <rFont val="Courier"/>
        <family val="1"/>
      </rPr>
      <t xml:space="preserve">,1:7); </t>
    </r>
    <r>
      <rPr>
        <sz val="10"/>
        <color rgb="FF3C763D"/>
        <rFont val="Courier"/>
        <family val="1"/>
      </rPr>
      <t>%To smooth the curves obtained using ode45.</t>
    </r>
  </si>
  <si>
    <t>%Parameters generation</t>
  </si>
  <si>
    <t>n_iter = 1000;</t>
  </si>
  <si>
    <t>Mu_max_PVE =  lognrnd(mean_LN_mu_max_Pve, sqrt(var_LN_mu_max_Pve), 1, n_iter);</t>
  </si>
  <si>
    <t>Mu_max_PPU =  lognrnd(mean_LN_mu_max_Ppu, sqrt(var_LN_mu_max_Ppu), 1, n_iter);</t>
  </si>
  <si>
    <t>X_m = normrnd(mean_R_0, sigma_X_m, 1, n_iter); </t>
  </si>
  <si>
    <t>y_0_PVE = 1/2*normrnd(mean_y_0_Pve, std_y_0_Pve, 1, n_iter);</t>
  </si>
  <si>
    <t>y_0_PPU = 1/2*normrnd(mean_y_0_Ppu, std_y_0_Ppu, 1, n_iter);</t>
  </si>
  <si>
    <t>yield_PVE = lognrnd(mean_LN_yield_Pve, sqrt(var_LN_yield_Pve), 1, n_iter);</t>
  </si>
  <si>
    <t>yield_PPU = lognrnd(mean_LN_yield_Ppu, sqrt(var_LN_yield_Ppu), 1, n_iter);</t>
  </si>
  <si>
    <t>Ks_PVE = lognrnd(mean_LN_Ks_Pve, sqrt(var_LN_Ks_Pve), 1, n_iter);</t>
  </si>
  <si>
    <t>Ks_PPU = lognrnd(mean_LN_Ks_Ppu, sqrt(var_LN_Ks_Ppu), 1, n_iter);</t>
  </si>
  <si>
    <t>%Computation of the rates of the reactions</t>
  </si>
  <si>
    <t>kappa_2 = [Mu_max_PVE; Mu_max_PPU];</t>
  </si>
  <si>
    <t>kappa_3 = [kappa_2(1,:).*(1./yield_PVE - 1); kappa_2(2,:).*(1./yield_PPU - 1)];</t>
  </si>
  <si>
    <r>
      <t>kappa_1 = [(kappa_2(1,:) + kappa_3(1,:))./(Ks_PVE.*(mean_R_0 + 2*(1./yield_PVE).*y_0_PVE));</t>
    </r>
    <r>
      <rPr>
        <sz val="10"/>
        <color rgb="FF0000FF"/>
        <rFont val="Courier"/>
        <family val="1"/>
      </rPr>
      <t>...</t>
    </r>
  </si>
  <si>
    <t>    (kappa_2(2,:) + kappa_3(2,:))./(Ks_PPU.*(mean_R_0 + 2*(1./yield_PPU).*y_0_PPU))];</t>
  </si>
  <si>
    <t>Tab_output = {};</t>
  </si>
  <si>
    <r>
      <t>for</t>
    </r>
    <r>
      <rPr>
        <sz val="10"/>
        <color theme="1"/>
        <rFont val="Courier"/>
        <family val="1"/>
      </rPr>
      <t xml:space="preserve"> i = 1:n_iter</t>
    </r>
  </si>
  <si>
    <t>    mat_y_0 = [1*y_0_PVE(i) 1*y_0_PPU(i) 0 0 0 0 mean_R_0];</t>
  </si>
  <si>
    <t>    yield = [yield_PVE(i) yield_PPU(i)];</t>
  </si>
  <si>
    <t>    mu_max = [Mu_max_PVE(i) Mu_max_PPU(i)];</t>
  </si>
  <si>
    <t>    Ks = [Ks_PVE(i) Ks_PPU(i)];</t>
  </si>
  <si>
    <t>    X_m_temp = X_m(i) + (1/yield(1))*mat_y_0(1) + (1/yield(2))*mat_y_0(2);</t>
  </si>
  <si>
    <t>    kappa_mat = [kappa_1(1,i) kappa_2(1,i) kappa_3(1,i) 0.008*kappa_1(1,i); kappa_1(2,i) kappa_2(2,i) kappa_3(2,i) 0.009*kappa_1(1,i)];</t>
  </si>
  <si>
    <r>
      <t xml:space="preserve">    </t>
    </r>
    <r>
      <rPr>
        <sz val="10"/>
        <color rgb="FF3C763D"/>
        <rFont val="Courier"/>
        <family val="1"/>
      </rPr>
      <t>%System with 2 species</t>
    </r>
  </si>
  <si>
    <r>
      <t xml:space="preserve">    </t>
    </r>
    <r>
      <rPr>
        <sz val="10"/>
        <color rgb="FF3C763D"/>
        <rFont val="Courier"/>
        <family val="1"/>
      </rPr>
      <t>%sol = ode45(@(t, y) fun_Monod(t, y, X_m_temp, mu_max, yield, Ks), tspan,  mat_y_0, opts_1);</t>
    </r>
  </si>
  <si>
    <t>    sol = ode45(@(t, y) fun_Monod_tot(t, y, kappa_mat, [0.945*(1-yield_PPU(i))*X_m(i); 0.2*(1-yield_PVE(i))*X_m(i)]), tspan,  mat_y_0, opts_1);</t>
  </si>
  <si>
    <t>    z = deval(sol, Time_step);</t>
  </si>
  <si>
    <t>    X_1 = z(1, :) + z(3, :);</t>
  </si>
  <si>
    <t>    X_2 = z(2, :) + z(4, :);</t>
  </si>
  <si>
    <t>    Tab_output{i} = [Time_step'; X_1; X_2];</t>
  </si>
  <si>
    <t>%Randomly select nb_sim values among the n_iter values simulated</t>
  </si>
  <si>
    <t>ind_sim = randperm(n_iter);</t>
  </si>
  <si>
    <t>ind_sim = ind_sim(1:Num_Rep);</t>
  </si>
  <si>
    <t>Tot_Fin_OD = zeros(1, Num_Rep);</t>
  </si>
  <si>
    <t>Props = zeros(1, Num_Rep);</t>
  </si>
  <si>
    <t>PVE_fin_abs = zeros(1, Num_Rep);</t>
  </si>
  <si>
    <t>PPU_fin_abs = zeros(1, Num_Rep);</t>
  </si>
  <si>
    <t>Tot_OD_Evol = zeros(length(Time_step), Num_Rep);</t>
  </si>
  <si>
    <r>
      <t>for</t>
    </r>
    <r>
      <rPr>
        <sz val="10"/>
        <color theme="1"/>
        <rFont val="Courier"/>
        <family val="1"/>
      </rPr>
      <t xml:space="preserve"> i = 1:Num_Rep</t>
    </r>
  </si>
  <si>
    <t>    Temp = Tab_output{ind_sim(i)};</t>
  </si>
  <si>
    <t>    Temp = Temp';</t>
  </si>
  <si>
    <r>
      <t xml:space="preserve">    Pve_OD = Temp(:,2)/(5.4318*10^(-4)); </t>
    </r>
    <r>
      <rPr>
        <sz val="10"/>
        <color rgb="FF3C763D"/>
        <rFont val="Courier"/>
        <family val="1"/>
      </rPr>
      <t>%For biomass in cell carbon dry weight</t>
    </r>
  </si>
  <si>
    <r>
      <t xml:space="preserve">    Ppu_OD = Temp(:,3)/(5.9484*10^(-4)); </t>
    </r>
    <r>
      <rPr>
        <sz val="10"/>
        <color rgb="FF3C763D"/>
        <rFont val="Courier"/>
        <family val="1"/>
      </rPr>
      <t>%For biomass in cell carbon dry weight</t>
    </r>
  </si>
  <si>
    <t>    PVE_fin_abs(i) = Temp(n_Time_step,2);</t>
  </si>
  <si>
    <t>    PPU_fin_abs(i) = Temp(n_Time_step,3);</t>
  </si>
  <si>
    <t>    Tot_Fin_OD(i) = Pve_OD(n_Time_step) + Ppu_OD(n_Time_step) + 0.086;</t>
  </si>
  <si>
    <t>    Tot_OD_Evol(:,i) = Pve_OD + Ppu_OD + 0.086;</t>
  </si>
  <si>
    <t>    Props(i) = Temp(n_Time_step,2)/(Temp(n_Time_step,3)+Temp(n_Time_step,2));</t>
  </si>
  <si>
    <t>[t_test, h_test] = ttest2(Props', Props_obs_PVE);</t>
  </si>
  <si>
    <t>time_end = length(Time_step);</t>
  </si>
  <si>
    <t>std_Sim = std(Tot_OD_Evol,0,2);</t>
  </si>
  <si>
    <t>mean_Sim = mean(Tot_OD_Evol,2);</t>
  </si>
  <si>
    <r>
      <t>errorbar(Time_step(1:time_end), mean_Sim(1:time_end), std_Sim(1:time_end),</t>
    </r>
    <r>
      <rPr>
        <sz val="10"/>
        <color rgb="FFA020F0"/>
        <rFont val="Courier"/>
        <family val="1"/>
      </rPr>
      <t>'b--o'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'MarkerSize'</t>
    </r>
    <r>
      <rPr>
        <sz val="10"/>
        <color theme="1"/>
        <rFont val="Courier"/>
        <family val="1"/>
      </rPr>
      <t>,1,</t>
    </r>
    <r>
      <rPr>
        <sz val="10"/>
        <color rgb="FFA020F0"/>
        <rFont val="Courier"/>
        <family val="1"/>
      </rPr>
      <t>'LineWidth'</t>
    </r>
    <r>
      <rPr>
        <sz val="10"/>
        <color theme="1"/>
        <rFont val="Courier"/>
        <family val="1"/>
      </rPr>
      <t>, 1,</t>
    </r>
    <r>
      <rPr>
        <sz val="10"/>
        <color rgb="FFA020F0"/>
        <rFont val="Courier"/>
        <family val="1"/>
      </rPr>
      <t>'MarkerEdgeColor'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'red'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'MarkerFaceColor'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'red'</t>
    </r>
    <r>
      <rPr>
        <sz val="10"/>
        <color theme="1"/>
        <rFont val="Courier"/>
        <family val="1"/>
      </rPr>
      <t>);</t>
    </r>
  </si>
  <si>
    <t>num_fig = num_fig + 1;</t>
  </si>
  <si>
    <r>
      <t>xlabel(</t>
    </r>
    <r>
      <rPr>
        <sz val="10"/>
        <color rgb="FFA020F0"/>
        <rFont val="Courier"/>
        <family val="1"/>
      </rPr>
      <t>'Time (hours)'</t>
    </r>
    <r>
      <rPr>
        <sz val="10"/>
        <color rgb="FF000000"/>
        <rFont val="Courier"/>
        <family val="1"/>
      </rPr>
      <t>)</t>
    </r>
  </si>
  <si>
    <r>
      <t>ylabel(</t>
    </r>
    <r>
      <rPr>
        <sz val="10"/>
        <color rgb="FFA020F0"/>
        <rFont val="Courier"/>
        <family val="1"/>
      </rPr>
      <t>'Abundance (OD)'</t>
    </r>
    <r>
      <rPr>
        <sz val="10"/>
        <color rgb="FF000000"/>
        <rFont val="Courier"/>
        <family val="1"/>
      </rPr>
      <t>)</t>
    </r>
  </si>
  <si>
    <r>
      <t>title(</t>
    </r>
    <r>
      <rPr>
        <sz val="10"/>
        <color rgb="FFA020F0"/>
        <rFont val="Courier"/>
        <family val="1"/>
      </rPr>
      <t>'Simulated coculture'</t>
    </r>
    <r>
      <rPr>
        <sz val="10"/>
        <color rgb="FF000000"/>
        <rFont val="Courier"/>
        <family val="1"/>
      </rPr>
      <t>)</t>
    </r>
  </si>
  <si>
    <t>mean_Test = mean(data_Evol,2);</t>
  </si>
  <si>
    <t>std_Test = std(data_Evol,0,2);</t>
  </si>
  <si>
    <r>
      <t>errorbar(Time_step(1:time_end), mean_Test(1:time_end), std_Test(1:time_end),</t>
    </r>
    <r>
      <rPr>
        <sz val="10"/>
        <color rgb="FFA020F0"/>
        <rFont val="Courier"/>
        <family val="1"/>
      </rPr>
      <t>'r--o'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'MarkerSize'</t>
    </r>
    <r>
      <rPr>
        <sz val="10"/>
        <color theme="1"/>
        <rFont val="Courier"/>
        <family val="1"/>
      </rPr>
      <t>,1,</t>
    </r>
    <r>
      <rPr>
        <sz val="10"/>
        <color rgb="FFA020F0"/>
        <rFont val="Courier"/>
        <family val="1"/>
      </rPr>
      <t>'LineWidth'</t>
    </r>
    <r>
      <rPr>
        <sz val="10"/>
        <color theme="1"/>
        <rFont val="Courier"/>
        <family val="1"/>
      </rPr>
      <t>, 1,</t>
    </r>
    <r>
      <rPr>
        <sz val="10"/>
        <color rgb="FFA020F0"/>
        <rFont val="Courier"/>
        <family val="1"/>
      </rPr>
      <t>'MarkerEdgeColor'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'black'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'MarkerFaceColor'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'black'</t>
    </r>
    <r>
      <rPr>
        <sz val="10"/>
        <color theme="1"/>
        <rFont val="Courier"/>
        <family val="1"/>
      </rPr>
      <t>);</t>
    </r>
  </si>
  <si>
    <r>
      <t>title(</t>
    </r>
    <r>
      <rPr>
        <sz val="10"/>
        <color rgb="FFA020F0"/>
        <rFont val="Courier"/>
        <family val="1"/>
      </rPr>
      <t>'Observed coculture'</t>
    </r>
    <r>
      <rPr>
        <sz val="10"/>
        <color rgb="FF000000"/>
        <rFont val="Courier"/>
        <family val="1"/>
      </rPr>
      <t>)</t>
    </r>
  </si>
  <si>
    <r>
      <t xml:space="preserve">hold </t>
    </r>
    <r>
      <rPr>
        <sz val="10"/>
        <color rgb="FFA020F0"/>
        <rFont val="Courier"/>
        <family val="1"/>
      </rPr>
      <t>on</t>
    </r>
  </si>
  <si>
    <r>
      <t>legend([</t>
    </r>
    <r>
      <rPr>
        <sz val="10"/>
        <color rgb="FFA020F0"/>
        <rFont val="Courier"/>
        <family val="1"/>
      </rPr>
      <t>"Observed"</t>
    </r>
    <r>
      <rPr>
        <sz val="10"/>
        <color rgb="FF000000"/>
        <rFont val="Courier"/>
        <family val="1"/>
      </rPr>
      <t xml:space="preserve"> </t>
    </r>
    <r>
      <rPr>
        <sz val="10"/>
        <color rgb="FFA020F0"/>
        <rFont val="Courier"/>
        <family val="1"/>
      </rPr>
      <t>"Simulated"</t>
    </r>
    <r>
      <rPr>
        <sz val="10"/>
        <color rgb="FF000000"/>
        <rFont val="Courier"/>
        <family val="1"/>
      </rPr>
      <t xml:space="preserve">], </t>
    </r>
    <r>
      <rPr>
        <sz val="10"/>
        <color rgb="FFA020F0"/>
        <rFont val="Courier"/>
        <family val="1"/>
      </rPr>
      <t>'Location'</t>
    </r>
    <r>
      <rPr>
        <sz val="10"/>
        <color rgb="FF000000"/>
        <rFont val="Courier"/>
        <family val="1"/>
      </rPr>
      <t xml:space="preserve">, </t>
    </r>
    <r>
      <rPr>
        <sz val="10"/>
        <color rgb="FFA020F0"/>
        <rFont val="Courier"/>
        <family val="1"/>
      </rPr>
      <t>'northwest'</t>
    </r>
    <r>
      <rPr>
        <sz val="10"/>
        <color rgb="FF000000"/>
        <rFont val="Courier"/>
        <family val="1"/>
      </rPr>
      <t>)</t>
    </r>
  </si>
  <si>
    <r>
      <t>title(</t>
    </r>
    <r>
      <rPr>
        <sz val="10"/>
        <color rgb="FFA020F0"/>
        <rFont val="Courier"/>
        <family val="1"/>
      </rPr>
      <t>'Optical density evolution'</t>
    </r>
    <r>
      <rPr>
        <sz val="10"/>
        <color rgb="FF000000"/>
        <rFont val="Courier"/>
        <family val="1"/>
      </rPr>
      <t>)</t>
    </r>
  </si>
  <si>
    <r>
      <t xml:space="preserve">boxplot([Props; Props_obs_PVE']', </t>
    </r>
    <r>
      <rPr>
        <sz val="10"/>
        <color rgb="FFA020F0"/>
        <rFont val="Courier"/>
        <family val="1"/>
      </rPr>
      <t>'Labels'</t>
    </r>
    <r>
      <rPr>
        <sz val="10"/>
        <color theme="1"/>
        <rFont val="Courier"/>
        <family val="1"/>
      </rPr>
      <t>,{</t>
    </r>
    <r>
      <rPr>
        <sz val="10"/>
        <color rgb="FFA020F0"/>
        <rFont val="Courier"/>
        <family val="1"/>
      </rPr>
      <t>'Sim'</t>
    </r>
    <r>
      <rPr>
        <sz val="10"/>
        <color theme="1"/>
        <rFont val="Courier"/>
        <family val="1"/>
      </rPr>
      <t>,</t>
    </r>
    <r>
      <rPr>
        <sz val="10"/>
        <color rgb="FFA020F0"/>
        <rFont val="Courier"/>
        <family val="1"/>
      </rPr>
      <t>'Obs'</t>
    </r>
    <r>
      <rPr>
        <sz val="10"/>
        <color theme="1"/>
        <rFont val="Courier"/>
        <family val="1"/>
      </rPr>
      <t>})</t>
    </r>
  </si>
  <si>
    <r>
      <t>xlabel(</t>
    </r>
    <r>
      <rPr>
        <sz val="10"/>
        <color rgb="FFA020F0"/>
        <rFont val="Courier"/>
        <family val="1"/>
      </rPr>
      <t>'Category'</t>
    </r>
    <r>
      <rPr>
        <sz val="10"/>
        <color rgb="FF000000"/>
        <rFont val="Courier"/>
        <family val="1"/>
      </rPr>
      <t>)</t>
    </r>
  </si>
  <si>
    <r>
      <t>ylabel(</t>
    </r>
    <r>
      <rPr>
        <sz val="10"/>
        <color rgb="FFA020F0"/>
        <rFont val="Courier"/>
        <family val="1"/>
      </rPr>
      <t>'Proportions'</t>
    </r>
    <r>
      <rPr>
        <sz val="10"/>
        <color rgb="FF000000"/>
        <rFont val="Courier"/>
        <family val="1"/>
      </rPr>
      <t>)</t>
    </r>
  </si>
  <si>
    <r>
      <t>title(</t>
    </r>
    <r>
      <rPr>
        <sz val="10"/>
        <color rgb="FFA020F0"/>
        <rFont val="Courier"/>
        <family val="1"/>
      </rPr>
      <t>'Boxplots final proportions PVE'</t>
    </r>
    <r>
      <rPr>
        <sz val="10"/>
        <color rgb="FF000000"/>
        <rFont val="Courier"/>
        <family val="1"/>
      </rPr>
      <t>);</t>
    </r>
  </si>
  <si>
    <r>
      <t xml:space="preserve">    FolderName = strcat(cd, </t>
    </r>
    <r>
      <rPr>
        <sz val="10"/>
        <color rgb="FFA020F0"/>
        <rFont val="Courier"/>
        <family val="1"/>
      </rPr>
      <t>'/figures/'</t>
    </r>
    <r>
      <rPr>
        <sz val="10"/>
        <color theme="1"/>
        <rFont val="Courier"/>
        <family val="1"/>
      </rPr>
      <t>);</t>
    </r>
  </si>
  <si>
    <r>
      <t>        FigName = strcat(</t>
    </r>
    <r>
      <rPr>
        <sz val="10"/>
        <color rgb="FFA020F0"/>
        <rFont val="Courier"/>
        <family val="1"/>
      </rPr>
      <t>'Simudataco'</t>
    </r>
    <r>
      <rPr>
        <sz val="10"/>
        <color theme="1"/>
        <rFont val="Courier"/>
        <family val="1"/>
      </rPr>
      <t>, FigName, CopyNum);</t>
    </r>
  </si>
  <si>
    <t>%% Functions definition</t>
  </si>
  <si>
    <t>%Initial parameters esimation, to use with table KSLNTable and mu_max,</t>
  </si>
  <si>
    <t>%yield, Ks not the rate (model using quasi-steady state approximation.</t>
  </si>
  <si>
    <t>    dx_1 = z(1)*mu_max(1)*((X_m - 1/yield(1)*z(1) - 1/yield(2)*z(2))/(X_m - 1/yield(1)*z(1) - 1/yield(2)*z(2) + Ks(1)*(2.4*10^(-4) + 1/yield(1)*2.96*10^(-7)))); </t>
  </si>
  <si>
    <t>    dx_2 = z(2)*mu_max(2)*((X_m - 1/yield(1)*z(1) - 1/yield(2)*z(2))/(X_m - 1/yield(1)*z(1) - 1/yield(2)*z(2) + Ks(2)*(2.4*10^(-4) + 1/yield(2)*2.78*10^(-7))));</t>
  </si>
  <si>
    <t>    dx = [dx_1 dx_2]';</t>
  </si>
  <si>
    <t>X_1</t>
  </si>
  <si>
    <t>X_2</t>
  </si>
  <si>
    <t xml:space="preserve">S_1 </t>
  </si>
  <si>
    <t>S_2</t>
  </si>
  <si>
    <t>t</t>
  </si>
  <si>
    <t>Treatment</t>
  </si>
  <si>
    <t>M</t>
  </si>
  <si>
    <t>Results</t>
  </si>
  <si>
    <t>Gender</t>
  </si>
  <si>
    <t>AbundancePVE</t>
  </si>
  <si>
    <t>AbundancePPU</t>
  </si>
  <si>
    <t>TotalAbundances</t>
  </si>
  <si>
    <t>ProportionsPVE</t>
  </si>
  <si>
    <t>ProportionsPPU</t>
  </si>
  <si>
    <t>PVE</t>
  </si>
  <si>
    <t>PPU</t>
  </si>
  <si>
    <t>M3</t>
  </si>
  <si>
    <t>Abundance PPU</t>
  </si>
  <si>
    <t>S1</t>
  </si>
  <si>
    <t>S2</t>
  </si>
  <si>
    <t>SumAbundances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</si>
</sst>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Courier"/>
      <family val="1"/>
    </font>
    <font>
      <sz val="10"/>
      <color rgb="FFA020F0"/>
      <name val="Courier"/>
      <family val="1"/>
    </font>
    <font>
      <sz val="10"/>
      <color rgb="FF3C763D"/>
      <name val="Courier"/>
      <family val="1"/>
    </font>
    <font>
      <sz val="10"/>
      <color rgb="FF000000"/>
      <name val="Courier"/>
      <family val="1"/>
    </font>
    <font>
      <sz val="10"/>
      <color rgb="FF0000FF"/>
      <name val="Courier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0" fillId="0" borderId="0" xfId="0" applyFont="1"/>
    <xf numFmtId="11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10" fillId="0" borderId="0" xfId="0" applyFont="1"/>
    <xf numFmtId="164" fontId="0" fillId="0" borderId="0" xfId="1" applyNumberFormat="1" applyFont="1"/>
    <xf numFmtId="164" fontId="9" fillId="0" borderId="0" xfId="1" applyNumberFormat="1" applyFont="1"/>
    <xf numFmtId="164" fontId="9" fillId="0" borderId="0" xfId="0" applyNumberFormat="1" applyFont="1"/>
    <xf numFmtId="9" fontId="0" fillId="0" borderId="0" xfId="1" applyFont="1"/>
    <xf numFmtId="9" fontId="10" fillId="0" borderId="0" xfId="1" applyFont="1"/>
    <xf numFmtId="11" fontId="10" fillId="0" borderId="0" xfId="0" applyNumberFormat="1" applyFont="1"/>
    <xf numFmtId="11" fontId="0" fillId="0" borderId="0" xfId="0" applyNumberFormat="1" applyFont="1" applyAlignment="1">
      <alignment vertical="center"/>
    </xf>
    <xf numFmtId="10" fontId="0" fillId="0" borderId="0" xfId="1" applyNumberFormat="1" applyFont="1"/>
    <xf numFmtId="10" fontId="10" fillId="0" borderId="0" xfId="1" applyNumberFormat="1" applyFont="1"/>
    <xf numFmtId="10" fontId="0" fillId="0" borderId="0" xfId="0" applyNumberFormat="1" applyFont="1"/>
    <xf numFmtId="10" fontId="10" fillId="0" borderId="0" xfId="0" applyNumberFormat="1" applyFont="1"/>
    <xf numFmtId="10" fontId="11" fillId="0" borderId="0" xfId="1" applyNumberFormat="1" applyFont="1"/>
    <xf numFmtId="11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36A6-E2D2-C648-AB43-4B59E3092482}">
  <dimension ref="A1:B9"/>
  <sheetViews>
    <sheetView workbookViewId="0">
      <selection activeCell="G17" sqref="G17"/>
    </sheetView>
  </sheetViews>
  <sheetFormatPr baseColWidth="10" defaultRowHeight="16"/>
  <sheetData>
    <row r="1" spans="1:2">
      <c r="A1" t="s">
        <v>6</v>
      </c>
    </row>
    <row r="3" spans="1:2">
      <c r="A3" t="s">
        <v>24</v>
      </c>
      <c r="B3" t="s">
        <v>25</v>
      </c>
    </row>
    <row r="4" spans="1:2">
      <c r="B4" t="s">
        <v>26</v>
      </c>
    </row>
    <row r="8" spans="1:2">
      <c r="A8" t="s">
        <v>23</v>
      </c>
      <c r="B8" t="s">
        <v>187</v>
      </c>
    </row>
    <row r="9" spans="1:2">
      <c r="B9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4394-B1D9-1A4D-8F70-A432D3DE2188}">
  <dimension ref="A1:P81"/>
  <sheetViews>
    <sheetView tabSelected="1" workbookViewId="0">
      <selection activeCell="H67" sqref="H67"/>
    </sheetView>
  </sheetViews>
  <sheetFormatPr baseColWidth="10" defaultRowHeight="16"/>
  <cols>
    <col min="2" max="2" width="13.6640625" style="10" bestFit="1" customWidth="1"/>
    <col min="3" max="3" width="10.83203125" style="1"/>
    <col min="4" max="4" width="12.1640625" style="1" bestFit="1" customWidth="1"/>
  </cols>
  <sheetData>
    <row r="1" spans="1:8">
      <c r="A1" s="12" t="s">
        <v>12</v>
      </c>
      <c r="B1" s="23" t="s">
        <v>360</v>
      </c>
      <c r="C1" s="18" t="s">
        <v>357</v>
      </c>
      <c r="D1" s="18" t="s">
        <v>365</v>
      </c>
      <c r="E1" s="12" t="s">
        <v>20</v>
      </c>
      <c r="F1" s="12" t="s">
        <v>16</v>
      </c>
      <c r="G1" s="12" t="s">
        <v>21</v>
      </c>
      <c r="H1" s="12" t="s">
        <v>368</v>
      </c>
    </row>
    <row r="2" spans="1:8">
      <c r="A2" s="12" t="s">
        <v>0</v>
      </c>
      <c r="B2" s="20">
        <v>0.77435350515757495</v>
      </c>
      <c r="C2" s="25">
        <v>5.6317151086571703E-5</v>
      </c>
      <c r="D2" s="25">
        <v>1.6410809349420102E-5</v>
      </c>
      <c r="E2" t="s">
        <v>14</v>
      </c>
      <c r="F2" t="s">
        <v>8</v>
      </c>
      <c r="G2" t="s">
        <v>27</v>
      </c>
      <c r="H2" s="1">
        <f>C2/B2</f>
        <v>7.2727960435991828E-5</v>
      </c>
    </row>
    <row r="3" spans="1:8">
      <c r="A3" s="12" t="s">
        <v>1</v>
      </c>
      <c r="B3" s="20">
        <v>0.38272954897004702</v>
      </c>
      <c r="C3" s="25">
        <v>3.2330608938805498E-5</v>
      </c>
      <c r="D3" s="25">
        <v>5.2143163796561999E-5</v>
      </c>
      <c r="E3" t="s">
        <v>14</v>
      </c>
      <c r="F3" t="s">
        <v>8</v>
      </c>
      <c r="G3" t="s">
        <v>27</v>
      </c>
      <c r="H3" s="1">
        <f t="shared" ref="H3:H66" si="0">C3/B3</f>
        <v>8.4473772735367599E-5</v>
      </c>
    </row>
    <row r="4" spans="1:8">
      <c r="A4" s="12" t="s">
        <v>2</v>
      </c>
      <c r="B4" s="20">
        <v>0.10329674220010999</v>
      </c>
      <c r="C4" s="25">
        <v>9.8393251128079098E-6</v>
      </c>
      <c r="D4" s="25">
        <v>8.54136799988811E-5</v>
      </c>
      <c r="E4" t="s">
        <v>14</v>
      </c>
      <c r="F4" t="s">
        <v>8</v>
      </c>
      <c r="G4" t="s">
        <v>27</v>
      </c>
      <c r="H4" s="1">
        <f t="shared" si="0"/>
        <v>9.5253005111689112E-5</v>
      </c>
    </row>
    <row r="5" spans="1:8">
      <c r="A5" s="12" t="s">
        <v>3</v>
      </c>
      <c r="B5" s="20">
        <v>1.4595471008900599E-2</v>
      </c>
      <c r="C5" s="25">
        <v>1.43497979725233E-6</v>
      </c>
      <c r="D5" s="25">
        <v>9.6881806031533303E-5</v>
      </c>
      <c r="E5" t="s">
        <v>14</v>
      </c>
      <c r="F5" t="s">
        <v>8</v>
      </c>
      <c r="G5" t="s">
        <v>27</v>
      </c>
      <c r="H5" s="1">
        <f t="shared" si="0"/>
        <v>9.8316785828785627E-5</v>
      </c>
    </row>
    <row r="6" spans="1:8">
      <c r="A6" s="12" t="s">
        <v>4</v>
      </c>
      <c r="B6" s="20">
        <v>1.5986746639275299E-3</v>
      </c>
      <c r="C6" s="25">
        <v>1.57530899544422E-7</v>
      </c>
      <c r="D6" s="25">
        <v>9.83809041547833E-5</v>
      </c>
      <c r="E6" t="s">
        <v>14</v>
      </c>
      <c r="F6" t="s">
        <v>8</v>
      </c>
      <c r="G6" t="s">
        <v>27</v>
      </c>
      <c r="H6" s="1">
        <f t="shared" si="0"/>
        <v>9.8538435054327657E-5</v>
      </c>
    </row>
    <row r="7" spans="1:8">
      <c r="A7" s="12" t="s">
        <v>0</v>
      </c>
      <c r="B7" s="20">
        <v>0.75756918899473702</v>
      </c>
      <c r="C7" s="25">
        <v>5.4723380935019203E-5</v>
      </c>
      <c r="D7" s="25">
        <v>1.7512108218961401E-5</v>
      </c>
      <c r="E7" t="s">
        <v>14</v>
      </c>
      <c r="F7" t="s">
        <v>9</v>
      </c>
      <c r="G7" t="s">
        <v>27</v>
      </c>
      <c r="H7" s="1">
        <f t="shared" si="0"/>
        <v>7.2235489153980601E-5</v>
      </c>
    </row>
    <row r="8" spans="1:8">
      <c r="A8" s="12" t="s">
        <v>1</v>
      </c>
      <c r="B8" s="20">
        <v>0.34909712996648201</v>
      </c>
      <c r="C8" s="25">
        <v>2.9709576269225301E-5</v>
      </c>
      <c r="D8" s="25">
        <v>5.5394464179568499E-5</v>
      </c>
      <c r="E8" t="s">
        <v>14</v>
      </c>
      <c r="F8" t="s">
        <v>9</v>
      </c>
      <c r="G8" t="s">
        <v>27</v>
      </c>
      <c r="H8" s="1">
        <f t="shared" si="0"/>
        <v>8.5104040448793773E-5</v>
      </c>
    </row>
    <row r="9" spans="1:8">
      <c r="A9" s="12" t="s">
        <v>2</v>
      </c>
      <c r="B9" s="20">
        <v>0.101670421020965</v>
      </c>
      <c r="C9" s="25">
        <v>9.6456457031332399E-6</v>
      </c>
      <c r="D9" s="25">
        <v>8.5226054504975701E-5</v>
      </c>
      <c r="E9" t="s">
        <v>14</v>
      </c>
      <c r="F9" t="s">
        <v>9</v>
      </c>
      <c r="G9" t="s">
        <v>27</v>
      </c>
      <c r="H9" s="1">
        <f t="shared" si="0"/>
        <v>9.4871700208109248E-5</v>
      </c>
    </row>
    <row r="10" spans="1:8">
      <c r="A10" s="12" t="s">
        <v>3</v>
      </c>
      <c r="B10" s="20">
        <v>1.48780190489914E-2</v>
      </c>
      <c r="C10" s="25">
        <v>1.4624545171805E-6</v>
      </c>
      <c r="D10" s="25">
        <v>9.6833865198826496E-5</v>
      </c>
      <c r="E10" t="s">
        <v>14</v>
      </c>
      <c r="F10" t="s">
        <v>9</v>
      </c>
      <c r="G10" t="s">
        <v>27</v>
      </c>
      <c r="H10" s="1">
        <f t="shared" si="0"/>
        <v>9.829631971600692E-5</v>
      </c>
    </row>
    <row r="11" spans="1:8">
      <c r="A11" s="12" t="s">
        <v>4</v>
      </c>
      <c r="B11" s="20">
        <v>1.5723808791052701E-3</v>
      </c>
      <c r="C11" s="25">
        <v>1.55168431063576E-7</v>
      </c>
      <c r="D11" s="25">
        <v>9.8528574881734098E-5</v>
      </c>
      <c r="E11" t="s">
        <v>14</v>
      </c>
      <c r="F11" t="s">
        <v>9</v>
      </c>
      <c r="G11" t="s">
        <v>27</v>
      </c>
      <c r="H11" s="1">
        <f t="shared" si="0"/>
        <v>9.8683743312797913E-5</v>
      </c>
    </row>
    <row r="12" spans="1:8">
      <c r="A12" s="12" t="s">
        <v>0</v>
      </c>
      <c r="B12" s="20">
        <v>0.73300585196616896</v>
      </c>
      <c r="C12" s="25">
        <v>5.3032196483176703E-5</v>
      </c>
      <c r="D12" s="25">
        <v>1.93167436254547E-5</v>
      </c>
      <c r="E12" t="s">
        <v>14</v>
      </c>
      <c r="F12" t="s">
        <v>10</v>
      </c>
      <c r="G12" t="s">
        <v>27</v>
      </c>
      <c r="H12" s="1">
        <f t="shared" si="0"/>
        <v>7.234894010863141E-5</v>
      </c>
    </row>
    <row r="13" spans="1:8">
      <c r="A13" s="12" t="s">
        <v>1</v>
      </c>
      <c r="B13" s="20">
        <v>0.38340141826442498</v>
      </c>
      <c r="C13" s="25">
        <v>3.24308649954758E-5</v>
      </c>
      <c r="D13" s="25">
        <v>5.21563677338222E-5</v>
      </c>
      <c r="E13" t="s">
        <v>14</v>
      </c>
      <c r="F13" t="s">
        <v>10</v>
      </c>
      <c r="G13" t="s">
        <v>27</v>
      </c>
      <c r="H13" s="1">
        <f t="shared" si="0"/>
        <v>8.4587232729297891E-5</v>
      </c>
    </row>
    <row r="14" spans="1:8">
      <c r="A14" s="12" t="s">
        <v>2</v>
      </c>
      <c r="B14" s="20">
        <v>0.10721796709878401</v>
      </c>
      <c r="C14" s="25">
        <v>1.0154948008907E-5</v>
      </c>
      <c r="D14" s="25">
        <v>8.4558170358193304E-5</v>
      </c>
      <c r="E14" t="s">
        <v>14</v>
      </c>
      <c r="F14" t="s">
        <v>10</v>
      </c>
      <c r="G14" t="s">
        <v>27</v>
      </c>
      <c r="H14" s="1">
        <f t="shared" si="0"/>
        <v>9.4713118367100341E-5</v>
      </c>
    </row>
    <row r="15" spans="1:8">
      <c r="A15" s="12" t="s">
        <v>3</v>
      </c>
      <c r="B15" s="20">
        <v>1.5720933460343998E-2</v>
      </c>
      <c r="C15" s="25">
        <v>1.54491027167742E-6</v>
      </c>
      <c r="D15" s="25">
        <v>9.6725989199683801E-5</v>
      </c>
      <c r="E15" t="s">
        <v>14</v>
      </c>
      <c r="F15" t="s">
        <v>10</v>
      </c>
      <c r="G15" t="s">
        <v>27</v>
      </c>
      <c r="H15" s="1">
        <f t="shared" si="0"/>
        <v>9.8270899471360966E-5</v>
      </c>
    </row>
    <row r="16" spans="1:8">
      <c r="A16" s="12" t="s">
        <v>4</v>
      </c>
      <c r="B16" s="20">
        <v>1.5233230372995799E-3</v>
      </c>
      <c r="C16" s="25">
        <v>1.4993390627762E-7</v>
      </c>
      <c r="D16" s="25">
        <v>9.8275615111487506E-5</v>
      </c>
      <c r="E16" t="s">
        <v>14</v>
      </c>
      <c r="F16" t="s">
        <v>10</v>
      </c>
      <c r="G16" t="s">
        <v>27</v>
      </c>
      <c r="H16" s="1">
        <f t="shared" si="0"/>
        <v>9.8425549017764689E-5</v>
      </c>
    </row>
    <row r="17" spans="1:16">
      <c r="A17" s="12" t="s">
        <v>0</v>
      </c>
      <c r="B17" s="20">
        <v>0.78487694284528398</v>
      </c>
      <c r="C17" s="25">
        <v>5.7432253522869902E-5</v>
      </c>
      <c r="D17" s="25">
        <v>1.57413236173506E-5</v>
      </c>
      <c r="E17" t="s">
        <v>14</v>
      </c>
      <c r="F17" t="s">
        <v>11</v>
      </c>
      <c r="G17" t="s">
        <v>27</v>
      </c>
      <c r="H17" s="1">
        <f t="shared" si="0"/>
        <v>7.3173577140220596E-5</v>
      </c>
    </row>
    <row r="18" spans="1:16">
      <c r="A18" s="12" t="s">
        <v>1</v>
      </c>
      <c r="B18" s="20">
        <v>0.36245482474900198</v>
      </c>
      <c r="C18" s="25">
        <v>3.0644820347641102E-5</v>
      </c>
      <c r="D18" s="25">
        <v>5.3903151579239702E-5</v>
      </c>
      <c r="E18" t="s">
        <v>14</v>
      </c>
      <c r="F18" t="s">
        <v>11</v>
      </c>
      <c r="G18" t="s">
        <v>27</v>
      </c>
      <c r="H18" s="1">
        <f t="shared" si="0"/>
        <v>8.4547971926880749E-5</v>
      </c>
    </row>
    <row r="19" spans="1:16">
      <c r="A19" s="12" t="s">
        <v>2</v>
      </c>
      <c r="B19" s="20">
        <v>0.110312552204852</v>
      </c>
      <c r="C19" s="25">
        <v>1.0473988799954099E-5</v>
      </c>
      <c r="D19" s="25">
        <v>8.4474306662413702E-5</v>
      </c>
      <c r="E19" t="s">
        <v>14</v>
      </c>
      <c r="F19" t="s">
        <v>11</v>
      </c>
      <c r="G19" t="s">
        <v>27</v>
      </c>
      <c r="H19" s="1">
        <f t="shared" si="0"/>
        <v>9.4948295462367246E-5</v>
      </c>
    </row>
    <row r="20" spans="1:16">
      <c r="A20" s="12" t="s">
        <v>3</v>
      </c>
      <c r="B20" s="20">
        <v>1.5218218814069E-2</v>
      </c>
      <c r="C20" s="25">
        <v>1.4895458619704199E-6</v>
      </c>
      <c r="D20" s="25">
        <v>9.6389573906853195E-5</v>
      </c>
      <c r="E20" t="s">
        <v>14</v>
      </c>
      <c r="F20" t="s">
        <v>11</v>
      </c>
      <c r="G20" t="s">
        <v>27</v>
      </c>
      <c r="H20" s="1">
        <f t="shared" si="0"/>
        <v>9.7879119768823307E-5</v>
      </c>
      <c r="L20" s="1"/>
      <c r="M20" s="1"/>
      <c r="N20" s="1"/>
      <c r="O20" s="1"/>
      <c r="P20" s="1"/>
    </row>
    <row r="21" spans="1:16">
      <c r="A21" s="12" t="s">
        <v>4</v>
      </c>
      <c r="B21" s="20">
        <v>1.58577153012988E-3</v>
      </c>
      <c r="C21" s="25">
        <v>1.5599216776805899E-7</v>
      </c>
      <c r="D21" s="25">
        <v>9.8213895804229802E-5</v>
      </c>
      <c r="E21" t="s">
        <v>14</v>
      </c>
      <c r="F21" t="s">
        <v>11</v>
      </c>
      <c r="G21" t="s">
        <v>27</v>
      </c>
      <c r="H21" s="1">
        <f t="shared" si="0"/>
        <v>9.8369887971997276E-5</v>
      </c>
      <c r="L21" s="1"/>
      <c r="M21" s="1"/>
      <c r="N21" s="1"/>
      <c r="O21" s="1"/>
      <c r="P21" s="1"/>
    </row>
    <row r="22" spans="1:16">
      <c r="A22" s="12" t="s">
        <v>0</v>
      </c>
      <c r="B22" s="20">
        <v>0.56089229575641197</v>
      </c>
      <c r="C22" s="25">
        <v>6.0356000000000003E-5</v>
      </c>
      <c r="D22" s="25"/>
      <c r="E22" t="s">
        <v>15</v>
      </c>
      <c r="F22" t="s">
        <v>8</v>
      </c>
      <c r="G22" t="s">
        <v>15</v>
      </c>
      <c r="H22" s="1">
        <f t="shared" si="0"/>
        <v>1.0760711184061584E-4</v>
      </c>
      <c r="L22" s="1"/>
      <c r="M22" s="1"/>
      <c r="N22" s="1"/>
      <c r="O22" s="1"/>
      <c r="P22" s="1"/>
    </row>
    <row r="23" spans="1:16">
      <c r="A23" s="12" t="s">
        <v>1</v>
      </c>
      <c r="B23" s="20">
        <v>0.27052004671889202</v>
      </c>
      <c r="C23" s="25">
        <v>2.9873E-5</v>
      </c>
      <c r="D23" s="25"/>
      <c r="E23" t="s">
        <v>15</v>
      </c>
      <c r="F23" t="s">
        <v>8</v>
      </c>
      <c r="G23" t="s">
        <v>15</v>
      </c>
      <c r="H23" s="1">
        <f t="shared" si="0"/>
        <v>1.104280453974718E-4</v>
      </c>
      <c r="L23" s="1"/>
      <c r="M23" s="1"/>
      <c r="N23" s="1"/>
      <c r="O23" s="1"/>
      <c r="P23" s="1"/>
    </row>
    <row r="24" spans="1:16">
      <c r="A24" s="12" t="s">
        <v>2</v>
      </c>
      <c r="B24" s="20">
        <v>9.8366023313670198E-2</v>
      </c>
      <c r="C24" s="25">
        <v>1.078E-5</v>
      </c>
      <c r="D24" s="25"/>
      <c r="E24" t="s">
        <v>15</v>
      </c>
      <c r="F24" t="s">
        <v>8</v>
      </c>
      <c r="G24" t="s">
        <v>15</v>
      </c>
      <c r="H24" s="1">
        <f t="shared" si="0"/>
        <v>1.0959068626394164E-4</v>
      </c>
    </row>
    <row r="25" spans="1:16">
      <c r="A25" s="12" t="s">
        <v>3</v>
      </c>
      <c r="B25" s="20">
        <v>1.8474123431565601E-2</v>
      </c>
      <c r="C25" s="25">
        <v>1.8523E-6</v>
      </c>
      <c r="D25" s="25"/>
      <c r="E25" t="s">
        <v>15</v>
      </c>
      <c r="F25" t="s">
        <v>8</v>
      </c>
      <c r="G25" t="s">
        <v>15</v>
      </c>
      <c r="H25" s="1">
        <f t="shared" si="0"/>
        <v>1.0026456772693683E-4</v>
      </c>
    </row>
    <row r="26" spans="1:16">
      <c r="A26" s="12" t="s">
        <v>4</v>
      </c>
      <c r="B26" s="20">
        <v>2.2473749195953698E-3</v>
      </c>
      <c r="C26" s="25">
        <v>2.2434000000000001E-7</v>
      </c>
      <c r="D26" s="25"/>
      <c r="E26" t="s">
        <v>15</v>
      </c>
      <c r="F26" t="s">
        <v>8</v>
      </c>
      <c r="G26" t="s">
        <v>15</v>
      </c>
      <c r="H26" s="1">
        <f t="shared" si="0"/>
        <v>9.9823130552863628E-5</v>
      </c>
      <c r="J26" s="1"/>
      <c r="K26" s="1"/>
      <c r="L26" s="1"/>
      <c r="M26" s="1"/>
      <c r="N26" s="1"/>
    </row>
    <row r="27" spans="1:16">
      <c r="A27" s="12" t="s">
        <v>0</v>
      </c>
      <c r="B27" s="20">
        <v>0.54650465314250496</v>
      </c>
      <c r="C27" s="25">
        <v>5.5238999999999997E-5</v>
      </c>
      <c r="D27" s="25"/>
      <c r="E27" t="s">
        <v>15</v>
      </c>
      <c r="F27" t="s">
        <v>9</v>
      </c>
      <c r="G27" t="s">
        <v>15</v>
      </c>
      <c r="H27" s="1">
        <f t="shared" si="0"/>
        <v>1.0107690699862355E-4</v>
      </c>
      <c r="J27" s="1"/>
      <c r="K27" s="1"/>
      <c r="L27" s="1"/>
      <c r="M27" s="1"/>
      <c r="N27" s="1"/>
    </row>
    <row r="28" spans="1:16">
      <c r="A28" s="12" t="s">
        <v>1</v>
      </c>
      <c r="B28" s="20">
        <v>0.29080522326060698</v>
      </c>
      <c r="C28" s="25">
        <v>3.2811999999999997E-5</v>
      </c>
      <c r="D28" s="25"/>
      <c r="E28" t="s">
        <v>15</v>
      </c>
      <c r="F28" t="s">
        <v>9</v>
      </c>
      <c r="G28" t="s">
        <v>15</v>
      </c>
      <c r="H28" s="1">
        <f t="shared" si="0"/>
        <v>1.1283153594045081E-4</v>
      </c>
      <c r="J28" s="1"/>
      <c r="K28" s="1"/>
      <c r="L28" s="1"/>
      <c r="M28" s="1"/>
      <c r="N28" s="1"/>
    </row>
    <row r="29" spans="1:16">
      <c r="A29" s="12" t="s">
        <v>2</v>
      </c>
      <c r="B29" s="20">
        <v>9.7542223707997103E-2</v>
      </c>
      <c r="C29" s="25">
        <v>1.0192E-5</v>
      </c>
      <c r="D29" s="25"/>
      <c r="E29" t="s">
        <v>15</v>
      </c>
      <c r="F29" t="s">
        <v>9</v>
      </c>
      <c r="G29" t="s">
        <v>15</v>
      </c>
      <c r="H29" s="1">
        <f t="shared" si="0"/>
        <v>1.0448808334030627E-4</v>
      </c>
      <c r="J29" s="1"/>
      <c r="K29" s="1"/>
      <c r="L29" s="1"/>
      <c r="M29" s="1"/>
      <c r="N29" s="1"/>
    </row>
    <row r="30" spans="1:16">
      <c r="A30" s="12" t="s">
        <v>3</v>
      </c>
      <c r="B30" s="20">
        <v>1.8519891120060999E-2</v>
      </c>
      <c r="C30" s="25">
        <v>1.9340999999999998E-6</v>
      </c>
      <c r="D30" s="25"/>
      <c r="E30" t="s">
        <v>15</v>
      </c>
      <c r="F30" t="s">
        <v>9</v>
      </c>
      <c r="G30" t="s">
        <v>15</v>
      </c>
      <c r="H30" s="1">
        <f t="shared" si="0"/>
        <v>1.0443365932669854E-4</v>
      </c>
    </row>
    <row r="31" spans="1:16">
      <c r="A31" s="12" t="s">
        <v>4</v>
      </c>
      <c r="B31" s="20">
        <v>1.9075221711721299E-3</v>
      </c>
      <c r="C31" s="25">
        <v>2.0076000000000001E-7</v>
      </c>
      <c r="D31" s="25"/>
      <c r="E31" t="s">
        <v>15</v>
      </c>
      <c r="F31" t="s">
        <v>9</v>
      </c>
      <c r="G31" t="s">
        <v>15</v>
      </c>
      <c r="H31" s="1">
        <f t="shared" si="0"/>
        <v>1.0524648312561288E-4</v>
      </c>
    </row>
    <row r="32" spans="1:16">
      <c r="A32" s="12" t="s">
        <v>0</v>
      </c>
      <c r="B32" s="20">
        <v>0.52511751007201402</v>
      </c>
      <c r="C32" s="25">
        <v>5.3687999999999998E-5</v>
      </c>
      <c r="D32" s="25"/>
      <c r="E32" t="s">
        <v>15</v>
      </c>
      <c r="F32" t="s">
        <v>10</v>
      </c>
      <c r="G32" t="s">
        <v>15</v>
      </c>
      <c r="H32" s="1">
        <f t="shared" si="0"/>
        <v>1.0223997290175544E-4</v>
      </c>
    </row>
    <row r="33" spans="1:13">
      <c r="A33" s="12" t="s">
        <v>1</v>
      </c>
      <c r="B33" s="20">
        <v>0.27332292902373401</v>
      </c>
      <c r="C33" s="25">
        <v>3.0378E-5</v>
      </c>
      <c r="D33" s="25"/>
      <c r="E33" t="s">
        <v>15</v>
      </c>
      <c r="F33" t="s">
        <v>10</v>
      </c>
      <c r="G33" t="s">
        <v>15</v>
      </c>
      <c r="H33" s="1">
        <f t="shared" si="0"/>
        <v>1.1114325500793285E-4</v>
      </c>
    </row>
    <row r="34" spans="1:13">
      <c r="A34" s="12" t="s">
        <v>2</v>
      </c>
      <c r="B34" s="20">
        <v>0.102457150600981</v>
      </c>
      <c r="C34" s="25">
        <v>1.0587E-5</v>
      </c>
      <c r="D34" s="25"/>
      <c r="E34" t="s">
        <v>15</v>
      </c>
      <c r="F34" t="s">
        <v>10</v>
      </c>
      <c r="G34" t="s">
        <v>15</v>
      </c>
      <c r="H34" s="1">
        <f t="shared" si="0"/>
        <v>1.0333100167143075E-4</v>
      </c>
    </row>
    <row r="35" spans="1:13">
      <c r="A35" s="12" t="s">
        <v>3</v>
      </c>
      <c r="B35" s="20">
        <v>2.0601281775187701E-2</v>
      </c>
      <c r="C35" s="25">
        <v>2.0059000000000001E-6</v>
      </c>
      <c r="D35" s="25"/>
      <c r="E35" t="s">
        <v>15</v>
      </c>
      <c r="F35" t="s">
        <v>10</v>
      </c>
      <c r="G35" t="s">
        <v>15</v>
      </c>
      <c r="H35" s="1">
        <f t="shared" si="0"/>
        <v>9.7367727983601357E-5</v>
      </c>
    </row>
    <row r="36" spans="1:13">
      <c r="A36" s="12" t="s">
        <v>4</v>
      </c>
      <c r="B36" s="20">
        <v>2.1041078939138202E-3</v>
      </c>
      <c r="C36" s="25">
        <v>2.0804999999999999E-7</v>
      </c>
      <c r="D36" s="25"/>
      <c r="E36" t="s">
        <v>15</v>
      </c>
      <c r="F36" t="s">
        <v>10</v>
      </c>
      <c r="G36" t="s">
        <v>15</v>
      </c>
      <c r="H36" s="1">
        <f t="shared" si="0"/>
        <v>9.8878009346283687E-5</v>
      </c>
    </row>
    <row r="37" spans="1:13">
      <c r="A37" s="12" t="s">
        <v>0</v>
      </c>
      <c r="B37" s="20">
        <v>0.59626781891285097</v>
      </c>
      <c r="C37" s="25">
        <v>6.1639999999999999E-5</v>
      </c>
      <c r="D37" s="25"/>
      <c r="E37" t="s">
        <v>15</v>
      </c>
      <c r="F37" t="s">
        <v>11</v>
      </c>
      <c r="G37" t="s">
        <v>15</v>
      </c>
      <c r="H37" s="1">
        <f t="shared" si="0"/>
        <v>1.0337636552713094E-4</v>
      </c>
    </row>
    <row r="38" spans="1:13">
      <c r="A38" s="12" t="s">
        <v>1</v>
      </c>
      <c r="B38" s="20">
        <v>0.27460666039100301</v>
      </c>
      <c r="C38" s="25">
        <v>2.7554000000000001E-5</v>
      </c>
      <c r="D38" s="25"/>
      <c r="E38" t="s">
        <v>15</v>
      </c>
      <c r="F38" t="s">
        <v>11</v>
      </c>
      <c r="G38" t="s">
        <v>15</v>
      </c>
      <c r="H38" s="1">
        <f t="shared" si="0"/>
        <v>1.0033988236398493E-4</v>
      </c>
    </row>
    <row r="39" spans="1:13">
      <c r="A39" s="12" t="s">
        <v>2</v>
      </c>
      <c r="B39" s="20">
        <v>0.112917341047148</v>
      </c>
      <c r="C39" s="25">
        <v>1.0818999999999999E-5</v>
      </c>
      <c r="D39" s="25"/>
      <c r="E39" t="s">
        <v>15</v>
      </c>
      <c r="F39" t="s">
        <v>11</v>
      </c>
      <c r="G39" t="s">
        <v>15</v>
      </c>
      <c r="H39" s="1">
        <f t="shared" si="0"/>
        <v>9.5813449906534607E-5</v>
      </c>
    </row>
    <row r="40" spans="1:13">
      <c r="A40" s="12" t="s">
        <v>3</v>
      </c>
      <c r="B40" s="20">
        <v>1.8171854212647501E-2</v>
      </c>
      <c r="C40" s="25">
        <v>1.9518000000000001E-6</v>
      </c>
      <c r="D40" s="25"/>
      <c r="E40" t="s">
        <v>15</v>
      </c>
      <c r="F40" t="s">
        <v>11</v>
      </c>
      <c r="G40" t="s">
        <v>15</v>
      </c>
      <c r="H40" s="1">
        <f t="shared" si="0"/>
        <v>1.0740786147412294E-4</v>
      </c>
    </row>
    <row r="41" spans="1:13">
      <c r="A41" s="12" t="s">
        <v>4</v>
      </c>
      <c r="B41" s="20">
        <v>2.42048538677125E-3</v>
      </c>
      <c r="C41" s="25">
        <v>2.2469000000000001E-7</v>
      </c>
      <c r="D41" s="25"/>
      <c r="E41" t="s">
        <v>15</v>
      </c>
      <c r="F41" t="s">
        <v>11</v>
      </c>
      <c r="G41" t="s">
        <v>15</v>
      </c>
      <c r="H41" s="1">
        <f t="shared" si="0"/>
        <v>9.2828488545316113E-5</v>
      </c>
    </row>
    <row r="42" spans="1:13">
      <c r="A42" s="12" t="s">
        <v>0</v>
      </c>
      <c r="B42" s="20">
        <v>0.54704402230039095</v>
      </c>
      <c r="C42" s="25">
        <v>5.8107552927386397E-5</v>
      </c>
      <c r="D42" s="25">
        <v>4.8113428490227199E-5</v>
      </c>
      <c r="E42" t="s">
        <v>14</v>
      </c>
      <c r="F42" t="s">
        <v>8</v>
      </c>
      <c r="G42" t="s">
        <v>22</v>
      </c>
      <c r="H42" s="1">
        <f t="shared" si="0"/>
        <v>1.0622098141761354E-4</v>
      </c>
      <c r="I42" s="1"/>
    </row>
    <row r="43" spans="1:13">
      <c r="A43" s="12" t="s">
        <v>1</v>
      </c>
      <c r="B43" s="20">
        <v>0.29342158083978198</v>
      </c>
      <c r="C43" s="25">
        <v>3.3219437213734802E-5</v>
      </c>
      <c r="D43" s="25">
        <v>7.9994584463401796E-5</v>
      </c>
      <c r="E43" t="s">
        <v>14</v>
      </c>
      <c r="F43" t="s">
        <v>8</v>
      </c>
      <c r="G43" t="s">
        <v>22</v>
      </c>
      <c r="H43" s="1">
        <f t="shared" si="0"/>
        <v>1.1321402167713672E-4</v>
      </c>
    </row>
    <row r="44" spans="1:13">
      <c r="A44" s="12" t="s">
        <v>2</v>
      </c>
      <c r="B44" s="20">
        <v>0.104782377416423</v>
      </c>
      <c r="C44" s="25">
        <v>1.0117003401413299E-5</v>
      </c>
      <c r="D44" s="25">
        <v>8.64355243314386E-5</v>
      </c>
      <c r="E44" t="s">
        <v>14</v>
      </c>
      <c r="F44" t="s">
        <v>8</v>
      </c>
      <c r="G44" t="s">
        <v>22</v>
      </c>
      <c r="H44" s="1">
        <f t="shared" si="0"/>
        <v>9.6552527732851539E-5</v>
      </c>
    </row>
    <row r="45" spans="1:13">
      <c r="A45" s="12" t="s">
        <v>3</v>
      </c>
      <c r="B45" s="20">
        <v>1.9246329568066801E-2</v>
      </c>
      <c r="C45" s="25">
        <v>1.89819023331684E-6</v>
      </c>
      <c r="D45" s="25">
        <v>9.6727899827319397E-5</v>
      </c>
      <c r="E45" t="s">
        <v>14</v>
      </c>
      <c r="F45" t="s">
        <v>8</v>
      </c>
      <c r="G45" t="s">
        <v>22</v>
      </c>
      <c r="H45" s="1">
        <f t="shared" si="0"/>
        <v>9.8626090060636114E-5</v>
      </c>
    </row>
    <row r="46" spans="1:13">
      <c r="A46" s="12" t="s">
        <v>4</v>
      </c>
      <c r="B46" s="20">
        <v>2.13915749628472E-3</v>
      </c>
      <c r="C46" s="25">
        <v>2.11515975140909E-7</v>
      </c>
      <c r="D46" s="25">
        <v>9.8666652419785196E-5</v>
      </c>
      <c r="E46" t="s">
        <v>14</v>
      </c>
      <c r="F46" t="s">
        <v>8</v>
      </c>
      <c r="G46" t="s">
        <v>22</v>
      </c>
      <c r="H46" s="1">
        <f t="shared" si="0"/>
        <v>9.887816839492608E-5</v>
      </c>
    </row>
    <row r="47" spans="1:13">
      <c r="A47" s="12" t="s">
        <v>0</v>
      </c>
      <c r="B47" s="20">
        <v>0.55381884429876405</v>
      </c>
      <c r="C47" s="25">
        <v>5.8892435200704099E-5</v>
      </c>
      <c r="D47" s="25">
        <v>4.7446371806256301E-5</v>
      </c>
      <c r="E47" t="s">
        <v>14</v>
      </c>
      <c r="F47" t="s">
        <v>9</v>
      </c>
      <c r="G47" t="s">
        <v>22</v>
      </c>
      <c r="H47" s="1">
        <f t="shared" si="0"/>
        <v>1.0633880700696036E-4</v>
      </c>
    </row>
    <row r="48" spans="1:13">
      <c r="A48" s="12" t="s">
        <v>1</v>
      </c>
      <c r="B48" s="20">
        <v>0.27625660236692101</v>
      </c>
      <c r="C48" s="25">
        <v>3.0918092899014203E-5</v>
      </c>
      <c r="D48" s="25">
        <v>8.0999930540473006E-5</v>
      </c>
      <c r="E48" t="s">
        <v>14</v>
      </c>
      <c r="F48" t="s">
        <v>9</v>
      </c>
      <c r="G48" t="s">
        <v>22</v>
      </c>
      <c r="H48" s="1">
        <f t="shared" si="0"/>
        <v>1.1191802343948735E-4</v>
      </c>
      <c r="I48" s="1"/>
      <c r="J48" s="1"/>
      <c r="K48" s="1"/>
      <c r="L48" s="1"/>
      <c r="M48" s="1"/>
    </row>
    <row r="49" spans="1:13">
      <c r="A49" s="12" t="s">
        <v>2</v>
      </c>
      <c r="B49" s="20">
        <v>0.10444731517016299</v>
      </c>
      <c r="C49" s="25">
        <v>1.01343372764316E-5</v>
      </c>
      <c r="D49" s="25">
        <v>8.6893884654606104E-5</v>
      </c>
      <c r="E49" t="s">
        <v>14</v>
      </c>
      <c r="F49" t="s">
        <v>9</v>
      </c>
      <c r="G49" t="s">
        <v>22</v>
      </c>
      <c r="H49" s="1">
        <f t="shared" si="0"/>
        <v>9.7028221931037546E-5</v>
      </c>
      <c r="I49" s="1"/>
      <c r="J49" s="1"/>
      <c r="K49" s="1"/>
      <c r="L49" s="1"/>
      <c r="M49" s="1"/>
    </row>
    <row r="50" spans="1:13">
      <c r="A50" s="12" t="s">
        <v>3</v>
      </c>
      <c r="B50" s="20">
        <v>2.0042542352867E-2</v>
      </c>
      <c r="C50" s="25">
        <v>1.97384670827253E-6</v>
      </c>
      <c r="D50" s="25">
        <v>9.6509004095841105E-5</v>
      </c>
      <c r="E50" t="s">
        <v>14</v>
      </c>
      <c r="F50" t="s">
        <v>9</v>
      </c>
      <c r="G50" t="s">
        <v>22</v>
      </c>
      <c r="H50" s="1">
        <f t="shared" si="0"/>
        <v>9.8482850804113668E-5</v>
      </c>
      <c r="I50" s="1"/>
      <c r="J50" s="1"/>
      <c r="K50" s="1"/>
      <c r="L50" s="1"/>
      <c r="M50" s="1"/>
    </row>
    <row r="51" spans="1:13">
      <c r="A51" s="12" t="s">
        <v>4</v>
      </c>
      <c r="B51" s="20">
        <v>1.5891745916997301E-3</v>
      </c>
      <c r="C51" s="25">
        <v>1.57357041977326E-7</v>
      </c>
      <c r="D51" s="25">
        <v>9.8860738766502697E-5</v>
      </c>
      <c r="E51" t="s">
        <v>14</v>
      </c>
      <c r="F51" t="s">
        <v>9</v>
      </c>
      <c r="G51" t="s">
        <v>22</v>
      </c>
      <c r="H51" s="1">
        <f t="shared" si="0"/>
        <v>9.9018095808480025E-5</v>
      </c>
      <c r="I51" s="1"/>
      <c r="J51" s="1"/>
      <c r="K51" s="1"/>
      <c r="L51" s="1"/>
      <c r="M51" s="1"/>
    </row>
    <row r="52" spans="1:13">
      <c r="A52" s="12" t="s">
        <v>0</v>
      </c>
      <c r="B52" s="20">
        <v>0.544095546821871</v>
      </c>
      <c r="C52" s="25">
        <v>5.7416729772982299E-5</v>
      </c>
      <c r="D52" s="25">
        <v>4.8110194879058202E-5</v>
      </c>
      <c r="E52" t="s">
        <v>14</v>
      </c>
      <c r="F52" t="s">
        <v>10</v>
      </c>
      <c r="G52" t="s">
        <v>22</v>
      </c>
      <c r="H52" s="1">
        <f t="shared" si="0"/>
        <v>1.0552692465204039E-4</v>
      </c>
      <c r="I52" s="1"/>
      <c r="J52" s="1"/>
      <c r="K52" s="1"/>
      <c r="L52" s="1"/>
      <c r="M52" s="1"/>
    </row>
    <row r="53" spans="1:13">
      <c r="A53" s="12" t="s">
        <v>1</v>
      </c>
      <c r="B53" s="20">
        <v>0.30736600887142801</v>
      </c>
      <c r="C53" s="25">
        <v>3.5233555092152703E-5</v>
      </c>
      <c r="D53" s="25">
        <v>7.9397061421109707E-5</v>
      </c>
      <c r="E53" t="s">
        <v>14</v>
      </c>
      <c r="F53" t="s">
        <v>10</v>
      </c>
      <c r="G53" t="s">
        <v>22</v>
      </c>
      <c r="H53" s="1">
        <f t="shared" si="0"/>
        <v>1.146306165132625E-4</v>
      </c>
      <c r="I53" s="1"/>
      <c r="J53" s="1"/>
      <c r="K53" s="1"/>
      <c r="L53" s="1"/>
      <c r="M53" s="1"/>
    </row>
    <row r="54" spans="1:13">
      <c r="A54" s="12" t="s">
        <v>2</v>
      </c>
      <c r="B54" s="20">
        <v>0.104374574008523</v>
      </c>
      <c r="C54" s="25">
        <v>1.00702117444383E-5</v>
      </c>
      <c r="D54" s="25">
        <v>8.6411252636110501E-5</v>
      </c>
      <c r="E54" t="s">
        <v>14</v>
      </c>
      <c r="F54" t="s">
        <v>10</v>
      </c>
      <c r="G54" t="s">
        <v>22</v>
      </c>
      <c r="H54" s="1">
        <f t="shared" si="0"/>
        <v>9.6481464380549124E-5</v>
      </c>
      <c r="I54" s="1"/>
      <c r="J54" s="1"/>
      <c r="K54" s="1"/>
      <c r="L54" s="1"/>
      <c r="M54" s="1"/>
    </row>
    <row r="55" spans="1:13">
      <c r="A55" s="12" t="s">
        <v>3</v>
      </c>
      <c r="B55" s="20">
        <v>1.9576023291116299E-2</v>
      </c>
      <c r="C55" s="25">
        <v>1.92970219313246E-6</v>
      </c>
      <c r="D55" s="25">
        <v>9.6645078007919101E-5</v>
      </c>
      <c r="E55" t="s">
        <v>14</v>
      </c>
      <c r="F55" t="s">
        <v>10</v>
      </c>
      <c r="G55" t="s">
        <v>22</v>
      </c>
      <c r="H55" s="1">
        <f t="shared" si="0"/>
        <v>9.8574780201051804E-5</v>
      </c>
    </row>
    <row r="56" spans="1:13">
      <c r="A56" s="12" t="s">
        <v>4</v>
      </c>
      <c r="B56" s="20">
        <v>1.5925145610059901E-3</v>
      </c>
      <c r="C56" s="25">
        <v>1.5762859287255301E-7</v>
      </c>
      <c r="D56" s="25">
        <v>9.8823314333627106E-5</v>
      </c>
      <c r="E56" t="s">
        <v>14</v>
      </c>
      <c r="F56" t="s">
        <v>10</v>
      </c>
      <c r="G56" t="s">
        <v>22</v>
      </c>
      <c r="H56" s="1">
        <f t="shared" si="0"/>
        <v>9.8980942926499309E-5</v>
      </c>
    </row>
    <row r="57" spans="1:13">
      <c r="A57" s="12" t="s">
        <v>0</v>
      </c>
      <c r="B57" s="20">
        <v>0.56191653053777302</v>
      </c>
      <c r="C57" s="25">
        <v>6.0211102464739598E-5</v>
      </c>
      <c r="D57" s="25">
        <v>4.6942005145594697E-5</v>
      </c>
      <c r="E57" t="s">
        <v>14</v>
      </c>
      <c r="F57" t="s">
        <v>11</v>
      </c>
      <c r="G57" t="s">
        <v>22</v>
      </c>
      <c r="H57" s="1">
        <f t="shared" si="0"/>
        <v>1.0715310761033413E-4</v>
      </c>
    </row>
    <row r="58" spans="1:13">
      <c r="A58" s="12" t="s">
        <v>1</v>
      </c>
      <c r="B58" s="20">
        <v>0.291795794371836</v>
      </c>
      <c r="C58" s="25">
        <v>3.3103065688073699E-5</v>
      </c>
      <c r="D58" s="25">
        <v>8.0342934311125602E-5</v>
      </c>
      <c r="E58" t="s">
        <v>14</v>
      </c>
      <c r="F58" t="s">
        <v>11</v>
      </c>
      <c r="G58" t="s">
        <v>22</v>
      </c>
      <c r="H58" s="1">
        <f t="shared" si="0"/>
        <v>1.1344599999919941E-4</v>
      </c>
    </row>
    <row r="59" spans="1:13">
      <c r="A59" s="12" t="s">
        <v>2</v>
      </c>
      <c r="B59" s="20">
        <v>0.10071691337364599</v>
      </c>
      <c r="C59" s="25">
        <v>9.7594375648312896E-6</v>
      </c>
      <c r="D59" s="25">
        <v>8.7140251255308899E-5</v>
      </c>
      <c r="E59" t="s">
        <v>14</v>
      </c>
      <c r="F59" t="s">
        <v>11</v>
      </c>
      <c r="G59" t="s">
        <v>22</v>
      </c>
      <c r="H59" s="1">
        <f t="shared" si="0"/>
        <v>9.689968882013996E-5</v>
      </c>
    </row>
    <row r="60" spans="1:13">
      <c r="A60" s="12" t="s">
        <v>3</v>
      </c>
      <c r="B60" s="20">
        <v>1.8335811933508799E-2</v>
      </c>
      <c r="C60" s="25">
        <v>1.8119070336149899E-6</v>
      </c>
      <c r="D60" s="25">
        <v>9.7006025882882506E-5</v>
      </c>
      <c r="E60" t="s">
        <v>14</v>
      </c>
      <c r="F60" t="s">
        <v>11</v>
      </c>
      <c r="G60" t="s">
        <v>22</v>
      </c>
      <c r="H60" s="1">
        <f t="shared" si="0"/>
        <v>9.8817932916497674E-5</v>
      </c>
    </row>
    <row r="61" spans="1:13">
      <c r="A61" s="12" t="s">
        <v>4</v>
      </c>
      <c r="B61" s="20">
        <v>2.7025447248456799E-3</v>
      </c>
      <c r="C61" s="25">
        <v>2.6680623267920902E-7</v>
      </c>
      <c r="D61" s="25">
        <v>9.8457270459315001E-5</v>
      </c>
      <c r="E61" t="s">
        <v>14</v>
      </c>
      <c r="F61" t="s">
        <v>11</v>
      </c>
      <c r="G61" t="s">
        <v>22</v>
      </c>
      <c r="H61" s="1">
        <f t="shared" si="0"/>
        <v>9.8724076691994117E-5</v>
      </c>
    </row>
    <row r="62" spans="1:13">
      <c r="A62" s="12" t="s">
        <v>0</v>
      </c>
      <c r="B62" s="10">
        <v>0.49986071809655802</v>
      </c>
      <c r="C62" s="1">
        <v>5.9007835217898701E-5</v>
      </c>
      <c r="D62" s="1">
        <v>5.9040719272634702E-5</v>
      </c>
      <c r="E62" t="s">
        <v>14</v>
      </c>
      <c r="F62" t="s">
        <v>8</v>
      </c>
      <c r="G62" t="s">
        <v>364</v>
      </c>
      <c r="H62" s="1">
        <f t="shared" si="0"/>
        <v>1.1804855449053344E-4</v>
      </c>
    </row>
    <row r="63" spans="1:13">
      <c r="A63" s="12" t="s">
        <v>1</v>
      </c>
      <c r="B63" s="10">
        <v>0.29521737534626002</v>
      </c>
      <c r="C63" s="1">
        <v>2.9852178580146301E-5</v>
      </c>
      <c r="D63" s="1">
        <v>7.1267135772989904E-5</v>
      </c>
      <c r="E63" t="s">
        <v>14</v>
      </c>
      <c r="F63" t="s">
        <v>8</v>
      </c>
      <c r="G63" t="s">
        <v>364</v>
      </c>
      <c r="H63" s="1">
        <f t="shared" si="0"/>
        <v>1.0111931435313631E-4</v>
      </c>
    </row>
    <row r="64" spans="1:13">
      <c r="A64" s="12" t="s">
        <v>2</v>
      </c>
      <c r="B64" s="10">
        <v>0.102495399477226</v>
      </c>
      <c r="C64" s="1">
        <v>9.6897591590120598E-6</v>
      </c>
      <c r="D64" s="1">
        <v>8.4848719723301598E-5</v>
      </c>
      <c r="E64" t="s">
        <v>14</v>
      </c>
      <c r="F64" t="s">
        <v>8</v>
      </c>
      <c r="G64" t="s">
        <v>364</v>
      </c>
      <c r="H64" s="1">
        <f t="shared" si="0"/>
        <v>9.4538478882313925E-5</v>
      </c>
    </row>
    <row r="65" spans="1:14">
      <c r="A65" s="12" t="s">
        <v>3</v>
      </c>
      <c r="B65" s="10">
        <v>1.6781055658734102E-2</v>
      </c>
      <c r="C65" s="1">
        <v>1.65306145484869E-6</v>
      </c>
      <c r="D65" s="1">
        <v>9.6854534757569394E-5</v>
      </c>
      <c r="E65" t="s">
        <v>14</v>
      </c>
      <c r="F65" t="s">
        <v>8</v>
      </c>
      <c r="G65" t="s">
        <v>364</v>
      </c>
      <c r="H65" s="1">
        <f t="shared" si="0"/>
        <v>9.8507596212417934E-5</v>
      </c>
    </row>
    <row r="66" spans="1:14">
      <c r="A66" s="12" t="s">
        <v>4</v>
      </c>
      <c r="B66" s="10">
        <v>2.2029452194996602E-3</v>
      </c>
      <c r="C66" s="1">
        <v>2.1681903939669601E-7</v>
      </c>
      <c r="D66" s="1">
        <v>9.8205528224391201E-5</v>
      </c>
      <c r="E66" t="s">
        <v>14</v>
      </c>
      <c r="F66" t="s">
        <v>8</v>
      </c>
      <c r="G66" t="s">
        <v>364</v>
      </c>
      <c r="H66" s="1">
        <f t="shared" si="0"/>
        <v>9.8422347263787442E-5</v>
      </c>
    </row>
    <row r="67" spans="1:14">
      <c r="A67" s="12" t="s">
        <v>0</v>
      </c>
      <c r="B67" s="10">
        <v>0.48649113386843401</v>
      </c>
      <c r="C67" s="1">
        <f>D67/(1-B67)*B67</f>
        <v>5.6801258667708117E-5</v>
      </c>
      <c r="D67" s="1">
        <v>5.9955768774994203E-5</v>
      </c>
      <c r="E67" t="s">
        <v>14</v>
      </c>
      <c r="F67" t="s">
        <v>9</v>
      </c>
      <c r="G67" t="s">
        <v>364</v>
      </c>
      <c r="H67" s="1">
        <f t="shared" ref="H67:H81" si="1">C67/B67</f>
        <v>1.1675702744270232E-4</v>
      </c>
    </row>
    <row r="68" spans="1:14">
      <c r="A68" s="12" t="s">
        <v>1</v>
      </c>
      <c r="B68" s="10">
        <v>0.311650253697352</v>
      </c>
      <c r="C68" s="1">
        <f t="shared" ref="C68:C71" si="2">D68/(1-B68)*B68</f>
        <v>3.1700679839422358E-5</v>
      </c>
      <c r="D68" s="1">
        <v>7.00180881170682E-5</v>
      </c>
      <c r="E68" t="s">
        <v>14</v>
      </c>
      <c r="F68" t="s">
        <v>9</v>
      </c>
      <c r="G68" t="s">
        <v>364</v>
      </c>
      <c r="H68" s="1">
        <f t="shared" si="1"/>
        <v>1.0171876795649055E-4</v>
      </c>
    </row>
    <row r="69" spans="1:14">
      <c r="A69" s="12" t="s">
        <v>2</v>
      </c>
      <c r="B69" s="10">
        <v>0.111454064885826</v>
      </c>
      <c r="C69" s="1">
        <f t="shared" si="2"/>
        <v>1.0548542060976032E-5</v>
      </c>
      <c r="D69" s="1">
        <v>8.4096207520674502E-5</v>
      </c>
      <c r="E69" t="s">
        <v>14</v>
      </c>
      <c r="F69" t="s">
        <v>9</v>
      </c>
      <c r="G69" t="s">
        <v>364</v>
      </c>
      <c r="H69" s="1">
        <f t="shared" si="1"/>
        <v>9.4644749581650531E-5</v>
      </c>
    </row>
    <row r="70" spans="1:14">
      <c r="A70" s="12" t="s">
        <v>3</v>
      </c>
      <c r="B70" s="10">
        <v>1.7482243232316799E-2</v>
      </c>
      <c r="C70" s="1">
        <f t="shared" si="2"/>
        <v>1.7198805789723147E-6</v>
      </c>
      <c r="D70" s="1">
        <v>9.6658831816072601E-5</v>
      </c>
      <c r="E70" t="s">
        <v>14</v>
      </c>
      <c r="F70" t="s">
        <v>9</v>
      </c>
      <c r="G70" t="s">
        <v>364</v>
      </c>
      <c r="H70" s="1">
        <f t="shared" si="1"/>
        <v>9.8378712395044918E-5</v>
      </c>
      <c r="J70" s="1"/>
      <c r="K70" s="1"/>
      <c r="L70" s="1"/>
      <c r="M70" s="1"/>
      <c r="N70" s="1"/>
    </row>
    <row r="71" spans="1:14">
      <c r="A71" s="12" t="s">
        <v>4</v>
      </c>
      <c r="B71" s="10">
        <v>2.0825942820376902E-3</v>
      </c>
      <c r="C71" s="1">
        <f t="shared" si="2"/>
        <v>2.0617722714001562E-7</v>
      </c>
      <c r="D71" s="1">
        <v>9.8794011584616394E-5</v>
      </c>
      <c r="E71" t="s">
        <v>14</v>
      </c>
      <c r="F71" t="s">
        <v>9</v>
      </c>
      <c r="G71" t="s">
        <v>364</v>
      </c>
      <c r="H71" s="1">
        <f t="shared" si="1"/>
        <v>9.9000188811756412E-5</v>
      </c>
      <c r="J71" s="1"/>
      <c r="K71" s="1"/>
      <c r="L71" s="1"/>
      <c r="M71" s="1"/>
      <c r="N71" s="1"/>
    </row>
    <row r="72" spans="1:14">
      <c r="A72" s="12" t="s">
        <v>0</v>
      </c>
      <c r="B72" s="10">
        <v>0.48403342143339101</v>
      </c>
      <c r="C72" s="1">
        <v>5.6361140713554501E-5</v>
      </c>
      <c r="D72" s="1">
        <v>6.0079456604394402E-5</v>
      </c>
      <c r="E72" t="s">
        <v>14</v>
      </c>
      <c r="F72" t="s">
        <v>10</v>
      </c>
      <c r="G72" t="s">
        <v>364</v>
      </c>
      <c r="H72" s="1">
        <f t="shared" si="1"/>
        <v>1.1644059731794882E-4</v>
      </c>
      <c r="J72" s="1"/>
      <c r="K72" s="1"/>
      <c r="L72" s="1"/>
      <c r="M72" s="1"/>
      <c r="N72" s="1"/>
    </row>
    <row r="73" spans="1:14">
      <c r="A73" s="12" t="s">
        <v>1</v>
      </c>
      <c r="B73" s="10">
        <v>0.327670642851498</v>
      </c>
      <c r="C73" s="1">
        <v>3.3749696333204298E-5</v>
      </c>
      <c r="D73" s="1">
        <v>6.9249144330406297E-5</v>
      </c>
      <c r="E73" t="s">
        <v>14</v>
      </c>
      <c r="F73" t="s">
        <v>10</v>
      </c>
      <c r="G73" t="s">
        <v>364</v>
      </c>
      <c r="H73" s="1">
        <f t="shared" si="1"/>
        <v>1.029988406636106E-4</v>
      </c>
      <c r="J73" s="1"/>
      <c r="K73" s="1"/>
      <c r="L73" s="1"/>
      <c r="M73" s="1"/>
      <c r="N73" s="1"/>
    </row>
    <row r="74" spans="1:14">
      <c r="A74" s="12" t="s">
        <v>2</v>
      </c>
      <c r="B74" s="10">
        <v>0.10792063055006899</v>
      </c>
      <c r="C74" s="1">
        <v>1.01968829153696E-5</v>
      </c>
      <c r="D74" s="1">
        <v>8.4288136894061804E-5</v>
      </c>
      <c r="E74" t="s">
        <v>14</v>
      </c>
      <c r="F74" t="s">
        <v>10</v>
      </c>
      <c r="G74" t="s">
        <v>364</v>
      </c>
      <c r="H74" s="1">
        <f t="shared" si="1"/>
        <v>9.448501980943144E-5</v>
      </c>
    </row>
    <row r="75" spans="1:14">
      <c r="A75" s="12" t="s">
        <v>3</v>
      </c>
      <c r="B75" s="10">
        <v>1.77476421870775E-2</v>
      </c>
      <c r="C75" s="1">
        <v>1.7393138106761499E-6</v>
      </c>
      <c r="D75" s="1">
        <v>9.6263214769857399E-5</v>
      </c>
      <c r="E75" t="s">
        <v>14</v>
      </c>
      <c r="F75" t="s">
        <v>10</v>
      </c>
      <c r="G75" t="s">
        <v>364</v>
      </c>
      <c r="H75" s="1">
        <f t="shared" si="1"/>
        <v>9.8002528580533782E-5</v>
      </c>
    </row>
    <row r="76" spans="1:14">
      <c r="A76" s="12" t="s">
        <v>4</v>
      </c>
      <c r="B76" s="10">
        <v>2.0797851056735101E-3</v>
      </c>
      <c r="C76" s="1">
        <v>2.0615865236938E-7</v>
      </c>
      <c r="D76" s="1">
        <v>9.8918819119128798E-5</v>
      </c>
      <c r="E76" t="s">
        <v>14</v>
      </c>
      <c r="F76" t="s">
        <v>10</v>
      </c>
      <c r="G76" t="s">
        <v>364</v>
      </c>
      <c r="H76" s="1">
        <f t="shared" si="1"/>
        <v>9.9124977771498338E-5</v>
      </c>
    </row>
    <row r="77" spans="1:14">
      <c r="A77" s="12" t="s">
        <v>0</v>
      </c>
      <c r="B77" s="10">
        <v>0.50513800805476405</v>
      </c>
      <c r="C77" s="1">
        <v>5.97648700010264E-5</v>
      </c>
      <c r="D77" s="1">
        <v>5.8549074006424102E-5</v>
      </c>
      <c r="E77" t="s">
        <v>14</v>
      </c>
      <c r="F77" t="s">
        <v>11</v>
      </c>
      <c r="G77" t="s">
        <v>364</v>
      </c>
      <c r="H77" s="1">
        <f t="shared" si="1"/>
        <v>1.1831394400745043E-4</v>
      </c>
    </row>
    <row r="78" spans="1:14">
      <c r="A78" s="12" t="s">
        <v>1</v>
      </c>
      <c r="B78" s="10">
        <v>0.31552368811123899</v>
      </c>
      <c r="C78" s="1">
        <v>3.2251187737116997E-5</v>
      </c>
      <c r="D78" s="1">
        <v>6.9963602949998504E-5</v>
      </c>
      <c r="E78" t="s">
        <v>14</v>
      </c>
      <c r="F78" t="s">
        <v>11</v>
      </c>
      <c r="G78" t="s">
        <v>364</v>
      </c>
      <c r="H78" s="1">
        <f t="shared" si="1"/>
        <v>1.0221479068711547E-4</v>
      </c>
    </row>
    <row r="79" spans="1:14">
      <c r="A79" s="12" t="s">
        <v>2</v>
      </c>
      <c r="B79" s="10">
        <v>0.105174067987212</v>
      </c>
      <c r="C79" s="1">
        <v>9.9529570427504306E-6</v>
      </c>
      <c r="D79" s="1">
        <v>8.4680228049610902E-5</v>
      </c>
      <c r="E79" t="s">
        <v>14</v>
      </c>
      <c r="F79" t="s">
        <v>11</v>
      </c>
      <c r="G79" t="s">
        <v>364</v>
      </c>
      <c r="H79" s="1">
        <f t="shared" si="1"/>
        <v>9.463318509236136E-5</v>
      </c>
    </row>
    <row r="80" spans="1:14">
      <c r="A80" s="12" t="s">
        <v>3</v>
      </c>
      <c r="B80" s="10">
        <v>1.7148232646194101E-2</v>
      </c>
      <c r="C80" s="1">
        <v>1.68684666580496E-6</v>
      </c>
      <c r="D80" s="1">
        <v>9.6681696647569104E-5</v>
      </c>
      <c r="E80" t="s">
        <v>14</v>
      </c>
      <c r="F80" t="s">
        <v>11</v>
      </c>
      <c r="G80" t="s">
        <v>364</v>
      </c>
      <c r="H80" s="1">
        <f t="shared" si="1"/>
        <v>9.8368543313374085E-5</v>
      </c>
    </row>
    <row r="81" spans="1:8">
      <c r="A81" s="12" t="s">
        <v>4</v>
      </c>
      <c r="B81" s="10">
        <v>2.00390712749135E-3</v>
      </c>
      <c r="C81" s="1">
        <v>1.9878572731896501E-7</v>
      </c>
      <c r="D81" s="1">
        <v>9.9000286221599299E-5</v>
      </c>
      <c r="E81" t="s">
        <v>14</v>
      </c>
      <c r="F81" t="s">
        <v>11</v>
      </c>
      <c r="G81" t="s">
        <v>364</v>
      </c>
      <c r="H81" s="1">
        <f t="shared" si="1"/>
        <v>9.9199071948918486E-5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7755-B15D-5641-A389-5823FF3C3F52}">
  <dimension ref="A1:O73"/>
  <sheetViews>
    <sheetView workbookViewId="0">
      <selection activeCell="J8" sqref="J8"/>
    </sheetView>
  </sheetViews>
  <sheetFormatPr baseColWidth="10" defaultRowHeight="16"/>
  <cols>
    <col min="2" max="2" width="17" style="10" customWidth="1"/>
    <col min="3" max="3" width="14.83203125" style="1" customWidth="1"/>
    <col min="4" max="4" width="17.6640625" style="1" customWidth="1"/>
  </cols>
  <sheetData>
    <row r="1" spans="1:8">
      <c r="A1" s="12" t="s">
        <v>12</v>
      </c>
      <c r="B1" s="23" t="s">
        <v>360</v>
      </c>
      <c r="C1" s="18" t="s">
        <v>357</v>
      </c>
      <c r="D1" s="18" t="s">
        <v>365</v>
      </c>
      <c r="E1" s="12" t="s">
        <v>20</v>
      </c>
      <c r="F1" s="12" t="s">
        <v>16</v>
      </c>
      <c r="G1" s="12" t="s">
        <v>21</v>
      </c>
      <c r="H1" s="12" t="s">
        <v>368</v>
      </c>
    </row>
    <row r="2" spans="1:8">
      <c r="A2" s="12" t="s">
        <v>0</v>
      </c>
      <c r="B2" s="10">
        <v>0.86409496362480898</v>
      </c>
      <c r="C2" s="1">
        <v>6.1461980427943895E-5</v>
      </c>
      <c r="D2" s="1">
        <v>9.66675312017891E-6</v>
      </c>
      <c r="E2" t="s">
        <v>14</v>
      </c>
      <c r="F2" t="s">
        <v>8</v>
      </c>
      <c r="G2" t="s">
        <v>366</v>
      </c>
      <c r="H2" s="1">
        <f>C2/B2</f>
        <v>7.1128733548122798E-5</v>
      </c>
    </row>
    <row r="3" spans="1:8">
      <c r="A3" s="12" t="s">
        <v>1</v>
      </c>
      <c r="B3" s="10">
        <v>0.39277297236219599</v>
      </c>
      <c r="C3" s="1">
        <v>3.1515850148479601E-5</v>
      </c>
      <c r="D3" s="1">
        <v>4.8723505321777397E-5</v>
      </c>
      <c r="E3" t="s">
        <v>14</v>
      </c>
      <c r="F3" t="s">
        <v>8</v>
      </c>
      <c r="G3" t="s">
        <v>366</v>
      </c>
      <c r="H3" s="1">
        <f t="shared" ref="H3:H61" si="0">C3/B3</f>
        <v>8.0239355470256815E-5</v>
      </c>
    </row>
    <row r="4" spans="1:8">
      <c r="A4" s="12" t="s">
        <v>2</v>
      </c>
      <c r="B4" s="10">
        <v>0</v>
      </c>
      <c r="C4" s="1">
        <v>0</v>
      </c>
      <c r="D4" s="1">
        <v>8.6210841560306999E-5</v>
      </c>
      <c r="E4" t="s">
        <v>14</v>
      </c>
      <c r="F4" t="s">
        <v>8</v>
      </c>
      <c r="G4" t="s">
        <v>366</v>
      </c>
      <c r="H4" s="1">
        <f>C4+D4</f>
        <v>8.6210841560306999E-5</v>
      </c>
    </row>
    <row r="5" spans="1:8">
      <c r="A5" s="12" t="s">
        <v>3</v>
      </c>
      <c r="B5" s="10">
        <v>0</v>
      </c>
      <c r="C5" s="1">
        <v>0</v>
      </c>
      <c r="D5" s="1">
        <v>9.7050126973011506E-5</v>
      </c>
      <c r="E5" t="s">
        <v>14</v>
      </c>
      <c r="F5" t="s">
        <v>8</v>
      </c>
      <c r="G5" t="s">
        <v>366</v>
      </c>
      <c r="H5" s="1">
        <f t="shared" ref="H5:H6" si="1">C5+D5</f>
        <v>9.7050126973011506E-5</v>
      </c>
    </row>
    <row r="6" spans="1:8">
      <c r="A6" s="12" t="s">
        <v>4</v>
      </c>
      <c r="B6" s="10">
        <v>0</v>
      </c>
      <c r="C6" s="1">
        <v>0</v>
      </c>
      <c r="D6" s="1">
        <v>9.8771566221195304E-5</v>
      </c>
      <c r="E6" t="s">
        <v>14</v>
      </c>
      <c r="F6" t="s">
        <v>8</v>
      </c>
      <c r="G6" t="s">
        <v>366</v>
      </c>
      <c r="H6" s="1">
        <f t="shared" si="1"/>
        <v>9.8771566221195304E-5</v>
      </c>
    </row>
    <row r="7" spans="1:8">
      <c r="A7" s="12" t="s">
        <v>0</v>
      </c>
      <c r="B7" s="10">
        <v>0.80033231974493302</v>
      </c>
      <c r="C7" s="1">
        <v>5.5740145026725802E-5</v>
      </c>
      <c r="D7" s="1">
        <v>1.39061052265318E-5</v>
      </c>
      <c r="E7" t="s">
        <v>14</v>
      </c>
      <c r="F7" t="s">
        <v>9</v>
      </c>
      <c r="G7" t="s">
        <v>366</v>
      </c>
      <c r="H7" s="1">
        <f t="shared" si="0"/>
        <v>6.9646250253257628E-5</v>
      </c>
    </row>
    <row r="8" spans="1:8">
      <c r="A8" s="12" t="s">
        <v>1</v>
      </c>
      <c r="B8" s="10">
        <v>0.27278492719119701</v>
      </c>
      <c r="C8" s="1">
        <v>2.05139327851175E-5</v>
      </c>
      <c r="D8" s="1">
        <v>5.4687923110458197E-5</v>
      </c>
      <c r="E8" t="s">
        <v>14</v>
      </c>
      <c r="F8" t="s">
        <v>9</v>
      </c>
      <c r="G8" t="s">
        <v>366</v>
      </c>
      <c r="H8" s="1">
        <f t="shared" si="0"/>
        <v>7.5201855895575673E-5</v>
      </c>
    </row>
    <row r="9" spans="1:8">
      <c r="A9" s="12" t="s">
        <v>2</v>
      </c>
      <c r="B9" s="10">
        <v>0</v>
      </c>
      <c r="C9" s="1">
        <v>0</v>
      </c>
      <c r="D9" s="1">
        <v>8.3947905207664103E-5</v>
      </c>
      <c r="E9" t="s">
        <v>14</v>
      </c>
      <c r="F9" t="s">
        <v>9</v>
      </c>
      <c r="G9" t="s">
        <v>366</v>
      </c>
      <c r="H9" s="1">
        <f>C9+D9</f>
        <v>8.3947905207664103E-5</v>
      </c>
    </row>
    <row r="10" spans="1:8">
      <c r="A10" s="12" t="s">
        <v>3</v>
      </c>
      <c r="B10" s="10">
        <v>0</v>
      </c>
      <c r="C10" s="1">
        <v>0</v>
      </c>
      <c r="D10" s="1">
        <v>9.6877327726847506E-5</v>
      </c>
      <c r="E10" t="s">
        <v>14</v>
      </c>
      <c r="F10" t="s">
        <v>9</v>
      </c>
      <c r="G10" t="s">
        <v>366</v>
      </c>
      <c r="H10" s="1">
        <f t="shared" ref="H10:H11" si="2">C10+D10</f>
        <v>9.6877327726847506E-5</v>
      </c>
    </row>
    <row r="11" spans="1:8">
      <c r="A11" s="12" t="s">
        <v>4</v>
      </c>
      <c r="B11" s="10">
        <v>0</v>
      </c>
      <c r="C11" s="1">
        <v>0</v>
      </c>
      <c r="D11" s="1">
        <v>9.80503716517713E-5</v>
      </c>
      <c r="E11" t="s">
        <v>14</v>
      </c>
      <c r="F11" t="s">
        <v>9</v>
      </c>
      <c r="G11" t="s">
        <v>366</v>
      </c>
      <c r="H11" s="1">
        <f t="shared" si="2"/>
        <v>9.80503716517713E-5</v>
      </c>
    </row>
    <row r="12" spans="1:8">
      <c r="A12" s="12" t="s">
        <v>0</v>
      </c>
      <c r="B12" s="10">
        <v>0.79299321015058399</v>
      </c>
      <c r="C12" s="1">
        <v>5.7057537394353002E-5</v>
      </c>
      <c r="D12" s="1">
        <v>1.48945760209916E-5</v>
      </c>
      <c r="E12" t="s">
        <v>14</v>
      </c>
      <c r="F12" t="s">
        <v>10</v>
      </c>
      <c r="G12" t="s">
        <v>366</v>
      </c>
      <c r="H12" s="1">
        <f t="shared" si="0"/>
        <v>7.1952113415344585E-5</v>
      </c>
    </row>
    <row r="13" spans="1:8">
      <c r="A13" s="12" t="s">
        <v>1</v>
      </c>
      <c r="B13" s="10">
        <v>0.37117784078702398</v>
      </c>
      <c r="C13" s="1">
        <v>2.8802269932576301E-5</v>
      </c>
      <c r="D13" s="1">
        <v>4.8794684323921403E-5</v>
      </c>
      <c r="E13" t="s">
        <v>14</v>
      </c>
      <c r="F13" t="s">
        <v>10</v>
      </c>
      <c r="G13" t="s">
        <v>366</v>
      </c>
      <c r="H13" s="1">
        <f t="shared" si="0"/>
        <v>7.7596954256497735E-5</v>
      </c>
    </row>
    <row r="14" spans="1:8">
      <c r="A14" s="12" t="s">
        <v>2</v>
      </c>
      <c r="B14" s="10">
        <v>0</v>
      </c>
      <c r="C14" s="1">
        <v>0</v>
      </c>
      <c r="D14" s="1">
        <v>8.5830061955397094E-5</v>
      </c>
      <c r="E14" t="s">
        <v>14</v>
      </c>
      <c r="F14" t="s">
        <v>10</v>
      </c>
      <c r="G14" t="s">
        <v>366</v>
      </c>
      <c r="H14" s="1">
        <f>D14+C14</f>
        <v>8.5830061955397094E-5</v>
      </c>
    </row>
    <row r="15" spans="1:8">
      <c r="A15" s="12" t="s">
        <v>3</v>
      </c>
      <c r="B15" s="10">
        <v>0</v>
      </c>
      <c r="C15" s="1">
        <v>0</v>
      </c>
      <c r="D15" s="1">
        <v>9.6475059055314797E-5</v>
      </c>
      <c r="E15" t="s">
        <v>14</v>
      </c>
      <c r="F15" t="s">
        <v>10</v>
      </c>
      <c r="G15" t="s">
        <v>366</v>
      </c>
      <c r="H15" s="1">
        <f t="shared" ref="H15:H16" si="3">D15+C15</f>
        <v>9.6475059055314797E-5</v>
      </c>
    </row>
    <row r="16" spans="1:8">
      <c r="A16" s="12" t="s">
        <v>4</v>
      </c>
      <c r="B16" s="10">
        <v>0</v>
      </c>
      <c r="C16" s="1">
        <v>0</v>
      </c>
      <c r="D16" s="1">
        <v>9.8896709913914502E-5</v>
      </c>
      <c r="E16" t="s">
        <v>14</v>
      </c>
      <c r="F16" t="s">
        <v>10</v>
      </c>
      <c r="G16" t="s">
        <v>366</v>
      </c>
      <c r="H16" s="1">
        <f t="shared" si="3"/>
        <v>9.8896709913914502E-5</v>
      </c>
    </row>
    <row r="17" spans="1:15">
      <c r="A17" s="12" t="s">
        <v>0</v>
      </c>
      <c r="B17" s="10">
        <v>0.83079515255202496</v>
      </c>
      <c r="C17" s="1">
        <v>5.9178578758011102E-5</v>
      </c>
      <c r="D17" s="1">
        <v>1.2052673105011E-5</v>
      </c>
      <c r="E17" t="s">
        <v>14</v>
      </c>
      <c r="F17" t="s">
        <v>11</v>
      </c>
      <c r="G17" t="s">
        <v>366</v>
      </c>
      <c r="H17" s="1">
        <f t="shared" si="0"/>
        <v>7.1231251863022039E-5</v>
      </c>
    </row>
    <row r="18" spans="1:15">
      <c r="A18" s="12" t="s">
        <v>1</v>
      </c>
      <c r="B18" s="10">
        <v>0.240569615112351</v>
      </c>
      <c r="C18" s="1">
        <v>1.76951901008623E-5</v>
      </c>
      <c r="D18" s="1">
        <v>5.5860192579524102E-5</v>
      </c>
      <c r="E18" t="s">
        <v>14</v>
      </c>
      <c r="F18" t="s">
        <v>11</v>
      </c>
      <c r="G18" t="s">
        <v>366</v>
      </c>
      <c r="H18" s="1">
        <f t="shared" si="0"/>
        <v>7.3555382680386629E-5</v>
      </c>
    </row>
    <row r="19" spans="1:15">
      <c r="A19" s="12" t="s">
        <v>2</v>
      </c>
      <c r="B19" s="10">
        <v>0</v>
      </c>
      <c r="C19" s="1">
        <v>0</v>
      </c>
      <c r="D19" s="1">
        <v>8.4718564574114494E-5</v>
      </c>
      <c r="E19" t="s">
        <v>14</v>
      </c>
      <c r="F19" t="s">
        <v>11</v>
      </c>
      <c r="G19" t="s">
        <v>366</v>
      </c>
      <c r="H19" s="1">
        <f>D19+C19</f>
        <v>8.4718564574114494E-5</v>
      </c>
    </row>
    <row r="20" spans="1:15">
      <c r="A20" s="12" t="s">
        <v>3</v>
      </c>
      <c r="B20" s="10">
        <v>0</v>
      </c>
      <c r="C20" s="1">
        <v>0</v>
      </c>
      <c r="D20" s="1">
        <v>9.7206859316372702E-5</v>
      </c>
      <c r="E20" t="s">
        <v>14</v>
      </c>
      <c r="F20" t="s">
        <v>11</v>
      </c>
      <c r="G20" t="s">
        <v>366</v>
      </c>
      <c r="H20" s="1">
        <f t="shared" ref="H20:H21" si="4">D20+C20</f>
        <v>9.7206859316372702E-5</v>
      </c>
      <c r="K20" s="1"/>
      <c r="L20" s="1"/>
      <c r="M20" s="1"/>
      <c r="N20" s="1"/>
      <c r="O20" s="1"/>
    </row>
    <row r="21" spans="1:15">
      <c r="A21" s="12" t="s">
        <v>4</v>
      </c>
      <c r="B21" s="10">
        <v>0</v>
      </c>
      <c r="C21" s="1">
        <v>0</v>
      </c>
      <c r="D21" s="1">
        <v>9.8576506835716001E-5</v>
      </c>
      <c r="E21" t="s">
        <v>14</v>
      </c>
      <c r="F21" t="s">
        <v>11</v>
      </c>
      <c r="G21" t="s">
        <v>366</v>
      </c>
      <c r="H21" s="1">
        <f t="shared" si="4"/>
        <v>9.8576506835716001E-5</v>
      </c>
      <c r="K21" s="1"/>
      <c r="L21" s="1"/>
      <c r="M21" s="1"/>
      <c r="N21" s="1"/>
      <c r="O21" s="1"/>
    </row>
    <row r="22" spans="1:15">
      <c r="A22" s="12" t="s">
        <v>0</v>
      </c>
      <c r="B22" s="20">
        <v>0.56089229575641197</v>
      </c>
      <c r="C22" s="25">
        <v>6.0356000000000003E-5</v>
      </c>
      <c r="E22" t="s">
        <v>15</v>
      </c>
      <c r="F22" t="s">
        <v>8</v>
      </c>
      <c r="G22" t="s">
        <v>15</v>
      </c>
      <c r="H22" s="1">
        <f t="shared" si="0"/>
        <v>1.0760711184061584E-4</v>
      </c>
      <c r="K22" s="1"/>
      <c r="L22" s="1"/>
      <c r="M22" s="1"/>
      <c r="N22" s="1"/>
      <c r="O22" s="1"/>
    </row>
    <row r="23" spans="1:15">
      <c r="A23" s="12" t="s">
        <v>1</v>
      </c>
      <c r="B23" s="20">
        <v>0.27052004671889202</v>
      </c>
      <c r="C23" s="25">
        <v>2.9873E-5</v>
      </c>
      <c r="D23" s="25"/>
      <c r="E23" t="s">
        <v>15</v>
      </c>
      <c r="F23" t="s">
        <v>8</v>
      </c>
      <c r="G23" t="s">
        <v>15</v>
      </c>
      <c r="H23" s="1">
        <f t="shared" si="0"/>
        <v>1.104280453974718E-4</v>
      </c>
      <c r="K23" s="1"/>
      <c r="L23" s="1"/>
      <c r="M23" s="1"/>
      <c r="N23" s="1"/>
      <c r="O23" s="1"/>
    </row>
    <row r="24" spans="1:15">
      <c r="A24" s="12" t="s">
        <v>2</v>
      </c>
      <c r="B24" s="20">
        <v>9.8366023313670198E-2</v>
      </c>
      <c r="C24" s="25">
        <v>1.078E-5</v>
      </c>
      <c r="D24" s="25"/>
      <c r="E24" t="s">
        <v>15</v>
      </c>
      <c r="F24" t="s">
        <v>8</v>
      </c>
      <c r="G24" t="s">
        <v>15</v>
      </c>
      <c r="H24" s="1">
        <f t="shared" si="0"/>
        <v>1.0959068626394164E-4</v>
      </c>
    </row>
    <row r="25" spans="1:15">
      <c r="A25" s="12" t="s">
        <v>3</v>
      </c>
      <c r="B25" s="20">
        <v>1.8474123431565601E-2</v>
      </c>
      <c r="C25" s="25">
        <v>1.8523E-6</v>
      </c>
      <c r="D25" s="25"/>
      <c r="E25" t="s">
        <v>15</v>
      </c>
      <c r="F25" t="s">
        <v>8</v>
      </c>
      <c r="G25" t="s">
        <v>15</v>
      </c>
      <c r="H25" s="1">
        <f t="shared" si="0"/>
        <v>1.0026456772693683E-4</v>
      </c>
    </row>
    <row r="26" spans="1:15">
      <c r="A26" s="12" t="s">
        <v>4</v>
      </c>
      <c r="B26" s="20">
        <v>2.2473749195953698E-3</v>
      </c>
      <c r="C26" s="25">
        <v>2.2434000000000001E-7</v>
      </c>
      <c r="D26" s="25"/>
      <c r="E26" t="s">
        <v>15</v>
      </c>
      <c r="F26" t="s">
        <v>8</v>
      </c>
      <c r="G26" t="s">
        <v>15</v>
      </c>
      <c r="H26" s="1">
        <f t="shared" si="0"/>
        <v>9.9823130552863628E-5</v>
      </c>
      <c r="I26" s="1"/>
      <c r="J26" s="1"/>
      <c r="K26" s="1"/>
      <c r="L26" s="1"/>
      <c r="M26" s="1"/>
    </row>
    <row r="27" spans="1:15">
      <c r="A27" s="12" t="s">
        <v>0</v>
      </c>
      <c r="B27" s="20">
        <v>0.54650465314250496</v>
      </c>
      <c r="C27" s="25">
        <v>5.5238999999999997E-5</v>
      </c>
      <c r="D27" s="25"/>
      <c r="E27" t="s">
        <v>15</v>
      </c>
      <c r="F27" t="s">
        <v>9</v>
      </c>
      <c r="G27" t="s">
        <v>15</v>
      </c>
      <c r="H27" s="1">
        <f t="shared" si="0"/>
        <v>1.0107690699862355E-4</v>
      </c>
      <c r="I27" s="1"/>
      <c r="J27" s="1"/>
      <c r="K27" s="1"/>
      <c r="L27" s="1"/>
      <c r="M27" s="1"/>
    </row>
    <row r="28" spans="1:15">
      <c r="A28" s="12" t="s">
        <v>1</v>
      </c>
      <c r="B28" s="20">
        <v>0.29080522326060698</v>
      </c>
      <c r="C28" s="25">
        <v>3.2811999999999997E-5</v>
      </c>
      <c r="D28" s="25"/>
      <c r="E28" t="s">
        <v>15</v>
      </c>
      <c r="F28" t="s">
        <v>9</v>
      </c>
      <c r="G28" t="s">
        <v>15</v>
      </c>
      <c r="H28" s="1">
        <f t="shared" si="0"/>
        <v>1.1283153594045081E-4</v>
      </c>
      <c r="I28" s="1"/>
      <c r="J28" s="1"/>
      <c r="K28" s="1"/>
      <c r="L28" s="1"/>
      <c r="M28" s="1"/>
    </row>
    <row r="29" spans="1:15">
      <c r="A29" s="12" t="s">
        <v>2</v>
      </c>
      <c r="B29" s="20">
        <v>9.7542223707997103E-2</v>
      </c>
      <c r="C29" s="25">
        <v>1.0192E-5</v>
      </c>
      <c r="D29" s="25"/>
      <c r="E29" t="s">
        <v>15</v>
      </c>
      <c r="F29" t="s">
        <v>9</v>
      </c>
      <c r="G29" t="s">
        <v>15</v>
      </c>
      <c r="H29" s="1">
        <f t="shared" si="0"/>
        <v>1.0448808334030627E-4</v>
      </c>
      <c r="I29" s="1"/>
      <c r="J29" s="1"/>
      <c r="K29" s="1"/>
      <c r="L29" s="1"/>
      <c r="M29" s="1"/>
    </row>
    <row r="30" spans="1:15">
      <c r="A30" s="12" t="s">
        <v>3</v>
      </c>
      <c r="B30" s="20">
        <v>1.8519891120060999E-2</v>
      </c>
      <c r="C30" s="25">
        <v>1.9340999999999998E-6</v>
      </c>
      <c r="D30" s="25"/>
      <c r="E30" t="s">
        <v>15</v>
      </c>
      <c r="F30" t="s">
        <v>9</v>
      </c>
      <c r="G30" t="s">
        <v>15</v>
      </c>
      <c r="H30" s="1">
        <f t="shared" si="0"/>
        <v>1.0443365932669854E-4</v>
      </c>
    </row>
    <row r="31" spans="1:15">
      <c r="A31" s="12" t="s">
        <v>4</v>
      </c>
      <c r="B31" s="20">
        <v>1.9075221711721299E-3</v>
      </c>
      <c r="C31" s="25">
        <v>2.0076000000000001E-7</v>
      </c>
      <c r="D31" s="25"/>
      <c r="E31" t="s">
        <v>15</v>
      </c>
      <c r="F31" t="s">
        <v>9</v>
      </c>
      <c r="G31" t="s">
        <v>15</v>
      </c>
      <c r="H31" s="1">
        <f t="shared" si="0"/>
        <v>1.0524648312561288E-4</v>
      </c>
    </row>
    <row r="32" spans="1:15">
      <c r="A32" s="12" t="s">
        <v>0</v>
      </c>
      <c r="B32" s="20">
        <v>0.52511751007201402</v>
      </c>
      <c r="C32" s="25">
        <v>5.3687999999999998E-5</v>
      </c>
      <c r="D32" s="25"/>
      <c r="E32" t="s">
        <v>15</v>
      </c>
      <c r="F32" t="s">
        <v>10</v>
      </c>
      <c r="G32" t="s">
        <v>15</v>
      </c>
      <c r="H32" s="1">
        <f t="shared" si="0"/>
        <v>1.0223997290175544E-4</v>
      </c>
    </row>
    <row r="33" spans="1:12">
      <c r="A33" s="12" t="s">
        <v>1</v>
      </c>
      <c r="B33" s="20">
        <v>0.27332292902373401</v>
      </c>
      <c r="C33" s="25">
        <v>3.0378E-5</v>
      </c>
      <c r="D33" s="25"/>
      <c r="E33" t="s">
        <v>15</v>
      </c>
      <c r="F33" t="s">
        <v>10</v>
      </c>
      <c r="G33" t="s">
        <v>15</v>
      </c>
      <c r="H33" s="1">
        <f t="shared" si="0"/>
        <v>1.1114325500793285E-4</v>
      </c>
    </row>
    <row r="34" spans="1:12">
      <c r="A34" s="12" t="s">
        <v>2</v>
      </c>
      <c r="B34" s="20">
        <v>0.102457150600981</v>
      </c>
      <c r="C34" s="25">
        <v>1.0587E-5</v>
      </c>
      <c r="D34" s="25"/>
      <c r="E34" t="s">
        <v>15</v>
      </c>
      <c r="F34" t="s">
        <v>10</v>
      </c>
      <c r="G34" t="s">
        <v>15</v>
      </c>
      <c r="H34" s="1">
        <f t="shared" si="0"/>
        <v>1.0333100167143075E-4</v>
      </c>
    </row>
    <row r="35" spans="1:12">
      <c r="A35" s="12" t="s">
        <v>3</v>
      </c>
      <c r="B35" s="20">
        <v>2.0601281775187701E-2</v>
      </c>
      <c r="C35" s="25">
        <v>2.0059000000000001E-6</v>
      </c>
      <c r="D35" s="25"/>
      <c r="E35" t="s">
        <v>15</v>
      </c>
      <c r="F35" t="s">
        <v>10</v>
      </c>
      <c r="G35" t="s">
        <v>15</v>
      </c>
      <c r="H35" s="1">
        <f t="shared" si="0"/>
        <v>9.7367727983601357E-5</v>
      </c>
    </row>
    <row r="36" spans="1:12">
      <c r="A36" s="12" t="s">
        <v>4</v>
      </c>
      <c r="B36" s="20">
        <v>2.1041078939138202E-3</v>
      </c>
      <c r="C36" s="25">
        <v>2.0804999999999999E-7</v>
      </c>
      <c r="D36" s="25"/>
      <c r="E36" t="s">
        <v>15</v>
      </c>
      <c r="F36" t="s">
        <v>10</v>
      </c>
      <c r="G36" t="s">
        <v>15</v>
      </c>
      <c r="H36" s="1">
        <f t="shared" si="0"/>
        <v>9.8878009346283687E-5</v>
      </c>
    </row>
    <row r="37" spans="1:12">
      <c r="A37" s="12" t="s">
        <v>0</v>
      </c>
      <c r="B37" s="20">
        <v>0.59626781891285097</v>
      </c>
      <c r="C37" s="25">
        <v>6.1639999999999999E-5</v>
      </c>
      <c r="D37" s="25"/>
      <c r="E37" t="s">
        <v>15</v>
      </c>
      <c r="F37" t="s">
        <v>11</v>
      </c>
      <c r="G37" t="s">
        <v>15</v>
      </c>
      <c r="H37" s="1">
        <f t="shared" si="0"/>
        <v>1.0337636552713094E-4</v>
      </c>
    </row>
    <row r="38" spans="1:12">
      <c r="A38" s="12" t="s">
        <v>1</v>
      </c>
      <c r="B38" s="20">
        <v>0.27460666039100301</v>
      </c>
      <c r="C38" s="25">
        <v>2.7554000000000001E-5</v>
      </c>
      <c r="D38" s="25"/>
      <c r="E38" t="s">
        <v>15</v>
      </c>
      <c r="F38" t="s">
        <v>11</v>
      </c>
      <c r="G38" t="s">
        <v>15</v>
      </c>
      <c r="H38" s="1">
        <f t="shared" si="0"/>
        <v>1.0033988236398493E-4</v>
      </c>
    </row>
    <row r="39" spans="1:12">
      <c r="A39" s="12" t="s">
        <v>2</v>
      </c>
      <c r="B39" s="20">
        <v>0.112917341047148</v>
      </c>
      <c r="C39" s="25">
        <v>1.0818999999999999E-5</v>
      </c>
      <c r="D39" s="25"/>
      <c r="E39" t="s">
        <v>15</v>
      </c>
      <c r="F39" t="s">
        <v>11</v>
      </c>
      <c r="G39" t="s">
        <v>15</v>
      </c>
      <c r="H39" s="1">
        <f t="shared" si="0"/>
        <v>9.5813449906534607E-5</v>
      </c>
    </row>
    <row r="40" spans="1:12">
      <c r="A40" s="12" t="s">
        <v>3</v>
      </c>
      <c r="B40" s="20">
        <v>1.8171854212647501E-2</v>
      </c>
      <c r="C40" s="25">
        <v>1.9518000000000001E-6</v>
      </c>
      <c r="D40" s="25"/>
      <c r="E40" t="s">
        <v>15</v>
      </c>
      <c r="F40" t="s">
        <v>11</v>
      </c>
      <c r="G40" t="s">
        <v>15</v>
      </c>
      <c r="H40" s="1">
        <f t="shared" si="0"/>
        <v>1.0740786147412294E-4</v>
      </c>
    </row>
    <row r="41" spans="1:12">
      <c r="A41" s="12" t="s">
        <v>4</v>
      </c>
      <c r="B41" s="20">
        <v>2.42048538677125E-3</v>
      </c>
      <c r="C41" s="25">
        <v>2.2469000000000001E-7</v>
      </c>
      <c r="D41" s="25"/>
      <c r="E41" t="s">
        <v>15</v>
      </c>
      <c r="F41" t="s">
        <v>11</v>
      </c>
      <c r="G41" t="s">
        <v>15</v>
      </c>
      <c r="H41" s="1">
        <f t="shared" si="0"/>
        <v>9.2828488545316113E-5</v>
      </c>
    </row>
    <row r="42" spans="1:12">
      <c r="A42" s="12" t="s">
        <v>0</v>
      </c>
      <c r="B42" s="10">
        <v>0.86378329104178697</v>
      </c>
      <c r="C42" s="1">
        <v>6.1461980425585403E-5</v>
      </c>
      <c r="D42" s="1">
        <v>9.6924179785070097E-6</v>
      </c>
      <c r="E42" t="s">
        <v>14</v>
      </c>
      <c r="F42" t="s">
        <v>8</v>
      </c>
      <c r="G42" t="s">
        <v>367</v>
      </c>
      <c r="H42" s="1">
        <f t="shared" si="0"/>
        <v>7.1154398404092394E-5</v>
      </c>
    </row>
    <row r="43" spans="1:12">
      <c r="A43" s="12" t="s">
        <v>1</v>
      </c>
      <c r="B43" s="10">
        <v>0.41650219088461499</v>
      </c>
      <c r="C43" s="1">
        <v>3.4778948193449502E-5</v>
      </c>
      <c r="D43" s="1">
        <v>4.87234893797647E-5</v>
      </c>
      <c r="E43" t="s">
        <v>14</v>
      </c>
      <c r="F43" t="s">
        <v>8</v>
      </c>
      <c r="G43" t="s">
        <v>367</v>
      </c>
      <c r="H43" s="1">
        <f t="shared" si="0"/>
        <v>8.3502437573214182E-5</v>
      </c>
    </row>
    <row r="44" spans="1:12">
      <c r="A44" s="12" t="s">
        <v>2</v>
      </c>
      <c r="B44" s="10">
        <v>9.8352197003709604E-2</v>
      </c>
      <c r="C44" s="1">
        <v>9.3577955478984407E-6</v>
      </c>
      <c r="D44" s="1">
        <v>8.5787974785483096E-5</v>
      </c>
      <c r="E44" t="s">
        <v>14</v>
      </c>
      <c r="F44" t="s">
        <v>8</v>
      </c>
      <c r="G44" t="s">
        <v>367</v>
      </c>
      <c r="H44" s="1">
        <f t="shared" si="0"/>
        <v>9.5145770333381446E-5</v>
      </c>
    </row>
    <row r="45" spans="1:12">
      <c r="A45" s="12" t="s">
        <v>3</v>
      </c>
      <c r="B45" s="10">
        <v>1.62333388094868E-2</v>
      </c>
      <c r="C45" s="1">
        <v>1.5968423638854001E-6</v>
      </c>
      <c r="D45" s="1">
        <v>9.6771237217636294E-5</v>
      </c>
      <c r="E45" t="s">
        <v>14</v>
      </c>
      <c r="F45" t="s">
        <v>8</v>
      </c>
      <c r="G45" t="s">
        <v>367</v>
      </c>
      <c r="H45" s="1">
        <f t="shared" si="0"/>
        <v>9.8368079581521566E-5</v>
      </c>
    </row>
    <row r="46" spans="1:12">
      <c r="A46" s="12" t="s">
        <v>4</v>
      </c>
      <c r="B46" s="10">
        <v>1.4901327140306501E-3</v>
      </c>
      <c r="C46" s="1">
        <v>1.4738091640033101E-7</v>
      </c>
      <c r="D46" s="1">
        <v>9.8757176384191707E-5</v>
      </c>
      <c r="E46" t="s">
        <v>14</v>
      </c>
      <c r="F46" t="s">
        <v>8</v>
      </c>
      <c r="G46" t="s">
        <v>367</v>
      </c>
      <c r="H46" s="1">
        <f t="shared" si="0"/>
        <v>9.8904557300591946E-5</v>
      </c>
    </row>
    <row r="47" spans="1:12">
      <c r="A47" s="12" t="s">
        <v>0</v>
      </c>
      <c r="B47" s="10">
        <v>0.80018248901962397</v>
      </c>
      <c r="C47" s="1">
        <v>5.5740145203410898E-5</v>
      </c>
      <c r="D47" s="1">
        <v>1.3919146231100699E-5</v>
      </c>
      <c r="E47" t="s">
        <v>14</v>
      </c>
      <c r="F47" t="s">
        <v>9</v>
      </c>
      <c r="G47" t="s">
        <v>367</v>
      </c>
      <c r="H47" s="1">
        <f t="shared" si="0"/>
        <v>6.9659291434511647E-5</v>
      </c>
    </row>
    <row r="48" spans="1:12">
      <c r="A48" s="12" t="s">
        <v>1</v>
      </c>
      <c r="B48" s="10">
        <v>0.35685282172440003</v>
      </c>
      <c r="C48" s="1">
        <v>3.0343416075167501E-5</v>
      </c>
      <c r="D48" s="1">
        <v>5.4687202229994598E-5</v>
      </c>
      <c r="E48" t="s">
        <v>14</v>
      </c>
      <c r="F48" t="s">
        <v>9</v>
      </c>
      <c r="G48" t="s">
        <v>367</v>
      </c>
      <c r="H48" s="1">
        <f t="shared" si="0"/>
        <v>8.5030618305162052E-5</v>
      </c>
      <c r="I48" s="1"/>
      <c r="J48" s="1"/>
      <c r="K48" s="1"/>
      <c r="L48" s="1"/>
    </row>
    <row r="49" spans="1:12">
      <c r="A49" s="12" t="s">
        <v>2</v>
      </c>
      <c r="B49" s="10">
        <v>0.11435282723000301</v>
      </c>
      <c r="C49" s="1">
        <v>1.07273651960963E-5</v>
      </c>
      <c r="D49" s="1">
        <v>8.3081991825920601E-5</v>
      </c>
      <c r="E49" t="s">
        <v>14</v>
      </c>
      <c r="F49" t="s">
        <v>9</v>
      </c>
      <c r="G49" t="s">
        <v>367</v>
      </c>
      <c r="H49" s="1">
        <f t="shared" si="0"/>
        <v>9.3809357022016303E-5</v>
      </c>
      <c r="I49" s="1"/>
      <c r="J49" s="1"/>
      <c r="K49" s="1"/>
      <c r="L49" s="1"/>
    </row>
    <row r="50" spans="1:12">
      <c r="A50" s="12" t="s">
        <v>3</v>
      </c>
      <c r="B50" s="10">
        <v>1.5485065131990199E-2</v>
      </c>
      <c r="C50" s="1">
        <v>1.5207830116466099E-6</v>
      </c>
      <c r="D50" s="1">
        <v>9.66888789228623E-5</v>
      </c>
      <c r="E50" t="s">
        <v>14</v>
      </c>
      <c r="F50" t="s">
        <v>9</v>
      </c>
      <c r="G50" t="s">
        <v>367</v>
      </c>
      <c r="H50" s="1">
        <f t="shared" si="0"/>
        <v>9.8209661934508963E-5</v>
      </c>
      <c r="I50" s="1"/>
      <c r="J50" s="1"/>
      <c r="K50" s="1"/>
      <c r="L50" s="1"/>
    </row>
    <row r="51" spans="1:12">
      <c r="A51" s="12" t="s">
        <v>4</v>
      </c>
      <c r="B51" s="10">
        <v>1.56797826169632E-3</v>
      </c>
      <c r="C51" s="1">
        <v>1.53953724081865E-7</v>
      </c>
      <c r="D51" s="1">
        <v>9.8032180511803597E-5</v>
      </c>
      <c r="E51" t="s">
        <v>14</v>
      </c>
      <c r="F51" t="s">
        <v>9</v>
      </c>
      <c r="G51" t="s">
        <v>367</v>
      </c>
      <c r="H51" s="1">
        <f t="shared" si="0"/>
        <v>9.8186134235885318E-5</v>
      </c>
      <c r="I51" s="1"/>
      <c r="J51" s="1"/>
      <c r="K51" s="1"/>
      <c r="L51" s="1"/>
    </row>
    <row r="52" spans="1:12">
      <c r="A52" s="12" t="s">
        <v>0</v>
      </c>
      <c r="B52" s="10">
        <v>0.792930665251251</v>
      </c>
      <c r="C52" s="1">
        <v>5.7057537388151603E-5</v>
      </c>
      <c r="D52" s="1">
        <v>1.4900251468547701E-5</v>
      </c>
      <c r="E52" t="s">
        <v>14</v>
      </c>
      <c r="F52" t="s">
        <v>10</v>
      </c>
      <c r="G52" t="s">
        <v>367</v>
      </c>
      <c r="H52" s="1">
        <f t="shared" si="0"/>
        <v>7.1957788856699258E-5</v>
      </c>
      <c r="I52" s="1"/>
      <c r="J52" s="1"/>
      <c r="K52" s="1"/>
      <c r="L52" s="1"/>
    </row>
    <row r="53" spans="1:12">
      <c r="A53" s="12" t="s">
        <v>1</v>
      </c>
      <c r="B53" s="10">
        <v>0.40692273101279702</v>
      </c>
      <c r="C53" s="1">
        <v>3.3479042535290498E-5</v>
      </c>
      <c r="D53" s="1">
        <v>4.8794666903265502E-5</v>
      </c>
      <c r="E53" t="s">
        <v>14</v>
      </c>
      <c r="F53" t="s">
        <v>10</v>
      </c>
      <c r="G53" t="s">
        <v>367</v>
      </c>
      <c r="H53" s="1">
        <f t="shared" si="0"/>
        <v>8.2273709438555892E-5</v>
      </c>
      <c r="I53" s="1"/>
      <c r="J53" s="1"/>
      <c r="K53" s="1"/>
      <c r="L53" s="1"/>
    </row>
    <row r="54" spans="1:12">
      <c r="A54" s="12" t="s">
        <v>2</v>
      </c>
      <c r="B54" s="10">
        <v>9.9206047281804599E-2</v>
      </c>
      <c r="C54" s="1">
        <v>9.3954229401960107E-6</v>
      </c>
      <c r="D54" s="1">
        <v>8.5310728525625197E-5</v>
      </c>
      <c r="E54" t="s">
        <v>14</v>
      </c>
      <c r="F54" t="s">
        <v>10</v>
      </c>
      <c r="G54" t="s">
        <v>367</v>
      </c>
      <c r="H54" s="1">
        <f t="shared" si="0"/>
        <v>9.4706151465821247E-5</v>
      </c>
      <c r="I54" s="1"/>
      <c r="J54" s="1"/>
      <c r="K54" s="1"/>
      <c r="L54" s="1"/>
    </row>
    <row r="55" spans="1:12">
      <c r="A55" s="12" t="s">
        <v>3</v>
      </c>
      <c r="B55" s="10">
        <v>1.62682401817353E-2</v>
      </c>
      <c r="C55" s="1">
        <v>1.591941872128E-6</v>
      </c>
      <c r="D55" s="1">
        <v>9.62638713162779E-5</v>
      </c>
      <c r="E55" t="s">
        <v>14</v>
      </c>
      <c r="F55" t="s">
        <v>10</v>
      </c>
      <c r="G55" t="s">
        <v>367</v>
      </c>
      <c r="H55" s="1">
        <f t="shared" si="0"/>
        <v>9.7855813188405411E-5</v>
      </c>
    </row>
    <row r="56" spans="1:12">
      <c r="A56" s="12" t="s">
        <v>4</v>
      </c>
      <c r="B56" s="10">
        <v>1.5013828870524099E-3</v>
      </c>
      <c r="C56" s="1">
        <v>1.4868250351964601E-7</v>
      </c>
      <c r="D56" s="1">
        <v>9.8881687964833394E-5</v>
      </c>
      <c r="E56" t="s">
        <v>14</v>
      </c>
      <c r="F56" t="s">
        <v>10</v>
      </c>
      <c r="G56" t="s">
        <v>367</v>
      </c>
      <c r="H56" s="1">
        <f t="shared" si="0"/>
        <v>9.9030370468353306E-5</v>
      </c>
    </row>
    <row r="57" spans="1:12">
      <c r="A57" s="12" t="s">
        <v>0</v>
      </c>
      <c r="B57" s="10">
        <v>0.83060461911282601</v>
      </c>
      <c r="C57" s="1">
        <v>5.9178578756345903E-5</v>
      </c>
      <c r="D57" s="1">
        <v>1.2069012931206799E-5</v>
      </c>
      <c r="E57" t="s">
        <v>14</v>
      </c>
      <c r="F57" t="s">
        <v>11</v>
      </c>
      <c r="G57" t="s">
        <v>367</v>
      </c>
      <c r="H57" s="1">
        <f t="shared" si="0"/>
        <v>7.1247591687552758E-5</v>
      </c>
    </row>
    <row r="58" spans="1:12">
      <c r="A58" s="12" t="s">
        <v>1</v>
      </c>
      <c r="B58" s="10">
        <v>0.34310869616114598</v>
      </c>
      <c r="C58" s="1">
        <v>2.91763312716028E-5</v>
      </c>
      <c r="D58" s="1">
        <v>5.5858911489774899E-5</v>
      </c>
      <c r="E58" t="s">
        <v>14</v>
      </c>
      <c r="F58" t="s">
        <v>11</v>
      </c>
      <c r="G58" t="s">
        <v>367</v>
      </c>
      <c r="H58" s="1">
        <f t="shared" si="0"/>
        <v>8.5035242761377611E-5</v>
      </c>
    </row>
    <row r="59" spans="1:12">
      <c r="A59" s="12" t="s">
        <v>2</v>
      </c>
      <c r="B59" s="10">
        <v>0.108913019754658</v>
      </c>
      <c r="C59" s="1">
        <v>1.0253145124549E-5</v>
      </c>
      <c r="D59" s="1">
        <v>8.3887529219488604E-5</v>
      </c>
      <c r="E59" t="s">
        <v>14</v>
      </c>
      <c r="F59" t="s">
        <v>11</v>
      </c>
      <c r="G59" t="s">
        <v>367</v>
      </c>
      <c r="H59" s="1">
        <f t="shared" si="0"/>
        <v>9.4140674344037672E-5</v>
      </c>
    </row>
    <row r="60" spans="1:12">
      <c r="A60" s="12" t="s">
        <v>3</v>
      </c>
      <c r="B60" s="10">
        <v>1.5802537095880899E-2</v>
      </c>
      <c r="C60" s="1">
        <v>1.5580821542302401E-6</v>
      </c>
      <c r="D60" s="1">
        <v>9.7038880142183203E-5</v>
      </c>
      <c r="E60" t="s">
        <v>14</v>
      </c>
      <c r="F60" t="s">
        <v>11</v>
      </c>
      <c r="G60" t="s">
        <v>367</v>
      </c>
      <c r="H60" s="1">
        <f t="shared" si="0"/>
        <v>9.8596962296413211E-5</v>
      </c>
    </row>
    <row r="61" spans="1:12">
      <c r="A61" s="12" t="s">
        <v>4</v>
      </c>
      <c r="B61" s="10">
        <v>2.0227718984534701E-3</v>
      </c>
      <c r="C61" s="1">
        <v>1.9970211787122E-7</v>
      </c>
      <c r="D61" s="1">
        <v>9.8527256677583404E-5</v>
      </c>
      <c r="E61" t="s">
        <v>14</v>
      </c>
      <c r="F61" t="s">
        <v>11</v>
      </c>
      <c r="G61" t="s">
        <v>367</v>
      </c>
      <c r="H61" s="1">
        <f t="shared" si="0"/>
        <v>9.872695879545498E-5</v>
      </c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1E30-02EE-4642-8E7D-9601DDFCD115}">
  <dimension ref="A1:Q79"/>
  <sheetViews>
    <sheetView topLeftCell="A68" workbookViewId="0">
      <selection activeCell="B25" sqref="B25:C47"/>
    </sheetView>
  </sheetViews>
  <sheetFormatPr baseColWidth="10" defaultRowHeight="16"/>
  <cols>
    <col min="2" max="2" width="10.83203125" style="13"/>
    <col min="3" max="3" width="10.83203125" style="1"/>
  </cols>
  <sheetData>
    <row r="1" spans="1:12">
      <c r="A1" t="s">
        <v>12</v>
      </c>
      <c r="B1" s="13" t="s">
        <v>5</v>
      </c>
      <c r="C1" s="1" t="s">
        <v>13</v>
      </c>
      <c r="D1" t="s">
        <v>20</v>
      </c>
      <c r="E1" t="s">
        <v>16</v>
      </c>
      <c r="F1" t="s">
        <v>21</v>
      </c>
    </row>
    <row r="2" spans="1:12">
      <c r="A2" t="s">
        <v>0</v>
      </c>
      <c r="B2" s="13">
        <v>0.77625739466774302</v>
      </c>
      <c r="C2" s="1">
        <v>5.5772983015721097E-5</v>
      </c>
      <c r="D2" t="s">
        <v>14</v>
      </c>
      <c r="E2" t="s">
        <v>8</v>
      </c>
      <c r="F2" t="s">
        <v>27</v>
      </c>
    </row>
    <row r="3" spans="1:12">
      <c r="A3" t="s">
        <v>1</v>
      </c>
      <c r="B3" s="13">
        <v>0.40170731942679699</v>
      </c>
      <c r="C3" s="1">
        <v>3.3370502101877403E-5</v>
      </c>
      <c r="D3" t="s">
        <v>14</v>
      </c>
      <c r="E3" t="s">
        <v>8</v>
      </c>
      <c r="F3" t="s">
        <v>27</v>
      </c>
      <c r="G3" t="s">
        <v>348</v>
      </c>
      <c r="H3" s="10">
        <f>SUM(B25,B30,B35,B40)/4</f>
        <v>0.55719608179129654</v>
      </c>
    </row>
    <row r="4" spans="1:12">
      <c r="A4" t="s">
        <v>2</v>
      </c>
      <c r="B4" s="13">
        <v>0.11367193307821</v>
      </c>
      <c r="C4" s="1">
        <v>1.06729897962112E-5</v>
      </c>
      <c r="D4" t="s">
        <v>14</v>
      </c>
      <c r="E4" t="s">
        <v>8</v>
      </c>
      <c r="F4" t="s">
        <v>27</v>
      </c>
      <c r="G4" t="s">
        <v>349</v>
      </c>
      <c r="H4" s="10">
        <f>SUM(B48,B53,B58,B63)/4</f>
        <v>0.55401519154664447</v>
      </c>
      <c r="I4" s="1"/>
      <c r="J4" s="1"/>
      <c r="K4" s="1"/>
      <c r="L4" s="1"/>
    </row>
    <row r="5" spans="1:12">
      <c r="A5" t="s">
        <v>3</v>
      </c>
      <c r="B5" s="13">
        <v>1.6487323875178699E-2</v>
      </c>
      <c r="C5" s="1">
        <v>1.6124524943120301E-6</v>
      </c>
      <c r="D5" t="s">
        <v>14</v>
      </c>
      <c r="E5" t="s">
        <v>8</v>
      </c>
      <c r="F5" t="s">
        <v>27</v>
      </c>
    </row>
    <row r="6" spans="1:12">
      <c r="A6" t="s">
        <v>4</v>
      </c>
      <c r="B6" s="13">
        <v>1.6055783556546601E-3</v>
      </c>
      <c r="C6" s="1">
        <v>1.5799028231240001E-7</v>
      </c>
      <c r="D6" t="s">
        <v>14</v>
      </c>
      <c r="E6" t="s">
        <v>8</v>
      </c>
      <c r="F6" t="s">
        <v>27</v>
      </c>
      <c r="G6" t="s">
        <v>350</v>
      </c>
      <c r="H6">
        <f>SUM((B25-H3)^2,(B30-H3)^2,(B35-H3)^2,(B40-H3)^2)/(3)</f>
        <v>8.945975996124785E-4</v>
      </c>
    </row>
    <row r="7" spans="1:12">
      <c r="A7" t="s">
        <v>0</v>
      </c>
      <c r="B7" s="13">
        <v>0.79364760995968398</v>
      </c>
      <c r="C7" s="1">
        <v>5.6663917939036702E-5</v>
      </c>
      <c r="D7" t="s">
        <v>14</v>
      </c>
      <c r="E7" t="s">
        <v>9</v>
      </c>
      <c r="F7" t="s">
        <v>27</v>
      </c>
      <c r="G7" t="s">
        <v>351</v>
      </c>
      <c r="H7">
        <f>SUM((B48-H4)^2,(B53-H4)^2,(B58-H4)^2,(B63-H4)^2)/(3)</f>
        <v>1.7441920580059053E-4</v>
      </c>
    </row>
    <row r="8" spans="1:12">
      <c r="A8" t="s">
        <v>1</v>
      </c>
      <c r="B8" s="13">
        <v>0.363795172022505</v>
      </c>
      <c r="C8" s="1">
        <v>3.0711551094770198E-5</v>
      </c>
      <c r="D8" t="s">
        <v>14</v>
      </c>
      <c r="E8" t="s">
        <v>9</v>
      </c>
      <c r="F8" t="s">
        <v>27</v>
      </c>
      <c r="H8" s="1"/>
      <c r="I8" s="1"/>
      <c r="J8" s="1"/>
      <c r="K8" s="1"/>
      <c r="L8" s="1"/>
    </row>
    <row r="9" spans="1:12">
      <c r="A9" t="s">
        <v>2</v>
      </c>
      <c r="B9" s="13">
        <v>0.107964173711962</v>
      </c>
      <c r="C9" s="1">
        <v>1.01648892787932E-5</v>
      </c>
      <c r="D9" t="s">
        <v>14</v>
      </c>
      <c r="E9" t="s">
        <v>9</v>
      </c>
      <c r="F9" t="s">
        <v>27</v>
      </c>
      <c r="G9" s="1" t="s">
        <v>352</v>
      </c>
      <c r="H9" s="11">
        <f>(H3-H4)/SQRT((H6+H7)/4)</f>
        <v>0.19457471974692969</v>
      </c>
      <c r="I9" s="1"/>
      <c r="J9" s="1"/>
      <c r="K9" s="1"/>
      <c r="L9" s="1"/>
    </row>
    <row r="10" spans="1:12">
      <c r="A10" t="s">
        <v>3</v>
      </c>
      <c r="B10" s="13">
        <v>1.55155472333576E-2</v>
      </c>
      <c r="C10" s="1">
        <v>1.51815463428648E-6</v>
      </c>
      <c r="D10" t="s">
        <v>14</v>
      </c>
      <c r="E10" t="s">
        <v>9</v>
      </c>
      <c r="F10" t="s">
        <v>27</v>
      </c>
      <c r="G10" s="1"/>
      <c r="H10" s="1"/>
      <c r="I10" s="1"/>
      <c r="J10" s="1"/>
      <c r="K10" s="1"/>
      <c r="L10" s="1"/>
    </row>
    <row r="11" spans="1:12">
      <c r="A11" t="s">
        <v>4</v>
      </c>
      <c r="B11" s="13">
        <v>1.6655518314734601E-3</v>
      </c>
      <c r="C11" s="1">
        <v>1.63886737715085E-7</v>
      </c>
      <c r="D11" t="s">
        <v>14</v>
      </c>
      <c r="E11" t="s">
        <v>9</v>
      </c>
      <c r="F11" t="s">
        <v>27</v>
      </c>
      <c r="G11" s="1"/>
      <c r="H11" s="1"/>
      <c r="I11" s="1"/>
      <c r="J11" s="1"/>
      <c r="K11" s="1"/>
      <c r="L11" s="1"/>
    </row>
    <row r="12" spans="1:12">
      <c r="A12" t="s">
        <v>0</v>
      </c>
      <c r="B12" s="13">
        <v>0.76155908006523998</v>
      </c>
      <c r="C12" s="1">
        <v>5.5011112079003399E-5</v>
      </c>
      <c r="D12" t="s">
        <v>14</v>
      </c>
      <c r="E12" t="s">
        <v>10</v>
      </c>
      <c r="F12" t="s">
        <v>27</v>
      </c>
    </row>
    <row r="13" spans="1:12">
      <c r="A13" t="s">
        <v>1</v>
      </c>
      <c r="B13" s="13">
        <v>0.383605802971202</v>
      </c>
      <c r="C13" s="1">
        <v>3.2111629928624797E-5</v>
      </c>
      <c r="D13" t="s">
        <v>14</v>
      </c>
      <c r="E13" t="s">
        <v>10</v>
      </c>
      <c r="F13" t="s">
        <v>27</v>
      </c>
    </row>
    <row r="14" spans="1:12">
      <c r="A14" t="s">
        <v>2</v>
      </c>
      <c r="B14" s="13">
        <v>0.10848046990758201</v>
      </c>
      <c r="C14" s="1">
        <v>1.0210964091839199E-5</v>
      </c>
      <c r="D14" t="s">
        <v>14</v>
      </c>
      <c r="E14" t="s">
        <v>10</v>
      </c>
      <c r="F14" t="s">
        <v>27</v>
      </c>
    </row>
    <row r="15" spans="1:12">
      <c r="A15" t="s">
        <v>3</v>
      </c>
      <c r="B15" s="13">
        <v>1.4865514927553201E-2</v>
      </c>
      <c r="C15" s="1">
        <v>1.4550269676015299E-6</v>
      </c>
      <c r="D15" t="s">
        <v>14</v>
      </c>
      <c r="E15" t="s">
        <v>10</v>
      </c>
      <c r="F15" t="s">
        <v>27</v>
      </c>
      <c r="H15" s="1"/>
      <c r="I15" s="1"/>
      <c r="J15" s="1"/>
      <c r="K15" s="1"/>
    </row>
    <row r="16" spans="1:12">
      <c r="A16" t="s">
        <v>4</v>
      </c>
      <c r="B16" s="13">
        <v>1.51500620968816E-3</v>
      </c>
      <c r="C16" s="1">
        <v>1.49084723006981E-7</v>
      </c>
      <c r="D16" t="s">
        <v>14</v>
      </c>
      <c r="E16" t="s">
        <v>10</v>
      </c>
      <c r="F16" t="s">
        <v>27</v>
      </c>
      <c r="H16" s="1"/>
      <c r="I16" s="1"/>
      <c r="J16" s="1"/>
      <c r="K16" s="1"/>
    </row>
    <row r="17" spans="1:11">
      <c r="A17" t="s">
        <v>0</v>
      </c>
      <c r="B17" s="13">
        <v>0.78629417223881604</v>
      </c>
      <c r="C17" s="1">
        <v>5.6288559890243001E-5</v>
      </c>
      <c r="D17" t="s">
        <v>14</v>
      </c>
      <c r="E17" t="s">
        <v>11</v>
      </c>
      <c r="F17" t="s">
        <v>27</v>
      </c>
      <c r="H17" s="1"/>
      <c r="I17" s="1"/>
      <c r="J17" s="1"/>
      <c r="K17" s="1"/>
    </row>
    <row r="18" spans="1:11">
      <c r="A18" t="s">
        <v>1</v>
      </c>
      <c r="B18" s="13">
        <v>0.35499157124465702</v>
      </c>
      <c r="C18" s="1">
        <v>3.0081726910736399E-5</v>
      </c>
      <c r="D18" t="s">
        <v>14</v>
      </c>
      <c r="E18" t="s">
        <v>11</v>
      </c>
      <c r="F18" t="s">
        <v>27</v>
      </c>
      <c r="H18" s="1"/>
      <c r="I18" s="1"/>
      <c r="J18" s="1"/>
      <c r="K18" s="1"/>
    </row>
    <row r="19" spans="1:11">
      <c r="A19" t="s">
        <v>2</v>
      </c>
      <c r="B19" s="13">
        <v>9.6279006717687798E-2</v>
      </c>
      <c r="C19" s="1">
        <v>9.1159325643325005E-6</v>
      </c>
      <c r="D19" t="s">
        <v>14</v>
      </c>
      <c r="E19" t="s">
        <v>11</v>
      </c>
      <c r="F19" t="s">
        <v>27</v>
      </c>
      <c r="H19" s="1"/>
      <c r="I19" s="1"/>
      <c r="J19" s="1"/>
      <c r="K19" s="1"/>
    </row>
    <row r="20" spans="1:11">
      <c r="A20" t="s">
        <v>3</v>
      </c>
      <c r="B20" s="13">
        <v>1.37904949148467E-2</v>
      </c>
      <c r="C20" s="1">
        <v>1.35053533134823E-6</v>
      </c>
      <c r="D20" t="s">
        <v>14</v>
      </c>
      <c r="E20" t="s">
        <v>11</v>
      </c>
      <c r="F20" t="s">
        <v>27</v>
      </c>
    </row>
    <row r="21" spans="1:11">
      <c r="A21" t="s">
        <v>4</v>
      </c>
      <c r="B21" s="13">
        <v>1.5816390152442301E-3</v>
      </c>
      <c r="C21" s="1">
        <v>1.5563651874835999E-7</v>
      </c>
      <c r="D21" t="s">
        <v>14</v>
      </c>
      <c r="E21" t="s">
        <v>11</v>
      </c>
      <c r="F21" t="s">
        <v>27</v>
      </c>
    </row>
    <row r="22" spans="1:11">
      <c r="A22" t="s">
        <v>2</v>
      </c>
      <c r="B22" s="13">
        <v>0.144352325313302</v>
      </c>
      <c r="C22" s="1">
        <v>1.38441701882591E-5</v>
      </c>
      <c r="D22" t="s">
        <v>14</v>
      </c>
      <c r="E22" t="s">
        <v>17</v>
      </c>
      <c r="F22" t="s">
        <v>27</v>
      </c>
    </row>
    <row r="23" spans="1:11">
      <c r="A23" t="s">
        <v>2</v>
      </c>
      <c r="B23" s="13">
        <v>0.147772465368153</v>
      </c>
      <c r="C23" s="1">
        <v>1.4149311893147E-5</v>
      </c>
      <c r="D23" t="s">
        <v>14</v>
      </c>
      <c r="E23" t="s">
        <v>18</v>
      </c>
      <c r="F23" t="s">
        <v>27</v>
      </c>
    </row>
    <row r="24" spans="1:11">
      <c r="A24" t="s">
        <v>2</v>
      </c>
      <c r="B24" s="13">
        <v>0.16096957527026501</v>
      </c>
      <c r="C24" s="1">
        <v>1.5317593520499701E-5</v>
      </c>
      <c r="D24" t="s">
        <v>14</v>
      </c>
      <c r="E24" t="s">
        <v>19</v>
      </c>
      <c r="F24" t="s">
        <v>27</v>
      </c>
    </row>
    <row r="25" spans="1:11">
      <c r="A25" t="s">
        <v>0</v>
      </c>
      <c r="B25" s="13">
        <v>0.56089287871606897</v>
      </c>
      <c r="C25" s="1">
        <v>6.0356000000000003E-5</v>
      </c>
      <c r="D25" t="s">
        <v>15</v>
      </c>
      <c r="E25" t="s">
        <v>8</v>
      </c>
      <c r="F25" t="s">
        <v>15</v>
      </c>
    </row>
    <row r="26" spans="1:11">
      <c r="A26" t="s">
        <v>1</v>
      </c>
      <c r="B26" s="13">
        <v>0.27052015793096001</v>
      </c>
      <c r="C26" s="1">
        <v>2.9873E-5</v>
      </c>
      <c r="D26" t="s">
        <v>15</v>
      </c>
      <c r="E26" t="s">
        <v>8</v>
      </c>
      <c r="F26" t="s">
        <v>15</v>
      </c>
    </row>
    <row r="27" spans="1:11">
      <c r="A27" t="s">
        <v>2</v>
      </c>
      <c r="B27" s="13">
        <v>9.8363946602429003E-2</v>
      </c>
      <c r="C27" s="1">
        <v>1.078E-5</v>
      </c>
      <c r="D27" t="s">
        <v>15</v>
      </c>
      <c r="E27" t="s">
        <v>8</v>
      </c>
      <c r="F27" t="s">
        <v>15</v>
      </c>
    </row>
    <row r="28" spans="1:11">
      <c r="A28" t="s">
        <v>3</v>
      </c>
      <c r="B28" s="13">
        <v>1.84741727613916E-2</v>
      </c>
      <c r="C28" s="1">
        <v>1.8523E-6</v>
      </c>
      <c r="D28" t="s">
        <v>15</v>
      </c>
      <c r="E28" t="s">
        <v>8</v>
      </c>
      <c r="F28" t="s">
        <v>15</v>
      </c>
      <c r="I28" s="1"/>
    </row>
    <row r="29" spans="1:11">
      <c r="A29" t="s">
        <v>4</v>
      </c>
      <c r="B29" s="13">
        <v>2.2473476909539302E-3</v>
      </c>
      <c r="C29" s="1">
        <v>2.2434000000000001E-7</v>
      </c>
      <c r="D29" t="s">
        <v>15</v>
      </c>
      <c r="E29" t="s">
        <v>8</v>
      </c>
      <c r="F29" t="s">
        <v>15</v>
      </c>
      <c r="I29" s="1"/>
    </row>
    <row r="30" spans="1:11">
      <c r="A30" t="s">
        <v>0</v>
      </c>
      <c r="B30" s="13">
        <v>0.54650415030125499</v>
      </c>
      <c r="C30" s="1">
        <v>5.5238999999999997E-5</v>
      </c>
      <c r="D30" t="s">
        <v>15</v>
      </c>
      <c r="E30" t="s">
        <v>9</v>
      </c>
      <c r="F30" t="s">
        <v>15</v>
      </c>
      <c r="I30" s="1"/>
    </row>
    <row r="31" spans="1:11">
      <c r="A31" t="s">
        <v>1</v>
      </c>
      <c r="B31" s="13">
        <v>0.29080660456789398</v>
      </c>
      <c r="C31" s="1">
        <v>3.2811999999999997E-5</v>
      </c>
      <c r="D31" t="s">
        <v>15</v>
      </c>
      <c r="E31" t="s">
        <v>9</v>
      </c>
      <c r="F31" t="s">
        <v>15</v>
      </c>
    </row>
    <row r="32" spans="1:11">
      <c r="A32" t="s">
        <v>2</v>
      </c>
      <c r="B32" s="13">
        <v>9.7544168596749803E-2</v>
      </c>
      <c r="C32" s="1">
        <v>1.0192E-5</v>
      </c>
      <c r="D32" t="s">
        <v>15</v>
      </c>
      <c r="E32" t="s">
        <v>9</v>
      </c>
      <c r="F32" t="s">
        <v>15</v>
      </c>
    </row>
    <row r="33" spans="1:6">
      <c r="A33" t="s">
        <v>3</v>
      </c>
      <c r="B33" s="13">
        <v>1.8519812972965701E-2</v>
      </c>
      <c r="C33" s="1">
        <v>1.9340999999999998E-6</v>
      </c>
      <c r="D33" t="s">
        <v>15</v>
      </c>
      <c r="E33" t="s">
        <v>9</v>
      </c>
      <c r="F33" t="s">
        <v>15</v>
      </c>
    </row>
    <row r="34" spans="1:6">
      <c r="A34" t="s">
        <v>4</v>
      </c>
      <c r="B34" s="13">
        <v>1.9074446588319199E-3</v>
      </c>
      <c r="C34" s="1">
        <v>2.0076000000000001E-7</v>
      </c>
      <c r="D34" t="s">
        <v>15</v>
      </c>
      <c r="E34" t="s">
        <v>9</v>
      </c>
      <c r="F34" t="s">
        <v>15</v>
      </c>
    </row>
    <row r="35" spans="1:6">
      <c r="A35" t="s">
        <v>0</v>
      </c>
      <c r="B35" s="13">
        <v>0.52511737089201904</v>
      </c>
      <c r="C35" s="1">
        <v>5.3687999999999998E-5</v>
      </c>
      <c r="D35" t="s">
        <v>15</v>
      </c>
      <c r="E35" t="s">
        <v>10</v>
      </c>
      <c r="F35" t="s">
        <v>15</v>
      </c>
    </row>
    <row r="36" spans="1:6">
      <c r="A36" t="s">
        <v>1</v>
      </c>
      <c r="B36" s="13">
        <v>0.273318637815466</v>
      </c>
      <c r="C36" s="1">
        <v>3.0378E-5</v>
      </c>
      <c r="D36" t="s">
        <v>15</v>
      </c>
      <c r="E36" t="s">
        <v>10</v>
      </c>
      <c r="F36" t="s">
        <v>15</v>
      </c>
    </row>
    <row r="37" spans="1:6">
      <c r="A37" t="s">
        <v>2</v>
      </c>
      <c r="B37" s="13">
        <v>0.10245616072465499</v>
      </c>
      <c r="C37" s="1">
        <v>1.0587E-5</v>
      </c>
      <c r="D37" t="s">
        <v>15</v>
      </c>
      <c r="E37" t="s">
        <v>10</v>
      </c>
      <c r="F37" t="s">
        <v>15</v>
      </c>
    </row>
    <row r="38" spans="1:6">
      <c r="A38" t="s">
        <v>3</v>
      </c>
      <c r="B38" s="13">
        <v>2.0601245379637399E-2</v>
      </c>
      <c r="C38" s="1">
        <v>2.0059000000000001E-6</v>
      </c>
      <c r="D38" t="s">
        <v>15</v>
      </c>
      <c r="E38" t="s">
        <v>10</v>
      </c>
      <c r="F38" t="s">
        <v>15</v>
      </c>
    </row>
    <row r="39" spans="1:6">
      <c r="A39" t="s">
        <v>4</v>
      </c>
      <c r="B39" s="13">
        <v>2.10414958930904E-3</v>
      </c>
      <c r="C39" s="1">
        <v>2.0804999999999999E-7</v>
      </c>
      <c r="D39" t="s">
        <v>15</v>
      </c>
      <c r="E39" t="s">
        <v>10</v>
      </c>
      <c r="F39" t="s">
        <v>15</v>
      </c>
    </row>
    <row r="40" spans="1:6">
      <c r="A40" t="s">
        <v>0</v>
      </c>
      <c r="B40" s="13">
        <v>0.59626992725584305</v>
      </c>
      <c r="C40" s="1">
        <v>6.1639999999999999E-5</v>
      </c>
      <c r="D40" t="s">
        <v>15</v>
      </c>
      <c r="E40" t="s">
        <v>11</v>
      </c>
      <c r="F40" t="s">
        <v>15</v>
      </c>
    </row>
    <row r="41" spans="1:6">
      <c r="A41" t="s">
        <v>1</v>
      </c>
      <c r="B41" s="13">
        <v>0.27460633844927201</v>
      </c>
      <c r="C41" s="1">
        <v>2.7554000000000001E-5</v>
      </c>
      <c r="D41" t="s">
        <v>15</v>
      </c>
      <c r="E41" t="s">
        <v>11</v>
      </c>
      <c r="F41" t="s">
        <v>15</v>
      </c>
    </row>
    <row r="42" spans="1:6">
      <c r="A42" t="s">
        <v>2</v>
      </c>
      <c r="B42" s="13">
        <v>0.112920228366263</v>
      </c>
      <c r="C42" s="1">
        <v>1.0818999999999999E-5</v>
      </c>
      <c r="D42" t="s">
        <v>15</v>
      </c>
      <c r="E42" t="s">
        <v>11</v>
      </c>
      <c r="F42" t="s">
        <v>15</v>
      </c>
    </row>
    <row r="43" spans="1:6">
      <c r="A43" t="s">
        <v>3</v>
      </c>
      <c r="B43" s="13">
        <v>1.8171187895557099E-2</v>
      </c>
      <c r="C43" s="1">
        <v>1.9518000000000001E-6</v>
      </c>
      <c r="D43" t="s">
        <v>15</v>
      </c>
      <c r="E43" t="s">
        <v>11</v>
      </c>
      <c r="F43" t="s">
        <v>15</v>
      </c>
    </row>
    <row r="44" spans="1:6">
      <c r="A44" t="s">
        <v>4</v>
      </c>
      <c r="B44" s="13">
        <v>2.4204801338896399E-3</v>
      </c>
      <c r="C44" s="1">
        <v>2.2469000000000001E-7</v>
      </c>
      <c r="D44" t="s">
        <v>15</v>
      </c>
      <c r="E44" t="s">
        <v>11</v>
      </c>
      <c r="F44" t="s">
        <v>15</v>
      </c>
    </row>
    <row r="45" spans="1:6">
      <c r="A45" t="s">
        <v>2</v>
      </c>
      <c r="B45" s="13">
        <v>0.15108833067663399</v>
      </c>
      <c r="C45" s="1">
        <v>1.0995000000000001E-5</v>
      </c>
      <c r="D45" t="s">
        <v>15</v>
      </c>
      <c r="E45" t="s">
        <v>17</v>
      </c>
      <c r="F45" t="s">
        <v>15</v>
      </c>
    </row>
    <row r="46" spans="1:6">
      <c r="A46" t="s">
        <v>2</v>
      </c>
      <c r="B46" s="13">
        <v>0.18463886768889201</v>
      </c>
      <c r="C46" s="1">
        <v>1.3305999999999999E-5</v>
      </c>
      <c r="D46" t="s">
        <v>15</v>
      </c>
      <c r="E46" t="s">
        <v>18</v>
      </c>
      <c r="F46" t="s">
        <v>15</v>
      </c>
    </row>
    <row r="47" spans="1:6">
      <c r="A47" t="s">
        <v>2</v>
      </c>
      <c r="B47" s="13">
        <v>0.203237627350703</v>
      </c>
      <c r="C47" s="1">
        <v>1.5141E-5</v>
      </c>
      <c r="D47" t="s">
        <v>15</v>
      </c>
      <c r="E47" t="s">
        <v>19</v>
      </c>
      <c r="F47" t="s">
        <v>15</v>
      </c>
    </row>
    <row r="48" spans="1:6">
      <c r="A48" s="6" t="s">
        <v>0</v>
      </c>
      <c r="B48" s="14">
        <v>0.548568478301933</v>
      </c>
      <c r="C48" s="7">
        <v>5.1553995233835101E-5</v>
      </c>
      <c r="D48" s="6" t="s">
        <v>14</v>
      </c>
      <c r="E48" s="6" t="s">
        <v>8</v>
      </c>
      <c r="F48" s="6" t="s">
        <v>22</v>
      </c>
    </row>
    <row r="49" spans="1:17">
      <c r="A49" s="6" t="s">
        <v>1</v>
      </c>
      <c r="B49" s="14">
        <v>0.29001527086430801</v>
      </c>
      <c r="C49" s="7">
        <v>2.93678573611249E-5</v>
      </c>
      <c r="D49" s="6" t="s">
        <v>14</v>
      </c>
      <c r="E49" s="6" t="s">
        <v>8</v>
      </c>
      <c r="F49" s="6" t="s">
        <v>22</v>
      </c>
      <c r="H49" s="1"/>
      <c r="I49" s="1"/>
      <c r="J49" s="1"/>
      <c r="K49" s="1"/>
      <c r="L49" s="1"/>
    </row>
    <row r="50" spans="1:17">
      <c r="A50" s="6" t="s">
        <v>2</v>
      </c>
      <c r="B50" s="14">
        <v>9.15408405121452E-2</v>
      </c>
      <c r="C50" s="7">
        <v>8.9226184744463193E-6</v>
      </c>
      <c r="D50" s="6" t="s">
        <v>14</v>
      </c>
      <c r="E50" s="6" t="s">
        <v>8</v>
      </c>
      <c r="F50" s="6" t="s">
        <v>22</v>
      </c>
      <c r="H50" s="1"/>
      <c r="I50" s="1"/>
      <c r="J50" s="1"/>
      <c r="K50" s="1"/>
      <c r="L50" s="1"/>
    </row>
    <row r="51" spans="1:17">
      <c r="A51" s="6" t="s">
        <v>3</v>
      </c>
      <c r="B51" s="14">
        <v>2.0400435255223101E-2</v>
      </c>
      <c r="C51" s="7">
        <v>1.95802315329123E-6</v>
      </c>
      <c r="D51" s="6" t="s">
        <v>14</v>
      </c>
      <c r="E51" s="6" t="s">
        <v>8</v>
      </c>
      <c r="F51" s="6" t="s">
        <v>22</v>
      </c>
      <c r="H51" s="1"/>
      <c r="I51" s="1"/>
      <c r="J51" s="1"/>
      <c r="K51" s="1"/>
      <c r="L51" s="1"/>
    </row>
    <row r="52" spans="1:17">
      <c r="A52" s="6" t="s">
        <v>4</v>
      </c>
      <c r="B52" s="14">
        <v>2.26399548350514E-3</v>
      </c>
      <c r="C52" s="7">
        <v>2.2073068586115001E-7</v>
      </c>
      <c r="D52" s="6" t="s">
        <v>14</v>
      </c>
      <c r="E52" s="6" t="s">
        <v>8</v>
      </c>
      <c r="F52" s="6" t="s">
        <v>22</v>
      </c>
      <c r="H52" s="1"/>
      <c r="I52" s="1"/>
      <c r="J52" s="1"/>
      <c r="K52" s="1"/>
      <c r="L52" s="1"/>
      <c r="N52" s="1"/>
      <c r="O52" s="1"/>
      <c r="P52" s="1"/>
      <c r="Q52" s="1"/>
    </row>
    <row r="53" spans="1:17">
      <c r="A53" s="6" t="s">
        <v>0</v>
      </c>
      <c r="B53" s="14">
        <v>0.54173671834397397</v>
      </c>
      <c r="C53" s="7">
        <v>5.2155728971531099E-5</v>
      </c>
      <c r="D53" s="6" t="s">
        <v>14</v>
      </c>
      <c r="E53" s="6" t="s">
        <v>9</v>
      </c>
      <c r="F53" s="6" t="s">
        <v>22</v>
      </c>
      <c r="H53" s="1"/>
      <c r="I53" s="1"/>
      <c r="J53" s="1"/>
      <c r="K53" s="1"/>
      <c r="L53" s="1"/>
      <c r="N53" s="1"/>
      <c r="O53" s="1"/>
      <c r="P53" s="1"/>
      <c r="Q53" s="1"/>
    </row>
    <row r="54" spans="1:17">
      <c r="A54" s="6" t="s">
        <v>1</v>
      </c>
      <c r="B54" s="14">
        <v>0.293487079098674</v>
      </c>
      <c r="C54" s="7">
        <v>2.9795503939045101E-5</v>
      </c>
      <c r="D54" s="6" t="s">
        <v>14</v>
      </c>
      <c r="E54" s="6" t="s">
        <v>9</v>
      </c>
      <c r="F54" s="6" t="s">
        <v>22</v>
      </c>
      <c r="H54" s="1"/>
      <c r="I54" s="1"/>
      <c r="J54" s="1"/>
      <c r="K54" s="1"/>
      <c r="L54" s="1"/>
      <c r="N54" s="1"/>
      <c r="O54" s="1"/>
      <c r="P54" s="1"/>
      <c r="Q54" s="1"/>
    </row>
    <row r="55" spans="1:17">
      <c r="A55" s="6" t="s">
        <v>2</v>
      </c>
      <c r="B55" s="14">
        <v>9.3366556094013203E-2</v>
      </c>
      <c r="C55" s="7">
        <v>8.8215537354913494E-6</v>
      </c>
      <c r="D55" s="6" t="s">
        <v>14</v>
      </c>
      <c r="E55" s="6" t="s">
        <v>9</v>
      </c>
      <c r="F55" s="6" t="s">
        <v>22</v>
      </c>
      <c r="H55" s="1"/>
      <c r="I55" s="1"/>
      <c r="J55" s="1"/>
      <c r="K55" s="1"/>
      <c r="L55" s="1"/>
      <c r="N55" s="1"/>
      <c r="O55" s="1"/>
      <c r="P55" s="1"/>
      <c r="Q55" s="1"/>
    </row>
    <row r="56" spans="1:17">
      <c r="A56" s="6" t="s">
        <v>3</v>
      </c>
      <c r="B56" s="14">
        <v>2.0513700289055099E-2</v>
      </c>
      <c r="C56" s="7">
        <v>1.9969069831267902E-6</v>
      </c>
      <c r="D56" s="6" t="s">
        <v>14</v>
      </c>
      <c r="E56" s="6" t="s">
        <v>9</v>
      </c>
      <c r="F56" s="6" t="s">
        <v>22</v>
      </c>
      <c r="H56" s="1"/>
      <c r="N56" s="1"/>
      <c r="O56" s="1"/>
      <c r="P56" s="1"/>
      <c r="Q56" s="1"/>
    </row>
    <row r="57" spans="1:17">
      <c r="A57" s="6" t="s">
        <v>4</v>
      </c>
      <c r="B57" s="14">
        <v>2.1390645393718401E-3</v>
      </c>
      <c r="C57" s="7">
        <v>2.07982575297997E-7</v>
      </c>
      <c r="D57" s="6" t="s">
        <v>14</v>
      </c>
      <c r="E57" s="6" t="s">
        <v>9</v>
      </c>
      <c r="F57" s="6" t="s">
        <v>22</v>
      </c>
      <c r="H57" s="1"/>
      <c r="I57" s="1"/>
      <c r="J57" s="1"/>
      <c r="K57" s="1"/>
    </row>
    <row r="58" spans="1:17">
      <c r="A58" s="6" t="s">
        <v>0</v>
      </c>
      <c r="B58" s="14">
        <v>0.57251466473082402</v>
      </c>
      <c r="C58" s="7">
        <v>5.3306582415901301E-5</v>
      </c>
      <c r="D58" s="6" t="s">
        <v>14</v>
      </c>
      <c r="E58" s="6" t="s">
        <v>10</v>
      </c>
      <c r="F58" s="6" t="s">
        <v>22</v>
      </c>
      <c r="H58" s="1"/>
      <c r="I58" s="1"/>
      <c r="J58" s="1"/>
      <c r="K58" s="1"/>
    </row>
    <row r="59" spans="1:17">
      <c r="A59" s="6" t="s">
        <v>1</v>
      </c>
      <c r="B59" s="14">
        <v>0.29387385120155501</v>
      </c>
      <c r="C59" s="7">
        <v>2.9644010401800399E-5</v>
      </c>
      <c r="D59" s="6" t="s">
        <v>14</v>
      </c>
      <c r="E59" s="6" t="s">
        <v>10</v>
      </c>
      <c r="F59" s="6" t="s">
        <v>22</v>
      </c>
      <c r="H59" s="1"/>
      <c r="I59" s="1"/>
      <c r="J59" s="1"/>
      <c r="K59" s="1"/>
    </row>
    <row r="60" spans="1:17">
      <c r="A60" s="6" t="s">
        <v>2</v>
      </c>
      <c r="B60" s="14">
        <v>0.111398038770073</v>
      </c>
      <c r="C60" s="7">
        <v>1.0402273859443199E-5</v>
      </c>
      <c r="D60" s="6" t="s">
        <v>14</v>
      </c>
      <c r="E60" s="6" t="s">
        <v>10</v>
      </c>
      <c r="F60" s="6" t="s">
        <v>22</v>
      </c>
      <c r="H60" s="1"/>
      <c r="I60" s="1"/>
      <c r="J60" s="1"/>
      <c r="K60" s="1"/>
    </row>
    <row r="61" spans="1:17">
      <c r="A61" s="6" t="s">
        <v>3</v>
      </c>
      <c r="B61" s="14">
        <v>1.9797896628098499E-2</v>
      </c>
      <c r="C61" s="7">
        <v>1.9673975492641501E-6</v>
      </c>
      <c r="D61" s="6" t="s">
        <v>14</v>
      </c>
      <c r="E61" s="6" t="s">
        <v>10</v>
      </c>
      <c r="F61" s="6" t="s">
        <v>22</v>
      </c>
      <c r="H61" s="1"/>
      <c r="I61" s="1"/>
      <c r="J61" s="1"/>
      <c r="K61" s="1"/>
      <c r="L61" s="1"/>
    </row>
    <row r="62" spans="1:17">
      <c r="A62" s="6" t="s">
        <v>4</v>
      </c>
      <c r="B62" s="14">
        <v>1.88442815136962E-3</v>
      </c>
      <c r="C62" s="7">
        <v>1.8970264959296299E-7</v>
      </c>
      <c r="D62" s="6" t="s">
        <v>14</v>
      </c>
      <c r="E62" s="6" t="s">
        <v>10</v>
      </c>
      <c r="F62" s="6" t="s">
        <v>22</v>
      </c>
      <c r="H62" s="1"/>
      <c r="I62" s="1"/>
      <c r="J62" s="1"/>
      <c r="K62" s="1"/>
      <c r="L62" s="1"/>
    </row>
    <row r="63" spans="1:17">
      <c r="A63" s="6" t="s">
        <v>0</v>
      </c>
      <c r="B63" s="14">
        <v>0.553240904809847</v>
      </c>
      <c r="C63" s="7">
        <v>5.3120749014068901E-5</v>
      </c>
      <c r="D63" s="6" t="s">
        <v>14</v>
      </c>
      <c r="E63" s="6" t="s">
        <v>11</v>
      </c>
      <c r="F63" s="6" t="s">
        <v>22</v>
      </c>
      <c r="J63" s="1"/>
      <c r="K63" s="1"/>
      <c r="L63" s="1"/>
      <c r="M63" s="1"/>
    </row>
    <row r="64" spans="1:17">
      <c r="A64" s="6" t="s">
        <v>1</v>
      </c>
      <c r="B64" s="14">
        <v>0.26154268766767502</v>
      </c>
      <c r="C64" s="7">
        <v>2.64957700516204E-5</v>
      </c>
      <c r="D64" s="6" t="s">
        <v>14</v>
      </c>
      <c r="E64" s="6" t="s">
        <v>11</v>
      </c>
      <c r="F64" s="6" t="s">
        <v>22</v>
      </c>
      <c r="H64" s="1"/>
      <c r="I64" s="1"/>
      <c r="J64" s="1"/>
      <c r="K64" s="1"/>
      <c r="L64" s="1"/>
      <c r="M64" s="1"/>
    </row>
    <row r="65" spans="1:13">
      <c r="A65" s="6" t="s">
        <v>2</v>
      </c>
      <c r="B65" s="14">
        <v>9.2867108959369699E-2</v>
      </c>
      <c r="C65" s="7">
        <v>8.86945946004584E-6</v>
      </c>
      <c r="D65" s="6" t="s">
        <v>14</v>
      </c>
      <c r="E65" s="6" t="s">
        <v>11</v>
      </c>
      <c r="F65" s="6" t="s">
        <v>22</v>
      </c>
    </row>
    <row r="66" spans="1:13">
      <c r="A66" s="6" t="s">
        <v>3</v>
      </c>
      <c r="B66" s="14">
        <v>2.11909555210502E-2</v>
      </c>
      <c r="C66" s="7">
        <v>2.0649749067063801E-6</v>
      </c>
      <c r="D66" s="6" t="s">
        <v>14</v>
      </c>
      <c r="E66" s="6" t="s">
        <v>11</v>
      </c>
      <c r="F66" s="6" t="s">
        <v>22</v>
      </c>
    </row>
    <row r="67" spans="1:13">
      <c r="A67" s="6" t="s">
        <v>4</v>
      </c>
      <c r="B67" s="14">
        <v>2.0810058008441899E-3</v>
      </c>
      <c r="C67" s="7">
        <v>2.0752499027341601E-7</v>
      </c>
      <c r="D67" s="6" t="s">
        <v>14</v>
      </c>
      <c r="E67" s="6" t="s">
        <v>11</v>
      </c>
      <c r="F67" s="6" t="s">
        <v>22</v>
      </c>
    </row>
    <row r="68" spans="1:13">
      <c r="A68" s="6" t="s">
        <v>2</v>
      </c>
      <c r="B68" s="15">
        <v>0.14724487179724899</v>
      </c>
      <c r="C68" s="7">
        <v>1.37754984746795E-5</v>
      </c>
      <c r="D68" s="6" t="s">
        <v>14</v>
      </c>
      <c r="E68" s="6" t="s">
        <v>17</v>
      </c>
      <c r="F68" s="6" t="s">
        <v>22</v>
      </c>
    </row>
    <row r="69" spans="1:13">
      <c r="A69" s="6" t="s">
        <v>2</v>
      </c>
      <c r="B69" s="15">
        <v>0.139864900566288</v>
      </c>
      <c r="C69" s="7">
        <v>1.33139331496336E-5</v>
      </c>
      <c r="D69" s="6" t="s">
        <v>14</v>
      </c>
      <c r="E69" s="6" t="s">
        <v>18</v>
      </c>
      <c r="F69" s="6" t="s">
        <v>22</v>
      </c>
    </row>
    <row r="70" spans="1:13">
      <c r="A70" s="6" t="s">
        <v>2</v>
      </c>
      <c r="B70" s="15">
        <v>0.136765194659901</v>
      </c>
      <c r="C70" s="7">
        <v>1.3032874310847901E-5</v>
      </c>
      <c r="D70" s="6" t="s">
        <v>14</v>
      </c>
      <c r="E70" s="6" t="s">
        <v>19</v>
      </c>
      <c r="F70" s="6" t="s">
        <v>22</v>
      </c>
    </row>
    <row r="71" spans="1:13">
      <c r="A71" s="8" t="s">
        <v>2</v>
      </c>
      <c r="B71" s="13">
        <v>3.8755283260796539E-2</v>
      </c>
      <c r="C71" s="9">
        <v>3.8661828571428567E-6</v>
      </c>
      <c r="D71" s="8" t="s">
        <v>15</v>
      </c>
      <c r="E71" s="8" t="s">
        <v>184</v>
      </c>
      <c r="F71" s="8" t="s">
        <v>15</v>
      </c>
      <c r="H71" s="1"/>
      <c r="I71" s="1"/>
      <c r="J71" s="1"/>
    </row>
    <row r="72" spans="1:13">
      <c r="A72" s="8" t="s">
        <v>2</v>
      </c>
      <c r="B72" s="13">
        <v>3.9189345286346523E-2</v>
      </c>
      <c r="C72" s="9">
        <v>3.6487750857142854E-6</v>
      </c>
      <c r="D72" s="8" t="s">
        <v>15</v>
      </c>
      <c r="E72" s="8" t="s">
        <v>185</v>
      </c>
      <c r="F72" s="8" t="s">
        <v>15</v>
      </c>
      <c r="I72" s="1"/>
      <c r="J72" s="1"/>
      <c r="K72" s="1"/>
    </row>
    <row r="73" spans="1:13">
      <c r="A73" s="8" t="s">
        <v>2</v>
      </c>
      <c r="B73" s="13">
        <v>4.1697924115122922E-2</v>
      </c>
      <c r="C73" s="9">
        <v>3.8296014857142859E-6</v>
      </c>
      <c r="D73" s="8" t="s">
        <v>15</v>
      </c>
      <c r="E73" s="8" t="s">
        <v>186</v>
      </c>
      <c r="F73" s="8" t="s">
        <v>15</v>
      </c>
    </row>
    <row r="74" spans="1:13">
      <c r="A74" s="8" t="s">
        <v>2</v>
      </c>
      <c r="B74" s="13">
        <v>3.3658390307600997E-2</v>
      </c>
      <c r="C74" s="9">
        <v>3.1786163974391299E-6</v>
      </c>
      <c r="D74" s="8" t="s">
        <v>14</v>
      </c>
      <c r="E74" s="8" t="s">
        <v>184</v>
      </c>
      <c r="F74" s="8" t="s">
        <v>27</v>
      </c>
      <c r="K74" s="1"/>
      <c r="L74" s="1"/>
      <c r="M74" s="1"/>
    </row>
    <row r="75" spans="1:13">
      <c r="A75" s="8" t="s">
        <v>2</v>
      </c>
      <c r="B75" s="13">
        <v>3.5064679258030203E-2</v>
      </c>
      <c r="C75" s="9">
        <v>3.3092689342356899E-6</v>
      </c>
      <c r="D75" s="8" t="s">
        <v>14</v>
      </c>
      <c r="E75" s="8" t="s">
        <v>185</v>
      </c>
      <c r="F75" s="8" t="s">
        <v>27</v>
      </c>
    </row>
    <row r="76" spans="1:13">
      <c r="A76" s="8" t="s">
        <v>2</v>
      </c>
      <c r="B76" s="13">
        <v>4.0059105820378103E-2</v>
      </c>
      <c r="C76" s="9">
        <v>3.7712375816171798E-6</v>
      </c>
      <c r="D76" s="8" t="s">
        <v>14</v>
      </c>
      <c r="E76" s="8" t="s">
        <v>186</v>
      </c>
      <c r="F76" s="8" t="s">
        <v>27</v>
      </c>
    </row>
    <row r="77" spans="1:13">
      <c r="A77" s="6" t="s">
        <v>2</v>
      </c>
      <c r="B77" s="15">
        <v>3.4082518050407698E-2</v>
      </c>
      <c r="C77" s="7">
        <v>3.2474550281819801E-6</v>
      </c>
      <c r="D77" s="6" t="s">
        <v>14</v>
      </c>
      <c r="E77" s="6" t="s">
        <v>184</v>
      </c>
      <c r="F77" s="6" t="s">
        <v>22</v>
      </c>
    </row>
    <row r="78" spans="1:13">
      <c r="A78" s="6" t="s">
        <v>2</v>
      </c>
      <c r="B78" s="15">
        <v>3.0819779751423301E-2</v>
      </c>
      <c r="C78" s="7">
        <v>2.9482232988395401E-6</v>
      </c>
      <c r="D78" s="6" t="s">
        <v>14</v>
      </c>
      <c r="E78" s="6" t="s">
        <v>185</v>
      </c>
      <c r="F78" s="6" t="s">
        <v>22</v>
      </c>
    </row>
    <row r="79" spans="1:13">
      <c r="A79" s="6" t="s">
        <v>2</v>
      </c>
      <c r="B79" s="15">
        <v>3.2298678558351099E-2</v>
      </c>
      <c r="C79" s="7">
        <v>3.0896016683621499E-6</v>
      </c>
      <c r="D79" s="6" t="s">
        <v>14</v>
      </c>
      <c r="E79" s="6" t="s">
        <v>186</v>
      </c>
      <c r="F79" s="6" t="s">
        <v>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6FD7-560D-BC4E-885A-E6E58F903E62}">
  <dimension ref="A1:A173"/>
  <sheetViews>
    <sheetView workbookViewId="0">
      <selection activeCell="I28" sqref="I28"/>
    </sheetView>
  </sheetViews>
  <sheetFormatPr baseColWidth="10" defaultRowHeight="16"/>
  <cols>
    <col min="1" max="1" width="14.1640625" customWidth="1"/>
  </cols>
  <sheetData>
    <row r="1" spans="1:1">
      <c r="A1" s="2" t="s">
        <v>28</v>
      </c>
    </row>
    <row r="2" spans="1:1">
      <c r="A2" s="2" t="s">
        <v>29</v>
      </c>
    </row>
    <row r="3" spans="1:1">
      <c r="A3" s="2"/>
    </row>
    <row r="4" spans="1:1">
      <c r="A4" s="3" t="s">
        <v>30</v>
      </c>
    </row>
    <row r="5" spans="1:1">
      <c r="A5" s="3" t="s">
        <v>31</v>
      </c>
    </row>
    <row r="6" spans="1:1">
      <c r="A6" s="3" t="s">
        <v>32</v>
      </c>
    </row>
    <row r="7" spans="1:1">
      <c r="A7" s="3"/>
    </row>
    <row r="8" spans="1:1">
      <c r="A8" s="3" t="s">
        <v>33</v>
      </c>
    </row>
    <row r="9" spans="1:1">
      <c r="A9" s="4" t="s">
        <v>34</v>
      </c>
    </row>
    <row r="10" spans="1:1">
      <c r="A10" s="4" t="s">
        <v>35</v>
      </c>
    </row>
    <row r="11" spans="1:1">
      <c r="A11" s="2"/>
    </row>
    <row r="12" spans="1:1">
      <c r="A12" s="3" t="s">
        <v>36</v>
      </c>
    </row>
    <row r="13" spans="1:1">
      <c r="A13" s="3" t="s">
        <v>37</v>
      </c>
    </row>
    <row r="14" spans="1:1">
      <c r="A14" s="4" t="s">
        <v>38</v>
      </c>
    </row>
    <row r="15" spans="1:1">
      <c r="A15" s="4" t="s">
        <v>39</v>
      </c>
    </row>
    <row r="16" spans="1:1">
      <c r="A16" s="2" t="s">
        <v>40</v>
      </c>
    </row>
    <row r="17" spans="1:1">
      <c r="A17" s="2" t="s">
        <v>41</v>
      </c>
    </row>
    <row r="18" spans="1:1">
      <c r="A18" s="2" t="s">
        <v>42</v>
      </c>
    </row>
    <row r="19" spans="1:1">
      <c r="A19" s="3" t="s">
        <v>43</v>
      </c>
    </row>
    <row r="20" spans="1:1">
      <c r="A20" s="2" t="s">
        <v>44</v>
      </c>
    </row>
    <row r="21" spans="1:1">
      <c r="A21" s="2" t="s">
        <v>45</v>
      </c>
    </row>
    <row r="22" spans="1:1">
      <c r="A22" s="3" t="s">
        <v>46</v>
      </c>
    </row>
    <row r="23" spans="1:1">
      <c r="A23" s="3" t="s">
        <v>47</v>
      </c>
    </row>
    <row r="24" spans="1:1">
      <c r="A24" s="4" t="s">
        <v>48</v>
      </c>
    </row>
    <row r="25" spans="1:1">
      <c r="A25" s="2" t="s">
        <v>49</v>
      </c>
    </row>
    <row r="26" spans="1:1">
      <c r="A26" s="3" t="s">
        <v>50</v>
      </c>
    </row>
    <row r="27" spans="1:1">
      <c r="A27" s="3" t="s">
        <v>51</v>
      </c>
    </row>
    <row r="28" spans="1:1">
      <c r="A28" s="2" t="s">
        <v>52</v>
      </c>
    </row>
    <row r="29" spans="1:1">
      <c r="A29" s="4" t="s">
        <v>53</v>
      </c>
    </row>
    <row r="30" spans="1:1">
      <c r="A30" s="3" t="s">
        <v>54</v>
      </c>
    </row>
    <row r="31" spans="1:1">
      <c r="A31" s="3" t="s">
        <v>55</v>
      </c>
    </row>
    <row r="32" spans="1:1">
      <c r="A32" s="2" t="s">
        <v>56</v>
      </c>
    </row>
    <row r="33" spans="1:1">
      <c r="A33" s="2" t="s">
        <v>57</v>
      </c>
    </row>
    <row r="34" spans="1:1">
      <c r="A34" s="2" t="s">
        <v>58</v>
      </c>
    </row>
    <row r="35" spans="1:1">
      <c r="A35" s="2" t="s">
        <v>59</v>
      </c>
    </row>
    <row r="36" spans="1:1">
      <c r="A36" s="2" t="s">
        <v>60</v>
      </c>
    </row>
    <row r="37" spans="1:1">
      <c r="A37" s="2" t="s">
        <v>61</v>
      </c>
    </row>
    <row r="38" spans="1:1">
      <c r="A38" s="2" t="s">
        <v>62</v>
      </c>
    </row>
    <row r="39" spans="1:1">
      <c r="A39" s="3" t="s">
        <v>63</v>
      </c>
    </row>
    <row r="40" spans="1:1">
      <c r="A40" s="2" t="s">
        <v>64</v>
      </c>
    </row>
    <row r="41" spans="1:1">
      <c r="A41" s="2" t="s">
        <v>65</v>
      </c>
    </row>
    <row r="42" spans="1:1">
      <c r="A42" s="2" t="s">
        <v>66</v>
      </c>
    </row>
    <row r="43" spans="1:1">
      <c r="A43" s="2" t="s">
        <v>67</v>
      </c>
    </row>
    <row r="44" spans="1:1">
      <c r="A44" s="2" t="s">
        <v>68</v>
      </c>
    </row>
    <row r="45" spans="1:1">
      <c r="A45" s="2" t="s">
        <v>69</v>
      </c>
    </row>
    <row r="46" spans="1:1">
      <c r="A46" s="2" t="s">
        <v>70</v>
      </c>
    </row>
    <row r="47" spans="1:1">
      <c r="A47" s="2"/>
    </row>
    <row r="48" spans="1:1">
      <c r="A48" s="3" t="s">
        <v>71</v>
      </c>
    </row>
    <row r="49" spans="1:1">
      <c r="A49" s="2" t="s">
        <v>72</v>
      </c>
    </row>
    <row r="50" spans="1:1">
      <c r="A50" s="2" t="s">
        <v>73</v>
      </c>
    </row>
    <row r="51" spans="1:1">
      <c r="A51" s="2" t="s">
        <v>74</v>
      </c>
    </row>
    <row r="52" spans="1:1">
      <c r="A52" s="2" t="s">
        <v>75</v>
      </c>
    </row>
    <row r="53" spans="1:1">
      <c r="A53" s="2" t="s">
        <v>76</v>
      </c>
    </row>
    <row r="54" spans="1:1">
      <c r="A54" s="2" t="s">
        <v>77</v>
      </c>
    </row>
    <row r="55" spans="1:1">
      <c r="A55" s="2"/>
    </row>
    <row r="56" spans="1:1">
      <c r="A56" s="3" t="s">
        <v>78</v>
      </c>
    </row>
    <row r="57" spans="1:1">
      <c r="A57" s="2" t="s">
        <v>79</v>
      </c>
    </row>
    <row r="58" spans="1:1">
      <c r="A58" s="2" t="s">
        <v>80</v>
      </c>
    </row>
    <row r="59" spans="1:1">
      <c r="A59" s="4" t="s">
        <v>81</v>
      </c>
    </row>
    <row r="60" spans="1:1">
      <c r="A60" s="3"/>
    </row>
    <row r="61" spans="1:1">
      <c r="A61" s="3"/>
    </row>
    <row r="62" spans="1:1">
      <c r="A62" s="4" t="s">
        <v>82</v>
      </c>
    </row>
    <row r="63" spans="1:1">
      <c r="A63" s="4" t="s">
        <v>83</v>
      </c>
    </row>
    <row r="64" spans="1:1">
      <c r="A64" s="4" t="s">
        <v>84</v>
      </c>
    </row>
    <row r="65" spans="1:1">
      <c r="A65" s="2" t="s">
        <v>85</v>
      </c>
    </row>
    <row r="66" spans="1:1">
      <c r="A66" s="2" t="s">
        <v>86</v>
      </c>
    </row>
    <row r="67" spans="1:1">
      <c r="A67" s="2" t="s">
        <v>87</v>
      </c>
    </row>
    <row r="68" spans="1:1">
      <c r="A68" s="2" t="s">
        <v>88</v>
      </c>
    </row>
    <row r="69" spans="1:1">
      <c r="A69" s="2" t="s">
        <v>89</v>
      </c>
    </row>
    <row r="70" spans="1:1">
      <c r="A70" s="2" t="s">
        <v>90</v>
      </c>
    </row>
    <row r="71" spans="1:1">
      <c r="A71" s="2" t="s">
        <v>91</v>
      </c>
    </row>
    <row r="72" spans="1:1">
      <c r="A72" s="2" t="s">
        <v>92</v>
      </c>
    </row>
    <row r="73" spans="1:1">
      <c r="A73" s="5" t="s">
        <v>93</v>
      </c>
    </row>
    <row r="74" spans="1:1">
      <c r="A74" s="2" t="s">
        <v>94</v>
      </c>
    </row>
    <row r="75" spans="1:1">
      <c r="A75" s="5" t="s">
        <v>95</v>
      </c>
    </row>
    <row r="76" spans="1:1">
      <c r="A76" s="2" t="s">
        <v>96</v>
      </c>
    </row>
    <row r="77" spans="1:1">
      <c r="A77" s="4" t="s">
        <v>97</v>
      </c>
    </row>
    <row r="78" spans="1:1">
      <c r="A78" s="2" t="s">
        <v>98</v>
      </c>
    </row>
    <row r="79" spans="1:1">
      <c r="A79" s="2" t="s">
        <v>99</v>
      </c>
    </row>
    <row r="80" spans="1:1">
      <c r="A80" s="2" t="s">
        <v>100</v>
      </c>
    </row>
    <row r="81" spans="1:1">
      <c r="A81" s="2" t="s">
        <v>101</v>
      </c>
    </row>
    <row r="82" spans="1:1">
      <c r="A82" s="2" t="s">
        <v>102</v>
      </c>
    </row>
    <row r="83" spans="1:1">
      <c r="A83" s="2" t="s">
        <v>103</v>
      </c>
    </row>
    <row r="84" spans="1:1">
      <c r="A84" s="4" t="s">
        <v>104</v>
      </c>
    </row>
    <row r="85" spans="1:1">
      <c r="A85" s="2" t="s">
        <v>105</v>
      </c>
    </row>
    <row r="86" spans="1:1">
      <c r="A86" s="4" t="s">
        <v>106</v>
      </c>
    </row>
    <row r="87" spans="1:1">
      <c r="A87" s="2" t="s">
        <v>107</v>
      </c>
    </row>
    <row r="88" spans="1:1">
      <c r="A88" s="2" t="s">
        <v>108</v>
      </c>
    </row>
    <row r="89" spans="1:1">
      <c r="A89" s="2" t="s">
        <v>109</v>
      </c>
    </row>
    <row r="90" spans="1:1">
      <c r="A90" s="2" t="s">
        <v>110</v>
      </c>
    </row>
    <row r="91" spans="1:1">
      <c r="A91" s="2" t="s">
        <v>111</v>
      </c>
    </row>
    <row r="92" spans="1:1">
      <c r="A92" s="2" t="s">
        <v>112</v>
      </c>
    </row>
    <row r="93" spans="1:1">
      <c r="A93" s="4" t="s">
        <v>113</v>
      </c>
    </row>
    <row r="94" spans="1:1">
      <c r="A94" s="2" t="s">
        <v>114</v>
      </c>
    </row>
    <row r="95" spans="1:1">
      <c r="A95" s="2" t="s">
        <v>115</v>
      </c>
    </row>
    <row r="96" spans="1:1">
      <c r="A96" s="2" t="s">
        <v>116</v>
      </c>
    </row>
    <row r="97" spans="1:1">
      <c r="A97" s="2" t="s">
        <v>117</v>
      </c>
    </row>
    <row r="98" spans="1:1">
      <c r="A98" s="2" t="s">
        <v>118</v>
      </c>
    </row>
    <row r="99" spans="1:1">
      <c r="A99" s="2" t="s">
        <v>119</v>
      </c>
    </row>
    <row r="100" spans="1:1">
      <c r="A100" s="4" t="s">
        <v>120</v>
      </c>
    </row>
    <row r="101" spans="1:1">
      <c r="A101" s="2" t="s">
        <v>121</v>
      </c>
    </row>
    <row r="102" spans="1:1">
      <c r="A102" s="2" t="s">
        <v>122</v>
      </c>
    </row>
    <row r="103" spans="1:1">
      <c r="A103" s="2" t="s">
        <v>123</v>
      </c>
    </row>
    <row r="104" spans="1:1">
      <c r="A104" s="2" t="s">
        <v>124</v>
      </c>
    </row>
    <row r="105" spans="1:1">
      <c r="A105" s="2" t="s">
        <v>125</v>
      </c>
    </row>
    <row r="106" spans="1:1">
      <c r="A106" s="2"/>
    </row>
    <row r="107" spans="1:1">
      <c r="A107" s="2" t="s">
        <v>126</v>
      </c>
    </row>
    <row r="108" spans="1:1">
      <c r="A108" s="4" t="s">
        <v>127</v>
      </c>
    </row>
    <row r="109" spans="1:1">
      <c r="A109" s="2" t="s">
        <v>128</v>
      </c>
    </row>
    <row r="110" spans="1:1">
      <c r="A110" s="2" t="s">
        <v>129</v>
      </c>
    </row>
    <row r="111" spans="1:1">
      <c r="A111" s="2"/>
    </row>
    <row r="112" spans="1:1">
      <c r="A112" s="2" t="s">
        <v>130</v>
      </c>
    </row>
    <row r="113" spans="1:1">
      <c r="A113" s="2" t="s">
        <v>131</v>
      </c>
    </row>
    <row r="114" spans="1:1">
      <c r="A114" s="2" t="s">
        <v>132</v>
      </c>
    </row>
    <row r="115" spans="1:1">
      <c r="A115" s="2" t="s">
        <v>133</v>
      </c>
    </row>
    <row r="116" spans="1:1">
      <c r="A116" s="2" t="s">
        <v>134</v>
      </c>
    </row>
    <row r="117" spans="1:1">
      <c r="A117" s="2" t="s">
        <v>135</v>
      </c>
    </row>
    <row r="118" spans="1:1">
      <c r="A118" s="2" t="s">
        <v>136</v>
      </c>
    </row>
    <row r="119" spans="1:1">
      <c r="A119" s="2" t="s">
        <v>137</v>
      </c>
    </row>
    <row r="120" spans="1:1">
      <c r="A120" s="2" t="s">
        <v>138</v>
      </c>
    </row>
    <row r="121" spans="1:1">
      <c r="A121" s="2" t="s">
        <v>139</v>
      </c>
    </row>
    <row r="122" spans="1:1">
      <c r="A122" s="2" t="s">
        <v>140</v>
      </c>
    </row>
    <row r="123" spans="1:1">
      <c r="A123" s="2" t="s">
        <v>141</v>
      </c>
    </row>
    <row r="124" spans="1:1">
      <c r="A124" s="2" t="s">
        <v>142</v>
      </c>
    </row>
    <row r="125" spans="1:1">
      <c r="A125" s="2" t="s">
        <v>143</v>
      </c>
    </row>
    <row r="126" spans="1:1">
      <c r="A126" s="2" t="s">
        <v>126</v>
      </c>
    </row>
    <row r="127" spans="1:1">
      <c r="A127" s="2" t="s">
        <v>144</v>
      </c>
    </row>
    <row r="128" spans="1:1">
      <c r="A128" s="2" t="s">
        <v>145</v>
      </c>
    </row>
    <row r="129" spans="1:1">
      <c r="A129" s="2" t="s">
        <v>146</v>
      </c>
    </row>
    <row r="130" spans="1:1">
      <c r="A130" s="2" t="s">
        <v>147</v>
      </c>
    </row>
    <row r="131" spans="1:1">
      <c r="A131" s="2" t="s">
        <v>148</v>
      </c>
    </row>
    <row r="132" spans="1:1">
      <c r="A132" s="2" t="s">
        <v>149</v>
      </c>
    </row>
    <row r="133" spans="1:1">
      <c r="A133" s="4" t="s">
        <v>150</v>
      </c>
    </row>
    <row r="134" spans="1:1">
      <c r="A134" s="4" t="s">
        <v>151</v>
      </c>
    </row>
    <row r="135" spans="1:1">
      <c r="A135" s="2" t="s">
        <v>152</v>
      </c>
    </row>
    <row r="136" spans="1:1">
      <c r="A136" s="2" t="s">
        <v>147</v>
      </c>
    </row>
    <row r="137" spans="1:1">
      <c r="A137" s="2" t="s">
        <v>153</v>
      </c>
    </row>
    <row r="138" spans="1:1">
      <c r="A138" s="2" t="s">
        <v>149</v>
      </c>
    </row>
    <row r="139" spans="1:1">
      <c r="A139" s="4" t="s">
        <v>150</v>
      </c>
    </row>
    <row r="140" spans="1:1">
      <c r="A140" s="4" t="s">
        <v>154</v>
      </c>
    </row>
    <row r="141" spans="1:1">
      <c r="A141" s="2" t="s">
        <v>152</v>
      </c>
    </row>
    <row r="142" spans="1:1">
      <c r="A142" s="2" t="s">
        <v>155</v>
      </c>
    </row>
    <row r="143" spans="1:1">
      <c r="A143" s="2" t="s">
        <v>156</v>
      </c>
    </row>
    <row r="144" spans="1:1">
      <c r="A144" s="2" t="s">
        <v>157</v>
      </c>
    </row>
    <row r="145" spans="1:1">
      <c r="A145" s="2" t="s">
        <v>158</v>
      </c>
    </row>
    <row r="146" spans="1:1">
      <c r="A146" s="2" t="s">
        <v>159</v>
      </c>
    </row>
    <row r="147" spans="1:1">
      <c r="A147" s="2" t="s">
        <v>160</v>
      </c>
    </row>
    <row r="148" spans="1:1">
      <c r="A148" s="2" t="s">
        <v>161</v>
      </c>
    </row>
    <row r="149" spans="1:1">
      <c r="A149" s="2" t="s">
        <v>162</v>
      </c>
    </row>
    <row r="150" spans="1:1">
      <c r="A150" s="5" t="s">
        <v>163</v>
      </c>
    </row>
    <row r="151" spans="1:1">
      <c r="A151" s="5" t="s">
        <v>163</v>
      </c>
    </row>
    <row r="152" spans="1:1">
      <c r="A152" s="5"/>
    </row>
    <row r="153" spans="1:1">
      <c r="A153" s="2" t="s">
        <v>164</v>
      </c>
    </row>
    <row r="154" spans="1:1">
      <c r="A154" s="2" t="s">
        <v>165</v>
      </c>
    </row>
    <row r="155" spans="1:1">
      <c r="A155" s="2" t="s">
        <v>166</v>
      </c>
    </row>
    <row r="156" spans="1:1">
      <c r="A156" s="2" t="s">
        <v>167</v>
      </c>
    </row>
    <row r="157" spans="1:1">
      <c r="A157" s="3" t="s">
        <v>168</v>
      </c>
    </row>
    <row r="158" spans="1:1">
      <c r="A158" s="4" t="s">
        <v>169</v>
      </c>
    </row>
    <row r="159" spans="1:1">
      <c r="A159" s="4" t="s">
        <v>170</v>
      </c>
    </row>
    <row r="160" spans="1:1">
      <c r="A160" s="4" t="s">
        <v>171</v>
      </c>
    </row>
    <row r="161" spans="1:1">
      <c r="A161" s="4" t="s">
        <v>172</v>
      </c>
    </row>
    <row r="162" spans="1:1">
      <c r="A162" s="2"/>
    </row>
    <row r="163" spans="1:1">
      <c r="A163" s="5" t="s">
        <v>173</v>
      </c>
    </row>
    <row r="164" spans="1:1">
      <c r="A164" s="2" t="s">
        <v>174</v>
      </c>
    </row>
    <row r="165" spans="1:1">
      <c r="A165" s="2" t="s">
        <v>175</v>
      </c>
    </row>
    <row r="166" spans="1:1">
      <c r="A166" s="2" t="s">
        <v>176</v>
      </c>
    </row>
    <row r="167" spans="1:1">
      <c r="A167" s="2" t="s">
        <v>177</v>
      </c>
    </row>
    <row r="168" spans="1:1">
      <c r="A168" s="2" t="s">
        <v>178</v>
      </c>
    </row>
    <row r="169" spans="1:1">
      <c r="A169" s="2" t="s">
        <v>179</v>
      </c>
    </row>
    <row r="170" spans="1:1">
      <c r="A170" s="2" t="s">
        <v>180</v>
      </c>
    </row>
    <row r="171" spans="1:1">
      <c r="A171" s="2" t="s">
        <v>181</v>
      </c>
    </row>
    <row r="172" spans="1:1">
      <c r="A172" s="2" t="s">
        <v>126</v>
      </c>
    </row>
    <row r="173" spans="1:1">
      <c r="A173" s="5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5058-BDC5-4A45-8FDF-715369118808}">
  <dimension ref="A1:O203"/>
  <sheetViews>
    <sheetView topLeftCell="A83" workbookViewId="0">
      <selection activeCell="Q2" sqref="Q2"/>
    </sheetView>
  </sheetViews>
  <sheetFormatPr baseColWidth="10" defaultRowHeight="16"/>
  <sheetData>
    <row r="1" spans="1:15">
      <c r="A1" s="2" t="s">
        <v>28</v>
      </c>
      <c r="O1" s="2" t="s">
        <v>28</v>
      </c>
    </row>
    <row r="2" spans="1:15">
      <c r="A2" s="2" t="s">
        <v>29</v>
      </c>
      <c r="O2" s="2" t="s">
        <v>29</v>
      </c>
    </row>
    <row r="3" spans="1:15">
      <c r="A3" s="2"/>
      <c r="O3" s="2"/>
    </row>
    <row r="4" spans="1:15">
      <c r="A4" s="3" t="s">
        <v>30</v>
      </c>
      <c r="O4" s="3" t="s">
        <v>236</v>
      </c>
    </row>
    <row r="5" spans="1:15">
      <c r="A5" s="3" t="s">
        <v>31</v>
      </c>
      <c r="O5" s="3" t="s">
        <v>237</v>
      </c>
    </row>
    <row r="6" spans="1:15">
      <c r="A6" s="3" t="s">
        <v>32</v>
      </c>
      <c r="O6" s="3" t="s">
        <v>238</v>
      </c>
    </row>
    <row r="7" spans="1:15">
      <c r="A7" s="3"/>
      <c r="O7" s="3" t="s">
        <v>239</v>
      </c>
    </row>
    <row r="8" spans="1:15">
      <c r="A8" s="3" t="s">
        <v>33</v>
      </c>
      <c r="O8" s="3"/>
    </row>
    <row r="9" spans="1:15">
      <c r="A9" s="4" t="s">
        <v>34</v>
      </c>
      <c r="O9" s="3" t="s">
        <v>33</v>
      </c>
    </row>
    <row r="10" spans="1:15">
      <c r="A10" s="4" t="s">
        <v>35</v>
      </c>
      <c r="O10" s="4" t="s">
        <v>34</v>
      </c>
    </row>
    <row r="11" spans="1:15">
      <c r="A11" s="2"/>
      <c r="O11" s="3"/>
    </row>
    <row r="12" spans="1:15">
      <c r="A12" s="3" t="s">
        <v>36</v>
      </c>
      <c r="O12" s="3" t="s">
        <v>36</v>
      </c>
    </row>
    <row r="13" spans="1:15">
      <c r="A13" s="3" t="s">
        <v>37</v>
      </c>
      <c r="O13" s="4" t="s">
        <v>240</v>
      </c>
    </row>
    <row r="14" spans="1:15">
      <c r="A14" s="4" t="s">
        <v>38</v>
      </c>
      <c r="O14" s="4" t="s">
        <v>241</v>
      </c>
    </row>
    <row r="15" spans="1:15">
      <c r="A15" s="4" t="s">
        <v>39</v>
      </c>
      <c r="O15" s="2" t="s">
        <v>242</v>
      </c>
    </row>
    <row r="16" spans="1:15">
      <c r="A16" s="2" t="s">
        <v>40</v>
      </c>
      <c r="O16" s="2" t="s">
        <v>243</v>
      </c>
    </row>
    <row r="17" spans="1:15">
      <c r="A17" s="2" t="s">
        <v>41</v>
      </c>
      <c r="O17" s="2" t="s">
        <v>244</v>
      </c>
    </row>
    <row r="18" spans="1:15">
      <c r="A18" s="2" t="s">
        <v>42</v>
      </c>
      <c r="O18" s="2" t="s">
        <v>245</v>
      </c>
    </row>
    <row r="19" spans="1:15">
      <c r="A19" s="3" t="s">
        <v>43</v>
      </c>
      <c r="O19" s="4" t="s">
        <v>246</v>
      </c>
    </row>
    <row r="20" spans="1:15">
      <c r="A20" s="3" t="s">
        <v>188</v>
      </c>
      <c r="O20" s="4" t="s">
        <v>247</v>
      </c>
    </row>
    <row r="21" spans="1:15">
      <c r="A21" s="2" t="s">
        <v>189</v>
      </c>
      <c r="O21" s="2" t="s">
        <v>40</v>
      </c>
    </row>
    <row r="22" spans="1:15">
      <c r="A22" s="2" t="s">
        <v>190</v>
      </c>
      <c r="O22" s="2" t="s">
        <v>248</v>
      </c>
    </row>
    <row r="23" spans="1:15">
      <c r="A23" s="3" t="s">
        <v>46</v>
      </c>
      <c r="O23" s="2" t="s">
        <v>249</v>
      </c>
    </row>
    <row r="24" spans="1:15">
      <c r="A24" s="3" t="s">
        <v>47</v>
      </c>
      <c r="O24" s="2" t="s">
        <v>250</v>
      </c>
    </row>
    <row r="25" spans="1:15">
      <c r="A25" s="3" t="s">
        <v>191</v>
      </c>
      <c r="O25" s="2" t="s">
        <v>251</v>
      </c>
    </row>
    <row r="26" spans="1:15">
      <c r="A26" s="4" t="s">
        <v>48</v>
      </c>
      <c r="O26" s="2" t="s">
        <v>252</v>
      </c>
    </row>
    <row r="27" spans="1:15">
      <c r="A27" s="2" t="s">
        <v>49</v>
      </c>
      <c r="O27" s="3" t="s">
        <v>55</v>
      </c>
    </row>
    <row r="28" spans="1:15">
      <c r="A28" s="3" t="s">
        <v>50</v>
      </c>
      <c r="O28" s="4" t="s">
        <v>253</v>
      </c>
    </row>
    <row r="29" spans="1:15">
      <c r="A29" s="3" t="s">
        <v>51</v>
      </c>
      <c r="O29" s="2" t="s">
        <v>254</v>
      </c>
    </row>
    <row r="30" spans="1:15">
      <c r="A30" s="2" t="s">
        <v>192</v>
      </c>
      <c r="O30" s="2" t="s">
        <v>255</v>
      </c>
    </row>
    <row r="31" spans="1:15">
      <c r="A31" s="4" t="s">
        <v>193</v>
      </c>
      <c r="O31" s="4" t="s">
        <v>256</v>
      </c>
    </row>
    <row r="32" spans="1:15">
      <c r="A32" s="3" t="s">
        <v>54</v>
      </c>
      <c r="O32" s="2" t="s">
        <v>57</v>
      </c>
    </row>
    <row r="33" spans="1:15">
      <c r="A33" s="3" t="s">
        <v>55</v>
      </c>
      <c r="O33" s="2" t="s">
        <v>58</v>
      </c>
    </row>
    <row r="34" spans="1:15">
      <c r="A34" s="3" t="s">
        <v>194</v>
      </c>
      <c r="O34" s="2" t="s">
        <v>59</v>
      </c>
    </row>
    <row r="35" spans="1:15">
      <c r="A35" s="4" t="s">
        <v>195</v>
      </c>
      <c r="O35" s="2" t="s">
        <v>60</v>
      </c>
    </row>
    <row r="36" spans="1:15">
      <c r="A36" s="2" t="s">
        <v>57</v>
      </c>
      <c r="O36" s="2" t="s">
        <v>196</v>
      </c>
    </row>
    <row r="37" spans="1:15">
      <c r="A37" s="2" t="s">
        <v>58</v>
      </c>
      <c r="O37" s="2" t="s">
        <v>197</v>
      </c>
    </row>
    <row r="38" spans="1:15">
      <c r="A38" s="2" t="s">
        <v>59</v>
      </c>
      <c r="O38" s="3" t="s">
        <v>63</v>
      </c>
    </row>
    <row r="39" spans="1:15">
      <c r="A39" s="2" t="s">
        <v>60</v>
      </c>
      <c r="O39" s="4" t="s">
        <v>257</v>
      </c>
    </row>
    <row r="40" spans="1:15">
      <c r="A40" s="2" t="s">
        <v>196</v>
      </c>
      <c r="O40" s="2" t="s">
        <v>258</v>
      </c>
    </row>
    <row r="41" spans="1:15">
      <c r="A41" s="2" t="s">
        <v>197</v>
      </c>
      <c r="O41" s="2" t="s">
        <v>259</v>
      </c>
    </row>
    <row r="42" spans="1:15">
      <c r="A42" s="3" t="s">
        <v>63</v>
      </c>
      <c r="O42" s="4" t="s">
        <v>199</v>
      </c>
    </row>
    <row r="43" spans="1:15">
      <c r="A43" s="3" t="s">
        <v>198</v>
      </c>
      <c r="O43" s="2" t="s">
        <v>65</v>
      </c>
    </row>
    <row r="44" spans="1:15">
      <c r="A44" s="4" t="s">
        <v>199</v>
      </c>
      <c r="O44" s="2" t="s">
        <v>66</v>
      </c>
    </row>
    <row r="45" spans="1:15">
      <c r="A45" s="2" t="s">
        <v>65</v>
      </c>
      <c r="O45" s="2" t="s">
        <v>67</v>
      </c>
    </row>
    <row r="46" spans="1:15">
      <c r="A46" s="2" t="s">
        <v>66</v>
      </c>
      <c r="O46" s="2" t="s">
        <v>68</v>
      </c>
    </row>
    <row r="47" spans="1:15">
      <c r="A47" s="2" t="s">
        <v>67</v>
      </c>
      <c r="O47" s="2" t="s">
        <v>200</v>
      </c>
    </row>
    <row r="48" spans="1:15">
      <c r="A48" s="2" t="s">
        <v>68</v>
      </c>
      <c r="O48" s="2" t="s">
        <v>201</v>
      </c>
    </row>
    <row r="49" spans="1:15">
      <c r="A49" s="2" t="s">
        <v>200</v>
      </c>
      <c r="O49" s="4" t="s">
        <v>260</v>
      </c>
    </row>
    <row r="50" spans="1:15">
      <c r="A50" s="2" t="s">
        <v>201</v>
      </c>
      <c r="O50" s="3"/>
    </row>
    <row r="51" spans="1:15">
      <c r="A51" s="4" t="s">
        <v>202</v>
      </c>
      <c r="O51" s="3"/>
    </row>
    <row r="52" spans="1:15">
      <c r="A52" s="2"/>
      <c r="O52" s="3" t="s">
        <v>50</v>
      </c>
    </row>
    <row r="53" spans="1:15">
      <c r="A53" s="3" t="s">
        <v>71</v>
      </c>
      <c r="O53" s="3" t="s">
        <v>51</v>
      </c>
    </row>
    <row r="54" spans="1:15">
      <c r="A54" s="2" t="s">
        <v>72</v>
      </c>
      <c r="O54" s="2" t="s">
        <v>261</v>
      </c>
    </row>
    <row r="55" spans="1:15">
      <c r="A55" s="2" t="s">
        <v>73</v>
      </c>
      <c r="O55" s="2" t="s">
        <v>262</v>
      </c>
    </row>
    <row r="56" spans="1:15">
      <c r="A56" s="2" t="s">
        <v>74</v>
      </c>
      <c r="O56" s="2" t="s">
        <v>263</v>
      </c>
    </row>
    <row r="57" spans="1:15">
      <c r="A57" s="2" t="s">
        <v>75</v>
      </c>
      <c r="O57" s="2"/>
    </row>
    <row r="58" spans="1:15">
      <c r="A58" s="2" t="s">
        <v>76</v>
      </c>
      <c r="O58" s="3" t="s">
        <v>71</v>
      </c>
    </row>
    <row r="59" spans="1:15">
      <c r="A59" s="2" t="s">
        <v>77</v>
      </c>
      <c r="O59" s="2" t="s">
        <v>264</v>
      </c>
    </row>
    <row r="60" spans="1:15">
      <c r="A60" s="2" t="s">
        <v>203</v>
      </c>
      <c r="O60" s="2" t="s">
        <v>265</v>
      </c>
    </row>
    <row r="61" spans="1:15">
      <c r="A61" s="4" t="s">
        <v>204</v>
      </c>
      <c r="O61" s="2" t="s">
        <v>266</v>
      </c>
    </row>
    <row r="62" spans="1:15">
      <c r="A62" s="3"/>
      <c r="O62" s="2" t="s">
        <v>267</v>
      </c>
    </row>
    <row r="63" spans="1:15">
      <c r="A63" s="4" t="s">
        <v>82</v>
      </c>
      <c r="O63" s="2" t="s">
        <v>268</v>
      </c>
    </row>
    <row r="64" spans="1:15">
      <c r="A64" s="4" t="s">
        <v>205</v>
      </c>
      <c r="O64" s="2" t="s">
        <v>269</v>
      </c>
    </row>
    <row r="65" spans="1:15">
      <c r="A65" s="4" t="s">
        <v>206</v>
      </c>
      <c r="O65" s="2"/>
    </row>
    <row r="66" spans="1:15">
      <c r="A66" s="2" t="s">
        <v>85</v>
      </c>
      <c r="O66" s="4" t="s">
        <v>270</v>
      </c>
    </row>
    <row r="67" spans="1:15">
      <c r="A67" s="2" t="s">
        <v>86</v>
      </c>
      <c r="O67" s="3"/>
    </row>
    <row r="68" spans="1:15">
      <c r="A68" s="2" t="s">
        <v>87</v>
      </c>
      <c r="O68" s="3"/>
    </row>
    <row r="69" spans="1:15">
      <c r="A69" s="2" t="s">
        <v>88</v>
      </c>
      <c r="O69" s="3" t="s">
        <v>271</v>
      </c>
    </row>
    <row r="70" spans="1:15">
      <c r="A70" s="2" t="s">
        <v>89</v>
      </c>
      <c r="O70" s="2" t="s">
        <v>272</v>
      </c>
    </row>
    <row r="71" spans="1:15">
      <c r="A71" s="2" t="s">
        <v>90</v>
      </c>
      <c r="O71" s="2" t="s">
        <v>273</v>
      </c>
    </row>
    <row r="72" spans="1:15">
      <c r="A72" s="2" t="s">
        <v>91</v>
      </c>
      <c r="O72" s="2" t="s">
        <v>274</v>
      </c>
    </row>
    <row r="73" spans="1:15">
      <c r="A73" s="2" t="s">
        <v>92</v>
      </c>
      <c r="O73" s="2" t="s">
        <v>275</v>
      </c>
    </row>
    <row r="74" spans="1:15">
      <c r="A74" s="5" t="s">
        <v>93</v>
      </c>
      <c r="O74" s="2" t="s">
        <v>276</v>
      </c>
    </row>
    <row r="75" spans="1:15">
      <c r="A75" s="2" t="s">
        <v>94</v>
      </c>
      <c r="O75" s="2" t="s">
        <v>277</v>
      </c>
    </row>
    <row r="76" spans="1:15">
      <c r="A76" s="5" t="s">
        <v>95</v>
      </c>
      <c r="O76" s="2" t="s">
        <v>278</v>
      </c>
    </row>
    <row r="77" spans="1:15">
      <c r="A77" s="2" t="s">
        <v>96</v>
      </c>
      <c r="O77" s="2" t="s">
        <v>279</v>
      </c>
    </row>
    <row r="78" spans="1:15">
      <c r="A78" s="4" t="s">
        <v>97</v>
      </c>
      <c r="O78" s="2" t="s">
        <v>280</v>
      </c>
    </row>
    <row r="79" spans="1:15">
      <c r="A79" s="2" t="s">
        <v>207</v>
      </c>
      <c r="O79" s="2" t="s">
        <v>281</v>
      </c>
    </row>
    <row r="80" spans="1:15">
      <c r="A80" s="2" t="s">
        <v>99</v>
      </c>
      <c r="O80" s="2"/>
    </row>
    <row r="81" spans="1:15">
      <c r="A81" s="2" t="s">
        <v>100</v>
      </c>
      <c r="O81" s="3" t="s">
        <v>282</v>
      </c>
    </row>
    <row r="82" spans="1:15">
      <c r="A82" s="2" t="s">
        <v>208</v>
      </c>
      <c r="O82" s="2" t="s">
        <v>283</v>
      </c>
    </row>
    <row r="83" spans="1:15">
      <c r="A83" s="2" t="s">
        <v>102</v>
      </c>
      <c r="O83" s="2" t="s">
        <v>284</v>
      </c>
    </row>
    <row r="84" spans="1:15">
      <c r="A84" s="2" t="s">
        <v>103</v>
      </c>
      <c r="O84" s="2" t="s">
        <v>285</v>
      </c>
    </row>
    <row r="85" spans="1:15">
      <c r="A85" s="4" t="s">
        <v>209</v>
      </c>
      <c r="O85" s="2" t="s">
        <v>286</v>
      </c>
    </row>
    <row r="86" spans="1:15">
      <c r="A86" s="2" t="s">
        <v>210</v>
      </c>
      <c r="O86" s="3"/>
    </row>
    <row r="87" spans="1:15">
      <c r="A87" s="4" t="s">
        <v>106</v>
      </c>
      <c r="O87" s="2" t="s">
        <v>287</v>
      </c>
    </row>
    <row r="88" spans="1:15">
      <c r="A88" s="2" t="s">
        <v>107</v>
      </c>
      <c r="O88" s="5" t="s">
        <v>288</v>
      </c>
    </row>
    <row r="89" spans="1:15">
      <c r="A89" s="2" t="s">
        <v>108</v>
      </c>
      <c r="O89" s="2" t="s">
        <v>289</v>
      </c>
    </row>
    <row r="90" spans="1:15">
      <c r="A90" s="2" t="s">
        <v>211</v>
      </c>
      <c r="O90" s="2" t="s">
        <v>290</v>
      </c>
    </row>
    <row r="91" spans="1:15">
      <c r="A91" s="2" t="s">
        <v>212</v>
      </c>
      <c r="O91" s="2" t="s">
        <v>291</v>
      </c>
    </row>
    <row r="92" spans="1:15">
      <c r="A92" s="4"/>
      <c r="O92" s="2" t="s">
        <v>292</v>
      </c>
    </row>
    <row r="93" spans="1:15">
      <c r="A93" s="2" t="s">
        <v>110</v>
      </c>
      <c r="O93" s="2" t="s">
        <v>293</v>
      </c>
    </row>
    <row r="94" spans="1:15">
      <c r="A94" s="2" t="s">
        <v>111</v>
      </c>
      <c r="O94" s="2" t="s">
        <v>294</v>
      </c>
    </row>
    <row r="95" spans="1:15">
      <c r="A95" s="2" t="s">
        <v>112</v>
      </c>
      <c r="O95" s="4" t="s">
        <v>295</v>
      </c>
    </row>
    <row r="96" spans="1:15">
      <c r="A96" s="4" t="s">
        <v>213</v>
      </c>
      <c r="O96" s="4" t="s">
        <v>296</v>
      </c>
    </row>
    <row r="97" spans="1:15">
      <c r="A97" s="4" t="s">
        <v>214</v>
      </c>
      <c r="O97" s="2" t="s">
        <v>297</v>
      </c>
    </row>
    <row r="98" spans="1:15">
      <c r="A98" s="2" t="s">
        <v>115</v>
      </c>
      <c r="O98" s="2" t="s">
        <v>298</v>
      </c>
    </row>
    <row r="99" spans="1:15">
      <c r="A99" s="2" t="s">
        <v>116</v>
      </c>
      <c r="O99" s="2" t="s">
        <v>299</v>
      </c>
    </row>
    <row r="100" spans="1:15">
      <c r="A100" s="2" t="s">
        <v>215</v>
      </c>
      <c r="O100" s="2" t="s">
        <v>300</v>
      </c>
    </row>
    <row r="101" spans="1:15">
      <c r="A101" s="2" t="s">
        <v>216</v>
      </c>
      <c r="O101" s="2" t="s">
        <v>301</v>
      </c>
    </row>
    <row r="102" spans="1:15">
      <c r="A102" s="2" t="s">
        <v>119</v>
      </c>
      <c r="O102" s="5" t="s">
        <v>163</v>
      </c>
    </row>
    <row r="103" spans="1:15">
      <c r="A103" s="4"/>
      <c r="O103" s="3" t="s">
        <v>302</v>
      </c>
    </row>
    <row r="104" spans="1:15">
      <c r="A104" s="4" t="s">
        <v>120</v>
      </c>
      <c r="O104" s="2" t="s">
        <v>303</v>
      </c>
    </row>
    <row r="105" spans="1:15">
      <c r="A105" s="4" t="s">
        <v>217</v>
      </c>
      <c r="O105" s="2" t="s">
        <v>304</v>
      </c>
    </row>
    <row r="106" spans="1:15">
      <c r="A106" s="2" t="s">
        <v>218</v>
      </c>
      <c r="O106" s="2"/>
    </row>
    <row r="107" spans="1:15">
      <c r="A107" s="4"/>
      <c r="O107" s="2"/>
    </row>
    <row r="108" spans="1:15">
      <c r="A108" s="2" t="s">
        <v>122</v>
      </c>
      <c r="O108" s="2" t="s">
        <v>305</v>
      </c>
    </row>
    <row r="109" spans="1:15">
      <c r="A109" s="2" t="s">
        <v>182</v>
      </c>
      <c r="O109" s="2" t="s">
        <v>306</v>
      </c>
    </row>
    <row r="110" spans="1:15">
      <c r="A110" s="2" t="s">
        <v>183</v>
      </c>
      <c r="O110" s="2" t="s">
        <v>307</v>
      </c>
    </row>
    <row r="111" spans="1:15">
      <c r="A111" s="2" t="s">
        <v>125</v>
      </c>
      <c r="O111" s="2" t="s">
        <v>308</v>
      </c>
    </row>
    <row r="112" spans="1:15">
      <c r="A112" s="2" t="s">
        <v>126</v>
      </c>
      <c r="O112" s="2" t="s">
        <v>309</v>
      </c>
    </row>
    <row r="113" spans="1:15">
      <c r="A113" s="4" t="s">
        <v>127</v>
      </c>
      <c r="O113" s="2" t="s">
        <v>92</v>
      </c>
    </row>
    <row r="114" spans="1:15">
      <c r="A114" s="2" t="s">
        <v>128</v>
      </c>
      <c r="O114" s="5" t="s">
        <v>310</v>
      </c>
    </row>
    <row r="115" spans="1:15">
      <c r="A115" s="2" t="s">
        <v>129</v>
      </c>
      <c r="O115" s="2" t="s">
        <v>311</v>
      </c>
    </row>
    <row r="116" spans="1:15">
      <c r="A116" s="2"/>
      <c r="O116" s="2" t="s">
        <v>312</v>
      </c>
    </row>
    <row r="117" spans="1:15">
      <c r="A117" s="2" t="s">
        <v>130</v>
      </c>
      <c r="O117" s="2" t="s">
        <v>313</v>
      </c>
    </row>
    <row r="118" spans="1:15">
      <c r="A118" s="2" t="s">
        <v>131</v>
      </c>
      <c r="O118" s="2" t="s">
        <v>314</v>
      </c>
    </row>
    <row r="119" spans="1:15">
      <c r="A119" s="2" t="s">
        <v>132</v>
      </c>
      <c r="O119" s="2" t="s">
        <v>315</v>
      </c>
    </row>
    <row r="120" spans="1:15">
      <c r="A120" s="2" t="s">
        <v>133</v>
      </c>
      <c r="O120" s="2" t="s">
        <v>316</v>
      </c>
    </row>
    <row r="121" spans="1:15">
      <c r="A121" s="2" t="s">
        <v>134</v>
      </c>
      <c r="O121" s="2" t="s">
        <v>317</v>
      </c>
    </row>
    <row r="122" spans="1:15">
      <c r="A122" s="2" t="s">
        <v>135</v>
      </c>
      <c r="O122" s="2" t="s">
        <v>318</v>
      </c>
    </row>
    <row r="123" spans="1:15">
      <c r="A123" s="2" t="s">
        <v>136</v>
      </c>
      <c r="O123" s="2" t="s">
        <v>319</v>
      </c>
    </row>
    <row r="124" spans="1:15">
      <c r="A124" s="2" t="s">
        <v>137</v>
      </c>
      <c r="O124" s="5" t="s">
        <v>163</v>
      </c>
    </row>
    <row r="125" spans="1:15">
      <c r="A125" s="2" t="s">
        <v>138</v>
      </c>
      <c r="O125" s="5"/>
    </row>
    <row r="126" spans="1:15">
      <c r="A126" s="2" t="s">
        <v>139</v>
      </c>
      <c r="O126" s="2" t="s">
        <v>320</v>
      </c>
    </row>
    <row r="127" spans="1:15">
      <c r="A127" s="2" t="s">
        <v>140</v>
      </c>
      <c r="O127" s="2"/>
    </row>
    <row r="128" spans="1:15">
      <c r="A128" s="2" t="s">
        <v>141</v>
      </c>
      <c r="O128" s="2" t="s">
        <v>321</v>
      </c>
    </row>
    <row r="129" spans="1:15">
      <c r="A129" s="2" t="s">
        <v>142</v>
      </c>
      <c r="O129" s="2" t="s">
        <v>164</v>
      </c>
    </row>
    <row r="130" spans="1:15">
      <c r="A130" s="2" t="s">
        <v>143</v>
      </c>
      <c r="O130" s="2" t="s">
        <v>322</v>
      </c>
    </row>
    <row r="131" spans="1:15">
      <c r="A131" s="2" t="s">
        <v>126</v>
      </c>
      <c r="O131" s="2" t="s">
        <v>323</v>
      </c>
    </row>
    <row r="132" spans="1:15">
      <c r="A132" s="2" t="s">
        <v>144</v>
      </c>
      <c r="O132" s="2" t="s">
        <v>164</v>
      </c>
    </row>
    <row r="133" spans="1:15">
      <c r="A133" s="2" t="s">
        <v>145</v>
      </c>
      <c r="O133" s="2" t="s">
        <v>324</v>
      </c>
    </row>
    <row r="134" spans="1:15">
      <c r="A134" s="3"/>
      <c r="O134" s="2" t="s">
        <v>325</v>
      </c>
    </row>
    <row r="135" spans="1:15">
      <c r="A135" s="3"/>
      <c r="O135" s="4" t="s">
        <v>326</v>
      </c>
    </row>
    <row r="136" spans="1:15">
      <c r="A136" s="3"/>
      <c r="O136" s="4" t="s">
        <v>327</v>
      </c>
    </row>
    <row r="137" spans="1:15">
      <c r="A137" s="3"/>
      <c r="O137" s="4" t="s">
        <v>328</v>
      </c>
    </row>
    <row r="138" spans="1:15">
      <c r="A138" s="3"/>
      <c r="O138" s="2" t="s">
        <v>164</v>
      </c>
    </row>
    <row r="139" spans="1:15">
      <c r="A139" s="3"/>
      <c r="O139" s="2" t="s">
        <v>329</v>
      </c>
    </row>
    <row r="140" spans="1:15">
      <c r="A140" s="3"/>
      <c r="O140" s="2" t="s">
        <v>330</v>
      </c>
    </row>
    <row r="141" spans="1:15">
      <c r="A141" s="3"/>
      <c r="O141" s="2" t="s">
        <v>331</v>
      </c>
    </row>
    <row r="142" spans="1:15">
      <c r="A142" s="3"/>
      <c r="O142" s="4" t="s">
        <v>326</v>
      </c>
    </row>
    <row r="143" spans="1:15">
      <c r="A143" s="3"/>
      <c r="O143" s="4" t="s">
        <v>327</v>
      </c>
    </row>
    <row r="144" spans="1:15">
      <c r="A144" s="3"/>
      <c r="O144" s="4" t="s">
        <v>332</v>
      </c>
    </row>
    <row r="145" spans="1:15">
      <c r="A145" s="3"/>
      <c r="O145" s="2" t="s">
        <v>325</v>
      </c>
    </row>
    <row r="146" spans="1:15">
      <c r="A146" s="3"/>
      <c r="O146" s="2" t="s">
        <v>164</v>
      </c>
    </row>
    <row r="147" spans="1:15">
      <c r="A147" s="3"/>
      <c r="O147" s="2" t="s">
        <v>331</v>
      </c>
    </row>
    <row r="148" spans="1:15">
      <c r="A148" s="2" t="s">
        <v>156</v>
      </c>
      <c r="O148" s="2" t="s">
        <v>333</v>
      </c>
    </row>
    <row r="149" spans="1:15">
      <c r="A149" s="2" t="s">
        <v>157</v>
      </c>
      <c r="O149" s="2" t="s">
        <v>324</v>
      </c>
    </row>
    <row r="150" spans="1:15">
      <c r="A150" s="2" t="s">
        <v>158</v>
      </c>
      <c r="O150" s="4" t="s">
        <v>326</v>
      </c>
    </row>
    <row r="151" spans="1:15">
      <c r="A151" s="2" t="s">
        <v>159</v>
      </c>
      <c r="O151" s="4" t="s">
        <v>327</v>
      </c>
    </row>
    <row r="152" spans="1:15">
      <c r="A152" s="2" t="s">
        <v>160</v>
      </c>
      <c r="O152" s="4" t="s">
        <v>334</v>
      </c>
    </row>
    <row r="153" spans="1:15">
      <c r="A153" s="2" t="s">
        <v>161</v>
      </c>
      <c r="O153" s="4" t="s">
        <v>335</v>
      </c>
    </row>
    <row r="154" spans="1:15">
      <c r="A154" s="2" t="s">
        <v>162</v>
      </c>
      <c r="O154" s="2" t="s">
        <v>325</v>
      </c>
    </row>
    <row r="155" spans="1:15">
      <c r="A155" s="5" t="s">
        <v>163</v>
      </c>
      <c r="O155" s="2" t="s">
        <v>164</v>
      </c>
    </row>
    <row r="156" spans="1:15">
      <c r="A156" s="5" t="s">
        <v>163</v>
      </c>
      <c r="O156" s="2" t="s">
        <v>336</v>
      </c>
    </row>
    <row r="157" spans="1:15">
      <c r="A157" s="5"/>
      <c r="O157" s="4" t="s">
        <v>337</v>
      </c>
    </row>
    <row r="158" spans="1:15">
      <c r="A158" s="2" t="s">
        <v>164</v>
      </c>
      <c r="O158" s="4" t="s">
        <v>338</v>
      </c>
    </row>
    <row r="159" spans="1:15">
      <c r="A159" s="2" t="s">
        <v>165</v>
      </c>
      <c r="O159" s="4" t="s">
        <v>339</v>
      </c>
    </row>
    <row r="160" spans="1:15">
      <c r="A160" s="2" t="s">
        <v>166</v>
      </c>
      <c r="O160" s="2"/>
    </row>
    <row r="161" spans="1:15">
      <c r="A161" s="3"/>
      <c r="O161" s="5" t="s">
        <v>173</v>
      </c>
    </row>
    <row r="162" spans="1:15">
      <c r="A162" s="3"/>
      <c r="O162" s="2" t="s">
        <v>340</v>
      </c>
    </row>
    <row r="163" spans="1:15">
      <c r="A163" s="3"/>
      <c r="O163" s="2" t="s">
        <v>175</v>
      </c>
    </row>
    <row r="164" spans="1:15">
      <c r="A164" s="3"/>
      <c r="O164" s="2" t="s">
        <v>176</v>
      </c>
    </row>
    <row r="165" spans="1:15">
      <c r="A165" s="2" t="s">
        <v>167</v>
      </c>
      <c r="O165" s="2" t="s">
        <v>177</v>
      </c>
    </row>
    <row r="166" spans="1:15">
      <c r="A166" s="4" t="s">
        <v>219</v>
      </c>
      <c r="O166" s="2" t="s">
        <v>178</v>
      </c>
    </row>
    <row r="167" spans="1:15">
      <c r="A167" s="3" t="s">
        <v>220</v>
      </c>
      <c r="O167" s="2" t="s">
        <v>341</v>
      </c>
    </row>
    <row r="168" spans="1:15">
      <c r="A168" s="4" t="s">
        <v>170</v>
      </c>
      <c r="O168" s="2" t="s">
        <v>180</v>
      </c>
    </row>
    <row r="169" spans="1:15">
      <c r="A169" s="4" t="s">
        <v>171</v>
      </c>
      <c r="O169" s="2" t="s">
        <v>181</v>
      </c>
    </row>
    <row r="170" spans="1:15">
      <c r="A170" s="4" t="s">
        <v>172</v>
      </c>
      <c r="O170" s="2" t="s">
        <v>126</v>
      </c>
    </row>
    <row r="171" spans="1:15">
      <c r="A171" s="2"/>
      <c r="O171" s="5" t="s">
        <v>163</v>
      </c>
    </row>
    <row r="172" spans="1:15">
      <c r="A172" s="5" t="s">
        <v>173</v>
      </c>
      <c r="O172" s="5"/>
    </row>
    <row r="173" spans="1:15">
      <c r="A173" s="2" t="s">
        <v>174</v>
      </c>
      <c r="O173" s="3" t="s">
        <v>342</v>
      </c>
    </row>
    <row r="174" spans="1:15">
      <c r="A174" s="2" t="s">
        <v>175</v>
      </c>
      <c r="O174" s="5" t="s">
        <v>222</v>
      </c>
    </row>
    <row r="175" spans="1:15">
      <c r="A175" s="2" t="s">
        <v>176</v>
      </c>
      <c r="O175" s="3" t="s">
        <v>343</v>
      </c>
    </row>
    <row r="176" spans="1:15">
      <c r="A176" s="2" t="s">
        <v>177</v>
      </c>
      <c r="O176" s="3" t="s">
        <v>344</v>
      </c>
    </row>
    <row r="177" spans="1:15">
      <c r="A177" s="2" t="s">
        <v>178</v>
      </c>
      <c r="O177" s="2" t="s">
        <v>345</v>
      </c>
    </row>
    <row r="178" spans="1:15">
      <c r="A178" s="2" t="s">
        <v>179</v>
      </c>
      <c r="O178" s="2" t="s">
        <v>346</v>
      </c>
    </row>
    <row r="179" spans="1:15">
      <c r="A179" s="2" t="s">
        <v>180</v>
      </c>
      <c r="O179" s="2" t="s">
        <v>347</v>
      </c>
    </row>
    <row r="180" spans="1:15">
      <c r="A180" s="2" t="s">
        <v>181</v>
      </c>
      <c r="O180" s="5" t="s">
        <v>163</v>
      </c>
    </row>
    <row r="181" spans="1:15">
      <c r="A181" s="2" t="s">
        <v>126</v>
      </c>
      <c r="O181" s="5"/>
    </row>
    <row r="182" spans="1:15">
      <c r="A182" s="5" t="s">
        <v>163</v>
      </c>
      <c r="O182" s="5" t="s">
        <v>227</v>
      </c>
    </row>
    <row r="183" spans="1:15">
      <c r="A183" s="5"/>
      <c r="O183" s="2" t="s">
        <v>223</v>
      </c>
    </row>
    <row r="184" spans="1:15">
      <c r="A184" s="3" t="s">
        <v>221</v>
      </c>
      <c r="O184" s="2" t="s">
        <v>228</v>
      </c>
    </row>
    <row r="185" spans="1:15">
      <c r="A185" s="3"/>
      <c r="O185" s="2" t="s">
        <v>229</v>
      </c>
    </row>
    <row r="186" spans="1:15">
      <c r="A186" s="5" t="s">
        <v>222</v>
      </c>
      <c r="O186" s="2" t="s">
        <v>230</v>
      </c>
    </row>
    <row r="187" spans="1:15">
      <c r="A187" s="2" t="s">
        <v>223</v>
      </c>
      <c r="O187" s="2" t="s">
        <v>231</v>
      </c>
    </row>
    <row r="188" spans="1:15">
      <c r="A188" s="2" t="s">
        <v>224</v>
      </c>
      <c r="O188" s="2" t="s">
        <v>232</v>
      </c>
    </row>
    <row r="189" spans="1:15">
      <c r="A189" s="2" t="s">
        <v>225</v>
      </c>
      <c r="O189" s="2" t="s">
        <v>233</v>
      </c>
    </row>
    <row r="190" spans="1:15">
      <c r="A190" s="2" t="s">
        <v>226</v>
      </c>
      <c r="O190" s="2" t="s">
        <v>234</v>
      </c>
    </row>
    <row r="191" spans="1:15">
      <c r="A191" s="5" t="s">
        <v>163</v>
      </c>
      <c r="O191" s="2" t="s">
        <v>235</v>
      </c>
    </row>
    <row r="192" spans="1:15">
      <c r="A192" s="5"/>
      <c r="O192" s="5" t="s">
        <v>163</v>
      </c>
    </row>
    <row r="193" spans="1:1">
      <c r="A193" s="5" t="s">
        <v>227</v>
      </c>
    </row>
    <row r="194" spans="1:1">
      <c r="A194" s="2" t="s">
        <v>223</v>
      </c>
    </row>
    <row r="195" spans="1:1">
      <c r="A195" s="2" t="s">
        <v>228</v>
      </c>
    </row>
    <row r="196" spans="1:1">
      <c r="A196" s="2" t="s">
        <v>229</v>
      </c>
    </row>
    <row r="197" spans="1:1">
      <c r="A197" s="2" t="s">
        <v>230</v>
      </c>
    </row>
    <row r="198" spans="1:1">
      <c r="A198" s="2" t="s">
        <v>231</v>
      </c>
    </row>
    <row r="199" spans="1:1">
      <c r="A199" s="2" t="s">
        <v>232</v>
      </c>
    </row>
    <row r="200" spans="1:1">
      <c r="A200" s="2" t="s">
        <v>233</v>
      </c>
    </row>
    <row r="201" spans="1:1">
      <c r="A201" s="2" t="s">
        <v>234</v>
      </c>
    </row>
    <row r="202" spans="1:1">
      <c r="A202" s="2" t="s">
        <v>235</v>
      </c>
    </row>
    <row r="203" spans="1:1">
      <c r="A203" s="5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567C-A7FC-5642-9F6A-8130E2430197}">
  <dimension ref="A1:C31"/>
  <sheetViews>
    <sheetView workbookViewId="0">
      <selection activeCell="H25" sqref="H25"/>
    </sheetView>
  </sheetViews>
  <sheetFormatPr baseColWidth="10" defaultRowHeight="16"/>
  <sheetData>
    <row r="1" spans="1:3">
      <c r="A1" t="s">
        <v>353</v>
      </c>
      <c r="B1" t="s">
        <v>355</v>
      </c>
      <c r="C1" t="s">
        <v>356</v>
      </c>
    </row>
    <row r="2" spans="1:3">
      <c r="A2" s="12" t="s">
        <v>8</v>
      </c>
      <c r="B2">
        <v>12</v>
      </c>
      <c r="C2" t="s">
        <v>354</v>
      </c>
    </row>
    <row r="3" spans="1:3">
      <c r="A3" s="12" t="s">
        <v>8</v>
      </c>
      <c r="B3">
        <v>15</v>
      </c>
      <c r="C3" t="s">
        <v>354</v>
      </c>
    </row>
    <row r="4" spans="1:3">
      <c r="A4" s="12" t="s">
        <v>8</v>
      </c>
      <c r="B4">
        <v>16</v>
      </c>
      <c r="C4" t="s">
        <v>354</v>
      </c>
    </row>
    <row r="5" spans="1:3">
      <c r="A5" s="12" t="s">
        <v>8</v>
      </c>
      <c r="B5">
        <v>17</v>
      </c>
      <c r="C5" t="s">
        <v>354</v>
      </c>
    </row>
    <row r="6" spans="1:3">
      <c r="A6" s="12" t="s">
        <v>8</v>
      </c>
      <c r="B6">
        <v>14</v>
      </c>
      <c r="C6" t="s">
        <v>354</v>
      </c>
    </row>
    <row r="7" spans="1:3">
      <c r="A7" s="12" t="s">
        <v>9</v>
      </c>
      <c r="B7">
        <v>14</v>
      </c>
      <c r="C7" t="s">
        <v>354</v>
      </c>
    </row>
    <row r="8" spans="1:3">
      <c r="A8" s="12" t="s">
        <v>9</v>
      </c>
      <c r="B8">
        <v>17</v>
      </c>
      <c r="C8" t="s">
        <v>354</v>
      </c>
    </row>
    <row r="9" spans="1:3">
      <c r="A9" s="12" t="s">
        <v>9</v>
      </c>
      <c r="B9">
        <v>19</v>
      </c>
      <c r="C9" t="s">
        <v>354</v>
      </c>
    </row>
    <row r="10" spans="1:3">
      <c r="A10" s="12" t="s">
        <v>9</v>
      </c>
      <c r="B10">
        <v>20</v>
      </c>
      <c r="C10" t="s">
        <v>354</v>
      </c>
    </row>
    <row r="11" spans="1:3">
      <c r="A11" s="12" t="s">
        <v>9</v>
      </c>
      <c r="B11">
        <v>17</v>
      </c>
      <c r="C11" t="s">
        <v>354</v>
      </c>
    </row>
    <row r="12" spans="1:3">
      <c r="A12" s="12" t="s">
        <v>10</v>
      </c>
      <c r="B12">
        <v>25</v>
      </c>
      <c r="C12" t="s">
        <v>354</v>
      </c>
    </row>
    <row r="13" spans="1:3">
      <c r="A13" s="12" t="s">
        <v>10</v>
      </c>
      <c r="B13">
        <v>27</v>
      </c>
      <c r="C13" t="s">
        <v>354</v>
      </c>
    </row>
    <row r="14" spans="1:3">
      <c r="A14" s="12" t="s">
        <v>10</v>
      </c>
      <c r="B14">
        <v>29</v>
      </c>
      <c r="C14" t="s">
        <v>354</v>
      </c>
    </row>
    <row r="15" spans="1:3">
      <c r="A15" s="12" t="s">
        <v>10</v>
      </c>
      <c r="B15">
        <v>24</v>
      </c>
      <c r="C15" t="s">
        <v>354</v>
      </c>
    </row>
    <row r="16" spans="1:3">
      <c r="A16" s="12" t="s">
        <v>10</v>
      </c>
      <c r="B16">
        <v>22</v>
      </c>
      <c r="C16" t="s">
        <v>354</v>
      </c>
    </row>
    <row r="17" spans="1:3">
      <c r="A17" s="12" t="s">
        <v>8</v>
      </c>
      <c r="B17">
        <v>21</v>
      </c>
      <c r="C17" t="s">
        <v>18</v>
      </c>
    </row>
    <row r="18" spans="1:3">
      <c r="A18" s="12" t="s">
        <v>8</v>
      </c>
      <c r="B18">
        <v>19</v>
      </c>
      <c r="C18" t="s">
        <v>18</v>
      </c>
    </row>
    <row r="19" spans="1:3">
      <c r="A19" s="12" t="s">
        <v>8</v>
      </c>
      <c r="B19">
        <v>18</v>
      </c>
      <c r="C19" t="s">
        <v>18</v>
      </c>
    </row>
    <row r="20" spans="1:3">
      <c r="A20" s="12" t="s">
        <v>8</v>
      </c>
      <c r="B20">
        <v>24</v>
      </c>
      <c r="C20" t="s">
        <v>18</v>
      </c>
    </row>
    <row r="21" spans="1:3">
      <c r="A21" s="12" t="s">
        <v>8</v>
      </c>
      <c r="B21">
        <v>25</v>
      </c>
      <c r="C21" t="s">
        <v>18</v>
      </c>
    </row>
    <row r="22" spans="1:3">
      <c r="A22" s="12" t="s">
        <v>9</v>
      </c>
      <c r="B22">
        <v>21</v>
      </c>
      <c r="C22" t="s">
        <v>18</v>
      </c>
    </row>
    <row r="23" spans="1:3">
      <c r="A23" s="12" t="s">
        <v>9</v>
      </c>
      <c r="B23">
        <v>20</v>
      </c>
      <c r="C23" t="s">
        <v>18</v>
      </c>
    </row>
    <row r="24" spans="1:3">
      <c r="A24" s="12" t="s">
        <v>9</v>
      </c>
      <c r="B24">
        <v>23</v>
      </c>
      <c r="C24" t="s">
        <v>18</v>
      </c>
    </row>
    <row r="25" spans="1:3">
      <c r="A25" s="12" t="s">
        <v>9</v>
      </c>
      <c r="B25">
        <v>27</v>
      </c>
      <c r="C25" t="s">
        <v>18</v>
      </c>
    </row>
    <row r="26" spans="1:3">
      <c r="A26" s="12" t="s">
        <v>9</v>
      </c>
      <c r="B26">
        <v>25</v>
      </c>
      <c r="C26" t="s">
        <v>18</v>
      </c>
    </row>
    <row r="27" spans="1:3">
      <c r="A27" s="12" t="s">
        <v>10</v>
      </c>
      <c r="B27">
        <v>37</v>
      </c>
      <c r="C27" t="s">
        <v>18</v>
      </c>
    </row>
    <row r="28" spans="1:3">
      <c r="A28" s="12" t="s">
        <v>10</v>
      </c>
      <c r="B28">
        <v>34</v>
      </c>
      <c r="C28" t="s">
        <v>18</v>
      </c>
    </row>
    <row r="29" spans="1:3">
      <c r="A29" s="12" t="s">
        <v>10</v>
      </c>
      <c r="B29">
        <v>36</v>
      </c>
      <c r="C29" t="s">
        <v>18</v>
      </c>
    </row>
    <row r="30" spans="1:3">
      <c r="A30" s="12" t="s">
        <v>10</v>
      </c>
      <c r="B30">
        <v>26</v>
      </c>
      <c r="C30" t="s">
        <v>18</v>
      </c>
    </row>
    <row r="31" spans="1:3">
      <c r="A31" s="12" t="s">
        <v>10</v>
      </c>
      <c r="B31">
        <v>29</v>
      </c>
      <c r="C3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2CA-467F-BE48-975C-BF12474FD6E0}">
  <dimension ref="A1:O79"/>
  <sheetViews>
    <sheetView zoomScale="88" workbookViewId="0">
      <selection sqref="A1:I79"/>
    </sheetView>
  </sheetViews>
  <sheetFormatPr baseColWidth="10" defaultRowHeight="16"/>
  <cols>
    <col min="1" max="1" width="10.83203125" style="12"/>
    <col min="2" max="2" width="13.1640625" style="20" customWidth="1"/>
    <col min="3" max="3" width="23.6640625" customWidth="1"/>
    <col min="9" max="9" width="16.5" bestFit="1" customWidth="1"/>
  </cols>
  <sheetData>
    <row r="1" spans="1:15" s="12" customFormat="1">
      <c r="A1" s="12" t="s">
        <v>12</v>
      </c>
      <c r="B1" s="21" t="s">
        <v>360</v>
      </c>
      <c r="C1" s="18" t="s">
        <v>357</v>
      </c>
      <c r="D1" s="12" t="s">
        <v>20</v>
      </c>
      <c r="E1" s="12" t="s">
        <v>16</v>
      </c>
      <c r="F1" s="12" t="s">
        <v>21</v>
      </c>
      <c r="G1" s="12" t="s">
        <v>361</v>
      </c>
      <c r="H1" s="18" t="s">
        <v>358</v>
      </c>
      <c r="I1" s="12" t="s">
        <v>359</v>
      </c>
    </row>
    <row r="2" spans="1:15">
      <c r="A2" s="12" t="s">
        <v>0</v>
      </c>
      <c r="B2" s="20">
        <v>0.76646090738102501</v>
      </c>
      <c r="C2" s="1">
        <v>5.4841745940699203E-5</v>
      </c>
      <c r="D2" t="s">
        <v>14</v>
      </c>
      <c r="E2" t="s">
        <v>8</v>
      </c>
      <c r="F2" t="s">
        <v>27</v>
      </c>
      <c r="G2" s="20">
        <f t="shared" ref="G2:G54" si="0">1-B2</f>
        <v>0.23353909261897499</v>
      </c>
      <c r="H2" s="1">
        <f>C2/B2-C2</f>
        <v>1.6710169378885566E-5</v>
      </c>
      <c r="I2" s="1">
        <f>H2+C2</f>
        <v>7.1551915319584768E-5</v>
      </c>
    </row>
    <row r="3" spans="1:15">
      <c r="A3" s="12" t="s">
        <v>1</v>
      </c>
      <c r="B3" s="20">
        <v>0.35857865156263002</v>
      </c>
      <c r="C3" s="1">
        <v>3.10989347543067E-5</v>
      </c>
      <c r="D3" t="s">
        <v>14</v>
      </c>
      <c r="E3" t="s">
        <v>8</v>
      </c>
      <c r="F3" t="s">
        <v>27</v>
      </c>
      <c r="G3" s="20">
        <f t="shared" si="0"/>
        <v>0.64142134843736998</v>
      </c>
      <c r="H3" s="1">
        <f t="shared" ref="H3:H4" si="1">C3/B3-C3</f>
        <v>5.5629415131506006E-5</v>
      </c>
      <c r="I3" s="1">
        <f t="shared" ref="I3:I66" si="2">H3+C3</f>
        <v>8.6728349885812706E-5</v>
      </c>
    </row>
    <row r="4" spans="1:15">
      <c r="A4" s="12" t="s">
        <v>2</v>
      </c>
      <c r="B4" s="20">
        <v>0.10380368838623</v>
      </c>
      <c r="C4" s="1">
        <v>9.6651906231526605E-6</v>
      </c>
      <c r="D4" t="s">
        <v>14</v>
      </c>
      <c r="E4" t="s">
        <v>8</v>
      </c>
      <c r="F4" t="s">
        <v>27</v>
      </c>
      <c r="G4" s="20">
        <f t="shared" si="0"/>
        <v>0.89619631161377</v>
      </c>
      <c r="H4" s="1">
        <f t="shared" si="1"/>
        <v>8.3445090653083657E-5</v>
      </c>
      <c r="I4" s="1">
        <f t="shared" si="2"/>
        <v>9.3110281276236319E-5</v>
      </c>
    </row>
    <row r="5" spans="1:15">
      <c r="A5" s="12" t="s">
        <v>3</v>
      </c>
      <c r="B5" s="20">
        <v>1.50877645164552E-2</v>
      </c>
      <c r="C5" s="1">
        <v>1.4535930865477801E-6</v>
      </c>
      <c r="D5" t="s">
        <v>14</v>
      </c>
      <c r="E5" t="s">
        <v>8</v>
      </c>
      <c r="F5" t="s">
        <v>27</v>
      </c>
      <c r="G5" s="20">
        <f t="shared" si="0"/>
        <v>0.98491223548354478</v>
      </c>
      <c r="H5" s="1">
        <f t="shared" ref="H5:H53" si="3">C5/B5-C5</f>
        <v>9.4888915769714174E-5</v>
      </c>
      <c r="I5" s="1">
        <f t="shared" si="2"/>
        <v>9.6342508856261957E-5</v>
      </c>
    </row>
    <row r="6" spans="1:15">
      <c r="A6" s="12" t="s">
        <v>4</v>
      </c>
      <c r="B6" s="20">
        <v>1.5297702786304999E-3</v>
      </c>
      <c r="C6" s="1">
        <v>1.4963779516161601E-7</v>
      </c>
      <c r="D6" t="s">
        <v>14</v>
      </c>
      <c r="E6" t="s">
        <v>8</v>
      </c>
      <c r="F6" t="s">
        <v>27</v>
      </c>
      <c r="G6" s="20">
        <f t="shared" si="0"/>
        <v>0.99847022972136945</v>
      </c>
      <c r="H6" s="1">
        <f t="shared" si="3"/>
        <v>9.7667529430480018E-5</v>
      </c>
      <c r="I6" s="1">
        <f t="shared" si="2"/>
        <v>9.7817167225641634E-5</v>
      </c>
    </row>
    <row r="7" spans="1:15">
      <c r="A7" s="12" t="s">
        <v>0</v>
      </c>
      <c r="B7" s="20">
        <v>0.76465157915888304</v>
      </c>
      <c r="C7" s="1">
        <v>5.5546658191105398E-5</v>
      </c>
      <c r="D7" t="s">
        <v>14</v>
      </c>
      <c r="E7" t="s">
        <v>9</v>
      </c>
      <c r="F7" t="s">
        <v>27</v>
      </c>
      <c r="G7" s="20">
        <f t="shared" si="0"/>
        <v>0.23534842084111696</v>
      </c>
      <c r="H7" s="1">
        <f t="shared" si="3"/>
        <v>1.7096437965456186E-5</v>
      </c>
      <c r="I7" s="1">
        <f t="shared" si="2"/>
        <v>7.2643096156561584E-5</v>
      </c>
    </row>
    <row r="8" spans="1:15">
      <c r="A8" s="12" t="s">
        <v>1</v>
      </c>
      <c r="B8" s="20">
        <v>0.360086266322316</v>
      </c>
      <c r="C8" s="1">
        <v>3.0163232081154901E-5</v>
      </c>
      <c r="D8" t="s">
        <v>14</v>
      </c>
      <c r="E8" t="s">
        <v>9</v>
      </c>
      <c r="F8" t="s">
        <v>27</v>
      </c>
      <c r="G8" s="20">
        <f t="shared" si="0"/>
        <v>0.639913733677684</v>
      </c>
      <c r="H8" s="1">
        <f t="shared" si="3"/>
        <v>5.3603450800761949E-5</v>
      </c>
      <c r="I8" s="1">
        <f t="shared" si="2"/>
        <v>8.376668288191685E-5</v>
      </c>
    </row>
    <row r="9" spans="1:15">
      <c r="A9" s="12" t="s">
        <v>2</v>
      </c>
      <c r="B9" s="20">
        <v>0.10614941507561799</v>
      </c>
      <c r="C9" s="1">
        <v>9.8768730291182904E-6</v>
      </c>
      <c r="D9" t="s">
        <v>14</v>
      </c>
      <c r="E9" t="s">
        <v>9</v>
      </c>
      <c r="F9" t="s">
        <v>27</v>
      </c>
      <c r="G9" s="20">
        <f t="shared" si="0"/>
        <v>0.89385058492438196</v>
      </c>
      <c r="H9" s="1">
        <f t="shared" si="3"/>
        <v>8.3170017734078764E-5</v>
      </c>
      <c r="I9" s="1">
        <f t="shared" si="2"/>
        <v>9.3046890763197053E-5</v>
      </c>
    </row>
    <row r="10" spans="1:15">
      <c r="A10" s="12" t="s">
        <v>3</v>
      </c>
      <c r="B10" s="20">
        <v>1.29137704224172E-2</v>
      </c>
      <c r="C10" s="1">
        <v>1.28332750395906E-6</v>
      </c>
      <c r="D10" t="s">
        <v>14</v>
      </c>
      <c r="E10" t="s">
        <v>9</v>
      </c>
      <c r="F10" t="s">
        <v>27</v>
      </c>
      <c r="G10" s="20">
        <f t="shared" si="0"/>
        <v>0.98708622957758285</v>
      </c>
      <c r="H10" s="1">
        <f t="shared" si="3"/>
        <v>9.8093342669092291E-5</v>
      </c>
      <c r="I10" s="1">
        <f t="shared" si="2"/>
        <v>9.937667017305135E-5</v>
      </c>
    </row>
    <row r="11" spans="1:15">
      <c r="A11" s="12" t="s">
        <v>4</v>
      </c>
      <c r="B11" s="20">
        <v>1.46974481765497E-3</v>
      </c>
      <c r="C11" s="1">
        <v>1.4464540074008199E-7</v>
      </c>
      <c r="D11" t="s">
        <v>14</v>
      </c>
      <c r="E11" t="s">
        <v>9</v>
      </c>
      <c r="F11" t="s">
        <v>27</v>
      </c>
      <c r="G11" s="20">
        <f t="shared" si="0"/>
        <v>0.99853025518234506</v>
      </c>
      <c r="H11" s="1">
        <f t="shared" si="3"/>
        <v>9.8270670647707608E-5</v>
      </c>
      <c r="I11" s="1">
        <f t="shared" si="2"/>
        <v>9.8415316048447693E-5</v>
      </c>
    </row>
    <row r="12" spans="1:15">
      <c r="A12" s="12" t="s">
        <v>0</v>
      </c>
      <c r="B12" s="20">
        <v>0.78660862493501205</v>
      </c>
      <c r="C12" s="1">
        <v>5.5912670478836502E-5</v>
      </c>
      <c r="D12" t="s">
        <v>14</v>
      </c>
      <c r="E12" t="s">
        <v>10</v>
      </c>
      <c r="F12" t="s">
        <v>27</v>
      </c>
      <c r="G12" s="20">
        <f t="shared" si="0"/>
        <v>0.21339137506498795</v>
      </c>
      <c r="H12" s="1">
        <f t="shared" si="3"/>
        <v>1.5168002560384103E-5</v>
      </c>
      <c r="I12" s="1">
        <f t="shared" si="2"/>
        <v>7.1080673039220605E-5</v>
      </c>
    </row>
    <row r="13" spans="1:15">
      <c r="A13" s="12" t="s">
        <v>1</v>
      </c>
      <c r="B13" s="20">
        <v>0.35341838397443298</v>
      </c>
      <c r="C13" s="1">
        <v>2.9804712457491601E-5</v>
      </c>
      <c r="D13" t="s">
        <v>14</v>
      </c>
      <c r="E13" t="s">
        <v>10</v>
      </c>
      <c r="F13" t="s">
        <v>27</v>
      </c>
      <c r="G13" s="20">
        <f t="shared" si="0"/>
        <v>0.64658161602556707</v>
      </c>
      <c r="H13" s="1">
        <f t="shared" si="3"/>
        <v>5.4527947667081135E-5</v>
      </c>
      <c r="I13" s="1">
        <f t="shared" si="2"/>
        <v>8.433266012457274E-5</v>
      </c>
      <c r="K13" s="1"/>
      <c r="L13" s="1"/>
      <c r="M13" s="1"/>
      <c r="N13" s="1"/>
      <c r="O13" s="1"/>
    </row>
    <row r="14" spans="1:15">
      <c r="A14" s="12" t="s">
        <v>2</v>
      </c>
      <c r="B14" s="20">
        <v>9.3707808180766905E-2</v>
      </c>
      <c r="C14" s="1">
        <v>8.9185273875826593E-6</v>
      </c>
      <c r="D14" t="s">
        <v>14</v>
      </c>
      <c r="E14" t="s">
        <v>10</v>
      </c>
      <c r="F14" t="s">
        <v>27</v>
      </c>
      <c r="G14" s="20">
        <f t="shared" si="0"/>
        <v>0.90629219181923304</v>
      </c>
      <c r="H14" s="1">
        <f t="shared" si="3"/>
        <v>8.6255264004255123E-5</v>
      </c>
      <c r="I14" s="1">
        <f t="shared" si="2"/>
        <v>9.5173791391837782E-5</v>
      </c>
      <c r="K14" s="1"/>
      <c r="L14" s="1"/>
      <c r="M14" s="1"/>
      <c r="N14" s="1"/>
      <c r="O14" s="1"/>
    </row>
    <row r="15" spans="1:15">
      <c r="A15" s="12" t="s">
        <v>3</v>
      </c>
      <c r="B15" s="20">
        <v>1.33776065088239E-2</v>
      </c>
      <c r="C15" s="1">
        <v>1.27784194362416E-6</v>
      </c>
      <c r="D15" t="s">
        <v>14</v>
      </c>
      <c r="E15" t="s">
        <v>10</v>
      </c>
      <c r="F15" t="s">
        <v>27</v>
      </c>
      <c r="G15" s="20">
        <f t="shared" si="0"/>
        <v>0.98662239349117609</v>
      </c>
      <c r="H15" s="1">
        <f t="shared" si="3"/>
        <v>9.4243127579682752E-5</v>
      </c>
      <c r="I15" s="1">
        <f t="shared" si="2"/>
        <v>9.5520969523306913E-5</v>
      </c>
      <c r="K15" s="1"/>
      <c r="L15" s="1"/>
      <c r="M15" s="1"/>
      <c r="N15" s="1"/>
      <c r="O15" s="1"/>
    </row>
    <row r="16" spans="1:15">
      <c r="A16" s="12" t="s">
        <v>4</v>
      </c>
      <c r="B16" s="20">
        <v>1.4738836833653199E-3</v>
      </c>
      <c r="C16" s="1">
        <v>1.4613355652617301E-7</v>
      </c>
      <c r="D16" t="s">
        <v>14</v>
      </c>
      <c r="E16" t="s">
        <v>10</v>
      </c>
      <c r="F16" t="s">
        <v>27</v>
      </c>
      <c r="G16" s="20">
        <f t="shared" si="0"/>
        <v>0.99852611631663468</v>
      </c>
      <c r="H16" s="1">
        <f t="shared" si="3"/>
        <v>9.9002502238468274E-5</v>
      </c>
      <c r="I16" s="1">
        <f t="shared" si="2"/>
        <v>9.9148635794994445E-5</v>
      </c>
      <c r="K16" s="1"/>
      <c r="L16" s="1"/>
      <c r="M16" s="1"/>
      <c r="N16" s="1"/>
      <c r="O16" s="1"/>
    </row>
    <row r="17" spans="1:14">
      <c r="A17" s="12" t="s">
        <v>0</v>
      </c>
      <c r="B17" s="20">
        <v>0.78104800948778197</v>
      </c>
      <c r="C17" s="1">
        <v>5.6485371765982601E-5</v>
      </c>
      <c r="D17" t="s">
        <v>14</v>
      </c>
      <c r="E17" t="s">
        <v>11</v>
      </c>
      <c r="F17" t="s">
        <v>27</v>
      </c>
      <c r="G17" s="20">
        <f t="shared" si="0"/>
        <v>0.21895199051221803</v>
      </c>
      <c r="H17" s="1">
        <f t="shared" si="3"/>
        <v>1.5834602268681668E-5</v>
      </c>
      <c r="I17" s="1">
        <f t="shared" si="2"/>
        <v>7.2319974034664269E-5</v>
      </c>
    </row>
    <row r="18" spans="1:14">
      <c r="A18" s="12" t="s">
        <v>1</v>
      </c>
      <c r="B18" s="20">
        <v>0.35527044069121499</v>
      </c>
      <c r="C18" s="1">
        <v>3.0468341081313601E-5</v>
      </c>
      <c r="D18" t="s">
        <v>14</v>
      </c>
      <c r="E18" t="s">
        <v>11</v>
      </c>
      <c r="F18" t="s">
        <v>27</v>
      </c>
      <c r="G18" s="20">
        <f t="shared" si="0"/>
        <v>0.64472955930878495</v>
      </c>
      <c r="H18" s="1">
        <f t="shared" si="3"/>
        <v>5.5292638700832998E-5</v>
      </c>
      <c r="I18" s="1">
        <f t="shared" si="2"/>
        <v>8.5760979782146602E-5</v>
      </c>
    </row>
    <row r="19" spans="1:14">
      <c r="A19" s="12" t="s">
        <v>2</v>
      </c>
      <c r="B19" s="20">
        <v>0.100595840672954</v>
      </c>
      <c r="C19" s="1">
        <v>9.3995749576001807E-6</v>
      </c>
      <c r="D19" t="s">
        <v>14</v>
      </c>
      <c r="E19" t="s">
        <v>11</v>
      </c>
      <c r="F19" t="s">
        <v>27</v>
      </c>
      <c r="G19" s="20">
        <f t="shared" si="0"/>
        <v>0.89940415932704598</v>
      </c>
      <c r="H19" s="1">
        <f t="shared" si="3"/>
        <v>8.403942704009705E-5</v>
      </c>
      <c r="I19" s="1">
        <f t="shared" si="2"/>
        <v>9.3439001997697226E-5</v>
      </c>
    </row>
    <row r="20" spans="1:14">
      <c r="A20" s="12" t="s">
        <v>3</v>
      </c>
      <c r="B20" s="20">
        <v>1.45602346907838E-2</v>
      </c>
      <c r="C20" s="1">
        <v>1.4197834778950199E-6</v>
      </c>
      <c r="D20" t="s">
        <v>14</v>
      </c>
      <c r="E20" t="s">
        <v>11</v>
      </c>
      <c r="F20" t="s">
        <v>27</v>
      </c>
      <c r="G20" s="20">
        <f t="shared" si="0"/>
        <v>0.98543976530921618</v>
      </c>
      <c r="H20" s="1">
        <f t="shared" si="3"/>
        <v>9.6091246258026827E-5</v>
      </c>
      <c r="I20" s="1">
        <f t="shared" si="2"/>
        <v>9.751102973592185E-5</v>
      </c>
    </row>
    <row r="21" spans="1:14">
      <c r="A21" s="12" t="s">
        <v>4</v>
      </c>
      <c r="B21" s="20">
        <v>1.6243929666559501E-3</v>
      </c>
      <c r="C21" s="1">
        <v>1.6152394101087199E-7</v>
      </c>
      <c r="D21" t="s">
        <v>14</v>
      </c>
      <c r="E21" t="s">
        <v>11</v>
      </c>
      <c r="F21" t="s">
        <v>27</v>
      </c>
      <c r="G21" s="20">
        <f t="shared" si="0"/>
        <v>0.99837560703334405</v>
      </c>
      <c r="H21" s="1">
        <f t="shared" si="3"/>
        <v>9.9274969768631689E-5</v>
      </c>
      <c r="I21" s="1">
        <f t="shared" si="2"/>
        <v>9.943649370964256E-5</v>
      </c>
    </row>
    <row r="22" spans="1:14">
      <c r="A22" s="12" t="s">
        <v>2</v>
      </c>
      <c r="B22" s="20">
        <v>0.15000945677232699</v>
      </c>
      <c r="C22" s="1">
        <v>1.39995462269251E-5</v>
      </c>
      <c r="D22" t="s">
        <v>14</v>
      </c>
      <c r="E22" t="s">
        <v>17</v>
      </c>
      <c r="F22" t="s">
        <v>27</v>
      </c>
      <c r="G22" s="20">
        <f t="shared" si="0"/>
        <v>0.84999054322767298</v>
      </c>
      <c r="H22" s="1">
        <f t="shared" si="3"/>
        <v>7.9324878300340214E-5</v>
      </c>
      <c r="I22" s="1">
        <f t="shared" si="2"/>
        <v>9.3324424527265314E-5</v>
      </c>
      <c r="N22" s="1"/>
    </row>
    <row r="23" spans="1:14">
      <c r="A23" s="12" t="s">
        <v>2</v>
      </c>
      <c r="B23" s="20">
        <v>0.13507066829653899</v>
      </c>
      <c r="C23" s="1">
        <v>1.31420739052564E-5</v>
      </c>
      <c r="D23" t="s">
        <v>14</v>
      </c>
      <c r="E23" t="s">
        <v>18</v>
      </c>
      <c r="F23" t="s">
        <v>27</v>
      </c>
      <c r="G23" s="20">
        <f t="shared" si="0"/>
        <v>0.86492933170346098</v>
      </c>
      <c r="H23" s="1">
        <f t="shared" si="3"/>
        <v>8.4155689339712655E-5</v>
      </c>
      <c r="I23" s="1">
        <f t="shared" si="2"/>
        <v>9.7297763244969058E-5</v>
      </c>
      <c r="N23" s="1"/>
    </row>
    <row r="24" spans="1:14">
      <c r="A24" s="12" t="s">
        <v>2</v>
      </c>
      <c r="B24" s="20">
        <v>0.14862548330674699</v>
      </c>
      <c r="C24" s="1">
        <v>1.4031746897334499E-5</v>
      </c>
      <c r="D24" t="s">
        <v>14</v>
      </c>
      <c r="E24" t="s">
        <v>19</v>
      </c>
      <c r="F24" t="s">
        <v>27</v>
      </c>
      <c r="G24" s="20">
        <f t="shared" si="0"/>
        <v>0.85137451669325304</v>
      </c>
      <c r="H24" s="1">
        <f t="shared" si="3"/>
        <v>8.0378354150912286E-5</v>
      </c>
      <c r="I24" s="1">
        <f t="shared" si="2"/>
        <v>9.4410101048246782E-5</v>
      </c>
      <c r="N24" s="1"/>
    </row>
    <row r="25" spans="1:14">
      <c r="A25" s="12" t="s">
        <v>0</v>
      </c>
      <c r="B25" s="20">
        <v>0.56089287871606897</v>
      </c>
      <c r="C25" s="9">
        <v>6.0356000000000003E-5</v>
      </c>
      <c r="D25" s="8" t="s">
        <v>15</v>
      </c>
      <c r="E25" s="8" t="s">
        <v>8</v>
      </c>
      <c r="F25" s="8" t="s">
        <v>15</v>
      </c>
      <c r="G25" s="20">
        <f t="shared" si="0"/>
        <v>0.43910712128393103</v>
      </c>
      <c r="H25" s="9">
        <f t="shared" si="3"/>
        <v>4.7250999999999945E-5</v>
      </c>
      <c r="I25" s="1">
        <f t="shared" si="2"/>
        <v>1.0760699999999995E-4</v>
      </c>
    </row>
    <row r="26" spans="1:14">
      <c r="A26" s="12" t="s">
        <v>1</v>
      </c>
      <c r="B26" s="20">
        <v>0.27052015793096001</v>
      </c>
      <c r="C26" s="9">
        <v>2.9873E-5</v>
      </c>
      <c r="D26" s="8" t="s">
        <v>15</v>
      </c>
      <c r="E26" s="8" t="s">
        <v>8</v>
      </c>
      <c r="F26" s="8" t="s">
        <v>15</v>
      </c>
      <c r="G26" s="20">
        <f t="shared" si="0"/>
        <v>0.72947984206904004</v>
      </c>
      <c r="H26" s="9">
        <f t="shared" si="3"/>
        <v>8.05549999999998E-5</v>
      </c>
      <c r="I26" s="1">
        <f t="shared" si="2"/>
        <v>1.104279999999998E-4</v>
      </c>
    </row>
    <row r="27" spans="1:14">
      <c r="A27" s="12" t="s">
        <v>2</v>
      </c>
      <c r="B27" s="20">
        <v>9.8363946602429003E-2</v>
      </c>
      <c r="C27" s="9">
        <v>1.078E-5</v>
      </c>
      <c r="D27" s="8" t="s">
        <v>15</v>
      </c>
      <c r="E27" s="8" t="s">
        <v>8</v>
      </c>
      <c r="F27" s="8" t="s">
        <v>15</v>
      </c>
      <c r="G27" s="20">
        <f t="shared" si="0"/>
        <v>0.90163605339757102</v>
      </c>
      <c r="H27" s="9">
        <f t="shared" si="3"/>
        <v>9.8812999999999977E-5</v>
      </c>
      <c r="I27" s="1">
        <f t="shared" si="2"/>
        <v>1.0959299999999998E-4</v>
      </c>
    </row>
    <row r="28" spans="1:14">
      <c r="A28" s="12" t="s">
        <v>3</v>
      </c>
      <c r="B28" s="20">
        <v>1.84741727613916E-2</v>
      </c>
      <c r="C28" s="9">
        <v>1.8523E-6</v>
      </c>
      <c r="D28" s="8" t="s">
        <v>15</v>
      </c>
      <c r="E28" s="8" t="s">
        <v>8</v>
      </c>
      <c r="F28" s="8" t="s">
        <v>15</v>
      </c>
      <c r="G28" s="20">
        <f t="shared" si="0"/>
        <v>0.98152582723860837</v>
      </c>
      <c r="H28" s="9">
        <f t="shared" si="3"/>
        <v>9.8412000000000223E-5</v>
      </c>
      <c r="I28" s="1">
        <f t="shared" si="2"/>
        <v>1.0026430000000023E-4</v>
      </c>
    </row>
    <row r="29" spans="1:14">
      <c r="A29" s="12" t="s">
        <v>4</v>
      </c>
      <c r="B29" s="20">
        <v>2.2473476909539302E-3</v>
      </c>
      <c r="C29" s="9">
        <v>2.2434000000000001E-7</v>
      </c>
      <c r="D29" s="8" t="s">
        <v>15</v>
      </c>
      <c r="E29" s="8" t="s">
        <v>8</v>
      </c>
      <c r="F29" s="8" t="s">
        <v>15</v>
      </c>
      <c r="G29" s="20">
        <f t="shared" si="0"/>
        <v>0.99775265230904608</v>
      </c>
      <c r="H29" s="9">
        <f t="shared" si="3"/>
        <v>9.9599999999999982E-5</v>
      </c>
      <c r="I29" s="1">
        <f t="shared" si="2"/>
        <v>9.9824339999999981E-5</v>
      </c>
    </row>
    <row r="30" spans="1:14">
      <c r="A30" s="12" t="s">
        <v>0</v>
      </c>
      <c r="B30" s="20">
        <v>0.54650415030125499</v>
      </c>
      <c r="C30" s="9">
        <v>5.5238999999999997E-5</v>
      </c>
      <c r="D30" s="8" t="s">
        <v>15</v>
      </c>
      <c r="E30" s="8" t="s">
        <v>9</v>
      </c>
      <c r="F30" s="8" t="s">
        <v>15</v>
      </c>
      <c r="G30" s="20">
        <f t="shared" si="0"/>
        <v>0.45349584969874501</v>
      </c>
      <c r="H30" s="9">
        <f t="shared" si="3"/>
        <v>4.5838000000000092E-5</v>
      </c>
      <c r="I30" s="1">
        <f t="shared" si="2"/>
        <v>1.0107700000000009E-4</v>
      </c>
    </row>
    <row r="31" spans="1:14">
      <c r="A31" s="12" t="s">
        <v>1</v>
      </c>
      <c r="B31" s="20">
        <v>0.29080660456789398</v>
      </c>
      <c r="C31" s="9">
        <v>3.2811999999999997E-5</v>
      </c>
      <c r="D31" s="8" t="s">
        <v>15</v>
      </c>
      <c r="E31" s="8" t="s">
        <v>9</v>
      </c>
      <c r="F31" s="8" t="s">
        <v>15</v>
      </c>
      <c r="G31" s="20">
        <f t="shared" si="0"/>
        <v>0.70919339543210602</v>
      </c>
      <c r="H31" s="9">
        <f t="shared" si="3"/>
        <v>8.0018999999999831E-5</v>
      </c>
      <c r="I31" s="1">
        <f t="shared" si="2"/>
        <v>1.1283099999999983E-4</v>
      </c>
    </row>
    <row r="32" spans="1:14">
      <c r="A32" s="12" t="s">
        <v>2</v>
      </c>
      <c r="B32" s="20">
        <v>9.7544168596749803E-2</v>
      </c>
      <c r="C32" s="9">
        <v>1.0192E-5</v>
      </c>
      <c r="D32" s="8" t="s">
        <v>15</v>
      </c>
      <c r="E32" s="8" t="s">
        <v>9</v>
      </c>
      <c r="F32" s="8" t="s">
        <v>15</v>
      </c>
      <c r="G32" s="20">
        <f t="shared" si="0"/>
        <v>0.90245583140325025</v>
      </c>
      <c r="H32" s="9">
        <f t="shared" si="3"/>
        <v>9.4294000000000002E-5</v>
      </c>
      <c r="I32" s="1">
        <f t="shared" si="2"/>
        <v>1.04486E-4</v>
      </c>
    </row>
    <row r="33" spans="1:14">
      <c r="A33" s="12" t="s">
        <v>3</v>
      </c>
      <c r="B33" s="20">
        <v>1.8519812972965701E-2</v>
      </c>
      <c r="C33" s="9">
        <v>1.9340999999999998E-6</v>
      </c>
      <c r="D33" s="8" t="s">
        <v>15</v>
      </c>
      <c r="E33" s="8" t="s">
        <v>9</v>
      </c>
      <c r="F33" s="8" t="s">
        <v>15</v>
      </c>
      <c r="G33" s="20">
        <f t="shared" si="0"/>
        <v>0.98148018702703432</v>
      </c>
      <c r="H33" s="9">
        <f t="shared" si="3"/>
        <v>1.0250000000000013E-4</v>
      </c>
      <c r="I33" s="1">
        <f t="shared" si="2"/>
        <v>1.0443410000000014E-4</v>
      </c>
    </row>
    <row r="34" spans="1:14">
      <c r="A34" s="12" t="s">
        <v>4</v>
      </c>
      <c r="B34" s="20">
        <v>1.9074446588319199E-3</v>
      </c>
      <c r="C34" s="9">
        <v>2.0076000000000001E-7</v>
      </c>
      <c r="D34" s="8" t="s">
        <v>15</v>
      </c>
      <c r="E34" s="8" t="s">
        <v>9</v>
      </c>
      <c r="F34" s="8" t="s">
        <v>15</v>
      </c>
      <c r="G34" s="20">
        <f t="shared" si="0"/>
        <v>0.99809255534116803</v>
      </c>
      <c r="H34" s="9">
        <f t="shared" si="3"/>
        <v>1.0504999999999986E-4</v>
      </c>
      <c r="I34" s="1">
        <f t="shared" si="2"/>
        <v>1.0525075999999986E-4</v>
      </c>
    </row>
    <row r="35" spans="1:14">
      <c r="A35" s="12" t="s">
        <v>0</v>
      </c>
      <c r="B35" s="20">
        <v>0.52511737089201904</v>
      </c>
      <c r="C35" s="9">
        <v>5.3687999999999998E-5</v>
      </c>
      <c r="D35" s="8" t="s">
        <v>15</v>
      </c>
      <c r="E35" s="8" t="s">
        <v>10</v>
      </c>
      <c r="F35" s="8" t="s">
        <v>15</v>
      </c>
      <c r="G35" s="20">
        <f t="shared" si="0"/>
        <v>0.47488262910798096</v>
      </c>
      <c r="H35" s="9">
        <f t="shared" si="3"/>
        <v>4.8551999999999944E-5</v>
      </c>
      <c r="I35" s="1">
        <f t="shared" si="2"/>
        <v>1.0223999999999994E-4</v>
      </c>
    </row>
    <row r="36" spans="1:14">
      <c r="A36" s="12" t="s">
        <v>1</v>
      </c>
      <c r="B36" s="20">
        <v>0.273318637815466</v>
      </c>
      <c r="C36" s="9">
        <v>3.0378E-5</v>
      </c>
      <c r="D36" s="8" t="s">
        <v>15</v>
      </c>
      <c r="E36" s="8" t="s">
        <v>10</v>
      </c>
      <c r="F36" s="8" t="s">
        <v>15</v>
      </c>
      <c r="G36" s="20">
        <f t="shared" si="0"/>
        <v>0.72668136218453405</v>
      </c>
      <c r="H36" s="9">
        <f t="shared" si="3"/>
        <v>8.0767000000000116E-5</v>
      </c>
      <c r="I36" s="1">
        <f t="shared" si="2"/>
        <v>1.1114500000000012E-4</v>
      </c>
    </row>
    <row r="37" spans="1:14">
      <c r="A37" s="12" t="s">
        <v>2</v>
      </c>
      <c r="B37" s="20">
        <v>0.10245616072465499</v>
      </c>
      <c r="C37" s="9">
        <v>1.0587E-5</v>
      </c>
      <c r="D37" s="8" t="s">
        <v>15</v>
      </c>
      <c r="E37" s="8" t="s">
        <v>10</v>
      </c>
      <c r="F37" s="8" t="s">
        <v>15</v>
      </c>
      <c r="G37" s="20">
        <f t="shared" si="0"/>
        <v>0.89754383927534498</v>
      </c>
      <c r="H37" s="9">
        <f t="shared" si="3"/>
        <v>9.2744999999999519E-5</v>
      </c>
      <c r="I37" s="1">
        <f t="shared" si="2"/>
        <v>1.0333199999999952E-4</v>
      </c>
    </row>
    <row r="38" spans="1:14">
      <c r="A38" s="12" t="s">
        <v>3</v>
      </c>
      <c r="B38" s="20">
        <v>2.0601245379637399E-2</v>
      </c>
      <c r="C38" s="9">
        <v>2.0059000000000001E-6</v>
      </c>
      <c r="D38" s="8" t="s">
        <v>15</v>
      </c>
      <c r="E38" s="8" t="s">
        <v>10</v>
      </c>
      <c r="F38" s="8" t="s">
        <v>15</v>
      </c>
      <c r="G38" s="20">
        <f t="shared" si="0"/>
        <v>0.97939875462036263</v>
      </c>
      <c r="H38" s="9">
        <f t="shared" si="3"/>
        <v>9.5362000000000189E-5</v>
      </c>
      <c r="I38" s="1">
        <f t="shared" si="2"/>
        <v>9.736790000000019E-5</v>
      </c>
    </row>
    <row r="39" spans="1:14">
      <c r="A39" s="12" t="s">
        <v>4</v>
      </c>
      <c r="B39" s="20">
        <v>2.10414958930904E-3</v>
      </c>
      <c r="C39" s="9">
        <v>2.0804999999999999E-7</v>
      </c>
      <c r="D39" s="8" t="s">
        <v>15</v>
      </c>
      <c r="E39" s="8" t="s">
        <v>10</v>
      </c>
      <c r="F39" s="8" t="s">
        <v>15</v>
      </c>
      <c r="G39" s="20">
        <f t="shared" si="0"/>
        <v>0.99789585041069095</v>
      </c>
      <c r="H39" s="9">
        <f t="shared" si="3"/>
        <v>9.8667999999999944E-5</v>
      </c>
      <c r="I39" s="1">
        <f t="shared" si="2"/>
        <v>9.8876049999999942E-5</v>
      </c>
    </row>
    <row r="40" spans="1:14">
      <c r="A40" s="12" t="s">
        <v>0</v>
      </c>
      <c r="B40" s="20">
        <v>0.59626992725584305</v>
      </c>
      <c r="C40" s="9">
        <v>6.1639999999999999E-5</v>
      </c>
      <c r="D40" s="8" t="s">
        <v>15</v>
      </c>
      <c r="E40" s="8" t="s">
        <v>11</v>
      </c>
      <c r="F40" s="8" t="s">
        <v>15</v>
      </c>
      <c r="G40" s="20">
        <f t="shared" si="0"/>
        <v>0.40373007274415695</v>
      </c>
      <c r="H40" s="9">
        <f t="shared" si="3"/>
        <v>4.1735999999999954E-5</v>
      </c>
      <c r="I40" s="1">
        <f t="shared" si="2"/>
        <v>1.0337599999999995E-4</v>
      </c>
      <c r="L40" s="19"/>
      <c r="M40" s="19"/>
      <c r="N40" s="19"/>
    </row>
    <row r="41" spans="1:14">
      <c r="A41" s="12" t="s">
        <v>1</v>
      </c>
      <c r="B41" s="20">
        <v>0.27460633844927201</v>
      </c>
      <c r="C41" s="9">
        <v>2.7554000000000001E-5</v>
      </c>
      <c r="D41" s="8" t="s">
        <v>15</v>
      </c>
      <c r="E41" s="8" t="s">
        <v>11</v>
      </c>
      <c r="F41" s="8" t="s">
        <v>15</v>
      </c>
      <c r="G41" s="20">
        <f t="shared" si="0"/>
        <v>0.72539366155072793</v>
      </c>
      <c r="H41" s="9">
        <f t="shared" si="3"/>
        <v>7.2786000000000167E-5</v>
      </c>
      <c r="I41" s="1">
        <f t="shared" si="2"/>
        <v>1.0034000000000017E-4</v>
      </c>
    </row>
    <row r="42" spans="1:14">
      <c r="A42" s="12" t="s">
        <v>2</v>
      </c>
      <c r="B42" s="20">
        <v>0.112920228366263</v>
      </c>
      <c r="C42" s="9">
        <v>1.0818999999999999E-5</v>
      </c>
      <c r="D42" s="8" t="s">
        <v>15</v>
      </c>
      <c r="E42" s="8" t="s">
        <v>11</v>
      </c>
      <c r="F42" s="8" t="s">
        <v>15</v>
      </c>
      <c r="G42" s="20">
        <f t="shared" si="0"/>
        <v>0.88707977163373697</v>
      </c>
      <c r="H42" s="9">
        <f t="shared" si="3"/>
        <v>8.4991999999999772E-5</v>
      </c>
      <c r="I42" s="1">
        <f t="shared" si="2"/>
        <v>9.5810999999999764E-5</v>
      </c>
    </row>
    <row r="43" spans="1:14">
      <c r="A43" s="12" t="s">
        <v>3</v>
      </c>
      <c r="B43" s="20">
        <v>1.8171187895557099E-2</v>
      </c>
      <c r="C43" s="9">
        <v>1.9518000000000001E-6</v>
      </c>
      <c r="D43" s="8" t="s">
        <v>15</v>
      </c>
      <c r="E43" s="8" t="s">
        <v>11</v>
      </c>
      <c r="F43" s="8" t="s">
        <v>15</v>
      </c>
      <c r="G43" s="20">
        <f t="shared" si="0"/>
        <v>0.98182881210444295</v>
      </c>
      <c r="H43" s="9">
        <f t="shared" si="3"/>
        <v>1.0546000000000001E-4</v>
      </c>
      <c r="I43" s="1">
        <f t="shared" si="2"/>
        <v>1.0741180000000001E-4</v>
      </c>
      <c r="J43" s="19"/>
    </row>
    <row r="44" spans="1:14">
      <c r="A44" s="12" t="s">
        <v>4</v>
      </c>
      <c r="B44" s="20">
        <v>2.4204801338896399E-3</v>
      </c>
      <c r="C44" s="9">
        <v>2.2469000000000001E-7</v>
      </c>
      <c r="D44" s="8" t="s">
        <v>15</v>
      </c>
      <c r="E44" s="8" t="s">
        <v>11</v>
      </c>
      <c r="F44" s="8" t="s">
        <v>15</v>
      </c>
      <c r="G44" s="20">
        <f t="shared" si="0"/>
        <v>0.99757951986611038</v>
      </c>
      <c r="H44" s="9">
        <f t="shared" si="3"/>
        <v>9.2604000000000064E-5</v>
      </c>
      <c r="I44" s="1">
        <f t="shared" si="2"/>
        <v>9.2828690000000061E-5</v>
      </c>
      <c r="J44" s="19"/>
    </row>
    <row r="45" spans="1:14">
      <c r="A45" s="12" t="s">
        <v>2</v>
      </c>
      <c r="B45" s="20">
        <v>0.15108833067663399</v>
      </c>
      <c r="C45" s="9">
        <v>1.0995000000000001E-5</v>
      </c>
      <c r="D45" s="8" t="s">
        <v>15</v>
      </c>
      <c r="E45" s="8" t="s">
        <v>17</v>
      </c>
      <c r="F45" s="8" t="s">
        <v>15</v>
      </c>
      <c r="G45" s="20">
        <f t="shared" si="0"/>
        <v>0.84891166932336604</v>
      </c>
      <c r="H45" s="9">
        <f t="shared" si="3"/>
        <v>6.1776999999999947E-5</v>
      </c>
      <c r="I45" s="1">
        <f t="shared" si="2"/>
        <v>7.2771999999999946E-5</v>
      </c>
      <c r="J45" s="19"/>
    </row>
    <row r="46" spans="1:14">
      <c r="A46" s="12" t="s">
        <v>2</v>
      </c>
      <c r="B46" s="20">
        <v>0.18463886768889201</v>
      </c>
      <c r="C46" s="9">
        <v>1.3305999999999999E-5</v>
      </c>
      <c r="D46" s="8" t="s">
        <v>15</v>
      </c>
      <c r="E46" s="8" t="s">
        <v>18</v>
      </c>
      <c r="F46" s="8" t="s">
        <v>15</v>
      </c>
      <c r="G46" s="20">
        <f t="shared" si="0"/>
        <v>0.81536113231110796</v>
      </c>
      <c r="H46" s="9">
        <f t="shared" si="3"/>
        <v>5.8758999999999984E-5</v>
      </c>
      <c r="I46" s="1">
        <f t="shared" si="2"/>
        <v>7.2064999999999982E-5</v>
      </c>
    </row>
    <row r="47" spans="1:14">
      <c r="A47" s="12" t="s">
        <v>2</v>
      </c>
      <c r="B47" s="20">
        <v>0.203237627350703</v>
      </c>
      <c r="C47" s="9">
        <v>1.5141E-5</v>
      </c>
      <c r="D47" s="8" t="s">
        <v>15</v>
      </c>
      <c r="E47" s="8" t="s">
        <v>19</v>
      </c>
      <c r="F47" s="8" t="s">
        <v>15</v>
      </c>
      <c r="G47" s="20">
        <f t="shared" si="0"/>
        <v>0.79676237264929695</v>
      </c>
      <c r="H47" s="9">
        <f t="shared" si="3"/>
        <v>5.9357999999999888E-5</v>
      </c>
      <c r="I47" s="1">
        <f t="shared" si="2"/>
        <v>7.4498999999999884E-5</v>
      </c>
    </row>
    <row r="48" spans="1:14">
      <c r="A48" s="12" t="s">
        <v>0</v>
      </c>
      <c r="B48" s="20">
        <v>0.58773414432490101</v>
      </c>
      <c r="C48" s="9">
        <v>5.3968965783516998E-5</v>
      </c>
      <c r="D48" s="8" t="s">
        <v>14</v>
      </c>
      <c r="E48" s="8" t="s">
        <v>8</v>
      </c>
      <c r="F48" s="8" t="s">
        <v>22</v>
      </c>
      <c r="G48" s="20">
        <f t="shared" si="0"/>
        <v>0.41226585567509899</v>
      </c>
      <c r="H48" s="1">
        <f t="shared" si="3"/>
        <v>3.7856507186933414E-5</v>
      </c>
      <c r="I48" s="1">
        <f t="shared" si="2"/>
        <v>9.1825472970450412E-5</v>
      </c>
    </row>
    <row r="49" spans="1:15">
      <c r="A49" s="12" t="s">
        <v>1</v>
      </c>
      <c r="B49" s="20">
        <v>0.25589391151777602</v>
      </c>
      <c r="C49" s="9">
        <v>2.52563318270241E-5</v>
      </c>
      <c r="D49" s="8" t="s">
        <v>14</v>
      </c>
      <c r="E49" s="8" t="s">
        <v>8</v>
      </c>
      <c r="F49" s="8" t="s">
        <v>22</v>
      </c>
      <c r="G49" s="20">
        <f t="shared" si="0"/>
        <v>0.74410608848222393</v>
      </c>
      <c r="H49" s="1">
        <f t="shared" si="3"/>
        <v>7.3442115811772626E-5</v>
      </c>
      <c r="I49" s="1">
        <f t="shared" si="2"/>
        <v>9.8698447638796726E-5</v>
      </c>
    </row>
    <row r="50" spans="1:15">
      <c r="A50" s="12" t="s">
        <v>2</v>
      </c>
      <c r="B50" s="20">
        <v>9.6325124768945503E-2</v>
      </c>
      <c r="C50" s="9">
        <v>9.1971084894378603E-6</v>
      </c>
      <c r="D50" s="8" t="s">
        <v>14</v>
      </c>
      <c r="E50" s="8" t="s">
        <v>8</v>
      </c>
      <c r="F50" s="8" t="s">
        <v>22</v>
      </c>
      <c r="G50" s="20">
        <f t="shared" si="0"/>
        <v>0.9036748752310545</v>
      </c>
      <c r="H50" s="1">
        <f t="shared" si="3"/>
        <v>8.6282741772878525E-5</v>
      </c>
      <c r="I50" s="1">
        <f t="shared" si="2"/>
        <v>9.547985026231639E-5</v>
      </c>
    </row>
    <row r="51" spans="1:15">
      <c r="A51" s="12" t="s">
        <v>3</v>
      </c>
      <c r="B51" s="20">
        <v>1.6891522826054502E-2</v>
      </c>
      <c r="C51" s="9">
        <v>1.68419991709785E-6</v>
      </c>
      <c r="D51" s="8" t="s">
        <v>14</v>
      </c>
      <c r="E51" s="8" t="s">
        <v>8</v>
      </c>
      <c r="F51" s="8" t="s">
        <v>22</v>
      </c>
      <c r="G51" s="20">
        <f t="shared" si="0"/>
        <v>0.98310847717394545</v>
      </c>
      <c r="H51" s="1">
        <f t="shared" si="3"/>
        <v>9.8022613639110273E-5</v>
      </c>
      <c r="I51" s="1">
        <f t="shared" si="2"/>
        <v>9.970681355620813E-5</v>
      </c>
    </row>
    <row r="52" spans="1:15">
      <c r="A52" s="12" t="s">
        <v>4</v>
      </c>
      <c r="B52" s="20">
        <v>2.1572685511519101E-3</v>
      </c>
      <c r="C52" s="9">
        <v>2.07278020618519E-7</v>
      </c>
      <c r="D52" s="8" t="s">
        <v>14</v>
      </c>
      <c r="E52" s="8" t="s">
        <v>8</v>
      </c>
      <c r="F52" s="8" t="s">
        <v>22</v>
      </c>
      <c r="G52" s="20">
        <f t="shared" si="0"/>
        <v>0.99784273144884805</v>
      </c>
      <c r="H52" s="1">
        <f t="shared" si="3"/>
        <v>9.5876271942523243E-5</v>
      </c>
      <c r="I52" s="1">
        <f t="shared" si="2"/>
        <v>9.6083549963141767E-5</v>
      </c>
    </row>
    <row r="53" spans="1:15">
      <c r="A53" s="12" t="s">
        <v>0</v>
      </c>
      <c r="B53" s="20">
        <v>0.63246340713549098</v>
      </c>
      <c r="C53" s="9">
        <v>5.6625278406192801E-5</v>
      </c>
      <c r="D53" s="8" t="s">
        <v>14</v>
      </c>
      <c r="E53" s="8" t="s">
        <v>9</v>
      </c>
      <c r="F53" s="8" t="s">
        <v>22</v>
      </c>
      <c r="G53" s="20">
        <f t="shared" si="0"/>
        <v>0.36753659286450902</v>
      </c>
      <c r="H53" s="1">
        <f t="shared" si="3"/>
        <v>3.290603323546573E-5</v>
      </c>
      <c r="I53" s="1">
        <f t="shared" si="2"/>
        <v>8.9531311641658531E-5</v>
      </c>
      <c r="K53" s="1"/>
      <c r="L53" s="1"/>
      <c r="M53" s="1"/>
      <c r="N53" s="1"/>
      <c r="O53" s="1"/>
    </row>
    <row r="54" spans="1:15">
      <c r="A54" s="12" t="s">
        <v>1</v>
      </c>
      <c r="B54" s="20">
        <v>0.29942931544185802</v>
      </c>
      <c r="C54" s="9">
        <v>3.0372042365543199E-5</v>
      </c>
      <c r="D54" s="8" t="s">
        <v>14</v>
      </c>
      <c r="E54" s="8" t="s">
        <v>9</v>
      </c>
      <c r="F54" s="8" t="s">
        <v>22</v>
      </c>
      <c r="G54" s="20">
        <f t="shared" si="0"/>
        <v>0.70057068455814198</v>
      </c>
      <c r="H54" s="1">
        <f t="shared" ref="H54:H70" si="4">C54/B54-C54</f>
        <v>7.1061053190662354E-5</v>
      </c>
      <c r="I54" s="1">
        <f t="shared" si="2"/>
        <v>1.0143309555620556E-4</v>
      </c>
      <c r="K54" s="1"/>
      <c r="L54" s="1"/>
      <c r="M54" s="1"/>
      <c r="N54" s="1"/>
      <c r="O54" s="1"/>
    </row>
    <row r="55" spans="1:15">
      <c r="A55" s="12" t="s">
        <v>2</v>
      </c>
      <c r="B55" s="20">
        <v>9.4326593807004602E-2</v>
      </c>
      <c r="C55" s="9">
        <v>9.0850923767061908E-6</v>
      </c>
      <c r="D55" s="8" t="s">
        <v>14</v>
      </c>
      <c r="E55" s="8" t="s">
        <v>9</v>
      </c>
      <c r="F55" s="8" t="s">
        <v>22</v>
      </c>
      <c r="G55" s="20">
        <f t="shared" ref="G55:G70" si="5">1-B55</f>
        <v>0.90567340619299541</v>
      </c>
      <c r="H55" s="1">
        <f t="shared" si="4"/>
        <v>8.7230188500440683E-5</v>
      </c>
      <c r="I55" s="1">
        <f t="shared" si="2"/>
        <v>9.6315280877146874E-5</v>
      </c>
      <c r="J55" s="1"/>
      <c r="K55" s="1"/>
      <c r="L55" s="1"/>
      <c r="M55" s="1"/>
      <c r="N55" s="1"/>
      <c r="O55" s="1"/>
    </row>
    <row r="56" spans="1:15">
      <c r="A56" s="12" t="s">
        <v>3</v>
      </c>
      <c r="B56" s="20">
        <v>1.89804929445247E-2</v>
      </c>
      <c r="C56" s="9">
        <v>1.83104273904987E-6</v>
      </c>
      <c r="D56" s="8" t="s">
        <v>14</v>
      </c>
      <c r="E56" s="8" t="s">
        <v>9</v>
      </c>
      <c r="F56" s="8" t="s">
        <v>22</v>
      </c>
      <c r="G56" s="20">
        <f t="shared" si="5"/>
        <v>0.98101950705547525</v>
      </c>
      <c r="H56" s="1">
        <f t="shared" si="4"/>
        <v>9.463867195179386E-5</v>
      </c>
      <c r="I56" s="1">
        <f t="shared" si="2"/>
        <v>9.6469714690843725E-5</v>
      </c>
      <c r="J56" s="1"/>
      <c r="K56" s="1"/>
      <c r="L56" s="1"/>
      <c r="M56" s="1"/>
      <c r="N56" s="1"/>
      <c r="O56" s="1"/>
    </row>
    <row r="57" spans="1:15">
      <c r="A57" s="12" t="s">
        <v>4</v>
      </c>
      <c r="B57" s="20">
        <v>2.23626960466581E-3</v>
      </c>
      <c r="C57" s="9">
        <v>2.2216548001887999E-7</v>
      </c>
      <c r="D57" s="8" t="s">
        <v>14</v>
      </c>
      <c r="E57" s="8" t="s">
        <v>9</v>
      </c>
      <c r="F57" s="8" t="s">
        <v>22</v>
      </c>
      <c r="G57" s="20">
        <f t="shared" si="5"/>
        <v>0.99776373039533417</v>
      </c>
      <c r="H57" s="1">
        <f t="shared" si="4"/>
        <v>9.9124299523730344E-5</v>
      </c>
      <c r="I57" s="1">
        <f t="shared" si="2"/>
        <v>9.9346465003749218E-5</v>
      </c>
      <c r="J57" s="1"/>
    </row>
    <row r="58" spans="1:15">
      <c r="A58" s="12" t="s">
        <v>0</v>
      </c>
      <c r="B58" s="20">
        <v>0.56036930247229599</v>
      </c>
      <c r="C58" s="9">
        <v>5.5132784628007403E-5</v>
      </c>
      <c r="D58" s="8" t="s">
        <v>14</v>
      </c>
      <c r="E58" s="8" t="s">
        <v>10</v>
      </c>
      <c r="F58" s="8" t="s">
        <v>22</v>
      </c>
      <c r="G58" s="20">
        <f t="shared" si="5"/>
        <v>0.43963069752770401</v>
      </c>
      <c r="H58" s="1">
        <f t="shared" si="4"/>
        <v>4.3253733664066789E-5</v>
      </c>
      <c r="I58" s="1">
        <f t="shared" si="2"/>
        <v>9.8386518292074192E-5</v>
      </c>
    </row>
    <row r="59" spans="1:15">
      <c r="A59" s="12" t="s">
        <v>1</v>
      </c>
      <c r="B59" s="20">
        <v>0.32530177442460201</v>
      </c>
      <c r="C59" s="9">
        <v>3.2945388238432502E-5</v>
      </c>
      <c r="D59" s="8" t="s">
        <v>14</v>
      </c>
      <c r="E59" s="8" t="s">
        <v>10</v>
      </c>
      <c r="F59" s="8" t="s">
        <v>22</v>
      </c>
      <c r="G59" s="20">
        <f t="shared" si="5"/>
        <v>0.67469822557539794</v>
      </c>
      <c r="H59" s="1">
        <f t="shared" si="4"/>
        <v>6.8330998269777407E-5</v>
      </c>
      <c r="I59" s="1">
        <f t="shared" si="2"/>
        <v>1.012763865082099E-4</v>
      </c>
    </row>
    <row r="60" spans="1:15">
      <c r="A60" s="12" t="s">
        <v>2</v>
      </c>
      <c r="B60" s="20">
        <v>0.100311538266235</v>
      </c>
      <c r="C60" s="9">
        <v>9.49484803584438E-6</v>
      </c>
      <c r="D60" s="8" t="s">
        <v>14</v>
      </c>
      <c r="E60" s="8" t="s">
        <v>10</v>
      </c>
      <c r="F60" s="8" t="s">
        <v>22</v>
      </c>
      <c r="G60" s="20">
        <f t="shared" si="5"/>
        <v>0.89968846173376504</v>
      </c>
      <c r="H60" s="1">
        <f t="shared" si="4"/>
        <v>8.5158750143901206E-5</v>
      </c>
      <c r="I60" s="1">
        <f t="shared" si="2"/>
        <v>9.4653598179745581E-5</v>
      </c>
    </row>
    <row r="61" spans="1:15">
      <c r="A61" s="12" t="s">
        <v>3</v>
      </c>
      <c r="B61" s="20">
        <v>2.0045979498547899E-2</v>
      </c>
      <c r="C61" s="9">
        <v>1.93329176162688E-6</v>
      </c>
      <c r="D61" s="8" t="s">
        <v>14</v>
      </c>
      <c r="E61" s="8" t="s">
        <v>10</v>
      </c>
      <c r="F61" s="8" t="s">
        <v>22</v>
      </c>
      <c r="G61" s="20">
        <f t="shared" si="5"/>
        <v>0.97995402050145208</v>
      </c>
      <c r="H61" s="1">
        <f t="shared" si="4"/>
        <v>9.4509576583465691E-5</v>
      </c>
      <c r="I61" s="1">
        <f t="shared" si="2"/>
        <v>9.6442868345092577E-5</v>
      </c>
    </row>
    <row r="62" spans="1:15">
      <c r="A62" s="12" t="s">
        <v>4</v>
      </c>
      <c r="B62" s="20">
        <v>2.0981812197357402E-3</v>
      </c>
      <c r="C62" s="9">
        <v>2.0373866864471601E-7</v>
      </c>
      <c r="D62" s="8" t="s">
        <v>14</v>
      </c>
      <c r="E62" s="8" t="s">
        <v>10</v>
      </c>
      <c r="F62" s="8" t="s">
        <v>22</v>
      </c>
      <c r="G62" s="20">
        <f t="shared" si="5"/>
        <v>0.99790181878026429</v>
      </c>
      <c r="H62" s="1">
        <f t="shared" si="4"/>
        <v>9.6898774083030889E-5</v>
      </c>
      <c r="I62" s="1">
        <f t="shared" si="2"/>
        <v>9.7102512751675611E-5</v>
      </c>
    </row>
    <row r="63" spans="1:15">
      <c r="A63" s="12" t="s">
        <v>0</v>
      </c>
      <c r="B63" s="20">
        <v>0.54289906555288903</v>
      </c>
      <c r="C63" s="9">
        <v>5.2470065640156001E-5</v>
      </c>
      <c r="D63" s="8" t="s">
        <v>14</v>
      </c>
      <c r="E63" s="8" t="s">
        <v>11</v>
      </c>
      <c r="F63" s="8" t="s">
        <v>22</v>
      </c>
      <c r="G63" s="20">
        <f t="shared" si="5"/>
        <v>0.45710093444711097</v>
      </c>
      <c r="H63" s="1">
        <f t="shared" si="4"/>
        <v>4.4177854699733379E-5</v>
      </c>
      <c r="I63" s="1">
        <f t="shared" si="2"/>
        <v>9.664792033988938E-5</v>
      </c>
    </row>
    <row r="64" spans="1:15">
      <c r="A64" s="12" t="s">
        <v>1</v>
      </c>
      <c r="B64" s="20">
        <v>0.285379725849363</v>
      </c>
      <c r="C64" s="9">
        <v>2.80510222582627E-5</v>
      </c>
      <c r="D64" s="8" t="s">
        <v>14</v>
      </c>
      <c r="E64" s="8" t="s">
        <v>11</v>
      </c>
      <c r="F64" s="8" t="s">
        <v>22</v>
      </c>
      <c r="G64" s="20">
        <f t="shared" si="5"/>
        <v>0.714620274150637</v>
      </c>
      <c r="H64" s="1">
        <f t="shared" si="4"/>
        <v>7.0242653561824691E-5</v>
      </c>
      <c r="I64" s="1">
        <f t="shared" si="2"/>
        <v>9.8293675820087395E-5</v>
      </c>
    </row>
    <row r="65" spans="1:13">
      <c r="A65" s="12" t="s">
        <v>2</v>
      </c>
      <c r="B65" s="20">
        <v>0.10136110454403</v>
      </c>
      <c r="C65" s="9">
        <v>9.6535723338277093E-6</v>
      </c>
      <c r="D65" s="8" t="s">
        <v>14</v>
      </c>
      <c r="E65" s="8" t="s">
        <v>11</v>
      </c>
      <c r="F65" s="8" t="s">
        <v>22</v>
      </c>
      <c r="G65" s="20">
        <f t="shared" si="5"/>
        <v>0.89863889545596998</v>
      </c>
      <c r="H65" s="1">
        <f t="shared" si="4"/>
        <v>8.558584299470513E-5</v>
      </c>
      <c r="I65" s="1">
        <f t="shared" si="2"/>
        <v>9.5239415328532838E-5</v>
      </c>
    </row>
    <row r="66" spans="1:13">
      <c r="A66" s="12" t="s">
        <v>3</v>
      </c>
      <c r="B66" s="20">
        <v>1.7177713872192499E-2</v>
      </c>
      <c r="C66" s="9">
        <v>1.7150185600280301E-6</v>
      </c>
      <c r="D66" s="8" t="s">
        <v>14</v>
      </c>
      <c r="E66" s="8" t="s">
        <v>11</v>
      </c>
      <c r="F66" s="8" t="s">
        <v>22</v>
      </c>
      <c r="G66" s="20">
        <f t="shared" si="5"/>
        <v>0.98282228612780753</v>
      </c>
      <c r="H66" s="1">
        <f t="shared" si="4"/>
        <v>9.8124725703283041E-5</v>
      </c>
      <c r="I66" s="1">
        <f t="shared" si="2"/>
        <v>9.9839744263311074E-5</v>
      </c>
    </row>
    <row r="67" spans="1:13">
      <c r="A67" s="12" t="s">
        <v>4</v>
      </c>
      <c r="B67" s="20">
        <v>2.8151428660751899E-3</v>
      </c>
      <c r="C67" s="9">
        <v>2.67480451985144E-7</v>
      </c>
      <c r="D67" s="8" t="s">
        <v>14</v>
      </c>
      <c r="E67" s="8" t="s">
        <v>11</v>
      </c>
      <c r="F67" s="8" t="s">
        <v>22</v>
      </c>
      <c r="G67" s="20">
        <f t="shared" si="5"/>
        <v>0.9971848571339248</v>
      </c>
      <c r="H67" s="1">
        <f t="shared" si="4"/>
        <v>9.4747396131546611E-5</v>
      </c>
      <c r="I67" s="1">
        <f t="shared" ref="I67:I79" si="6">H67+C67</f>
        <v>9.501487658353175E-5</v>
      </c>
    </row>
    <row r="68" spans="1:13">
      <c r="A68" s="12" t="s">
        <v>2</v>
      </c>
      <c r="B68" s="20">
        <v>0.14857655662574301</v>
      </c>
      <c r="C68" s="9">
        <v>1.3855937353066101E-5</v>
      </c>
      <c r="D68" s="8" t="s">
        <v>14</v>
      </c>
      <c r="E68" s="8" t="s">
        <v>17</v>
      </c>
      <c r="F68" s="8" t="s">
        <v>22</v>
      </c>
      <c r="G68" s="20">
        <f t="shared" si="5"/>
        <v>0.85142344337425702</v>
      </c>
      <c r="H68" s="1">
        <f t="shared" si="4"/>
        <v>7.9401960580108641E-5</v>
      </c>
      <c r="I68" s="1">
        <f t="shared" si="6"/>
        <v>9.3257897933174747E-5</v>
      </c>
    </row>
    <row r="69" spans="1:13">
      <c r="A69" s="12" t="s">
        <v>2</v>
      </c>
      <c r="B69" s="20">
        <v>0.16126834664471601</v>
      </c>
      <c r="C69" s="9">
        <v>1.51100024286655E-5</v>
      </c>
      <c r="D69" s="8" t="s">
        <v>14</v>
      </c>
      <c r="E69" s="8" t="s">
        <v>18</v>
      </c>
      <c r="F69" s="8" t="s">
        <v>22</v>
      </c>
      <c r="G69" s="20">
        <f t="shared" si="5"/>
        <v>0.83873165335528399</v>
      </c>
      <c r="H69" s="1">
        <f t="shared" si="4"/>
        <v>7.8584778618192726E-5</v>
      </c>
      <c r="I69" s="1">
        <f t="shared" si="6"/>
        <v>9.3694781046858226E-5</v>
      </c>
    </row>
    <row r="70" spans="1:13">
      <c r="A70" s="12" t="s">
        <v>2</v>
      </c>
      <c r="B70" s="20">
        <v>0.15397751632932499</v>
      </c>
      <c r="C70" s="9">
        <v>1.45995462928162E-5</v>
      </c>
      <c r="D70" s="8" t="s">
        <v>14</v>
      </c>
      <c r="E70" s="8" t="s">
        <v>19</v>
      </c>
      <c r="F70" s="8" t="s">
        <v>22</v>
      </c>
      <c r="G70" s="20">
        <f t="shared" si="5"/>
        <v>0.84602248367067501</v>
      </c>
      <c r="H70" s="1">
        <f t="shared" si="4"/>
        <v>8.0216545308446489E-5</v>
      </c>
      <c r="I70" s="1">
        <f t="shared" si="6"/>
        <v>9.4816091601262689E-5</v>
      </c>
      <c r="J70" s="1"/>
      <c r="K70" s="1"/>
    </row>
    <row r="71" spans="1:13">
      <c r="A71" s="12" t="s">
        <v>2</v>
      </c>
      <c r="B71" s="20">
        <v>3.8755283260796539E-2</v>
      </c>
      <c r="C71" s="9">
        <v>3.8661828571428567E-6</v>
      </c>
      <c r="D71" s="8" t="s">
        <v>15</v>
      </c>
      <c r="E71" s="8" t="s">
        <v>184</v>
      </c>
      <c r="F71" s="8" t="s">
        <v>15</v>
      </c>
      <c r="G71" s="20">
        <f>1-B71</f>
        <v>0.96124471673920342</v>
      </c>
      <c r="H71" s="1">
        <f t="shared" ref="H71:H79" si="7">C71/B71-C71</f>
        <v>9.5892676628571419E-5</v>
      </c>
      <c r="I71" s="1">
        <f t="shared" si="6"/>
        <v>9.9758859485714278E-5</v>
      </c>
    </row>
    <row r="72" spans="1:13">
      <c r="A72" s="12" t="s">
        <v>2</v>
      </c>
      <c r="B72" s="20">
        <v>3.9189345286346523E-2</v>
      </c>
      <c r="C72" s="9">
        <v>3.6487750857142854E-6</v>
      </c>
      <c r="D72" s="8" t="s">
        <v>15</v>
      </c>
      <c r="E72" s="8" t="s">
        <v>185</v>
      </c>
      <c r="F72" s="8" t="s">
        <v>15</v>
      </c>
      <c r="G72" s="22">
        <f>1-B72</f>
        <v>0.96081065471365346</v>
      </c>
      <c r="H72" s="1">
        <f t="shared" si="7"/>
        <v>8.9457528657142836E-5</v>
      </c>
      <c r="I72" s="1">
        <f t="shared" si="6"/>
        <v>9.3106303742857119E-5</v>
      </c>
    </row>
    <row r="73" spans="1:13">
      <c r="A73" s="12" t="s">
        <v>2</v>
      </c>
      <c r="B73" s="20">
        <v>4.1697924115122922E-2</v>
      </c>
      <c r="C73" s="9">
        <v>3.8296014857142859E-6</v>
      </c>
      <c r="D73" s="8" t="s">
        <v>15</v>
      </c>
      <c r="E73" s="8" t="s">
        <v>186</v>
      </c>
      <c r="F73" s="8" t="s">
        <v>15</v>
      </c>
      <c r="G73" s="20">
        <f t="shared" ref="G73:G79" si="8">1-B73</f>
        <v>0.95830207588487704</v>
      </c>
      <c r="H73" s="1">
        <f t="shared" si="7"/>
        <v>8.8011936599999998E-5</v>
      </c>
      <c r="I73" s="1">
        <f t="shared" si="6"/>
        <v>9.1841538085714282E-5</v>
      </c>
      <c r="J73" s="19"/>
      <c r="K73" s="1"/>
    </row>
    <row r="74" spans="1:13">
      <c r="A74" s="12" t="s">
        <v>2</v>
      </c>
      <c r="B74" s="20">
        <v>2.6640271264777401E-2</v>
      </c>
      <c r="C74" s="9">
        <v>2.5041742956007201E-6</v>
      </c>
      <c r="D74" s="8" t="s">
        <v>14</v>
      </c>
      <c r="E74" s="8" t="s">
        <v>184</v>
      </c>
      <c r="F74" s="8" t="s">
        <v>27</v>
      </c>
      <c r="G74" s="22">
        <f t="shared" si="8"/>
        <v>0.97335972873522258</v>
      </c>
      <c r="H74" s="1">
        <f t="shared" si="7"/>
        <v>9.1495405164824275E-5</v>
      </c>
      <c r="I74" s="1">
        <f t="shared" si="6"/>
        <v>9.3999579460425002E-5</v>
      </c>
    </row>
    <row r="75" spans="1:13">
      <c r="A75" s="12" t="s">
        <v>2</v>
      </c>
      <c r="B75" s="20">
        <v>2.7986178226651299E-2</v>
      </c>
      <c r="C75" s="9">
        <v>2.62303519161855E-6</v>
      </c>
      <c r="D75" s="8" t="s">
        <v>14</v>
      </c>
      <c r="E75" s="8" t="s">
        <v>185</v>
      </c>
      <c r="F75" s="8" t="s">
        <v>27</v>
      </c>
      <c r="G75" s="20">
        <f t="shared" si="8"/>
        <v>0.97201382177334872</v>
      </c>
      <c r="H75" s="1">
        <f t="shared" si="7"/>
        <v>9.1103059538980569E-5</v>
      </c>
      <c r="I75" s="1">
        <f t="shared" si="6"/>
        <v>9.3726094730599115E-5</v>
      </c>
    </row>
    <row r="76" spans="1:13">
      <c r="A76" s="12" t="s">
        <v>2</v>
      </c>
      <c r="B76" s="20">
        <v>3.1570626557578398E-2</v>
      </c>
      <c r="C76" s="9">
        <v>2.9601632766764098E-6</v>
      </c>
      <c r="D76" s="8" t="s">
        <v>14</v>
      </c>
      <c r="E76" s="8" t="s">
        <v>186</v>
      </c>
      <c r="F76" s="8" t="s">
        <v>27</v>
      </c>
      <c r="G76" s="22">
        <f t="shared" si="8"/>
        <v>0.96842937344242164</v>
      </c>
      <c r="H76" s="1">
        <f t="shared" si="7"/>
        <v>9.0803046372573795E-5</v>
      </c>
      <c r="I76" s="1">
        <f t="shared" si="6"/>
        <v>9.3763209649250207E-5</v>
      </c>
    </row>
    <row r="77" spans="1:13">
      <c r="A77" s="12" t="s">
        <v>2</v>
      </c>
      <c r="B77" s="20">
        <v>3.4394730057803802E-2</v>
      </c>
      <c r="C77" s="9">
        <v>3.2909344694830101E-6</v>
      </c>
      <c r="D77" s="8" t="s">
        <v>14</v>
      </c>
      <c r="E77" s="8" t="s">
        <v>184</v>
      </c>
      <c r="F77" s="8" t="s">
        <v>22</v>
      </c>
      <c r="G77" s="20">
        <f t="shared" si="8"/>
        <v>0.9656052699421962</v>
      </c>
      <c r="H77" s="1">
        <f t="shared" si="7"/>
        <v>9.2390423225497116E-5</v>
      </c>
      <c r="I77" s="1">
        <f t="shared" si="6"/>
        <v>9.5681357694980129E-5</v>
      </c>
      <c r="K77" s="16"/>
      <c r="L77" s="16"/>
      <c r="M77" s="16"/>
    </row>
    <row r="78" spans="1:13">
      <c r="A78" s="12" t="s">
        <v>2</v>
      </c>
      <c r="B78" s="20">
        <v>3.6454657132841899E-2</v>
      </c>
      <c r="C78" s="9">
        <v>3.4066375094286598E-6</v>
      </c>
      <c r="D78" s="8" t="s">
        <v>14</v>
      </c>
      <c r="E78" s="8" t="s">
        <v>185</v>
      </c>
      <c r="F78" s="8" t="s">
        <v>22</v>
      </c>
      <c r="G78" s="22">
        <f t="shared" si="8"/>
        <v>0.96354534286715809</v>
      </c>
      <c r="H78" s="1">
        <f t="shared" si="7"/>
        <v>9.0041985447434362E-5</v>
      </c>
      <c r="I78" s="1">
        <f t="shared" si="6"/>
        <v>9.3448622956863019E-5</v>
      </c>
    </row>
    <row r="79" spans="1:13">
      <c r="A79" s="12" t="s">
        <v>2</v>
      </c>
      <c r="B79" s="20">
        <v>3.6624357621130803E-2</v>
      </c>
      <c r="C79" s="9">
        <v>3.51579442324904E-6</v>
      </c>
      <c r="D79" s="8" t="s">
        <v>14</v>
      </c>
      <c r="E79" s="8" t="s">
        <v>186</v>
      </c>
      <c r="F79" s="8" t="s">
        <v>22</v>
      </c>
      <c r="G79" s="20">
        <f t="shared" si="8"/>
        <v>0.96337564237886919</v>
      </c>
      <c r="H79" s="1">
        <f t="shared" si="7"/>
        <v>9.2480276268802251E-5</v>
      </c>
      <c r="I79" s="1">
        <f t="shared" si="6"/>
        <v>9.5996070692051287E-5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0C84-5F8D-844D-8D58-7F7E62E4C9CE}">
  <dimension ref="A1:I70"/>
  <sheetViews>
    <sheetView topLeftCell="A14" workbookViewId="0">
      <selection activeCell="C22" sqref="C22:C41"/>
    </sheetView>
  </sheetViews>
  <sheetFormatPr baseColWidth="10" defaultRowHeight="16"/>
  <cols>
    <col min="1" max="1" width="10.83203125" style="12"/>
    <col min="2" max="2" width="10.83203125" style="10"/>
    <col min="3" max="3" width="10.83203125" style="1"/>
    <col min="7" max="7" width="10.83203125" style="16"/>
    <col min="8" max="9" width="10.83203125" style="1"/>
  </cols>
  <sheetData>
    <row r="1" spans="1:9" s="12" customFormat="1">
      <c r="A1" s="12" t="s">
        <v>12</v>
      </c>
      <c r="B1" s="23" t="s">
        <v>360</v>
      </c>
      <c r="C1" s="18" t="s">
        <v>357</v>
      </c>
      <c r="D1" s="12" t="s">
        <v>20</v>
      </c>
      <c r="E1" s="12" t="s">
        <v>16</v>
      </c>
      <c r="F1" s="12" t="s">
        <v>21</v>
      </c>
      <c r="G1" s="17" t="s">
        <v>361</v>
      </c>
      <c r="H1" s="18" t="s">
        <v>358</v>
      </c>
      <c r="I1" s="18" t="s">
        <v>359</v>
      </c>
    </row>
    <row r="2" spans="1:9">
      <c r="A2" s="12" t="s">
        <v>0</v>
      </c>
      <c r="B2" s="10">
        <v>0.76646090738102501</v>
      </c>
      <c r="C2" s="1">
        <v>5.4841745940699203E-5</v>
      </c>
      <c r="D2" t="s">
        <v>14</v>
      </c>
      <c r="E2" t="s">
        <v>8</v>
      </c>
      <c r="F2" t="s">
        <v>27</v>
      </c>
      <c r="G2" s="16">
        <v>0.23353909261897499</v>
      </c>
      <c r="H2" s="1">
        <v>1.6710169378885566E-5</v>
      </c>
      <c r="I2" s="1">
        <v>7.1551915319584768E-5</v>
      </c>
    </row>
    <row r="3" spans="1:9">
      <c r="A3" s="12" t="s">
        <v>1</v>
      </c>
      <c r="B3" s="10">
        <v>0.35857865156263002</v>
      </c>
      <c r="C3" s="1">
        <v>3.10989347543067E-5</v>
      </c>
      <c r="D3" t="s">
        <v>14</v>
      </c>
      <c r="E3" t="s">
        <v>8</v>
      </c>
      <c r="F3" t="s">
        <v>27</v>
      </c>
      <c r="G3" s="16">
        <v>0.64142134843736998</v>
      </c>
      <c r="H3" s="1">
        <v>5.5629415131506006E-5</v>
      </c>
      <c r="I3" s="1">
        <v>8.6728349885812706E-5</v>
      </c>
    </row>
    <row r="4" spans="1:9">
      <c r="A4" s="12" t="s">
        <v>2</v>
      </c>
      <c r="B4" s="10">
        <v>0.10380368838623</v>
      </c>
      <c r="C4" s="1">
        <v>9.6651906231526605E-6</v>
      </c>
      <c r="D4" t="s">
        <v>14</v>
      </c>
      <c r="E4" t="s">
        <v>8</v>
      </c>
      <c r="F4" t="s">
        <v>27</v>
      </c>
      <c r="G4" s="16">
        <v>0.89619631161377</v>
      </c>
      <c r="H4" s="1">
        <v>8.3445090653083657E-5</v>
      </c>
      <c r="I4" s="1">
        <v>9.3110281276236319E-5</v>
      </c>
    </row>
    <row r="5" spans="1:9">
      <c r="A5" s="12" t="s">
        <v>3</v>
      </c>
      <c r="B5" s="10">
        <v>1.50877645164552E-2</v>
      </c>
      <c r="C5" s="1">
        <v>1.4535930865477801E-6</v>
      </c>
      <c r="D5" t="s">
        <v>14</v>
      </c>
      <c r="E5" t="s">
        <v>8</v>
      </c>
      <c r="F5" t="s">
        <v>27</v>
      </c>
      <c r="G5" s="16">
        <v>0.98491223548354478</v>
      </c>
      <c r="H5" s="1">
        <v>9.4888915769714174E-5</v>
      </c>
      <c r="I5" s="1">
        <v>9.6342508856261957E-5</v>
      </c>
    </row>
    <row r="6" spans="1:9">
      <c r="A6" s="12" t="s">
        <v>4</v>
      </c>
      <c r="B6" s="10">
        <v>1.5297702786304999E-3</v>
      </c>
      <c r="C6" s="1">
        <v>1.4963779516161601E-7</v>
      </c>
      <c r="D6" t="s">
        <v>14</v>
      </c>
      <c r="E6" t="s">
        <v>8</v>
      </c>
      <c r="F6" t="s">
        <v>27</v>
      </c>
      <c r="G6" s="16">
        <v>0.99847022972136945</v>
      </c>
      <c r="H6" s="1">
        <v>9.7667529430480018E-5</v>
      </c>
      <c r="I6" s="1">
        <v>9.7817167225641634E-5</v>
      </c>
    </row>
    <row r="7" spans="1:9">
      <c r="A7" s="12" t="s">
        <v>0</v>
      </c>
      <c r="B7" s="10">
        <v>0.76465157915888304</v>
      </c>
      <c r="C7" s="1">
        <v>5.5546658191105398E-5</v>
      </c>
      <c r="D7" t="s">
        <v>14</v>
      </c>
      <c r="E7" t="s">
        <v>9</v>
      </c>
      <c r="F7" t="s">
        <v>27</v>
      </c>
      <c r="G7" s="16">
        <v>0.23534842084111696</v>
      </c>
      <c r="H7" s="1">
        <v>1.7096437965456186E-5</v>
      </c>
      <c r="I7" s="1">
        <v>7.2643096156561584E-5</v>
      </c>
    </row>
    <row r="8" spans="1:9">
      <c r="A8" s="12" t="s">
        <v>1</v>
      </c>
      <c r="B8" s="10">
        <v>0.360086266322316</v>
      </c>
      <c r="C8" s="1">
        <v>3.0163232081154901E-5</v>
      </c>
      <c r="D8" t="s">
        <v>14</v>
      </c>
      <c r="E8" t="s">
        <v>9</v>
      </c>
      <c r="F8" t="s">
        <v>27</v>
      </c>
      <c r="G8" s="16">
        <v>0.639913733677684</v>
      </c>
      <c r="H8" s="1">
        <v>5.3603450800761949E-5</v>
      </c>
      <c r="I8" s="1">
        <v>8.376668288191685E-5</v>
      </c>
    </row>
    <row r="9" spans="1:9">
      <c r="A9" s="12" t="s">
        <v>2</v>
      </c>
      <c r="B9" s="10">
        <v>0.10614941507561799</v>
      </c>
      <c r="C9" s="1">
        <v>9.8768730291182904E-6</v>
      </c>
      <c r="D9" t="s">
        <v>14</v>
      </c>
      <c r="E9" t="s">
        <v>9</v>
      </c>
      <c r="F9" t="s">
        <v>27</v>
      </c>
      <c r="G9" s="16">
        <v>0.89385058492438196</v>
      </c>
      <c r="H9" s="1">
        <v>8.3170017734078764E-5</v>
      </c>
      <c r="I9" s="1">
        <v>9.3046890763197053E-5</v>
      </c>
    </row>
    <row r="10" spans="1:9">
      <c r="A10" s="12" t="s">
        <v>3</v>
      </c>
      <c r="B10" s="10">
        <v>1.29137704224172E-2</v>
      </c>
      <c r="C10" s="1">
        <v>1.28332750395906E-6</v>
      </c>
      <c r="D10" t="s">
        <v>14</v>
      </c>
      <c r="E10" t="s">
        <v>9</v>
      </c>
      <c r="F10" t="s">
        <v>27</v>
      </c>
      <c r="G10" s="16">
        <v>0.98708622957758285</v>
      </c>
      <c r="H10" s="1">
        <v>9.8093342669092291E-5</v>
      </c>
      <c r="I10" s="1">
        <v>9.937667017305135E-5</v>
      </c>
    </row>
    <row r="11" spans="1:9">
      <c r="A11" s="12" t="s">
        <v>4</v>
      </c>
      <c r="B11" s="10">
        <v>1.46974481765497E-3</v>
      </c>
      <c r="C11" s="1">
        <v>1.4464540074008199E-7</v>
      </c>
      <c r="D11" t="s">
        <v>14</v>
      </c>
      <c r="E11" t="s">
        <v>9</v>
      </c>
      <c r="F11" t="s">
        <v>27</v>
      </c>
      <c r="G11" s="16">
        <v>0.99853025518234506</v>
      </c>
      <c r="H11" s="1">
        <v>9.8270670647707608E-5</v>
      </c>
      <c r="I11" s="1">
        <v>9.8415316048447693E-5</v>
      </c>
    </row>
    <row r="12" spans="1:9">
      <c r="A12" s="12" t="s">
        <v>0</v>
      </c>
      <c r="B12" s="10">
        <v>0.78660862493501205</v>
      </c>
      <c r="C12" s="1">
        <v>5.5912670478836502E-5</v>
      </c>
      <c r="D12" t="s">
        <v>14</v>
      </c>
      <c r="E12" t="s">
        <v>10</v>
      </c>
      <c r="F12" t="s">
        <v>27</v>
      </c>
      <c r="G12" s="16">
        <v>0.21339137506498795</v>
      </c>
      <c r="H12" s="1">
        <v>1.5168002560384103E-5</v>
      </c>
      <c r="I12" s="1">
        <v>7.1080673039220605E-5</v>
      </c>
    </row>
    <row r="13" spans="1:9">
      <c r="A13" s="12" t="s">
        <v>1</v>
      </c>
      <c r="B13" s="10">
        <v>0.35341838397443298</v>
      </c>
      <c r="C13" s="1">
        <v>2.9804712457491601E-5</v>
      </c>
      <c r="D13" t="s">
        <v>14</v>
      </c>
      <c r="E13" t="s">
        <v>10</v>
      </c>
      <c r="F13" t="s">
        <v>27</v>
      </c>
      <c r="G13" s="16">
        <v>0.64658161602556707</v>
      </c>
      <c r="H13" s="1">
        <v>5.4527947667081135E-5</v>
      </c>
      <c r="I13" s="1">
        <v>8.433266012457274E-5</v>
      </c>
    </row>
    <row r="14" spans="1:9">
      <c r="A14" s="12" t="s">
        <v>2</v>
      </c>
      <c r="B14" s="10">
        <v>9.3707808180766905E-2</v>
      </c>
      <c r="C14" s="1">
        <v>8.9185273875826593E-6</v>
      </c>
      <c r="D14" t="s">
        <v>14</v>
      </c>
      <c r="E14" t="s">
        <v>10</v>
      </c>
      <c r="F14" t="s">
        <v>27</v>
      </c>
      <c r="G14" s="16">
        <v>0.90629219181923304</v>
      </c>
      <c r="H14" s="1">
        <v>8.6255264004255123E-5</v>
      </c>
      <c r="I14" s="1">
        <v>9.5173791391837782E-5</v>
      </c>
    </row>
    <row r="15" spans="1:9">
      <c r="A15" s="12" t="s">
        <v>3</v>
      </c>
      <c r="B15" s="10">
        <v>1.33776065088239E-2</v>
      </c>
      <c r="C15" s="1">
        <v>1.27784194362416E-6</v>
      </c>
      <c r="D15" t="s">
        <v>14</v>
      </c>
      <c r="E15" t="s">
        <v>10</v>
      </c>
      <c r="F15" t="s">
        <v>27</v>
      </c>
      <c r="G15" s="16">
        <v>0.98662239349117609</v>
      </c>
      <c r="H15" s="1">
        <v>9.4243127579682752E-5</v>
      </c>
      <c r="I15" s="1">
        <v>9.5520969523306913E-5</v>
      </c>
    </row>
    <row r="16" spans="1:9">
      <c r="A16" s="12" t="s">
        <v>4</v>
      </c>
      <c r="B16" s="10">
        <v>1.4738836833653199E-3</v>
      </c>
      <c r="C16" s="1">
        <v>1.4613355652617301E-7</v>
      </c>
      <c r="D16" t="s">
        <v>14</v>
      </c>
      <c r="E16" t="s">
        <v>10</v>
      </c>
      <c r="F16" t="s">
        <v>27</v>
      </c>
      <c r="G16" s="16">
        <v>0.99852611631663468</v>
      </c>
      <c r="H16" s="1">
        <v>9.9002502238468274E-5</v>
      </c>
      <c r="I16" s="1">
        <v>9.9148635794994445E-5</v>
      </c>
    </row>
    <row r="17" spans="1:9">
      <c r="A17" s="12" t="s">
        <v>0</v>
      </c>
      <c r="B17" s="10">
        <v>0.78104800948778197</v>
      </c>
      <c r="C17" s="1">
        <v>5.6485371765982601E-5</v>
      </c>
      <c r="D17" t="s">
        <v>14</v>
      </c>
      <c r="E17" t="s">
        <v>11</v>
      </c>
      <c r="F17" t="s">
        <v>27</v>
      </c>
      <c r="G17" s="16">
        <v>0.21895199051221803</v>
      </c>
      <c r="H17" s="1">
        <v>1.5834602268681668E-5</v>
      </c>
      <c r="I17" s="1">
        <v>7.2319974034664269E-5</v>
      </c>
    </row>
    <row r="18" spans="1:9">
      <c r="A18" s="12" t="s">
        <v>1</v>
      </c>
      <c r="B18" s="10">
        <v>0.35527044069121499</v>
      </c>
      <c r="C18" s="1">
        <v>3.0468341081313601E-5</v>
      </c>
      <c r="D18" t="s">
        <v>14</v>
      </c>
      <c r="E18" t="s">
        <v>11</v>
      </c>
      <c r="F18" t="s">
        <v>27</v>
      </c>
      <c r="G18" s="16">
        <v>0.64472955930878495</v>
      </c>
      <c r="H18" s="1">
        <v>5.5292638700832998E-5</v>
      </c>
      <c r="I18" s="1">
        <v>8.5760979782146602E-5</v>
      </c>
    </row>
    <row r="19" spans="1:9">
      <c r="A19" s="12" t="s">
        <v>2</v>
      </c>
      <c r="B19" s="10">
        <v>0.100595840672954</v>
      </c>
      <c r="C19" s="1">
        <v>9.3995749576001807E-6</v>
      </c>
      <c r="D19" t="s">
        <v>14</v>
      </c>
      <c r="E19" t="s">
        <v>11</v>
      </c>
      <c r="F19" t="s">
        <v>27</v>
      </c>
      <c r="G19" s="16">
        <v>0.89940415932704598</v>
      </c>
      <c r="H19" s="1">
        <v>8.403942704009705E-5</v>
      </c>
      <c r="I19" s="1">
        <v>9.3439001997697226E-5</v>
      </c>
    </row>
    <row r="20" spans="1:9">
      <c r="A20" s="12" t="s">
        <v>3</v>
      </c>
      <c r="B20" s="10">
        <v>1.45602346907838E-2</v>
      </c>
      <c r="C20" s="1">
        <v>1.4197834778950199E-6</v>
      </c>
      <c r="D20" t="s">
        <v>14</v>
      </c>
      <c r="E20" t="s">
        <v>11</v>
      </c>
      <c r="F20" t="s">
        <v>27</v>
      </c>
      <c r="G20" s="16">
        <v>0.98543976530921618</v>
      </c>
      <c r="H20" s="1">
        <v>9.6091246258026827E-5</v>
      </c>
      <c r="I20" s="1">
        <v>9.751102973592185E-5</v>
      </c>
    </row>
    <row r="21" spans="1:9">
      <c r="A21" s="12" t="s">
        <v>4</v>
      </c>
      <c r="B21" s="10">
        <v>1.6243929666559501E-3</v>
      </c>
      <c r="C21" s="1">
        <v>1.6152394101087199E-7</v>
      </c>
      <c r="D21" t="s">
        <v>14</v>
      </c>
      <c r="E21" t="s">
        <v>11</v>
      </c>
      <c r="F21" t="s">
        <v>27</v>
      </c>
      <c r="G21" s="16">
        <v>0.99837560703334405</v>
      </c>
      <c r="H21" s="1">
        <v>9.9274969768631689E-5</v>
      </c>
      <c r="I21" s="1">
        <v>9.943649370964256E-5</v>
      </c>
    </row>
    <row r="22" spans="1:9">
      <c r="A22" s="12" t="s">
        <v>0</v>
      </c>
      <c r="B22" s="10">
        <v>0.56089287871606897</v>
      </c>
      <c r="C22" s="1">
        <v>6.0356000000000003E-5</v>
      </c>
      <c r="D22" t="s">
        <v>15</v>
      </c>
      <c r="E22" t="s">
        <v>8</v>
      </c>
      <c r="F22" t="s">
        <v>15</v>
      </c>
      <c r="G22" s="16">
        <v>0.43910712128393103</v>
      </c>
      <c r="H22" s="1">
        <v>4.7250999999999945E-5</v>
      </c>
      <c r="I22" s="1">
        <v>1.0760699999999995E-4</v>
      </c>
    </row>
    <row r="23" spans="1:9">
      <c r="A23" s="12" t="s">
        <v>1</v>
      </c>
      <c r="B23" s="10">
        <v>0.27052015793096001</v>
      </c>
      <c r="C23" s="1">
        <v>2.9873E-5</v>
      </c>
      <c r="D23" t="s">
        <v>15</v>
      </c>
      <c r="E23" t="s">
        <v>8</v>
      </c>
      <c r="F23" t="s">
        <v>15</v>
      </c>
      <c r="G23" s="16">
        <v>0.72947984206904004</v>
      </c>
      <c r="H23" s="1">
        <v>8.05549999999998E-5</v>
      </c>
      <c r="I23" s="1">
        <v>1.104279999999998E-4</v>
      </c>
    </row>
    <row r="24" spans="1:9">
      <c r="A24" s="12" t="s">
        <v>2</v>
      </c>
      <c r="B24" s="10">
        <v>9.8363946602429003E-2</v>
      </c>
      <c r="C24" s="1">
        <v>1.078E-5</v>
      </c>
      <c r="D24" t="s">
        <v>15</v>
      </c>
      <c r="E24" t="s">
        <v>8</v>
      </c>
      <c r="F24" t="s">
        <v>15</v>
      </c>
      <c r="G24" s="16">
        <v>0.90163605339757102</v>
      </c>
      <c r="H24" s="1">
        <v>9.8812999999999977E-5</v>
      </c>
      <c r="I24" s="1">
        <v>1.0959299999999998E-4</v>
      </c>
    </row>
    <row r="25" spans="1:9">
      <c r="A25" s="12" t="s">
        <v>3</v>
      </c>
      <c r="B25" s="10">
        <v>1.84741727613916E-2</v>
      </c>
      <c r="C25" s="1">
        <v>1.8523E-6</v>
      </c>
      <c r="D25" t="s">
        <v>15</v>
      </c>
      <c r="E25" t="s">
        <v>8</v>
      </c>
      <c r="F25" t="s">
        <v>15</v>
      </c>
      <c r="G25" s="16">
        <v>0.98152582723860837</v>
      </c>
      <c r="H25" s="1">
        <v>9.8412000000000223E-5</v>
      </c>
      <c r="I25" s="1">
        <v>1.0026430000000023E-4</v>
      </c>
    </row>
    <row r="26" spans="1:9">
      <c r="A26" s="12" t="s">
        <v>4</v>
      </c>
      <c r="B26" s="10">
        <v>2.2473476909539302E-3</v>
      </c>
      <c r="C26" s="1">
        <v>2.2434000000000001E-7</v>
      </c>
      <c r="D26" t="s">
        <v>15</v>
      </c>
      <c r="E26" t="s">
        <v>8</v>
      </c>
      <c r="F26" t="s">
        <v>15</v>
      </c>
      <c r="G26" s="16">
        <v>0.99775265230904608</v>
      </c>
      <c r="H26" s="1">
        <v>9.9599999999999982E-5</v>
      </c>
      <c r="I26" s="1">
        <v>9.9824339999999981E-5</v>
      </c>
    </row>
    <row r="27" spans="1:9">
      <c r="A27" s="12" t="s">
        <v>0</v>
      </c>
      <c r="B27" s="10">
        <v>0.54650415030125499</v>
      </c>
      <c r="C27" s="1">
        <v>5.5238999999999997E-5</v>
      </c>
      <c r="D27" t="s">
        <v>15</v>
      </c>
      <c r="E27" t="s">
        <v>9</v>
      </c>
      <c r="F27" t="s">
        <v>15</v>
      </c>
      <c r="G27" s="16">
        <v>0.45349584969874501</v>
      </c>
      <c r="H27" s="1">
        <v>4.5838000000000092E-5</v>
      </c>
      <c r="I27" s="1">
        <v>1.0107700000000009E-4</v>
      </c>
    </row>
    <row r="28" spans="1:9">
      <c r="A28" s="12" t="s">
        <v>1</v>
      </c>
      <c r="B28" s="10">
        <v>0.29080660456789398</v>
      </c>
      <c r="C28" s="1">
        <v>3.2811999999999997E-5</v>
      </c>
      <c r="D28" t="s">
        <v>15</v>
      </c>
      <c r="E28" t="s">
        <v>9</v>
      </c>
      <c r="F28" t="s">
        <v>15</v>
      </c>
      <c r="G28" s="16">
        <v>0.70919339543210602</v>
      </c>
      <c r="H28" s="1">
        <v>8.0018999999999831E-5</v>
      </c>
      <c r="I28" s="1">
        <v>1.1283099999999983E-4</v>
      </c>
    </row>
    <row r="29" spans="1:9">
      <c r="A29" s="12" t="s">
        <v>2</v>
      </c>
      <c r="B29" s="10">
        <v>9.7544168596749803E-2</v>
      </c>
      <c r="C29" s="1">
        <v>1.0192E-5</v>
      </c>
      <c r="D29" t="s">
        <v>15</v>
      </c>
      <c r="E29" t="s">
        <v>9</v>
      </c>
      <c r="F29" t="s">
        <v>15</v>
      </c>
      <c r="G29" s="16">
        <v>0.90245583140325025</v>
      </c>
      <c r="H29" s="1">
        <v>9.4294000000000002E-5</v>
      </c>
      <c r="I29" s="1">
        <v>1.04486E-4</v>
      </c>
    </row>
    <row r="30" spans="1:9">
      <c r="A30" s="12" t="s">
        <v>3</v>
      </c>
      <c r="B30" s="10">
        <v>1.8519812972965701E-2</v>
      </c>
      <c r="C30" s="1">
        <v>1.9340999999999998E-6</v>
      </c>
      <c r="D30" t="s">
        <v>15</v>
      </c>
      <c r="E30" t="s">
        <v>9</v>
      </c>
      <c r="F30" t="s">
        <v>15</v>
      </c>
      <c r="G30" s="16">
        <v>0.98148018702703432</v>
      </c>
      <c r="H30" s="1">
        <v>1.0250000000000013E-4</v>
      </c>
      <c r="I30" s="1">
        <v>1.0443410000000014E-4</v>
      </c>
    </row>
    <row r="31" spans="1:9">
      <c r="A31" s="12" t="s">
        <v>4</v>
      </c>
      <c r="B31" s="10">
        <v>1.9074446588319199E-3</v>
      </c>
      <c r="C31" s="1">
        <v>2.0076000000000001E-7</v>
      </c>
      <c r="D31" t="s">
        <v>15</v>
      </c>
      <c r="E31" t="s">
        <v>9</v>
      </c>
      <c r="F31" t="s">
        <v>15</v>
      </c>
      <c r="G31" s="16">
        <v>0.99809255534116803</v>
      </c>
      <c r="H31" s="1">
        <v>1.0504999999999986E-4</v>
      </c>
      <c r="I31" s="1">
        <v>1.0525075999999986E-4</v>
      </c>
    </row>
    <row r="32" spans="1:9">
      <c r="A32" s="12" t="s">
        <v>0</v>
      </c>
      <c r="B32" s="10">
        <v>0.52511737089201904</v>
      </c>
      <c r="C32" s="1">
        <v>5.3687999999999998E-5</v>
      </c>
      <c r="D32" t="s">
        <v>15</v>
      </c>
      <c r="E32" t="s">
        <v>10</v>
      </c>
      <c r="F32" t="s">
        <v>15</v>
      </c>
      <c r="G32" s="16">
        <v>0.47488262910798096</v>
      </c>
      <c r="H32" s="1">
        <v>4.8551999999999944E-5</v>
      </c>
      <c r="I32" s="1">
        <v>1.0223999999999994E-4</v>
      </c>
    </row>
    <row r="33" spans="1:9">
      <c r="A33" s="12" t="s">
        <v>1</v>
      </c>
      <c r="B33" s="10">
        <v>0.273318637815466</v>
      </c>
      <c r="C33" s="1">
        <v>3.0378E-5</v>
      </c>
      <c r="D33" t="s">
        <v>15</v>
      </c>
      <c r="E33" t="s">
        <v>10</v>
      </c>
      <c r="F33" t="s">
        <v>15</v>
      </c>
      <c r="G33" s="16">
        <v>0.72668136218453405</v>
      </c>
      <c r="H33" s="1">
        <v>8.0767000000000116E-5</v>
      </c>
      <c r="I33" s="1">
        <v>1.1114500000000012E-4</v>
      </c>
    </row>
    <row r="34" spans="1:9">
      <c r="A34" s="12" t="s">
        <v>2</v>
      </c>
      <c r="B34" s="10">
        <v>0.10245616072465499</v>
      </c>
      <c r="C34" s="1">
        <v>1.0587E-5</v>
      </c>
      <c r="D34" t="s">
        <v>15</v>
      </c>
      <c r="E34" t="s">
        <v>10</v>
      </c>
      <c r="F34" t="s">
        <v>15</v>
      </c>
      <c r="G34" s="16">
        <v>0.89754383927534498</v>
      </c>
      <c r="H34" s="1">
        <v>9.2744999999999519E-5</v>
      </c>
      <c r="I34" s="1">
        <v>1.0333199999999952E-4</v>
      </c>
    </row>
    <row r="35" spans="1:9">
      <c r="A35" s="12" t="s">
        <v>3</v>
      </c>
      <c r="B35" s="10">
        <v>2.0601245379637399E-2</v>
      </c>
      <c r="C35" s="1">
        <v>2.0059000000000001E-6</v>
      </c>
      <c r="D35" t="s">
        <v>15</v>
      </c>
      <c r="E35" t="s">
        <v>10</v>
      </c>
      <c r="F35" t="s">
        <v>15</v>
      </c>
      <c r="G35" s="16">
        <v>0.97939875462036263</v>
      </c>
      <c r="H35" s="1">
        <v>9.5362000000000189E-5</v>
      </c>
      <c r="I35" s="1">
        <v>9.736790000000019E-5</v>
      </c>
    </row>
    <row r="36" spans="1:9">
      <c r="A36" s="12" t="s">
        <v>4</v>
      </c>
      <c r="B36" s="10">
        <v>2.10414958930904E-3</v>
      </c>
      <c r="C36" s="1">
        <v>2.0804999999999999E-7</v>
      </c>
      <c r="D36" t="s">
        <v>15</v>
      </c>
      <c r="E36" t="s">
        <v>10</v>
      </c>
      <c r="F36" t="s">
        <v>15</v>
      </c>
      <c r="G36" s="16">
        <v>0.99789585041069095</v>
      </c>
      <c r="H36" s="1">
        <v>9.8667999999999944E-5</v>
      </c>
      <c r="I36" s="1">
        <v>9.8876049999999942E-5</v>
      </c>
    </row>
    <row r="37" spans="1:9">
      <c r="A37" s="12" t="s">
        <v>0</v>
      </c>
      <c r="B37" s="10">
        <v>0.59626992725584305</v>
      </c>
      <c r="C37" s="1">
        <v>6.1639999999999999E-5</v>
      </c>
      <c r="D37" t="s">
        <v>15</v>
      </c>
      <c r="E37" t="s">
        <v>11</v>
      </c>
      <c r="F37" t="s">
        <v>15</v>
      </c>
      <c r="G37" s="16">
        <v>0.40373007274415695</v>
      </c>
      <c r="H37" s="1">
        <v>4.1735999999999954E-5</v>
      </c>
      <c r="I37" s="1">
        <v>1.0337599999999995E-4</v>
      </c>
    </row>
    <row r="38" spans="1:9">
      <c r="A38" s="12" t="s">
        <v>1</v>
      </c>
      <c r="B38" s="10">
        <v>0.27460633844927201</v>
      </c>
      <c r="C38" s="1">
        <v>2.7554000000000001E-5</v>
      </c>
      <c r="D38" t="s">
        <v>15</v>
      </c>
      <c r="E38" t="s">
        <v>11</v>
      </c>
      <c r="F38" t="s">
        <v>15</v>
      </c>
      <c r="G38" s="16">
        <v>0.72539366155072793</v>
      </c>
      <c r="H38" s="1">
        <v>7.2786000000000167E-5</v>
      </c>
      <c r="I38" s="1">
        <v>1.0034000000000017E-4</v>
      </c>
    </row>
    <row r="39" spans="1:9">
      <c r="A39" s="12" t="s">
        <v>2</v>
      </c>
      <c r="B39" s="10">
        <v>0.112920228366263</v>
      </c>
      <c r="C39" s="1">
        <v>1.0818999999999999E-5</v>
      </c>
      <c r="D39" t="s">
        <v>15</v>
      </c>
      <c r="E39" t="s">
        <v>11</v>
      </c>
      <c r="F39" t="s">
        <v>15</v>
      </c>
      <c r="G39" s="16">
        <v>0.88707977163373697</v>
      </c>
      <c r="H39" s="1">
        <v>8.4991999999999772E-5</v>
      </c>
      <c r="I39" s="1">
        <v>9.5810999999999764E-5</v>
      </c>
    </row>
    <row r="40" spans="1:9">
      <c r="A40" s="12" t="s">
        <v>3</v>
      </c>
      <c r="B40" s="10">
        <v>1.8171187895557099E-2</v>
      </c>
      <c r="C40" s="1">
        <v>1.9518000000000001E-6</v>
      </c>
      <c r="D40" t="s">
        <v>15</v>
      </c>
      <c r="E40" t="s">
        <v>11</v>
      </c>
      <c r="F40" t="s">
        <v>15</v>
      </c>
      <c r="G40" s="16">
        <v>0.98182881210444295</v>
      </c>
      <c r="H40" s="1">
        <v>1.0546000000000001E-4</v>
      </c>
      <c r="I40" s="1">
        <v>1.0741180000000001E-4</v>
      </c>
    </row>
    <row r="41" spans="1:9">
      <c r="A41" s="12" t="s">
        <v>4</v>
      </c>
      <c r="B41" s="10">
        <v>2.4204801338896399E-3</v>
      </c>
      <c r="C41" s="1">
        <v>2.2469000000000001E-7</v>
      </c>
      <c r="D41" t="s">
        <v>15</v>
      </c>
      <c r="E41" t="s">
        <v>11</v>
      </c>
      <c r="F41" t="s">
        <v>15</v>
      </c>
      <c r="G41" s="16">
        <v>0.99757951986611038</v>
      </c>
      <c r="H41" s="1">
        <v>9.2604000000000064E-5</v>
      </c>
      <c r="I41" s="1">
        <v>9.2828690000000061E-5</v>
      </c>
    </row>
    <row r="42" spans="1:9">
      <c r="A42" s="12" t="s">
        <v>0</v>
      </c>
      <c r="B42" s="10">
        <v>0.58773414432490101</v>
      </c>
      <c r="C42" s="1">
        <v>5.3968965783516998E-5</v>
      </c>
      <c r="D42" t="s">
        <v>14</v>
      </c>
      <c r="E42" t="s">
        <v>8</v>
      </c>
      <c r="F42" t="s">
        <v>22</v>
      </c>
      <c r="G42" s="16">
        <v>0.41226585567509899</v>
      </c>
      <c r="H42" s="1">
        <v>3.7856507186933414E-5</v>
      </c>
      <c r="I42" s="1">
        <v>9.1825472970450412E-5</v>
      </c>
    </row>
    <row r="43" spans="1:9">
      <c r="A43" s="12" t="s">
        <v>1</v>
      </c>
      <c r="B43" s="10">
        <v>0.25589391151777602</v>
      </c>
      <c r="C43" s="1">
        <v>2.52563318270241E-5</v>
      </c>
      <c r="D43" t="s">
        <v>14</v>
      </c>
      <c r="E43" t="s">
        <v>8</v>
      </c>
      <c r="F43" t="s">
        <v>22</v>
      </c>
      <c r="G43" s="16">
        <v>0.74410608848222393</v>
      </c>
      <c r="H43" s="1">
        <v>7.3442115811772626E-5</v>
      </c>
      <c r="I43" s="1">
        <v>9.8698447638796726E-5</v>
      </c>
    </row>
    <row r="44" spans="1:9">
      <c r="A44" s="12" t="s">
        <v>2</v>
      </c>
      <c r="B44" s="10">
        <v>9.6325124768945503E-2</v>
      </c>
      <c r="C44" s="1">
        <v>9.1971084894378603E-6</v>
      </c>
      <c r="D44" t="s">
        <v>14</v>
      </c>
      <c r="E44" t="s">
        <v>8</v>
      </c>
      <c r="F44" t="s">
        <v>22</v>
      </c>
      <c r="G44" s="16">
        <v>0.9036748752310545</v>
      </c>
      <c r="H44" s="1">
        <v>8.6282741772878525E-5</v>
      </c>
      <c r="I44" s="1">
        <v>9.547985026231639E-5</v>
      </c>
    </row>
    <row r="45" spans="1:9">
      <c r="A45" s="12" t="s">
        <v>3</v>
      </c>
      <c r="B45" s="10">
        <v>1.6891522826054502E-2</v>
      </c>
      <c r="C45" s="1">
        <v>1.68419991709785E-6</v>
      </c>
      <c r="D45" t="s">
        <v>14</v>
      </c>
      <c r="E45" t="s">
        <v>8</v>
      </c>
      <c r="F45" t="s">
        <v>22</v>
      </c>
      <c r="G45" s="16">
        <v>0.98310847717394545</v>
      </c>
      <c r="H45" s="1">
        <v>9.8022613639110273E-5</v>
      </c>
      <c r="I45" s="1">
        <v>9.970681355620813E-5</v>
      </c>
    </row>
    <row r="46" spans="1:9">
      <c r="A46" s="12" t="s">
        <v>4</v>
      </c>
      <c r="B46" s="10">
        <v>2.1572685511519101E-3</v>
      </c>
      <c r="C46" s="1">
        <v>2.07278020618519E-7</v>
      </c>
      <c r="D46" t="s">
        <v>14</v>
      </c>
      <c r="E46" t="s">
        <v>8</v>
      </c>
      <c r="F46" t="s">
        <v>22</v>
      </c>
      <c r="G46" s="16">
        <v>0.99784273144884805</v>
      </c>
      <c r="H46" s="1">
        <v>9.5876271942523243E-5</v>
      </c>
      <c r="I46" s="1">
        <v>9.6083549963141767E-5</v>
      </c>
    </row>
    <row r="47" spans="1:9">
      <c r="A47" s="12" t="s">
        <v>0</v>
      </c>
      <c r="B47" s="10">
        <v>0.63246340713549098</v>
      </c>
      <c r="C47" s="1">
        <v>5.6625278406192801E-5</v>
      </c>
      <c r="D47" t="s">
        <v>14</v>
      </c>
      <c r="E47" t="s">
        <v>9</v>
      </c>
      <c r="F47" t="s">
        <v>22</v>
      </c>
      <c r="G47" s="16">
        <v>0.36753659286450902</v>
      </c>
      <c r="H47" s="1">
        <v>3.290603323546573E-5</v>
      </c>
      <c r="I47" s="1">
        <v>8.9531311641658531E-5</v>
      </c>
    </row>
    <row r="48" spans="1:9">
      <c r="A48" s="12" t="s">
        <v>1</v>
      </c>
      <c r="B48" s="10">
        <v>0.29942931544185802</v>
      </c>
      <c r="C48" s="1">
        <v>3.0372042365543199E-5</v>
      </c>
      <c r="D48" t="s">
        <v>14</v>
      </c>
      <c r="E48" t="s">
        <v>9</v>
      </c>
      <c r="F48" t="s">
        <v>22</v>
      </c>
      <c r="G48" s="16">
        <v>0.70057068455814198</v>
      </c>
      <c r="H48" s="1">
        <v>7.1061053190662354E-5</v>
      </c>
      <c r="I48" s="1">
        <v>1.0143309555620556E-4</v>
      </c>
    </row>
    <row r="49" spans="1:9">
      <c r="A49" s="12" t="s">
        <v>2</v>
      </c>
      <c r="B49" s="10">
        <v>9.4326593807004602E-2</v>
      </c>
      <c r="C49" s="1">
        <v>9.0850923767061908E-6</v>
      </c>
      <c r="D49" t="s">
        <v>14</v>
      </c>
      <c r="E49" t="s">
        <v>9</v>
      </c>
      <c r="F49" t="s">
        <v>22</v>
      </c>
      <c r="G49" s="16">
        <v>0.90567340619299541</v>
      </c>
      <c r="H49" s="1">
        <v>8.7230188500440683E-5</v>
      </c>
      <c r="I49" s="1">
        <v>9.6315280877146874E-5</v>
      </c>
    </row>
    <row r="50" spans="1:9">
      <c r="A50" s="12" t="s">
        <v>3</v>
      </c>
      <c r="B50" s="10">
        <v>1.89804929445247E-2</v>
      </c>
      <c r="C50" s="1">
        <v>1.83104273904987E-6</v>
      </c>
      <c r="D50" t="s">
        <v>14</v>
      </c>
      <c r="E50" t="s">
        <v>9</v>
      </c>
      <c r="F50" t="s">
        <v>22</v>
      </c>
      <c r="G50" s="16">
        <v>0.98101950705547525</v>
      </c>
      <c r="H50" s="1">
        <v>9.463867195179386E-5</v>
      </c>
      <c r="I50" s="1">
        <v>9.6469714690843725E-5</v>
      </c>
    </row>
    <row r="51" spans="1:9">
      <c r="A51" s="12" t="s">
        <v>4</v>
      </c>
      <c r="B51" s="10">
        <v>2.23626960466581E-3</v>
      </c>
      <c r="C51" s="1">
        <v>2.2216548001887999E-7</v>
      </c>
      <c r="D51" t="s">
        <v>14</v>
      </c>
      <c r="E51" t="s">
        <v>9</v>
      </c>
      <c r="F51" t="s">
        <v>22</v>
      </c>
      <c r="G51" s="16">
        <v>0.99776373039533417</v>
      </c>
      <c r="H51" s="1">
        <v>9.9124299523730344E-5</v>
      </c>
      <c r="I51" s="1">
        <v>9.9346465003749218E-5</v>
      </c>
    </row>
    <row r="52" spans="1:9">
      <c r="A52" s="12" t="s">
        <v>0</v>
      </c>
      <c r="B52" s="10">
        <v>0.56036930247229599</v>
      </c>
      <c r="C52" s="1">
        <v>5.5132784628007403E-5</v>
      </c>
      <c r="D52" t="s">
        <v>14</v>
      </c>
      <c r="E52" t="s">
        <v>10</v>
      </c>
      <c r="F52" t="s">
        <v>22</v>
      </c>
      <c r="G52" s="16">
        <v>0.43963069752770401</v>
      </c>
      <c r="H52" s="1">
        <v>4.3253733664066789E-5</v>
      </c>
      <c r="I52" s="1">
        <v>9.8386518292074192E-5</v>
      </c>
    </row>
    <row r="53" spans="1:9">
      <c r="A53" s="12" t="s">
        <v>1</v>
      </c>
      <c r="B53" s="10">
        <v>0.32530177442460201</v>
      </c>
      <c r="C53" s="1">
        <v>3.2945388238432502E-5</v>
      </c>
      <c r="D53" t="s">
        <v>14</v>
      </c>
      <c r="E53" t="s">
        <v>10</v>
      </c>
      <c r="F53" t="s">
        <v>22</v>
      </c>
      <c r="G53" s="16">
        <v>0.67469822557539794</v>
      </c>
      <c r="H53" s="1">
        <v>6.8330998269777407E-5</v>
      </c>
      <c r="I53" s="1">
        <v>1.012763865082099E-4</v>
      </c>
    </row>
    <row r="54" spans="1:9">
      <c r="A54" s="12" t="s">
        <v>2</v>
      </c>
      <c r="B54" s="10">
        <v>0.100311538266235</v>
      </c>
      <c r="C54" s="1">
        <v>9.49484803584438E-6</v>
      </c>
      <c r="D54" t="s">
        <v>14</v>
      </c>
      <c r="E54" t="s">
        <v>10</v>
      </c>
      <c r="F54" t="s">
        <v>22</v>
      </c>
      <c r="G54" s="16">
        <v>0.89968846173376504</v>
      </c>
      <c r="H54" s="1">
        <v>8.5158750143901206E-5</v>
      </c>
      <c r="I54" s="1">
        <v>9.4653598179745581E-5</v>
      </c>
    </row>
    <row r="55" spans="1:9">
      <c r="A55" s="12" t="s">
        <v>3</v>
      </c>
      <c r="B55" s="10">
        <v>2.0045979498547899E-2</v>
      </c>
      <c r="C55" s="1">
        <v>1.93329176162688E-6</v>
      </c>
      <c r="D55" t="s">
        <v>14</v>
      </c>
      <c r="E55" t="s">
        <v>10</v>
      </c>
      <c r="F55" t="s">
        <v>22</v>
      </c>
      <c r="G55" s="16">
        <v>0.97995402050145208</v>
      </c>
      <c r="H55" s="1">
        <v>9.4509576583465691E-5</v>
      </c>
      <c r="I55" s="1">
        <v>9.6442868345092577E-5</v>
      </c>
    </row>
    <row r="56" spans="1:9">
      <c r="A56" s="12" t="s">
        <v>4</v>
      </c>
      <c r="B56" s="10">
        <v>2.0981812197357402E-3</v>
      </c>
      <c r="C56" s="1">
        <v>2.0373866864471601E-7</v>
      </c>
      <c r="D56" t="s">
        <v>14</v>
      </c>
      <c r="E56" t="s">
        <v>10</v>
      </c>
      <c r="F56" t="s">
        <v>22</v>
      </c>
      <c r="G56" s="16">
        <v>0.99790181878026429</v>
      </c>
      <c r="H56" s="1">
        <v>9.6898774083030889E-5</v>
      </c>
      <c r="I56" s="1">
        <v>9.7102512751675611E-5</v>
      </c>
    </row>
    <row r="57" spans="1:9">
      <c r="A57" s="12" t="s">
        <v>0</v>
      </c>
      <c r="B57" s="10">
        <v>0.54289906555288903</v>
      </c>
      <c r="C57" s="1">
        <v>5.2470065640156001E-5</v>
      </c>
      <c r="D57" t="s">
        <v>14</v>
      </c>
      <c r="E57" t="s">
        <v>11</v>
      </c>
      <c r="F57" t="s">
        <v>22</v>
      </c>
      <c r="G57" s="16">
        <v>0.45710093444711097</v>
      </c>
      <c r="H57" s="1">
        <v>4.4177854699733379E-5</v>
      </c>
      <c r="I57" s="1">
        <v>9.664792033988938E-5</v>
      </c>
    </row>
    <row r="58" spans="1:9">
      <c r="A58" s="12" t="s">
        <v>1</v>
      </c>
      <c r="B58" s="10">
        <v>0.285379725849363</v>
      </c>
      <c r="C58" s="1">
        <v>2.80510222582627E-5</v>
      </c>
      <c r="D58" t="s">
        <v>14</v>
      </c>
      <c r="E58" t="s">
        <v>11</v>
      </c>
      <c r="F58" t="s">
        <v>22</v>
      </c>
      <c r="G58" s="16">
        <v>0.714620274150637</v>
      </c>
      <c r="H58" s="1">
        <v>7.0242653561824691E-5</v>
      </c>
      <c r="I58" s="1">
        <v>9.8293675820087395E-5</v>
      </c>
    </row>
    <row r="59" spans="1:9">
      <c r="A59" s="12" t="s">
        <v>2</v>
      </c>
      <c r="B59" s="10">
        <v>0.10136110454403</v>
      </c>
      <c r="C59" s="1">
        <v>9.6535723338277093E-6</v>
      </c>
      <c r="D59" t="s">
        <v>14</v>
      </c>
      <c r="E59" t="s">
        <v>11</v>
      </c>
      <c r="F59" t="s">
        <v>22</v>
      </c>
      <c r="G59" s="16">
        <v>0.89863889545596998</v>
      </c>
      <c r="H59" s="1">
        <v>8.558584299470513E-5</v>
      </c>
      <c r="I59" s="1">
        <v>9.5239415328532838E-5</v>
      </c>
    </row>
    <row r="60" spans="1:9">
      <c r="A60" s="12" t="s">
        <v>3</v>
      </c>
      <c r="B60" s="10">
        <v>1.7177713872192499E-2</v>
      </c>
      <c r="C60" s="1">
        <v>1.7150185600280301E-6</v>
      </c>
      <c r="D60" t="s">
        <v>14</v>
      </c>
      <c r="E60" t="s">
        <v>11</v>
      </c>
      <c r="F60" t="s">
        <v>22</v>
      </c>
      <c r="G60" s="16">
        <v>0.98282228612780753</v>
      </c>
      <c r="H60" s="1">
        <v>9.8124725703283041E-5</v>
      </c>
      <c r="I60" s="1">
        <v>9.9839744263311074E-5</v>
      </c>
    </row>
    <row r="61" spans="1:9">
      <c r="A61" s="12" t="s">
        <v>4</v>
      </c>
      <c r="B61" s="10">
        <v>2.8151428660751899E-3</v>
      </c>
      <c r="C61" s="1">
        <v>2.67480451985144E-7</v>
      </c>
      <c r="D61" t="s">
        <v>14</v>
      </c>
      <c r="E61" t="s">
        <v>11</v>
      </c>
      <c r="F61" t="s">
        <v>22</v>
      </c>
      <c r="G61" s="16">
        <v>0.9971848571339248</v>
      </c>
      <c r="H61" s="1">
        <v>9.4747396131546611E-5</v>
      </c>
      <c r="I61" s="1">
        <v>9.501487658353175E-5</v>
      </c>
    </row>
    <row r="62" spans="1:9">
      <c r="A62" s="12" t="s">
        <v>2</v>
      </c>
      <c r="B62" s="10">
        <v>3.8755283260796539E-2</v>
      </c>
      <c r="C62" s="1">
        <v>3.8661828571428567E-6</v>
      </c>
      <c r="D62" t="s">
        <v>15</v>
      </c>
      <c r="E62" t="s">
        <v>184</v>
      </c>
      <c r="F62" t="s">
        <v>15</v>
      </c>
      <c r="G62" s="16">
        <v>0.96124471673920342</v>
      </c>
      <c r="H62" s="1">
        <v>9.5892676628571419E-5</v>
      </c>
      <c r="I62" s="1">
        <v>9.9758859485714278E-5</v>
      </c>
    </row>
    <row r="63" spans="1:9">
      <c r="A63" s="12" t="s">
        <v>2</v>
      </c>
      <c r="B63" s="10">
        <v>3.9189345286346523E-2</v>
      </c>
      <c r="C63" s="1">
        <v>3.6487750857142854E-6</v>
      </c>
      <c r="D63" t="s">
        <v>15</v>
      </c>
      <c r="E63" t="s">
        <v>185</v>
      </c>
      <c r="F63" t="s">
        <v>15</v>
      </c>
      <c r="G63" s="16">
        <v>0.96081065471365346</v>
      </c>
      <c r="H63" s="1">
        <v>8.9457528657142836E-5</v>
      </c>
      <c r="I63" s="1">
        <v>9.3106303742857119E-5</v>
      </c>
    </row>
    <row r="64" spans="1:9">
      <c r="A64" s="12" t="s">
        <v>2</v>
      </c>
      <c r="B64" s="10">
        <v>4.1697924115122922E-2</v>
      </c>
      <c r="C64" s="1">
        <v>3.8296014857142859E-6</v>
      </c>
      <c r="D64" t="s">
        <v>15</v>
      </c>
      <c r="E64" t="s">
        <v>186</v>
      </c>
      <c r="F64" t="s">
        <v>15</v>
      </c>
      <c r="G64" s="16">
        <v>0.95830207588487704</v>
      </c>
      <c r="H64" s="1">
        <v>8.8011936599999998E-5</v>
      </c>
      <c r="I64" s="1">
        <v>9.1841538085714282E-5</v>
      </c>
    </row>
    <row r="65" spans="1:9">
      <c r="A65" s="12" t="s">
        <v>2</v>
      </c>
      <c r="B65" s="10">
        <v>2.6640271264777401E-2</v>
      </c>
      <c r="C65" s="1">
        <v>2.5041742956007201E-6</v>
      </c>
      <c r="D65" t="s">
        <v>14</v>
      </c>
      <c r="E65" t="s">
        <v>184</v>
      </c>
      <c r="F65" t="s">
        <v>27</v>
      </c>
      <c r="G65" s="16">
        <v>0.97335972873522258</v>
      </c>
      <c r="H65" s="1">
        <v>9.1495405164824275E-5</v>
      </c>
      <c r="I65" s="1">
        <v>9.3999579460425002E-5</v>
      </c>
    </row>
    <row r="66" spans="1:9">
      <c r="A66" s="12" t="s">
        <v>2</v>
      </c>
      <c r="B66" s="10">
        <v>2.7986178226651299E-2</v>
      </c>
      <c r="C66" s="1">
        <v>2.62303519161855E-6</v>
      </c>
      <c r="D66" t="s">
        <v>14</v>
      </c>
      <c r="E66" t="s">
        <v>185</v>
      </c>
      <c r="F66" t="s">
        <v>27</v>
      </c>
      <c r="G66" s="16">
        <v>0.97201382177334872</v>
      </c>
      <c r="H66" s="1">
        <v>9.1103059538980569E-5</v>
      </c>
      <c r="I66" s="1">
        <v>9.3726094730599115E-5</v>
      </c>
    </row>
    <row r="67" spans="1:9">
      <c r="A67" s="12" t="s">
        <v>2</v>
      </c>
      <c r="B67" s="10">
        <v>3.1570626557578398E-2</v>
      </c>
      <c r="C67" s="1">
        <v>2.9601632766764098E-6</v>
      </c>
      <c r="D67" t="s">
        <v>14</v>
      </c>
      <c r="E67" t="s">
        <v>186</v>
      </c>
      <c r="F67" t="s">
        <v>27</v>
      </c>
      <c r="G67" s="16">
        <v>0.96842937344242164</v>
      </c>
      <c r="H67" s="1">
        <v>9.0803046372573795E-5</v>
      </c>
      <c r="I67" s="1">
        <v>9.3763209649250207E-5</v>
      </c>
    </row>
    <row r="68" spans="1:9">
      <c r="A68" s="12" t="s">
        <v>2</v>
      </c>
      <c r="B68" s="10">
        <v>3.4394730057803802E-2</v>
      </c>
      <c r="C68" s="1">
        <v>3.2909344694830101E-6</v>
      </c>
      <c r="D68" t="s">
        <v>14</v>
      </c>
      <c r="E68" t="s">
        <v>184</v>
      </c>
      <c r="F68" t="s">
        <v>22</v>
      </c>
      <c r="G68" s="16">
        <v>0.9656052699421962</v>
      </c>
      <c r="H68" s="1">
        <v>9.2390423225497116E-5</v>
      </c>
      <c r="I68" s="1">
        <v>9.5681357694980129E-5</v>
      </c>
    </row>
    <row r="69" spans="1:9">
      <c r="A69" s="12" t="s">
        <v>2</v>
      </c>
      <c r="B69" s="10">
        <v>3.6454657132841899E-2</v>
      </c>
      <c r="C69" s="1">
        <v>3.4066375094286598E-6</v>
      </c>
      <c r="D69" t="s">
        <v>14</v>
      </c>
      <c r="E69" t="s">
        <v>185</v>
      </c>
      <c r="F69" t="s">
        <v>22</v>
      </c>
      <c r="G69" s="16">
        <v>0.96354534286715809</v>
      </c>
      <c r="H69" s="1">
        <v>9.0041985447434362E-5</v>
      </c>
      <c r="I69" s="1">
        <v>9.3448622956863019E-5</v>
      </c>
    </row>
    <row r="70" spans="1:9">
      <c r="A70" s="12" t="s">
        <v>2</v>
      </c>
      <c r="B70" s="10">
        <v>3.6624357621130803E-2</v>
      </c>
      <c r="C70" s="1">
        <v>3.51579442324904E-6</v>
      </c>
      <c r="D70" t="s">
        <v>14</v>
      </c>
      <c r="E70" t="s">
        <v>186</v>
      </c>
      <c r="F70" t="s">
        <v>22</v>
      </c>
      <c r="G70" s="16">
        <v>0.96337564237886919</v>
      </c>
      <c r="H70" s="1">
        <v>9.2480276268802251E-5</v>
      </c>
      <c r="I70" s="1">
        <v>9.5996070692051287E-5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0A9D-FD7B-6F45-AD16-FB2448D5B5CA}">
  <dimension ref="A1:E70"/>
  <sheetViews>
    <sheetView topLeftCell="A13" workbookViewId="0">
      <selection activeCell="B22" sqref="B22:B41"/>
    </sheetView>
  </sheetViews>
  <sheetFormatPr baseColWidth="10" defaultRowHeight="16"/>
  <cols>
    <col min="2" max="2" width="13.6640625" bestFit="1" customWidth="1"/>
  </cols>
  <sheetData>
    <row r="1" spans="1:5">
      <c r="A1" s="12" t="s">
        <v>12</v>
      </c>
      <c r="B1" s="23" t="s">
        <v>360</v>
      </c>
      <c r="C1" s="12" t="s">
        <v>20</v>
      </c>
      <c r="D1" s="12" t="s">
        <v>16</v>
      </c>
      <c r="E1" s="12" t="s">
        <v>21</v>
      </c>
    </row>
    <row r="2" spans="1:5">
      <c r="A2" s="12" t="s">
        <v>0</v>
      </c>
      <c r="B2" s="20">
        <v>0.74703199067425397</v>
      </c>
      <c r="C2" t="s">
        <v>14</v>
      </c>
      <c r="D2" t="s">
        <v>8</v>
      </c>
      <c r="E2" t="s">
        <v>27</v>
      </c>
    </row>
    <row r="3" spans="1:5">
      <c r="A3" s="12" t="s">
        <v>1</v>
      </c>
      <c r="B3" s="20">
        <v>0.34130453003835798</v>
      </c>
      <c r="C3" t="s">
        <v>14</v>
      </c>
      <c r="D3" t="s">
        <v>8</v>
      </c>
      <c r="E3" t="s">
        <v>27</v>
      </c>
    </row>
    <row r="4" spans="1:5">
      <c r="A4" s="12" t="s">
        <v>2</v>
      </c>
      <c r="B4" s="20">
        <v>0.10180111583491799</v>
      </c>
      <c r="C4" t="s">
        <v>14</v>
      </c>
      <c r="D4" t="s">
        <v>8</v>
      </c>
      <c r="E4" t="s">
        <v>27</v>
      </c>
    </row>
    <row r="5" spans="1:5">
      <c r="A5" s="12" t="s">
        <v>3</v>
      </c>
      <c r="B5" s="20">
        <v>1.4258836665024401E-2</v>
      </c>
      <c r="C5" t="s">
        <v>14</v>
      </c>
      <c r="D5" t="s">
        <v>8</v>
      </c>
      <c r="E5" t="s">
        <v>27</v>
      </c>
    </row>
    <row r="6" spans="1:5">
      <c r="A6" s="12" t="s">
        <v>4</v>
      </c>
      <c r="B6" s="20">
        <v>1.5245857688230601E-3</v>
      </c>
      <c r="C6" t="s">
        <v>14</v>
      </c>
      <c r="D6" t="s">
        <v>8</v>
      </c>
      <c r="E6" t="s">
        <v>27</v>
      </c>
    </row>
    <row r="7" spans="1:5">
      <c r="A7" s="12" t="s">
        <v>0</v>
      </c>
      <c r="B7" s="20">
        <v>0.73875449827713802</v>
      </c>
      <c r="C7" t="s">
        <v>14</v>
      </c>
      <c r="D7" t="s">
        <v>9</v>
      </c>
      <c r="E7" t="s">
        <v>27</v>
      </c>
    </row>
    <row r="8" spans="1:5">
      <c r="A8" s="12" t="s">
        <v>1</v>
      </c>
      <c r="B8" s="20">
        <v>0.351753622101242</v>
      </c>
      <c r="C8" t="s">
        <v>14</v>
      </c>
      <c r="D8" t="s">
        <v>9</v>
      </c>
      <c r="E8" t="s">
        <v>27</v>
      </c>
    </row>
    <row r="9" spans="1:5">
      <c r="A9" s="12" t="s">
        <v>2</v>
      </c>
      <c r="B9" s="20">
        <v>9.8619032624023398E-2</v>
      </c>
      <c r="C9" t="s">
        <v>14</v>
      </c>
      <c r="D9" t="s">
        <v>9</v>
      </c>
      <c r="E9" t="s">
        <v>27</v>
      </c>
    </row>
    <row r="10" spans="1:5">
      <c r="A10" s="12" t="s">
        <v>3</v>
      </c>
      <c r="B10" s="20">
        <v>1.4246994218411E-2</v>
      </c>
      <c r="C10" t="s">
        <v>14</v>
      </c>
      <c r="D10" t="s">
        <v>9</v>
      </c>
      <c r="E10" t="s">
        <v>27</v>
      </c>
    </row>
    <row r="11" spans="1:5">
      <c r="A11" s="12" t="s">
        <v>4</v>
      </c>
      <c r="B11" s="20">
        <v>1.4886497309612699E-3</v>
      </c>
      <c r="C11" t="s">
        <v>14</v>
      </c>
      <c r="D11" t="s">
        <v>9</v>
      </c>
      <c r="E11" t="s">
        <v>27</v>
      </c>
    </row>
    <row r="12" spans="1:5">
      <c r="A12" s="12" t="s">
        <v>0</v>
      </c>
      <c r="B12" s="20">
        <v>0.76606775037094699</v>
      </c>
      <c r="C12" t="s">
        <v>14</v>
      </c>
      <c r="D12" t="s">
        <v>10</v>
      </c>
      <c r="E12" t="s">
        <v>27</v>
      </c>
    </row>
    <row r="13" spans="1:5">
      <c r="A13" s="12" t="s">
        <v>1</v>
      </c>
      <c r="B13" s="20">
        <v>0.33422206420894801</v>
      </c>
      <c r="C13" t="s">
        <v>14</v>
      </c>
      <c r="D13" t="s">
        <v>10</v>
      </c>
      <c r="E13" t="s">
        <v>27</v>
      </c>
    </row>
    <row r="14" spans="1:5">
      <c r="A14" s="12" t="s">
        <v>2</v>
      </c>
      <c r="B14" s="20">
        <v>0.10130854496762499</v>
      </c>
      <c r="C14" t="s">
        <v>14</v>
      </c>
      <c r="D14" t="s">
        <v>10</v>
      </c>
      <c r="E14" t="s">
        <v>27</v>
      </c>
    </row>
    <row r="15" spans="1:5">
      <c r="A15" s="12" t="s">
        <v>3</v>
      </c>
      <c r="B15" s="20">
        <v>1.4581964412704001E-2</v>
      </c>
      <c r="C15" t="s">
        <v>14</v>
      </c>
      <c r="D15" t="s">
        <v>10</v>
      </c>
      <c r="E15" t="s">
        <v>27</v>
      </c>
    </row>
    <row r="16" spans="1:5">
      <c r="A16" s="12" t="s">
        <v>4</v>
      </c>
      <c r="B16" s="20">
        <v>1.4970204494107501E-3</v>
      </c>
      <c r="C16" t="s">
        <v>14</v>
      </c>
      <c r="D16" t="s">
        <v>10</v>
      </c>
      <c r="E16" t="s">
        <v>27</v>
      </c>
    </row>
    <row r="17" spans="1:5">
      <c r="A17" s="12" t="s">
        <v>0</v>
      </c>
      <c r="B17" s="20">
        <v>0.70790834894404997</v>
      </c>
      <c r="C17" t="s">
        <v>14</v>
      </c>
      <c r="D17" t="s">
        <v>11</v>
      </c>
      <c r="E17" t="s">
        <v>27</v>
      </c>
    </row>
    <row r="18" spans="1:5">
      <c r="A18" s="12" t="s">
        <v>1</v>
      </c>
      <c r="B18" s="20">
        <v>0.34779376142212098</v>
      </c>
      <c r="C18" t="s">
        <v>14</v>
      </c>
      <c r="D18" t="s">
        <v>11</v>
      </c>
      <c r="E18" t="s">
        <v>27</v>
      </c>
    </row>
    <row r="19" spans="1:5">
      <c r="A19" s="12" t="s">
        <v>2</v>
      </c>
      <c r="B19" s="20">
        <v>0.10207536950239</v>
      </c>
      <c r="C19" t="s">
        <v>14</v>
      </c>
      <c r="D19" t="s">
        <v>11</v>
      </c>
      <c r="E19" t="s">
        <v>27</v>
      </c>
    </row>
    <row r="20" spans="1:5">
      <c r="A20" s="12" t="s">
        <v>3</v>
      </c>
      <c r="B20" s="20">
        <v>1.38235107931787E-2</v>
      </c>
      <c r="C20" t="s">
        <v>14</v>
      </c>
      <c r="D20" t="s">
        <v>11</v>
      </c>
      <c r="E20" t="s">
        <v>27</v>
      </c>
    </row>
    <row r="21" spans="1:5">
      <c r="A21" s="12" t="s">
        <v>4</v>
      </c>
      <c r="B21" s="20">
        <v>1.4899659244105501E-3</v>
      </c>
      <c r="C21" t="s">
        <v>14</v>
      </c>
      <c r="D21" t="s">
        <v>11</v>
      </c>
      <c r="E21" t="s">
        <v>27</v>
      </c>
    </row>
    <row r="22" spans="1:5">
      <c r="A22" s="12" t="s">
        <v>0</v>
      </c>
      <c r="B22" s="20">
        <v>0.56089229575641197</v>
      </c>
      <c r="C22" t="s">
        <v>15</v>
      </c>
      <c r="D22" t="s">
        <v>8</v>
      </c>
      <c r="E22" t="s">
        <v>15</v>
      </c>
    </row>
    <row r="23" spans="1:5">
      <c r="A23" s="12" t="s">
        <v>1</v>
      </c>
      <c r="B23" s="20">
        <v>0.27052004671889202</v>
      </c>
      <c r="C23" t="s">
        <v>15</v>
      </c>
      <c r="D23" t="s">
        <v>8</v>
      </c>
      <c r="E23" t="s">
        <v>15</v>
      </c>
    </row>
    <row r="24" spans="1:5">
      <c r="A24" s="12" t="s">
        <v>2</v>
      </c>
      <c r="B24" s="20">
        <v>9.8366023313670198E-2</v>
      </c>
      <c r="C24" t="s">
        <v>15</v>
      </c>
      <c r="D24" t="s">
        <v>8</v>
      </c>
      <c r="E24" t="s">
        <v>15</v>
      </c>
    </row>
    <row r="25" spans="1:5">
      <c r="A25" s="12" t="s">
        <v>3</v>
      </c>
      <c r="B25" s="20">
        <v>1.8474123431565601E-2</v>
      </c>
      <c r="C25" t="s">
        <v>15</v>
      </c>
      <c r="D25" t="s">
        <v>8</v>
      </c>
      <c r="E25" t="s">
        <v>15</v>
      </c>
    </row>
    <row r="26" spans="1:5">
      <c r="A26" s="12" t="s">
        <v>4</v>
      </c>
      <c r="B26" s="20">
        <v>2.2473749195953698E-3</v>
      </c>
      <c r="C26" t="s">
        <v>15</v>
      </c>
      <c r="D26" t="s">
        <v>8</v>
      </c>
      <c r="E26" t="s">
        <v>15</v>
      </c>
    </row>
    <row r="27" spans="1:5">
      <c r="A27" s="12" t="s">
        <v>0</v>
      </c>
      <c r="B27" s="20">
        <v>0.54650465314250496</v>
      </c>
      <c r="C27" t="s">
        <v>15</v>
      </c>
      <c r="D27" t="s">
        <v>9</v>
      </c>
      <c r="E27" t="s">
        <v>15</v>
      </c>
    </row>
    <row r="28" spans="1:5">
      <c r="A28" s="12" t="s">
        <v>1</v>
      </c>
      <c r="B28" s="20">
        <v>0.29080522326060698</v>
      </c>
      <c r="C28" t="s">
        <v>15</v>
      </c>
      <c r="D28" t="s">
        <v>9</v>
      </c>
      <c r="E28" t="s">
        <v>15</v>
      </c>
    </row>
    <row r="29" spans="1:5">
      <c r="A29" s="12" t="s">
        <v>2</v>
      </c>
      <c r="B29" s="20">
        <v>9.7542223707997103E-2</v>
      </c>
      <c r="C29" t="s">
        <v>15</v>
      </c>
      <c r="D29" t="s">
        <v>9</v>
      </c>
      <c r="E29" t="s">
        <v>15</v>
      </c>
    </row>
    <row r="30" spans="1:5">
      <c r="A30" s="12" t="s">
        <v>3</v>
      </c>
      <c r="B30" s="20">
        <v>1.8519891120060999E-2</v>
      </c>
      <c r="C30" t="s">
        <v>15</v>
      </c>
      <c r="D30" t="s">
        <v>9</v>
      </c>
      <c r="E30" t="s">
        <v>15</v>
      </c>
    </row>
    <row r="31" spans="1:5">
      <c r="A31" s="12" t="s">
        <v>4</v>
      </c>
      <c r="B31" s="20">
        <v>1.9075221711721299E-3</v>
      </c>
      <c r="C31" t="s">
        <v>15</v>
      </c>
      <c r="D31" t="s">
        <v>9</v>
      </c>
      <c r="E31" t="s">
        <v>15</v>
      </c>
    </row>
    <row r="32" spans="1:5">
      <c r="A32" s="12" t="s">
        <v>0</v>
      </c>
      <c r="B32" s="20">
        <v>0.52511751007201402</v>
      </c>
      <c r="C32" t="s">
        <v>15</v>
      </c>
      <c r="D32" t="s">
        <v>10</v>
      </c>
      <c r="E32" t="s">
        <v>15</v>
      </c>
    </row>
    <row r="33" spans="1:5">
      <c r="A33" s="12" t="s">
        <v>1</v>
      </c>
      <c r="B33" s="20">
        <v>0.27332292902373401</v>
      </c>
      <c r="C33" t="s">
        <v>15</v>
      </c>
      <c r="D33" t="s">
        <v>10</v>
      </c>
      <c r="E33" t="s">
        <v>15</v>
      </c>
    </row>
    <row r="34" spans="1:5">
      <c r="A34" s="12" t="s">
        <v>2</v>
      </c>
      <c r="B34" s="20">
        <v>0.102457150600981</v>
      </c>
      <c r="C34" t="s">
        <v>15</v>
      </c>
      <c r="D34" t="s">
        <v>10</v>
      </c>
      <c r="E34" t="s">
        <v>15</v>
      </c>
    </row>
    <row r="35" spans="1:5">
      <c r="A35" s="12" t="s">
        <v>3</v>
      </c>
      <c r="B35" s="20">
        <v>2.0601281775187701E-2</v>
      </c>
      <c r="C35" t="s">
        <v>15</v>
      </c>
      <c r="D35" t="s">
        <v>10</v>
      </c>
      <c r="E35" t="s">
        <v>15</v>
      </c>
    </row>
    <row r="36" spans="1:5">
      <c r="A36" s="12" t="s">
        <v>4</v>
      </c>
      <c r="B36" s="20">
        <v>2.1041078939138202E-3</v>
      </c>
      <c r="C36" t="s">
        <v>15</v>
      </c>
      <c r="D36" t="s">
        <v>10</v>
      </c>
      <c r="E36" t="s">
        <v>15</v>
      </c>
    </row>
    <row r="37" spans="1:5">
      <c r="A37" s="12" t="s">
        <v>0</v>
      </c>
      <c r="B37" s="20">
        <v>0.59626781891285097</v>
      </c>
      <c r="C37" t="s">
        <v>15</v>
      </c>
      <c r="D37" t="s">
        <v>11</v>
      </c>
      <c r="E37" t="s">
        <v>15</v>
      </c>
    </row>
    <row r="38" spans="1:5">
      <c r="A38" s="12" t="s">
        <v>1</v>
      </c>
      <c r="B38" s="20">
        <v>0.27460666039100301</v>
      </c>
      <c r="C38" t="s">
        <v>15</v>
      </c>
      <c r="D38" t="s">
        <v>11</v>
      </c>
      <c r="E38" t="s">
        <v>15</v>
      </c>
    </row>
    <row r="39" spans="1:5">
      <c r="A39" s="12" t="s">
        <v>2</v>
      </c>
      <c r="B39" s="20">
        <v>0.112917341047148</v>
      </c>
      <c r="C39" t="s">
        <v>15</v>
      </c>
      <c r="D39" t="s">
        <v>11</v>
      </c>
      <c r="E39" t="s">
        <v>15</v>
      </c>
    </row>
    <row r="40" spans="1:5">
      <c r="A40" s="12" t="s">
        <v>3</v>
      </c>
      <c r="B40" s="20">
        <v>1.8171854212647501E-2</v>
      </c>
      <c r="C40" t="s">
        <v>15</v>
      </c>
      <c r="D40" t="s">
        <v>11</v>
      </c>
      <c r="E40" t="s">
        <v>15</v>
      </c>
    </row>
    <row r="41" spans="1:5">
      <c r="A41" s="12" t="s">
        <v>4</v>
      </c>
      <c r="B41" s="20">
        <v>2.42048538677125E-3</v>
      </c>
      <c r="C41" t="s">
        <v>15</v>
      </c>
      <c r="D41" t="s">
        <v>11</v>
      </c>
      <c r="E41" t="s">
        <v>15</v>
      </c>
    </row>
    <row r="42" spans="1:5">
      <c r="A42" s="12" t="s">
        <v>0</v>
      </c>
      <c r="B42" s="24">
        <v>0.60783556447056897</v>
      </c>
      <c r="C42" t="s">
        <v>14</v>
      </c>
      <c r="D42" t="s">
        <v>8</v>
      </c>
      <c r="E42" t="s">
        <v>22</v>
      </c>
    </row>
    <row r="43" spans="1:5">
      <c r="A43" s="12" t="s">
        <v>1</v>
      </c>
      <c r="B43" s="24">
        <v>0.28558761220109502</v>
      </c>
      <c r="C43" t="s">
        <v>14</v>
      </c>
      <c r="D43" t="s">
        <v>8</v>
      </c>
      <c r="E43" t="s">
        <v>22</v>
      </c>
    </row>
    <row r="44" spans="1:5">
      <c r="A44" s="12" t="s">
        <v>2</v>
      </c>
      <c r="B44" s="24">
        <v>0.10113491271939901</v>
      </c>
      <c r="C44" t="s">
        <v>14</v>
      </c>
      <c r="D44" t="s">
        <v>8</v>
      </c>
      <c r="E44" t="s">
        <v>22</v>
      </c>
    </row>
    <row r="45" spans="1:5">
      <c r="A45" s="12" t="s">
        <v>3</v>
      </c>
      <c r="B45" s="24">
        <v>1.9768768460295402E-2</v>
      </c>
      <c r="C45" t="s">
        <v>14</v>
      </c>
      <c r="D45" t="s">
        <v>8</v>
      </c>
      <c r="E45" t="s">
        <v>22</v>
      </c>
    </row>
    <row r="46" spans="1:5">
      <c r="A46" s="12" t="s">
        <v>4</v>
      </c>
      <c r="B46" s="24">
        <v>1.9885077007878301E-3</v>
      </c>
      <c r="C46" t="s">
        <v>14</v>
      </c>
      <c r="D46" t="s">
        <v>8</v>
      </c>
      <c r="E46" t="s">
        <v>22</v>
      </c>
    </row>
    <row r="47" spans="1:5">
      <c r="A47" s="12" t="s">
        <v>0</v>
      </c>
      <c r="B47" s="24">
        <v>0.63187944752034197</v>
      </c>
      <c r="C47" t="s">
        <v>14</v>
      </c>
      <c r="D47" t="s">
        <v>9</v>
      </c>
      <c r="E47" t="s">
        <v>22</v>
      </c>
    </row>
    <row r="48" spans="1:5">
      <c r="A48" s="12" t="s">
        <v>1</v>
      </c>
      <c r="B48" s="24">
        <v>0.30502313658645103</v>
      </c>
      <c r="C48" t="s">
        <v>14</v>
      </c>
      <c r="D48" t="s">
        <v>9</v>
      </c>
      <c r="E48" t="s">
        <v>22</v>
      </c>
    </row>
    <row r="49" spans="1:5">
      <c r="A49" s="12" t="s">
        <v>2</v>
      </c>
      <c r="B49" s="24">
        <v>9.5493126725755204E-2</v>
      </c>
      <c r="C49" t="s">
        <v>14</v>
      </c>
      <c r="D49" t="s">
        <v>9</v>
      </c>
      <c r="E49" t="s">
        <v>22</v>
      </c>
    </row>
    <row r="50" spans="1:5">
      <c r="A50" s="12" t="s">
        <v>3</v>
      </c>
      <c r="B50" s="24">
        <v>1.8589642874708299E-2</v>
      </c>
      <c r="C50" t="s">
        <v>14</v>
      </c>
      <c r="D50" t="s">
        <v>9</v>
      </c>
      <c r="E50" t="s">
        <v>22</v>
      </c>
    </row>
    <row r="51" spans="1:5">
      <c r="A51" s="12" t="s">
        <v>4</v>
      </c>
      <c r="B51" s="24">
        <v>2.5141937264955999E-3</v>
      </c>
      <c r="C51" t="s">
        <v>14</v>
      </c>
      <c r="D51" t="s">
        <v>9</v>
      </c>
      <c r="E51" t="s">
        <v>22</v>
      </c>
    </row>
    <row r="52" spans="1:5">
      <c r="A52" s="12" t="s">
        <v>0</v>
      </c>
      <c r="B52" s="24">
        <v>0.63186599174272695</v>
      </c>
      <c r="C52" t="s">
        <v>14</v>
      </c>
      <c r="D52" t="s">
        <v>10</v>
      </c>
      <c r="E52" t="s">
        <v>22</v>
      </c>
    </row>
    <row r="53" spans="1:5">
      <c r="A53" s="12" t="s">
        <v>1</v>
      </c>
      <c r="B53" s="24">
        <v>0.29485014720259101</v>
      </c>
      <c r="C53" t="s">
        <v>14</v>
      </c>
      <c r="D53" t="s">
        <v>10</v>
      </c>
      <c r="E53" t="s">
        <v>22</v>
      </c>
    </row>
    <row r="54" spans="1:5">
      <c r="A54" s="12" t="s">
        <v>2</v>
      </c>
      <c r="B54" s="24">
        <v>0.100650216154405</v>
      </c>
      <c r="C54" t="s">
        <v>14</v>
      </c>
      <c r="D54" t="s">
        <v>10</v>
      </c>
      <c r="E54" t="s">
        <v>22</v>
      </c>
    </row>
    <row r="55" spans="1:5">
      <c r="A55" s="12" t="s">
        <v>3</v>
      </c>
      <c r="B55" s="24">
        <v>1.58097861704787E-2</v>
      </c>
      <c r="C55" t="s">
        <v>14</v>
      </c>
      <c r="D55" t="s">
        <v>10</v>
      </c>
      <c r="E55" t="s">
        <v>22</v>
      </c>
    </row>
    <row r="56" spans="1:5">
      <c r="A56" s="12" t="s">
        <v>4</v>
      </c>
      <c r="B56" s="24">
        <v>2.5324018001518802E-3</v>
      </c>
      <c r="C56" t="s">
        <v>14</v>
      </c>
      <c r="D56" t="s">
        <v>10</v>
      </c>
      <c r="E56" t="s">
        <v>22</v>
      </c>
    </row>
    <row r="57" spans="1:5">
      <c r="A57" s="12" t="s">
        <v>0</v>
      </c>
      <c r="B57" s="24">
        <v>0.61577683679239803</v>
      </c>
      <c r="C57" t="s">
        <v>14</v>
      </c>
      <c r="D57" t="s">
        <v>11</v>
      </c>
      <c r="E57" t="s">
        <v>22</v>
      </c>
    </row>
    <row r="58" spans="1:5">
      <c r="A58" s="12" t="s">
        <v>1</v>
      </c>
      <c r="B58" s="24">
        <v>0.272692856759779</v>
      </c>
      <c r="C58" t="s">
        <v>14</v>
      </c>
      <c r="D58" t="s">
        <v>11</v>
      </c>
      <c r="E58" t="s">
        <v>22</v>
      </c>
    </row>
    <row r="59" spans="1:5">
      <c r="A59" s="12" t="s">
        <v>2</v>
      </c>
      <c r="B59" s="24">
        <v>9.6270920099250604E-2</v>
      </c>
      <c r="C59" t="s">
        <v>14</v>
      </c>
      <c r="D59" t="s">
        <v>11</v>
      </c>
      <c r="E59" t="s">
        <v>22</v>
      </c>
    </row>
    <row r="60" spans="1:5">
      <c r="A60" s="12" t="s">
        <v>3</v>
      </c>
      <c r="B60" s="24">
        <v>1.8466180580511801E-2</v>
      </c>
      <c r="C60" t="s">
        <v>14</v>
      </c>
      <c r="D60" t="s">
        <v>11</v>
      </c>
      <c r="E60" t="s">
        <v>22</v>
      </c>
    </row>
    <row r="61" spans="1:5">
      <c r="A61" s="12" t="s">
        <v>4</v>
      </c>
      <c r="B61" s="24">
        <v>2.3799785891585701E-3</v>
      </c>
      <c r="C61" t="s">
        <v>14</v>
      </c>
      <c r="D61" t="s">
        <v>11</v>
      </c>
      <c r="E61" t="s">
        <v>22</v>
      </c>
    </row>
    <row r="62" spans="1:5">
      <c r="A62" s="16"/>
    </row>
    <row r="63" spans="1:5">
      <c r="A63" s="16"/>
    </row>
    <row r="64" spans="1:5">
      <c r="A64" s="16"/>
    </row>
    <row r="65" spans="1:1">
      <c r="A65" s="16"/>
    </row>
    <row r="66" spans="1:1">
      <c r="A66" s="16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5E67-63C0-8B40-B273-F77849FE0F24}">
  <dimension ref="A1:V61"/>
  <sheetViews>
    <sheetView workbookViewId="0">
      <selection activeCell="K38" sqref="K38"/>
    </sheetView>
  </sheetViews>
  <sheetFormatPr baseColWidth="10" defaultRowHeight="16"/>
  <cols>
    <col min="2" max="2" width="13.1640625" customWidth="1"/>
  </cols>
  <sheetData>
    <row r="1" spans="1:22">
      <c r="A1" s="12" t="s">
        <v>12</v>
      </c>
      <c r="B1" s="23" t="s">
        <v>360</v>
      </c>
      <c r="C1" s="12" t="s">
        <v>20</v>
      </c>
      <c r="D1" s="12" t="s">
        <v>16</v>
      </c>
      <c r="E1" s="12" t="s">
        <v>21</v>
      </c>
    </row>
    <row r="2" spans="1:22">
      <c r="A2" s="12" t="s">
        <v>0</v>
      </c>
      <c r="B2" s="20">
        <v>0.74013208012555698</v>
      </c>
      <c r="C2" t="s">
        <v>14</v>
      </c>
      <c r="D2" t="s">
        <v>8</v>
      </c>
      <c r="E2" t="s">
        <v>27</v>
      </c>
    </row>
    <row r="3" spans="1:22">
      <c r="A3" s="12" t="s">
        <v>1</v>
      </c>
      <c r="B3" s="20">
        <v>0.35037851900808298</v>
      </c>
      <c r="C3" t="s">
        <v>14</v>
      </c>
      <c r="D3" t="s">
        <v>8</v>
      </c>
      <c r="E3" t="s">
        <v>27</v>
      </c>
    </row>
    <row r="4" spans="1:22">
      <c r="A4" s="12" t="s">
        <v>2</v>
      </c>
      <c r="B4" s="20">
        <v>0.100391654313204</v>
      </c>
      <c r="C4" t="s">
        <v>14</v>
      </c>
      <c r="D4" t="s">
        <v>8</v>
      </c>
      <c r="E4" t="s">
        <v>27</v>
      </c>
    </row>
    <row r="5" spans="1:22">
      <c r="A5" s="12" t="s">
        <v>3</v>
      </c>
      <c r="B5" s="20">
        <v>1.43414710410932E-2</v>
      </c>
      <c r="C5" t="s">
        <v>14</v>
      </c>
      <c r="D5" t="s">
        <v>8</v>
      </c>
      <c r="E5" t="s">
        <v>27</v>
      </c>
    </row>
    <row r="6" spans="1:22">
      <c r="A6" s="12" t="s">
        <v>4</v>
      </c>
      <c r="B6" s="20">
        <v>1.51857457194142E-3</v>
      </c>
      <c r="C6" t="s">
        <v>14</v>
      </c>
      <c r="D6" t="s">
        <v>8</v>
      </c>
      <c r="E6" t="s">
        <v>27</v>
      </c>
      <c r="L6" s="12" t="s">
        <v>362</v>
      </c>
      <c r="R6" s="12" t="s">
        <v>363</v>
      </c>
    </row>
    <row r="7" spans="1:22">
      <c r="A7" s="12" t="s">
        <v>0</v>
      </c>
      <c r="B7" s="20">
        <v>0.72021333268578502</v>
      </c>
      <c r="C7" t="s">
        <v>14</v>
      </c>
      <c r="D7" t="s">
        <v>9</v>
      </c>
      <c r="E7" t="s">
        <v>27</v>
      </c>
      <c r="L7" s="1">
        <v>5.6607071753917399E-5</v>
      </c>
      <c r="M7" s="1">
        <v>3.1223106296654803E-5</v>
      </c>
      <c r="N7" s="1">
        <v>9.2329499761723595E-6</v>
      </c>
      <c r="O7" s="1">
        <v>1.83865432306663E-6</v>
      </c>
      <c r="P7" s="1">
        <v>1.57102197020813E-7</v>
      </c>
      <c r="R7" s="1">
        <v>4.3257651608752303E-5</v>
      </c>
      <c r="S7" s="1">
        <v>8.1052657717389404E-5</v>
      </c>
      <c r="T7" s="1">
        <v>8.5756856209158095E-5</v>
      </c>
      <c r="U7" s="1">
        <v>9.68282194313229E-5</v>
      </c>
      <c r="V7" s="1">
        <v>9.88255053144346E-5</v>
      </c>
    </row>
    <row r="8" spans="1:22">
      <c r="A8" s="12" t="s">
        <v>1</v>
      </c>
      <c r="B8" s="20">
        <v>0.344509069709515</v>
      </c>
      <c r="C8" t="s">
        <v>14</v>
      </c>
      <c r="D8" t="s">
        <v>9</v>
      </c>
      <c r="E8" t="s">
        <v>27</v>
      </c>
      <c r="L8" s="1">
        <v>5.79713448792294E-5</v>
      </c>
      <c r="M8" s="1">
        <v>3.1559656007267998E-5</v>
      </c>
      <c r="N8" s="1">
        <v>1.0010143447701099E-5</v>
      </c>
      <c r="O8" s="1">
        <v>1.8081669595913499E-6</v>
      </c>
      <c r="P8" s="1">
        <v>2.60167159177882E-7</v>
      </c>
      <c r="R8" s="1">
        <v>4.3015375980380402E-5</v>
      </c>
      <c r="S8" s="1">
        <v>8.0412105643609897E-5</v>
      </c>
      <c r="T8" s="1">
        <v>8.4948621809856101E-5</v>
      </c>
      <c r="U8" s="1">
        <v>9.6954099962572407E-5</v>
      </c>
      <c r="V8" s="1">
        <v>9.8443063007595404E-5</v>
      </c>
    </row>
    <row r="9" spans="1:22">
      <c r="A9" s="12" t="s">
        <v>2</v>
      </c>
      <c r="B9" s="20">
        <v>0.100896750302731</v>
      </c>
      <c r="C9" t="s">
        <v>14</v>
      </c>
      <c r="D9" t="s">
        <v>9</v>
      </c>
      <c r="E9" t="s">
        <v>27</v>
      </c>
      <c r="L9" s="1">
        <v>5.66753378363383E-5</v>
      </c>
      <c r="M9" s="1">
        <v>3.1158899612039799E-5</v>
      </c>
      <c r="N9" s="1">
        <v>1.00443568621256E-5</v>
      </c>
      <c r="O9" s="1">
        <v>1.8194350890011501E-6</v>
      </c>
      <c r="P9" s="1">
        <v>1.82436012633162E-7</v>
      </c>
      <c r="R9" s="1">
        <v>4.3513877168583003E-5</v>
      </c>
      <c r="S9" s="1">
        <v>8.1380733537653006E-5</v>
      </c>
      <c r="T9" s="1">
        <v>8.4615213321446704E-5</v>
      </c>
      <c r="U9" s="1">
        <v>9.7077304151732804E-5</v>
      </c>
      <c r="V9" s="1">
        <v>9.8721765821760301E-5</v>
      </c>
    </row>
    <row r="10" spans="1:22">
      <c r="A10" s="12" t="s">
        <v>3</v>
      </c>
      <c r="B10" s="20">
        <v>1.4332934435977799E-2</v>
      </c>
      <c r="C10" t="s">
        <v>14</v>
      </c>
      <c r="D10" t="s">
        <v>9</v>
      </c>
      <c r="E10" t="s">
        <v>27</v>
      </c>
      <c r="L10" s="1">
        <v>5.5928294474894397E-5</v>
      </c>
      <c r="M10" s="1">
        <v>3.1601580683840203E-5</v>
      </c>
      <c r="N10" s="1">
        <v>9.6110230583435104E-6</v>
      </c>
      <c r="O10" s="1">
        <v>1.7584799927628E-6</v>
      </c>
      <c r="P10" s="1">
        <v>2.2406787605648399E-7</v>
      </c>
      <c r="R10" s="1">
        <v>4.3780355656429598E-5</v>
      </c>
      <c r="S10" s="1">
        <v>8.0351272087517004E-5</v>
      </c>
      <c r="T10" s="1">
        <v>8.5252183053374003E-5</v>
      </c>
      <c r="U10" s="1">
        <v>9.7176796090485599E-5</v>
      </c>
      <c r="V10" s="1">
        <v>9.8573858512340597E-5</v>
      </c>
    </row>
    <row r="11" spans="1:22">
      <c r="A11" s="12" t="s">
        <v>4</v>
      </c>
      <c r="B11" s="20">
        <v>1.5483178617887699E-3</v>
      </c>
      <c r="C11" t="s">
        <v>14</v>
      </c>
      <c r="D11" t="s">
        <v>9</v>
      </c>
      <c r="E11" t="s">
        <v>27</v>
      </c>
    </row>
    <row r="12" spans="1:22">
      <c r="A12" s="12" t="s">
        <v>0</v>
      </c>
      <c r="B12" s="20">
        <v>0.71364022159524398</v>
      </c>
      <c r="C12" t="s">
        <v>14</v>
      </c>
      <c r="D12" t="s">
        <v>10</v>
      </c>
      <c r="E12" t="s">
        <v>27</v>
      </c>
    </row>
    <row r="13" spans="1:22">
      <c r="A13" s="12" t="s">
        <v>1</v>
      </c>
      <c r="B13" s="20">
        <v>0.33828982152996201</v>
      </c>
      <c r="C13" t="s">
        <v>14</v>
      </c>
      <c r="D13" t="s">
        <v>10</v>
      </c>
      <c r="E13" t="s">
        <v>27</v>
      </c>
    </row>
    <row r="14" spans="1:22">
      <c r="A14" s="12" t="s">
        <v>2</v>
      </c>
      <c r="B14" s="20">
        <v>9.7220999786175405E-2</v>
      </c>
      <c r="C14" t="s">
        <v>14</v>
      </c>
      <c r="D14" t="s">
        <v>10</v>
      </c>
      <c r="E14" t="s">
        <v>27</v>
      </c>
    </row>
    <row r="15" spans="1:22">
      <c r="A15" s="12" t="s">
        <v>3</v>
      </c>
      <c r="B15" s="20">
        <v>1.44861019427945E-2</v>
      </c>
      <c r="C15" t="s">
        <v>14</v>
      </c>
      <c r="D15" t="s">
        <v>10</v>
      </c>
      <c r="E15" t="s">
        <v>27</v>
      </c>
    </row>
    <row r="16" spans="1:22">
      <c r="A16" s="12" t="s">
        <v>4</v>
      </c>
      <c r="B16" s="20">
        <v>1.52224998897149E-3</v>
      </c>
      <c r="C16" t="s">
        <v>14</v>
      </c>
      <c r="D16" t="s">
        <v>10</v>
      </c>
      <c r="E16" t="s">
        <v>27</v>
      </c>
    </row>
    <row r="17" spans="1:5">
      <c r="A17" s="12" t="s">
        <v>0</v>
      </c>
      <c r="B17" s="20">
        <v>0.71439243148022702</v>
      </c>
      <c r="C17" t="s">
        <v>14</v>
      </c>
      <c r="D17" t="s">
        <v>11</v>
      </c>
      <c r="E17" t="s">
        <v>27</v>
      </c>
    </row>
    <row r="18" spans="1:5">
      <c r="A18" s="12" t="s">
        <v>1</v>
      </c>
      <c r="B18" s="20">
        <v>0.37000500824560101</v>
      </c>
      <c r="C18" t="s">
        <v>14</v>
      </c>
      <c r="D18" t="s">
        <v>11</v>
      </c>
      <c r="E18" t="s">
        <v>27</v>
      </c>
    </row>
    <row r="19" spans="1:5">
      <c r="A19" s="12" t="s">
        <v>2</v>
      </c>
      <c r="B19" s="20">
        <v>0.10320543747764201</v>
      </c>
      <c r="C19" t="s">
        <v>14</v>
      </c>
      <c r="D19" t="s">
        <v>11</v>
      </c>
      <c r="E19" t="s">
        <v>27</v>
      </c>
    </row>
    <row r="20" spans="1:5">
      <c r="A20" s="12" t="s">
        <v>3</v>
      </c>
      <c r="B20" s="20">
        <v>1.44301030772955E-2</v>
      </c>
      <c r="C20" t="s">
        <v>14</v>
      </c>
      <c r="D20" t="s">
        <v>11</v>
      </c>
      <c r="E20" t="s">
        <v>27</v>
      </c>
    </row>
    <row r="21" spans="1:5">
      <c r="A21" s="12" t="s">
        <v>4</v>
      </c>
      <c r="B21" s="20">
        <v>1.5296665129391799E-3</v>
      </c>
      <c r="C21" t="s">
        <v>14</v>
      </c>
      <c r="D21" t="s">
        <v>11</v>
      </c>
      <c r="E21" t="s">
        <v>27</v>
      </c>
    </row>
    <row r="22" spans="1:5">
      <c r="A22" s="12" t="s">
        <v>0</v>
      </c>
      <c r="B22" s="20">
        <v>0.56089229575641197</v>
      </c>
      <c r="C22" t="s">
        <v>15</v>
      </c>
      <c r="D22" t="s">
        <v>8</v>
      </c>
      <c r="E22" t="s">
        <v>15</v>
      </c>
    </row>
    <row r="23" spans="1:5">
      <c r="A23" s="12" t="s">
        <v>1</v>
      </c>
      <c r="B23" s="20">
        <v>0.27052004671889202</v>
      </c>
      <c r="C23" t="s">
        <v>15</v>
      </c>
      <c r="D23" t="s">
        <v>8</v>
      </c>
      <c r="E23" t="s">
        <v>15</v>
      </c>
    </row>
    <row r="24" spans="1:5">
      <c r="A24" s="12" t="s">
        <v>2</v>
      </c>
      <c r="B24" s="20">
        <v>9.8366023313670198E-2</v>
      </c>
      <c r="C24" t="s">
        <v>15</v>
      </c>
      <c r="D24" t="s">
        <v>8</v>
      </c>
      <c r="E24" t="s">
        <v>15</v>
      </c>
    </row>
    <row r="25" spans="1:5">
      <c r="A25" s="12" t="s">
        <v>3</v>
      </c>
      <c r="B25" s="20">
        <v>1.8474123431565601E-2</v>
      </c>
      <c r="C25" t="s">
        <v>15</v>
      </c>
      <c r="D25" t="s">
        <v>8</v>
      </c>
      <c r="E25" t="s">
        <v>15</v>
      </c>
    </row>
    <row r="26" spans="1:5">
      <c r="A26" s="12" t="s">
        <v>4</v>
      </c>
      <c r="B26" s="20">
        <v>2.2473749195953698E-3</v>
      </c>
      <c r="C26" t="s">
        <v>15</v>
      </c>
      <c r="D26" t="s">
        <v>8</v>
      </c>
      <c r="E26" t="s">
        <v>15</v>
      </c>
    </row>
    <row r="27" spans="1:5">
      <c r="A27" s="12" t="s">
        <v>0</v>
      </c>
      <c r="B27" s="20">
        <v>0.54650465314250496</v>
      </c>
      <c r="C27" t="s">
        <v>15</v>
      </c>
      <c r="D27" t="s">
        <v>9</v>
      </c>
      <c r="E27" t="s">
        <v>15</v>
      </c>
    </row>
    <row r="28" spans="1:5">
      <c r="A28" s="12" t="s">
        <v>1</v>
      </c>
      <c r="B28" s="20">
        <v>0.29080522326060698</v>
      </c>
      <c r="C28" t="s">
        <v>15</v>
      </c>
      <c r="D28" t="s">
        <v>9</v>
      </c>
      <c r="E28" t="s">
        <v>15</v>
      </c>
    </row>
    <row r="29" spans="1:5">
      <c r="A29" s="12" t="s">
        <v>2</v>
      </c>
      <c r="B29" s="20">
        <v>9.7542223707997103E-2</v>
      </c>
      <c r="C29" t="s">
        <v>15</v>
      </c>
      <c r="D29" t="s">
        <v>9</v>
      </c>
      <c r="E29" t="s">
        <v>15</v>
      </c>
    </row>
    <row r="30" spans="1:5">
      <c r="A30" s="12" t="s">
        <v>3</v>
      </c>
      <c r="B30" s="20">
        <v>1.8519891120060999E-2</v>
      </c>
      <c r="C30" t="s">
        <v>15</v>
      </c>
      <c r="D30" t="s">
        <v>9</v>
      </c>
      <c r="E30" t="s">
        <v>15</v>
      </c>
    </row>
    <row r="31" spans="1:5">
      <c r="A31" s="12" t="s">
        <v>4</v>
      </c>
      <c r="B31" s="20">
        <v>1.9075221711721299E-3</v>
      </c>
      <c r="C31" t="s">
        <v>15</v>
      </c>
      <c r="D31" t="s">
        <v>9</v>
      </c>
      <c r="E31" t="s">
        <v>15</v>
      </c>
    </row>
    <row r="32" spans="1:5">
      <c r="A32" s="12" t="s">
        <v>0</v>
      </c>
      <c r="B32" s="20">
        <v>0.52511751007201402</v>
      </c>
      <c r="C32" t="s">
        <v>15</v>
      </c>
      <c r="D32" t="s">
        <v>10</v>
      </c>
      <c r="E32" t="s">
        <v>15</v>
      </c>
    </row>
    <row r="33" spans="1:5">
      <c r="A33" s="12" t="s">
        <v>1</v>
      </c>
      <c r="B33" s="20">
        <v>0.27332292902373401</v>
      </c>
      <c r="C33" t="s">
        <v>15</v>
      </c>
      <c r="D33" t="s">
        <v>10</v>
      </c>
      <c r="E33" t="s">
        <v>15</v>
      </c>
    </row>
    <row r="34" spans="1:5">
      <c r="A34" s="12" t="s">
        <v>2</v>
      </c>
      <c r="B34" s="20">
        <v>0.102457150600981</v>
      </c>
      <c r="C34" t="s">
        <v>15</v>
      </c>
      <c r="D34" t="s">
        <v>10</v>
      </c>
      <c r="E34" t="s">
        <v>15</v>
      </c>
    </row>
    <row r="35" spans="1:5">
      <c r="A35" s="12" t="s">
        <v>3</v>
      </c>
      <c r="B35" s="20">
        <v>2.0601281775187701E-2</v>
      </c>
      <c r="C35" t="s">
        <v>15</v>
      </c>
      <c r="D35" t="s">
        <v>10</v>
      </c>
      <c r="E35" t="s">
        <v>15</v>
      </c>
    </row>
    <row r="36" spans="1:5">
      <c r="A36" s="12" t="s">
        <v>4</v>
      </c>
      <c r="B36" s="20">
        <v>2.1041078939138202E-3</v>
      </c>
      <c r="C36" t="s">
        <v>15</v>
      </c>
      <c r="D36" t="s">
        <v>10</v>
      </c>
      <c r="E36" t="s">
        <v>15</v>
      </c>
    </row>
    <row r="37" spans="1:5">
      <c r="A37" s="12" t="s">
        <v>0</v>
      </c>
      <c r="B37" s="20">
        <v>0.59626781891285097</v>
      </c>
      <c r="C37" t="s">
        <v>15</v>
      </c>
      <c r="D37" t="s">
        <v>11</v>
      </c>
      <c r="E37" t="s">
        <v>15</v>
      </c>
    </row>
    <row r="38" spans="1:5">
      <c r="A38" s="12" t="s">
        <v>1</v>
      </c>
      <c r="B38" s="20">
        <v>0.27460666039100301</v>
      </c>
      <c r="C38" t="s">
        <v>15</v>
      </c>
      <c r="D38" t="s">
        <v>11</v>
      </c>
      <c r="E38" t="s">
        <v>15</v>
      </c>
    </row>
    <row r="39" spans="1:5">
      <c r="A39" s="12" t="s">
        <v>2</v>
      </c>
      <c r="B39" s="20">
        <v>0.112917341047148</v>
      </c>
      <c r="C39" t="s">
        <v>15</v>
      </c>
      <c r="D39" t="s">
        <v>11</v>
      </c>
      <c r="E39" t="s">
        <v>15</v>
      </c>
    </row>
    <row r="40" spans="1:5">
      <c r="A40" s="12" t="s">
        <v>3</v>
      </c>
      <c r="B40" s="20">
        <v>1.8171854212647501E-2</v>
      </c>
      <c r="C40" t="s">
        <v>15</v>
      </c>
      <c r="D40" t="s">
        <v>11</v>
      </c>
      <c r="E40" t="s">
        <v>15</v>
      </c>
    </row>
    <row r="41" spans="1:5">
      <c r="A41" s="12" t="s">
        <v>4</v>
      </c>
      <c r="B41" s="20">
        <v>2.42048538677125E-3</v>
      </c>
      <c r="C41" t="s">
        <v>15</v>
      </c>
      <c r="D41" t="s">
        <v>11</v>
      </c>
      <c r="E41" t="s">
        <v>15</v>
      </c>
    </row>
    <row r="42" spans="1:5">
      <c r="A42" s="12" t="s">
        <v>0</v>
      </c>
      <c r="B42" s="20">
        <v>0.56683751627031098</v>
      </c>
      <c r="C42" t="s">
        <v>14</v>
      </c>
      <c r="D42" t="s">
        <v>8</v>
      </c>
      <c r="E42" t="s">
        <v>22</v>
      </c>
    </row>
    <row r="43" spans="1:5">
      <c r="A43" s="12" t="s">
        <v>1</v>
      </c>
      <c r="B43" s="20">
        <v>0.27809302008178</v>
      </c>
      <c r="C43" t="s">
        <v>14</v>
      </c>
      <c r="D43" t="s">
        <v>8</v>
      </c>
      <c r="E43" t="s">
        <v>22</v>
      </c>
    </row>
    <row r="44" spans="1:5">
      <c r="A44" s="12" t="s">
        <v>2</v>
      </c>
      <c r="B44" s="20">
        <v>9.7199376932703196E-2</v>
      </c>
      <c r="C44" t="s">
        <v>14</v>
      </c>
      <c r="D44" t="s">
        <v>8</v>
      </c>
      <c r="E44" t="s">
        <v>22</v>
      </c>
    </row>
    <row r="45" spans="1:5">
      <c r="A45" s="12" t="s">
        <v>3</v>
      </c>
      <c r="B45" s="20">
        <v>1.8634970918847301E-2</v>
      </c>
      <c r="C45" t="s">
        <v>14</v>
      </c>
      <c r="D45" t="s">
        <v>8</v>
      </c>
      <c r="E45" t="s">
        <v>22</v>
      </c>
    </row>
    <row r="46" spans="1:5">
      <c r="A46" s="12" t="s">
        <v>4</v>
      </c>
      <c r="B46" s="20">
        <v>1.5871697156758799E-3</v>
      </c>
      <c r="C46" t="s">
        <v>14</v>
      </c>
      <c r="D46" t="s">
        <v>8</v>
      </c>
      <c r="E46" t="s">
        <v>22</v>
      </c>
    </row>
    <row r="47" spans="1:5">
      <c r="A47" s="12" t="s">
        <v>0</v>
      </c>
      <c r="B47" s="20">
        <v>0.57404918573225405</v>
      </c>
      <c r="C47" t="s">
        <v>14</v>
      </c>
      <c r="D47" t="s">
        <v>9</v>
      </c>
      <c r="E47" t="s">
        <v>22</v>
      </c>
    </row>
    <row r="48" spans="1:5">
      <c r="A48" s="12" t="s">
        <v>1</v>
      </c>
      <c r="B48" s="20">
        <v>0.28185370616628702</v>
      </c>
      <c r="C48" t="s">
        <v>14</v>
      </c>
      <c r="D48" t="s">
        <v>9</v>
      </c>
      <c r="E48" t="s">
        <v>22</v>
      </c>
    </row>
    <row r="49" spans="1:5">
      <c r="A49" s="12" t="s">
        <v>2</v>
      </c>
      <c r="B49" s="20">
        <v>0.10541568669885901</v>
      </c>
      <c r="C49" t="s">
        <v>14</v>
      </c>
      <c r="D49" t="s">
        <v>9</v>
      </c>
      <c r="E49" t="s">
        <v>22</v>
      </c>
    </row>
    <row r="50" spans="1:5">
      <c r="A50" s="12" t="s">
        <v>3</v>
      </c>
      <c r="B50" s="20">
        <v>1.8308277198784799E-2</v>
      </c>
      <c r="C50" t="s">
        <v>14</v>
      </c>
      <c r="D50" t="s">
        <v>9</v>
      </c>
      <c r="E50" t="s">
        <v>22</v>
      </c>
    </row>
    <row r="51" spans="1:5">
      <c r="A51" s="12" t="s">
        <v>4</v>
      </c>
      <c r="B51" s="20">
        <v>2.6358525322655799E-3</v>
      </c>
      <c r="C51" t="s">
        <v>14</v>
      </c>
      <c r="D51" t="s">
        <v>9</v>
      </c>
      <c r="E51" t="s">
        <v>22</v>
      </c>
    </row>
    <row r="52" spans="1:5">
      <c r="A52" s="12" t="s">
        <v>0</v>
      </c>
      <c r="B52" s="20">
        <v>0.56568302120696701</v>
      </c>
      <c r="C52" t="s">
        <v>14</v>
      </c>
      <c r="D52" t="s">
        <v>10</v>
      </c>
      <c r="E52" t="s">
        <v>22</v>
      </c>
    </row>
    <row r="53" spans="1:5">
      <c r="A53" s="12" t="s">
        <v>1</v>
      </c>
      <c r="B53" s="20">
        <v>0.27687045656701498</v>
      </c>
      <c r="C53" t="s">
        <v>14</v>
      </c>
      <c r="D53" t="s">
        <v>10</v>
      </c>
      <c r="E53" t="s">
        <v>22</v>
      </c>
    </row>
    <row r="54" spans="1:5">
      <c r="A54" s="12" t="s">
        <v>2</v>
      </c>
      <c r="B54" s="20">
        <v>0.10611031555126101</v>
      </c>
      <c r="C54" t="s">
        <v>14</v>
      </c>
      <c r="D54" t="s">
        <v>10</v>
      </c>
      <c r="E54" t="s">
        <v>22</v>
      </c>
    </row>
    <row r="55" spans="1:5">
      <c r="A55" s="12" t="s">
        <v>3</v>
      </c>
      <c r="B55" s="20">
        <v>1.83973213168564E-2</v>
      </c>
      <c r="C55" t="s">
        <v>14</v>
      </c>
      <c r="D55" t="s">
        <v>10</v>
      </c>
      <c r="E55" t="s">
        <v>22</v>
      </c>
    </row>
    <row r="56" spans="1:5">
      <c r="A56" s="12" t="s">
        <v>4</v>
      </c>
      <c r="B56" s="20">
        <v>1.84457292258054E-3</v>
      </c>
      <c r="C56" t="s">
        <v>14</v>
      </c>
      <c r="D56" t="s">
        <v>10</v>
      </c>
      <c r="E56" t="s">
        <v>22</v>
      </c>
    </row>
    <row r="57" spans="1:5">
      <c r="A57" s="12" t="s">
        <v>0</v>
      </c>
      <c r="B57" s="20">
        <v>0.56091717620519899</v>
      </c>
      <c r="C57" t="s">
        <v>14</v>
      </c>
      <c r="D57" t="s">
        <v>11</v>
      </c>
      <c r="E57" t="s">
        <v>22</v>
      </c>
    </row>
    <row r="58" spans="1:5">
      <c r="A58" s="12" t="s">
        <v>1</v>
      </c>
      <c r="B58" s="20">
        <v>0.282275796476402</v>
      </c>
      <c r="C58" t="s">
        <v>14</v>
      </c>
      <c r="D58" t="s">
        <v>11</v>
      </c>
      <c r="E58" t="s">
        <v>22</v>
      </c>
    </row>
    <row r="59" spans="1:5">
      <c r="A59" s="12" t="s">
        <v>2</v>
      </c>
      <c r="B59" s="20">
        <v>0.101314550206377</v>
      </c>
      <c r="C59" t="s">
        <v>14</v>
      </c>
      <c r="D59" t="s">
        <v>11</v>
      </c>
      <c r="E59" t="s">
        <v>22</v>
      </c>
    </row>
    <row r="60" spans="1:5">
      <c r="A60" s="12" t="s">
        <v>3</v>
      </c>
      <c r="B60" s="20">
        <v>1.77740444296445E-2</v>
      </c>
      <c r="C60" t="s">
        <v>14</v>
      </c>
      <c r="D60" t="s">
        <v>11</v>
      </c>
      <c r="E60" t="s">
        <v>22</v>
      </c>
    </row>
    <row r="61" spans="1:5">
      <c r="A61" s="12" t="s">
        <v>4</v>
      </c>
      <c r="B61" s="20">
        <v>2.2679410818363002E-3</v>
      </c>
      <c r="C61" t="s">
        <v>14</v>
      </c>
      <c r="D61" t="s">
        <v>11</v>
      </c>
      <c r="E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Information</vt:lpstr>
      <vt:lpstr>Data</vt:lpstr>
      <vt:lpstr>Code M1</vt:lpstr>
      <vt:lpstr>Code M2</vt:lpstr>
      <vt:lpstr>Test</vt:lpstr>
      <vt:lpstr>Data Friday</vt:lpstr>
      <vt:lpstr>Data FridayTest</vt:lpstr>
      <vt:lpstr>Data ISME</vt:lpstr>
      <vt:lpstr>Data Vassily</vt:lpstr>
      <vt:lpstr>Overleaf</vt:lpstr>
      <vt:lpstr>Overleaf 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Isaline Guex</dc:creator>
  <cp:lastModifiedBy>Isaline Guex</cp:lastModifiedBy>
  <dcterms:created xsi:type="dcterms:W3CDTF">2021-05-06T07:18:03Z</dcterms:created>
  <dcterms:modified xsi:type="dcterms:W3CDTF">2023-06-23T09:32:27Z</dcterms:modified>
</cp:coreProperties>
</file>