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-108" yWindow="-108" windowWidth="23256" windowHeight="12576" activeTab="1"/>
  </bookViews>
  <sheets>
    <sheet name="初始数据表" sheetId="6" r:id="rId1"/>
    <sheet name="复制数据表" sheetId="7" r:id="rId2"/>
  </sheets>
  <definedNames>
    <definedName name="XSCJ">#REF!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9" i="7" l="1"/>
  <c r="H19" i="7"/>
  <c r="G19" i="7"/>
  <c r="F19" i="7"/>
  <c r="G18" i="7" l="1"/>
  <c r="H18" i="7"/>
  <c r="F18" i="7"/>
  <c r="G17" i="7" l="1"/>
  <c r="H17" i="7"/>
  <c r="F17" i="7"/>
  <c r="G16" i="7" l="1"/>
  <c r="H16" i="7"/>
  <c r="F16" i="7"/>
  <c r="D15" i="7" l="1"/>
  <c r="K4" i="7" l="1"/>
  <c r="K5" i="7"/>
  <c r="K6" i="7"/>
  <c r="K7" i="7"/>
  <c r="K8" i="7"/>
  <c r="K9" i="7"/>
  <c r="K10" i="7"/>
  <c r="K11" i="7"/>
  <c r="K12" i="7"/>
  <c r="K13" i="7"/>
  <c r="K3" i="7"/>
  <c r="J4" i="7" l="1"/>
  <c r="J5" i="7"/>
  <c r="J6" i="7"/>
  <c r="J7" i="7"/>
  <c r="J8" i="7"/>
  <c r="J9" i="7"/>
  <c r="J10" i="7"/>
  <c r="J11" i="7"/>
  <c r="J12" i="7"/>
  <c r="J13" i="7"/>
  <c r="I5" i="7"/>
  <c r="I6" i="7"/>
  <c r="I7" i="7"/>
  <c r="I8" i="7"/>
  <c r="I9" i="7"/>
  <c r="I10" i="7"/>
  <c r="I11" i="7"/>
  <c r="I12" i="7"/>
  <c r="I13" i="7"/>
  <c r="I4" i="7"/>
  <c r="I3" i="7"/>
  <c r="J3" i="7" s="1"/>
</calcChain>
</file>

<file path=xl/sharedStrings.xml><?xml version="1.0" encoding="utf-8"?>
<sst xmlns="http://schemas.openxmlformats.org/spreadsheetml/2006/main" count="116" uniqueCount="45">
  <si>
    <t>物联网</t>
    <phoneticPr fontId="2" type="noConversion"/>
  </si>
  <si>
    <t>计科</t>
    <phoneticPr fontId="2" type="noConversion"/>
  </si>
  <si>
    <t>信管</t>
    <phoneticPr fontId="2" type="noConversion"/>
  </si>
  <si>
    <t>电子商务</t>
    <phoneticPr fontId="2" type="noConversion"/>
  </si>
  <si>
    <t>计算机基础</t>
    <phoneticPr fontId="1" type="noConversion"/>
  </si>
  <si>
    <t>李志伟</t>
    <phoneticPr fontId="1" type="noConversion"/>
  </si>
  <si>
    <t>王俊哲</t>
    <phoneticPr fontId="1" type="noConversion"/>
  </si>
  <si>
    <t>张佳露</t>
    <phoneticPr fontId="1" type="noConversion"/>
  </si>
  <si>
    <t>赵泽宇</t>
    <phoneticPr fontId="1" type="noConversion"/>
  </si>
  <si>
    <t>钱赛帅</t>
    <phoneticPr fontId="1" type="noConversion"/>
  </si>
  <si>
    <t>金鸣轩</t>
    <phoneticPr fontId="1" type="noConversion"/>
  </si>
  <si>
    <t>卢照坤</t>
    <phoneticPr fontId="2" type="noConversion"/>
  </si>
  <si>
    <t>计科</t>
    <phoneticPr fontId="1" type="noConversion"/>
  </si>
  <si>
    <t>序号</t>
    <phoneticPr fontId="1" type="noConversion"/>
  </si>
  <si>
    <t>学号</t>
    <phoneticPr fontId="1" type="noConversion"/>
  </si>
  <si>
    <t>姓名</t>
    <phoneticPr fontId="1" type="noConversion"/>
  </si>
  <si>
    <t>专业</t>
    <phoneticPr fontId="1" type="noConversion"/>
  </si>
  <si>
    <t>大学英语</t>
    <phoneticPr fontId="1" type="noConversion"/>
  </si>
  <si>
    <t>高等数学</t>
    <phoneticPr fontId="1" type="noConversion"/>
  </si>
  <si>
    <t>总分</t>
    <phoneticPr fontId="1" type="noConversion"/>
  </si>
  <si>
    <t>平均分</t>
    <phoneticPr fontId="1" type="noConversion"/>
  </si>
  <si>
    <t>部分学生成绩表</t>
    <phoneticPr fontId="1" type="noConversion"/>
  </si>
  <si>
    <t>性别</t>
    <phoneticPr fontId="2" type="noConversion"/>
  </si>
  <si>
    <t>男</t>
    <phoneticPr fontId="2" type="noConversion"/>
  </si>
  <si>
    <t>女</t>
    <phoneticPr fontId="2" type="noConversion"/>
  </si>
  <si>
    <t>王小红</t>
    <phoneticPr fontId="1" type="noConversion"/>
  </si>
  <si>
    <t>孙丽丽</t>
    <phoneticPr fontId="1" type="noConversion"/>
  </si>
  <si>
    <t>孟娟</t>
    <phoneticPr fontId="2" type="noConversion"/>
  </si>
  <si>
    <t>等第</t>
    <phoneticPr fontId="1" type="noConversion"/>
  </si>
  <si>
    <t xml:space="preserve"> 学生人数</t>
    <phoneticPr fontId="1" type="noConversion"/>
  </si>
  <si>
    <t>最高分</t>
    <phoneticPr fontId="1" type="noConversion"/>
  </si>
  <si>
    <t>不及格人数</t>
    <phoneticPr fontId="1" type="noConversion"/>
  </si>
  <si>
    <t>名次</t>
    <phoneticPr fontId="1" type="noConversion"/>
  </si>
  <si>
    <t>最低分</t>
    <phoneticPr fontId="1" type="noConversion"/>
  </si>
  <si>
    <t>张圆圆</t>
    <phoneticPr fontId="1" type="noConversion"/>
  </si>
  <si>
    <t>电子商务</t>
    <phoneticPr fontId="1" type="noConversion"/>
  </si>
  <si>
    <t>‘19102040121</t>
    <phoneticPr fontId="2" type="noConversion"/>
  </si>
  <si>
    <t>‘19202030104</t>
    <phoneticPr fontId="2" type="noConversion"/>
  </si>
  <si>
    <t>‘19402050205</t>
    <phoneticPr fontId="2" type="noConversion"/>
  </si>
  <si>
    <t>‘19202010302</t>
    <phoneticPr fontId="2" type="noConversion"/>
  </si>
  <si>
    <t>‘19202010104</t>
    <phoneticPr fontId="2" type="noConversion"/>
  </si>
  <si>
    <t>‘19302040217</t>
    <phoneticPr fontId="2" type="noConversion"/>
  </si>
  <si>
    <t>‘19202040134</t>
    <phoneticPr fontId="2" type="noConversion"/>
  </si>
  <si>
    <t>‘19402030156</t>
    <phoneticPr fontId="2" type="noConversion"/>
  </si>
  <si>
    <t>等级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</si>
</sst>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9"/>
      <name val="Times New Roman"/>
      <family val="1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b/>
      <sz val="2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mediumGray">
        <bgColor theme="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0" fontId="4" fillId="0" borderId="0" xfId="0" quotePrefix="1" applyFont="1" applyBorder="1" applyAlignment="1">
      <alignment horizontal="center" vertical="center" wrapText="1"/>
    </xf>
    <xf numFmtId="0" fontId="3" fillId="0" borderId="0" xfId="0" quotePrefix="1" applyFont="1" applyBorder="1" applyAlignment="1">
      <alignment horizontal="center" vertical="center" wrapText="1"/>
    </xf>
    <xf numFmtId="0" fontId="2" fillId="0" borderId="0" xfId="0" quotePrefix="1" applyFont="1" applyBorder="1" applyAlignment="1">
      <alignment horizontal="center" vertical="center" wrapText="1"/>
    </xf>
    <xf numFmtId="176" fontId="2" fillId="0" borderId="0" xfId="0" quotePrefix="1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quotePrefix="1" applyFont="1" applyAlignment="1">
      <alignment horizontal="center" vertical="center" wrapText="1"/>
    </xf>
    <xf numFmtId="0" fontId="2" fillId="0" borderId="0" xfId="0" quotePrefix="1" applyFont="1" applyAlignment="1">
      <alignment horizontal="center" vertical="center" wrapText="1"/>
    </xf>
    <xf numFmtId="176" fontId="2" fillId="0" borderId="0" xfId="0" quotePrefix="1" applyNumberFormat="1" applyFont="1" applyAlignment="1">
      <alignment horizontal="center" vertical="center" wrapText="1"/>
    </xf>
    <xf numFmtId="49" fontId="0" fillId="0" borderId="0" xfId="0" applyNumberFormat="1">
      <alignment vertical="center"/>
    </xf>
    <xf numFmtId="0" fontId="6" fillId="2" borderId="0" xfId="0" applyFont="1" applyFill="1" applyAlignment="1">
      <alignment horizontal="centerContinuous" vertical="center"/>
    </xf>
    <xf numFmtId="0" fontId="0" fillId="2" borderId="0" xfId="0" applyFill="1" applyAlignment="1">
      <alignment horizontal="centerContinuous"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9"/>
  <sheetViews>
    <sheetView workbookViewId="0">
      <selection activeCell="E15" sqref="A1:XFD1048576"/>
    </sheetView>
  </sheetViews>
  <sheetFormatPr defaultRowHeight="13.8" x14ac:dyDescent="0.25"/>
  <cols>
    <col min="2" max="2" width="14.88671875" customWidth="1"/>
  </cols>
  <sheetData>
    <row r="1" spans="1:11" x14ac:dyDescent="0.25">
      <c r="A1" s="2" t="s">
        <v>21</v>
      </c>
    </row>
    <row r="2" spans="1:11" x14ac:dyDescent="0.25">
      <c r="A2" s="3" t="s">
        <v>13</v>
      </c>
      <c r="B2" s="3" t="s">
        <v>14</v>
      </c>
      <c r="C2" s="3" t="s">
        <v>15</v>
      </c>
      <c r="D2" s="3" t="s">
        <v>22</v>
      </c>
      <c r="E2" s="3" t="s">
        <v>16</v>
      </c>
      <c r="F2" s="3" t="s">
        <v>17</v>
      </c>
      <c r="G2" s="3" t="s">
        <v>18</v>
      </c>
      <c r="H2" s="3" t="s">
        <v>4</v>
      </c>
      <c r="I2" s="3" t="s">
        <v>19</v>
      </c>
      <c r="J2" s="5" t="s">
        <v>28</v>
      </c>
      <c r="K2" s="7" t="s">
        <v>32</v>
      </c>
    </row>
    <row r="3" spans="1:11" x14ac:dyDescent="0.25">
      <c r="A3" s="4"/>
      <c r="B3" s="11" t="s">
        <v>36</v>
      </c>
      <c r="C3" s="3" t="s">
        <v>5</v>
      </c>
      <c r="D3" s="3" t="s">
        <v>23</v>
      </c>
      <c r="E3" s="5" t="s">
        <v>0</v>
      </c>
      <c r="F3" s="6">
        <v>45</v>
      </c>
      <c r="G3" s="6">
        <v>69</v>
      </c>
      <c r="H3" s="6">
        <v>75</v>
      </c>
      <c r="I3" s="1"/>
    </row>
    <row r="4" spans="1:11" x14ac:dyDescent="0.25">
      <c r="A4" s="4"/>
      <c r="B4" t="s">
        <v>37</v>
      </c>
      <c r="C4" s="3" t="s">
        <v>27</v>
      </c>
      <c r="D4" s="3" t="s">
        <v>24</v>
      </c>
      <c r="E4" s="3" t="s">
        <v>1</v>
      </c>
      <c r="F4" s="6">
        <v>60</v>
      </c>
      <c r="G4" s="6">
        <v>50</v>
      </c>
      <c r="H4" s="6">
        <v>68</v>
      </c>
    </row>
    <row r="5" spans="1:11" x14ac:dyDescent="0.25">
      <c r="A5" s="4"/>
      <c r="B5" t="s">
        <v>38</v>
      </c>
      <c r="C5" s="3" t="s">
        <v>6</v>
      </c>
      <c r="D5" s="3" t="s">
        <v>23</v>
      </c>
      <c r="E5" s="3" t="s">
        <v>2</v>
      </c>
      <c r="F5" s="6">
        <v>65</v>
      </c>
      <c r="G5" s="6">
        <v>62</v>
      </c>
      <c r="H5" s="6">
        <v>58</v>
      </c>
    </row>
    <row r="6" spans="1:11" x14ac:dyDescent="0.25">
      <c r="A6" s="4"/>
      <c r="B6" t="s">
        <v>39</v>
      </c>
      <c r="C6" s="3" t="s">
        <v>7</v>
      </c>
      <c r="D6" s="3" t="s">
        <v>24</v>
      </c>
      <c r="E6" s="3" t="s">
        <v>3</v>
      </c>
      <c r="F6" s="6">
        <v>85</v>
      </c>
      <c r="G6" s="6">
        <v>95</v>
      </c>
      <c r="H6" s="6">
        <v>99</v>
      </c>
      <c r="I6" s="6"/>
    </row>
    <row r="7" spans="1:11" x14ac:dyDescent="0.25">
      <c r="A7" s="4"/>
      <c r="B7" t="s">
        <v>40</v>
      </c>
      <c r="C7" s="3" t="s">
        <v>8</v>
      </c>
      <c r="D7" s="3" t="s">
        <v>23</v>
      </c>
      <c r="E7" s="3" t="s">
        <v>3</v>
      </c>
      <c r="F7" s="6">
        <v>67</v>
      </c>
      <c r="G7" s="6">
        <v>78</v>
      </c>
      <c r="H7" s="6">
        <v>46</v>
      </c>
    </row>
    <row r="8" spans="1:11" x14ac:dyDescent="0.25">
      <c r="A8" s="4"/>
      <c r="B8" t="s">
        <v>41</v>
      </c>
      <c r="C8" s="3" t="s">
        <v>26</v>
      </c>
      <c r="D8" s="3" t="s">
        <v>24</v>
      </c>
      <c r="E8" s="3" t="s">
        <v>1</v>
      </c>
      <c r="F8" s="6">
        <v>83</v>
      </c>
      <c r="G8" s="6">
        <v>72</v>
      </c>
      <c r="H8" s="6">
        <v>80</v>
      </c>
    </row>
    <row r="9" spans="1:11" x14ac:dyDescent="0.25">
      <c r="A9" s="4"/>
      <c r="B9" t="s">
        <v>42</v>
      </c>
      <c r="C9" s="3" t="s">
        <v>9</v>
      </c>
      <c r="D9" s="3" t="s">
        <v>23</v>
      </c>
      <c r="E9" s="3" t="s">
        <v>0</v>
      </c>
      <c r="F9" s="6">
        <v>56</v>
      </c>
      <c r="G9" s="6">
        <v>96</v>
      </c>
      <c r="H9" s="6">
        <v>54</v>
      </c>
    </row>
    <row r="10" spans="1:11" x14ac:dyDescent="0.25">
      <c r="A10" s="4"/>
      <c r="B10" t="s">
        <v>43</v>
      </c>
      <c r="C10" s="3" t="s">
        <v>11</v>
      </c>
      <c r="D10" s="3" t="s">
        <v>23</v>
      </c>
      <c r="E10" s="3" t="s">
        <v>1</v>
      </c>
      <c r="F10" s="6">
        <v>59</v>
      </c>
      <c r="G10" s="6">
        <v>97</v>
      </c>
      <c r="H10" s="6">
        <v>97</v>
      </c>
    </row>
    <row r="11" spans="1:11" x14ac:dyDescent="0.25">
      <c r="A11" s="4"/>
      <c r="C11" s="3" t="s">
        <v>10</v>
      </c>
      <c r="D11" s="3" t="s">
        <v>23</v>
      </c>
      <c r="E11" s="3" t="s">
        <v>2</v>
      </c>
      <c r="F11" s="6">
        <v>46</v>
      </c>
      <c r="G11" s="6">
        <v>78</v>
      </c>
      <c r="H11" s="6">
        <v>66</v>
      </c>
    </row>
    <row r="12" spans="1:11" x14ac:dyDescent="0.25">
      <c r="A12" s="4"/>
      <c r="C12" s="3" t="s">
        <v>25</v>
      </c>
      <c r="D12" s="3" t="s">
        <v>24</v>
      </c>
      <c r="E12" s="3" t="s">
        <v>12</v>
      </c>
      <c r="F12" s="6">
        <v>91</v>
      </c>
      <c r="G12" s="6">
        <v>97</v>
      </c>
      <c r="H12" s="6">
        <v>70</v>
      </c>
    </row>
    <row r="13" spans="1:11" x14ac:dyDescent="0.25">
      <c r="A13" s="8"/>
      <c r="C13" s="9" t="s">
        <v>34</v>
      </c>
      <c r="D13" s="9" t="s">
        <v>24</v>
      </c>
      <c r="E13" s="9" t="s">
        <v>35</v>
      </c>
      <c r="F13" s="10">
        <v>66</v>
      </c>
      <c r="G13" s="10">
        <v>58</v>
      </c>
      <c r="H13" s="10">
        <v>75</v>
      </c>
    </row>
    <row r="15" spans="1:11" x14ac:dyDescent="0.25">
      <c r="C15" s="7" t="s">
        <v>29</v>
      </c>
    </row>
    <row r="16" spans="1:11" x14ac:dyDescent="0.25">
      <c r="C16" s="7" t="s">
        <v>20</v>
      </c>
      <c r="F16" s="1"/>
      <c r="G16" s="1"/>
    </row>
    <row r="17" spans="3:11" x14ac:dyDescent="0.25">
      <c r="C17" s="7" t="s">
        <v>30</v>
      </c>
      <c r="F17" s="1"/>
      <c r="G17" s="1"/>
    </row>
    <row r="18" spans="3:11" x14ac:dyDescent="0.25">
      <c r="C18" s="7" t="s">
        <v>33</v>
      </c>
      <c r="F18" s="1"/>
      <c r="G18" s="1"/>
      <c r="H18" s="1"/>
    </row>
    <row r="19" spans="3:11" x14ac:dyDescent="0.25">
      <c r="C19" s="7" t="s">
        <v>31</v>
      </c>
      <c r="F19" s="1"/>
      <c r="G19" s="1"/>
      <c r="H19" s="1"/>
      <c r="K19" s="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N10" sqref="N10"/>
    </sheetView>
  </sheetViews>
  <sheetFormatPr defaultRowHeight="13.8" x14ac:dyDescent="0.25"/>
  <cols>
    <col min="1" max="1" width="4.6640625" customWidth="1"/>
    <col min="2" max="2" width="13.33203125" customWidth="1"/>
    <col min="3" max="3" width="9.6640625" bestFit="1" customWidth="1"/>
    <col min="4" max="4" width="4.6640625" customWidth="1"/>
    <col min="5" max="7" width="8" customWidth="1"/>
    <col min="8" max="8" width="9.6640625" bestFit="1" customWidth="1"/>
    <col min="9" max="9" width="5.109375" customWidth="1"/>
    <col min="10" max="10" width="7.5546875" customWidth="1"/>
    <col min="11" max="11" width="4.6640625" customWidth="1"/>
  </cols>
  <sheetData>
    <row r="1" spans="1:11" ht="28.2" x14ac:dyDescent="0.25">
      <c r="A1" s="12" t="s">
        <v>21</v>
      </c>
      <c r="B1" s="12"/>
      <c r="C1" s="13"/>
      <c r="D1" s="13"/>
      <c r="E1" s="13"/>
      <c r="F1" s="13"/>
      <c r="G1" s="13"/>
      <c r="H1" s="13"/>
      <c r="I1" s="13"/>
      <c r="J1" s="13"/>
      <c r="K1" s="13"/>
    </row>
    <row r="2" spans="1:11" x14ac:dyDescent="0.25">
      <c r="A2" s="3" t="s">
        <v>13</v>
      </c>
      <c r="B2" s="3" t="s">
        <v>14</v>
      </c>
      <c r="C2" s="3" t="s">
        <v>15</v>
      </c>
      <c r="D2" s="3" t="s">
        <v>22</v>
      </c>
      <c r="E2" s="3" t="s">
        <v>16</v>
      </c>
      <c r="F2" s="3" t="s">
        <v>17</v>
      </c>
      <c r="G2" s="3" t="s">
        <v>18</v>
      </c>
      <c r="H2" s="3" t="s">
        <v>4</v>
      </c>
      <c r="I2" s="3" t="s">
        <v>19</v>
      </c>
      <c r="J2" s="5" t="s">
        <v>44</v>
      </c>
      <c r="K2" s="7" t="s">
        <v>32</v>
      </c>
    </row>
    <row r="3" spans="1:11" x14ac:dyDescent="0.25">
      <c r="A3" s="4">
        <v>1</v>
      </c>
      <c r="B3" s="14" t="s">
        <v>36</v>
      </c>
      <c r="C3" s="3" t="s">
        <v>5</v>
      </c>
      <c r="D3" s="3" t="s">
        <v>23</v>
      </c>
      <c r="E3" s="5" t="s">
        <v>0</v>
      </c>
      <c r="F3" s="6">
        <v>45</v>
      </c>
      <c r="G3" s="6">
        <v>69</v>
      </c>
      <c r="H3" s="6">
        <v>75</v>
      </c>
      <c r="I3" s="15">
        <f>SUM(F3:H3)</f>
        <v>189</v>
      </c>
      <c r="J3" s="16" t="str">
        <f>IF(I3&gt;=180,"及格","不及格")</f>
        <v>及格</v>
      </c>
      <c r="K3" s="16">
        <f>_xlfn.RANK.EQ(I3,$I$3:$I$13)</f>
        <v>9</v>
      </c>
    </row>
    <row r="4" spans="1:11" x14ac:dyDescent="0.25">
      <c r="A4" s="4">
        <v>2</v>
      </c>
      <c r="B4" s="16" t="s">
        <v>37</v>
      </c>
      <c r="C4" s="3" t="s">
        <v>27</v>
      </c>
      <c r="D4" s="3" t="s">
        <v>24</v>
      </c>
      <c r="E4" s="3" t="s">
        <v>1</v>
      </c>
      <c r="F4" s="6">
        <v>60</v>
      </c>
      <c r="G4" s="6">
        <v>50</v>
      </c>
      <c r="H4" s="6">
        <v>68</v>
      </c>
      <c r="I4" s="15">
        <f>SUM(F4:H4)</f>
        <v>178</v>
      </c>
      <c r="J4" s="16" t="str">
        <f t="shared" ref="J4:J13" si="0">IF(I4&gt;=180,"及格","不及格")</f>
        <v>不及格</v>
      </c>
      <c r="K4" s="16">
        <f t="shared" ref="K4:K13" si="1">_xlfn.RANK.EQ(I4,$I$3:$I$13)</f>
        <v>11</v>
      </c>
    </row>
    <row r="5" spans="1:11" x14ac:dyDescent="0.25">
      <c r="A5" s="4">
        <v>3</v>
      </c>
      <c r="B5" s="16" t="s">
        <v>38</v>
      </c>
      <c r="C5" s="3" t="s">
        <v>6</v>
      </c>
      <c r="D5" s="3" t="s">
        <v>23</v>
      </c>
      <c r="E5" s="3" t="s">
        <v>2</v>
      </c>
      <c r="F5" s="6">
        <v>65</v>
      </c>
      <c r="G5" s="6">
        <v>62</v>
      </c>
      <c r="H5" s="6">
        <v>58</v>
      </c>
      <c r="I5" s="15">
        <f t="shared" ref="I5:I13" si="2">SUM(F5:H5)</f>
        <v>185</v>
      </c>
      <c r="J5" s="16" t="str">
        <f t="shared" si="0"/>
        <v>及格</v>
      </c>
      <c r="K5" s="16">
        <f t="shared" si="1"/>
        <v>10</v>
      </c>
    </row>
    <row r="6" spans="1:11" x14ac:dyDescent="0.25">
      <c r="A6" s="4">
        <v>4</v>
      </c>
      <c r="B6" s="16" t="s">
        <v>39</v>
      </c>
      <c r="C6" s="3" t="s">
        <v>7</v>
      </c>
      <c r="D6" s="3" t="s">
        <v>24</v>
      </c>
      <c r="E6" s="3" t="s">
        <v>3</v>
      </c>
      <c r="F6" s="6">
        <v>85</v>
      </c>
      <c r="G6" s="6">
        <v>95</v>
      </c>
      <c r="H6" s="6">
        <v>99</v>
      </c>
      <c r="I6" s="15">
        <f t="shared" si="2"/>
        <v>279</v>
      </c>
      <c r="J6" s="16" t="str">
        <f t="shared" si="0"/>
        <v>及格</v>
      </c>
      <c r="K6" s="16">
        <f t="shared" si="1"/>
        <v>1</v>
      </c>
    </row>
    <row r="7" spans="1:11" x14ac:dyDescent="0.25">
      <c r="A7" s="4">
        <v>5</v>
      </c>
      <c r="B7" s="16" t="s">
        <v>40</v>
      </c>
      <c r="C7" s="3" t="s">
        <v>8</v>
      </c>
      <c r="D7" s="3" t="s">
        <v>23</v>
      </c>
      <c r="E7" s="3" t="s">
        <v>3</v>
      </c>
      <c r="F7" s="6">
        <v>67</v>
      </c>
      <c r="G7" s="6">
        <v>78</v>
      </c>
      <c r="H7" s="6">
        <v>46</v>
      </c>
      <c r="I7" s="15">
        <f t="shared" si="2"/>
        <v>191</v>
      </c>
      <c r="J7" s="16" t="str">
        <f t="shared" si="0"/>
        <v>及格</v>
      </c>
      <c r="K7" s="16">
        <f t="shared" si="1"/>
        <v>7</v>
      </c>
    </row>
    <row r="8" spans="1:11" x14ac:dyDescent="0.25">
      <c r="A8" s="4">
        <v>6</v>
      </c>
      <c r="B8" s="16" t="s">
        <v>41</v>
      </c>
      <c r="C8" s="3" t="s">
        <v>26</v>
      </c>
      <c r="D8" s="3" t="s">
        <v>24</v>
      </c>
      <c r="E8" s="3" t="s">
        <v>1</v>
      </c>
      <c r="F8" s="6">
        <v>83</v>
      </c>
      <c r="G8" s="6">
        <v>72</v>
      </c>
      <c r="H8" s="6">
        <v>80</v>
      </c>
      <c r="I8" s="15">
        <f t="shared" si="2"/>
        <v>235</v>
      </c>
      <c r="J8" s="16" t="str">
        <f t="shared" si="0"/>
        <v>及格</v>
      </c>
      <c r="K8" s="16">
        <f t="shared" si="1"/>
        <v>4</v>
      </c>
    </row>
    <row r="9" spans="1:11" x14ac:dyDescent="0.25">
      <c r="A9" s="4">
        <v>7</v>
      </c>
      <c r="B9" s="16" t="s">
        <v>42</v>
      </c>
      <c r="C9" s="3" t="s">
        <v>9</v>
      </c>
      <c r="D9" s="3" t="s">
        <v>23</v>
      </c>
      <c r="E9" s="3" t="s">
        <v>0</v>
      </c>
      <c r="F9" s="6">
        <v>56</v>
      </c>
      <c r="G9" s="6">
        <v>96</v>
      </c>
      <c r="H9" s="6">
        <v>54</v>
      </c>
      <c r="I9" s="15">
        <f t="shared" si="2"/>
        <v>206</v>
      </c>
      <c r="J9" s="16" t="str">
        <f t="shared" si="0"/>
        <v>及格</v>
      </c>
      <c r="K9" s="16">
        <f t="shared" si="1"/>
        <v>5</v>
      </c>
    </row>
    <row r="10" spans="1:11" x14ac:dyDescent="0.25">
      <c r="A10" s="4">
        <v>8</v>
      </c>
      <c r="B10" s="16" t="s">
        <v>43</v>
      </c>
      <c r="C10" s="3" t="s">
        <v>11</v>
      </c>
      <c r="D10" s="3" t="s">
        <v>23</v>
      </c>
      <c r="E10" s="3" t="s">
        <v>1</v>
      </c>
      <c r="F10" s="6">
        <v>59</v>
      </c>
      <c r="G10" s="6">
        <v>97</v>
      </c>
      <c r="H10" s="6">
        <v>97</v>
      </c>
      <c r="I10" s="15">
        <f t="shared" si="2"/>
        <v>253</v>
      </c>
      <c r="J10" s="16" t="str">
        <f t="shared" si="0"/>
        <v>及格</v>
      </c>
      <c r="K10" s="16">
        <f t="shared" si="1"/>
        <v>3</v>
      </c>
    </row>
    <row r="11" spans="1:11" x14ac:dyDescent="0.25">
      <c r="A11" s="4">
        <v>9</v>
      </c>
      <c r="B11" s="14">
        <v>19402050211</v>
      </c>
      <c r="C11" s="3" t="s">
        <v>10</v>
      </c>
      <c r="D11" s="3" t="s">
        <v>23</v>
      </c>
      <c r="E11" s="3" t="s">
        <v>2</v>
      </c>
      <c r="F11" s="6">
        <v>46</v>
      </c>
      <c r="G11" s="6">
        <v>78</v>
      </c>
      <c r="H11" s="6">
        <v>66</v>
      </c>
      <c r="I11" s="15">
        <f t="shared" si="2"/>
        <v>190</v>
      </c>
      <c r="J11" s="16" t="str">
        <f t="shared" si="0"/>
        <v>及格</v>
      </c>
      <c r="K11" s="16">
        <f t="shared" si="1"/>
        <v>8</v>
      </c>
    </row>
    <row r="12" spans="1:11" x14ac:dyDescent="0.25">
      <c r="A12" s="4">
        <v>10</v>
      </c>
      <c r="B12" s="14">
        <v>19202030123</v>
      </c>
      <c r="C12" s="3" t="s">
        <v>25</v>
      </c>
      <c r="D12" s="3" t="s">
        <v>24</v>
      </c>
      <c r="E12" s="3" t="s">
        <v>12</v>
      </c>
      <c r="F12" s="6">
        <v>91</v>
      </c>
      <c r="G12" s="6">
        <v>97</v>
      </c>
      <c r="H12" s="6">
        <v>70</v>
      </c>
      <c r="I12" s="15">
        <f t="shared" si="2"/>
        <v>258</v>
      </c>
      <c r="J12" s="16" t="str">
        <f t="shared" si="0"/>
        <v>及格</v>
      </c>
      <c r="K12" s="16">
        <f t="shared" si="1"/>
        <v>2</v>
      </c>
    </row>
    <row r="13" spans="1:11" x14ac:dyDescent="0.25">
      <c r="A13" s="4">
        <v>11</v>
      </c>
      <c r="B13" s="14">
        <v>19202010156</v>
      </c>
      <c r="C13" s="9" t="s">
        <v>34</v>
      </c>
      <c r="D13" s="9" t="s">
        <v>24</v>
      </c>
      <c r="E13" s="9" t="s">
        <v>35</v>
      </c>
      <c r="F13" s="10">
        <v>66</v>
      </c>
      <c r="G13" s="10">
        <v>58</v>
      </c>
      <c r="H13" s="10">
        <v>75</v>
      </c>
      <c r="I13" s="15">
        <f t="shared" si="2"/>
        <v>199</v>
      </c>
      <c r="J13" s="16" t="str">
        <f t="shared" si="0"/>
        <v>及格</v>
      </c>
      <c r="K13" s="16">
        <f t="shared" si="1"/>
        <v>6</v>
      </c>
    </row>
    <row r="14" spans="1:11" x14ac:dyDescent="0.2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</row>
    <row r="15" spans="1:11" x14ac:dyDescent="0.25">
      <c r="A15" s="16"/>
      <c r="B15" s="16"/>
      <c r="C15" s="7" t="s">
        <v>29</v>
      </c>
      <c r="D15" s="16">
        <f>COUNTA(C3:C13)</f>
        <v>11</v>
      </c>
      <c r="E15" s="16"/>
      <c r="F15" s="16"/>
      <c r="G15" s="16"/>
      <c r="H15" s="16"/>
      <c r="I15" s="16"/>
      <c r="J15" s="16"/>
      <c r="K15" s="16"/>
    </row>
    <row r="16" spans="1:11" x14ac:dyDescent="0.25">
      <c r="A16" s="16"/>
      <c r="B16" s="16"/>
      <c r="C16" s="7" t="s">
        <v>20</v>
      </c>
      <c r="D16" s="16"/>
      <c r="E16" s="16"/>
      <c r="F16" s="15">
        <f>AVERAGE(F3:F13)</f>
        <v>65.727272727272734</v>
      </c>
      <c r="G16" s="15">
        <f t="shared" ref="G16:H16" si="3">AVERAGE(G3:G13)</f>
        <v>77.454545454545453</v>
      </c>
      <c r="H16" s="15">
        <f t="shared" si="3"/>
        <v>71.63636363636364</v>
      </c>
      <c r="I16" s="16"/>
      <c r="J16" s="16"/>
      <c r="K16" s="16"/>
    </row>
    <row r="17" spans="1:11" x14ac:dyDescent="0.25">
      <c r="A17" s="16"/>
      <c r="B17" s="16"/>
      <c r="C17" s="7" t="s">
        <v>30</v>
      </c>
      <c r="D17" s="16"/>
      <c r="E17" s="16"/>
      <c r="F17" s="15">
        <f>MAX(F3:F13)</f>
        <v>91</v>
      </c>
      <c r="G17" s="15">
        <f t="shared" ref="G17:H17" si="4">MAX(G3:G13)</f>
        <v>97</v>
      </c>
      <c r="H17" s="15">
        <f t="shared" si="4"/>
        <v>99</v>
      </c>
      <c r="I17" s="16"/>
      <c r="J17" s="16"/>
      <c r="K17" s="16"/>
    </row>
    <row r="18" spans="1:11" x14ac:dyDescent="0.25">
      <c r="A18" s="16"/>
      <c r="B18" s="16"/>
      <c r="C18" s="7" t="s">
        <v>33</v>
      </c>
      <c r="D18" s="16"/>
      <c r="E18" s="16"/>
      <c r="F18" s="15">
        <f>MIN(F3:F13)</f>
        <v>45</v>
      </c>
      <c r="G18" s="15">
        <f t="shared" ref="G18:H18" si="5">MIN(G3:G13)</f>
        <v>50</v>
      </c>
      <c r="H18" s="15">
        <f t="shared" si="5"/>
        <v>46</v>
      </c>
      <c r="I18" s="16"/>
      <c r="J18" s="16"/>
      <c r="K18" s="16"/>
    </row>
    <row r="19" spans="1:11" x14ac:dyDescent="0.25">
      <c r="A19" s="16"/>
      <c r="B19" s="16"/>
      <c r="C19" s="7" t="s">
        <v>31</v>
      </c>
      <c r="D19" s="16"/>
      <c r="E19" s="16"/>
      <c r="F19" s="15">
        <f>COUNTIF(F3:F13,"&lt;60")</f>
        <v>4</v>
      </c>
      <c r="G19" s="15">
        <f t="shared" ref="G19:H19" si="6">COUNTIF(G3:G13,"&lt;60")</f>
        <v>2</v>
      </c>
      <c r="H19" s="15">
        <f t="shared" si="6"/>
        <v>3</v>
      </c>
      <c r="I19" s="16">
        <f>COUNTIF(I3:I13,"&lt;180")</f>
        <v>1</v>
      </c>
      <c r="J19" s="16"/>
      <c r="K19" s="6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初始数据表</vt:lpstr>
      <vt:lpstr>复制数据表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</dc:creator>
  <cp:lastModifiedBy>MM</cp:lastModifiedBy>
  <cp:lastPrinted>2018-07-17T07:07:45Z</cp:lastPrinted>
  <dcterms:created xsi:type="dcterms:W3CDTF">2018-07-15T08:12:04Z</dcterms:created>
  <dcterms:modified xsi:type="dcterms:W3CDTF">2020-09-18T11:47:29Z</dcterms:modified>
</cp:coreProperties>
</file>