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<sst xmlns="http://schemas.openxmlformats.org/spreadsheetml/2006/main" count="116" uniqueCount="45">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</sst>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quotePrefix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0" quotePrefix="1" applyNumberFormat="1" applyFont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176" fontId="8" fillId="0" borderId="0" xfId="0" quotePrefix="1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N19" sqref="N19"/>
    </sheetView>
  </sheetViews>
  <sheetFormatPr defaultRowHeight="13.8" x14ac:dyDescent="0.25"/>
  <cols>
    <col min="1" max="1" width="4.6640625" customWidth="1"/>
    <col min="2" max="2" width="13.33203125" customWidth="1"/>
    <col min="3" max="3" width="9.6640625" bestFit="1" customWidth="1"/>
    <col min="4" max="4" width="4.6640625" customWidth="1"/>
    <col min="5" max="7" width="8" customWidth="1"/>
    <col min="8" max="8" width="9.6640625" bestFit="1" customWidth="1"/>
    <col min="9" max="9" width="5.109375" customWidth="1"/>
    <col min="10" max="10" width="7.5546875" customWidth="1"/>
    <col min="11" max="11" width="4.6640625" customWidth="1"/>
  </cols>
  <sheetData>
    <row r="1" spans="1:11" ht="28.2" x14ac:dyDescent="0.25">
      <c r="A1" s="12" t="s">
        <v>21</v>
      </c>
      <c r="B1" s="12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9" t="s">
        <v>13</v>
      </c>
      <c r="B2" s="19" t="s">
        <v>14</v>
      </c>
      <c r="C2" s="19" t="s">
        <v>15</v>
      </c>
      <c r="D2" s="19" t="s">
        <v>22</v>
      </c>
      <c r="E2" s="19" t="s">
        <v>16</v>
      </c>
      <c r="F2" s="19" t="s">
        <v>17</v>
      </c>
      <c r="G2" s="19" t="s">
        <v>18</v>
      </c>
      <c r="H2" s="19" t="s">
        <v>4</v>
      </c>
      <c r="I2" s="19" t="s">
        <v>19</v>
      </c>
      <c r="J2" s="19" t="s">
        <v>44</v>
      </c>
      <c r="K2" s="20" t="s">
        <v>32</v>
      </c>
    </row>
    <row r="3" spans="1:11" x14ac:dyDescent="0.25">
      <c r="A3" s="19">
        <v>1</v>
      </c>
      <c r="B3" s="16" t="s">
        <v>36</v>
      </c>
      <c r="C3" s="19" t="s">
        <v>5</v>
      </c>
      <c r="D3" s="19" t="s">
        <v>23</v>
      </c>
      <c r="E3" s="19" t="s">
        <v>0</v>
      </c>
      <c r="F3" s="21">
        <v>45</v>
      </c>
      <c r="G3" s="21">
        <v>69</v>
      </c>
      <c r="H3" s="21">
        <v>75</v>
      </c>
      <c r="I3" s="17">
        <f>SUM(F3:H3)</f>
        <v>189</v>
      </c>
      <c r="J3" s="18" t="str">
        <f>IF(I3&gt;=180,"及格","不及格")</f>
        <v>及格</v>
      </c>
      <c r="K3" s="18">
        <f>_xlfn.RANK.EQ(I3,$I$3:$I$13)</f>
        <v>9</v>
      </c>
    </row>
    <row r="4" spans="1:11" x14ac:dyDescent="0.25">
      <c r="A4" s="19">
        <v>2</v>
      </c>
      <c r="B4" s="18" t="s">
        <v>37</v>
      </c>
      <c r="C4" s="19" t="s">
        <v>27</v>
      </c>
      <c r="D4" s="19" t="s">
        <v>24</v>
      </c>
      <c r="E4" s="19" t="s">
        <v>1</v>
      </c>
      <c r="F4" s="21">
        <v>60</v>
      </c>
      <c r="G4" s="21">
        <v>50</v>
      </c>
      <c r="H4" s="21">
        <v>68</v>
      </c>
      <c r="I4" s="17">
        <f>SUM(F4:H4)</f>
        <v>178</v>
      </c>
      <c r="J4" s="18" t="str">
        <f t="shared" ref="J4:J13" si="0">IF(I4&gt;=180,"及格","不及格")</f>
        <v>不及格</v>
      </c>
      <c r="K4" s="18">
        <f t="shared" ref="K4:K13" si="1">_xlfn.RANK.EQ(I4,$I$3:$I$13)</f>
        <v>11</v>
      </c>
    </row>
    <row r="5" spans="1:11" x14ac:dyDescent="0.25">
      <c r="A5" s="19">
        <v>3</v>
      </c>
      <c r="B5" s="18" t="s">
        <v>38</v>
      </c>
      <c r="C5" s="19" t="s">
        <v>6</v>
      </c>
      <c r="D5" s="19" t="s">
        <v>23</v>
      </c>
      <c r="E5" s="19" t="s">
        <v>2</v>
      </c>
      <c r="F5" s="21">
        <v>65</v>
      </c>
      <c r="G5" s="21">
        <v>62</v>
      </c>
      <c r="H5" s="21">
        <v>58</v>
      </c>
      <c r="I5" s="17">
        <f t="shared" ref="I5:I13" si="2">SUM(F5:H5)</f>
        <v>185</v>
      </c>
      <c r="J5" s="18" t="str">
        <f t="shared" si="0"/>
        <v>及格</v>
      </c>
      <c r="K5" s="18">
        <f t="shared" si="1"/>
        <v>10</v>
      </c>
    </row>
    <row r="6" spans="1:11" x14ac:dyDescent="0.25">
      <c r="A6" s="19">
        <v>4</v>
      </c>
      <c r="B6" s="18" t="s">
        <v>39</v>
      </c>
      <c r="C6" s="19" t="s">
        <v>7</v>
      </c>
      <c r="D6" s="19" t="s">
        <v>24</v>
      </c>
      <c r="E6" s="19" t="s">
        <v>3</v>
      </c>
      <c r="F6" s="21">
        <v>85</v>
      </c>
      <c r="G6" s="21">
        <v>95</v>
      </c>
      <c r="H6" s="21">
        <v>99</v>
      </c>
      <c r="I6" s="17">
        <f t="shared" si="2"/>
        <v>279</v>
      </c>
      <c r="J6" s="18" t="str">
        <f t="shared" si="0"/>
        <v>及格</v>
      </c>
      <c r="K6" s="18">
        <f t="shared" si="1"/>
        <v>1</v>
      </c>
    </row>
    <row r="7" spans="1:11" x14ac:dyDescent="0.25">
      <c r="A7" s="19">
        <v>5</v>
      </c>
      <c r="B7" s="18" t="s">
        <v>40</v>
      </c>
      <c r="C7" s="19" t="s">
        <v>8</v>
      </c>
      <c r="D7" s="19" t="s">
        <v>23</v>
      </c>
      <c r="E7" s="19" t="s">
        <v>3</v>
      </c>
      <c r="F7" s="21">
        <v>67</v>
      </c>
      <c r="G7" s="21">
        <v>78</v>
      </c>
      <c r="H7" s="21">
        <v>46</v>
      </c>
      <c r="I7" s="17">
        <f t="shared" si="2"/>
        <v>191</v>
      </c>
      <c r="J7" s="18" t="str">
        <f t="shared" si="0"/>
        <v>及格</v>
      </c>
      <c r="K7" s="18">
        <f t="shared" si="1"/>
        <v>7</v>
      </c>
    </row>
    <row r="8" spans="1:11" x14ac:dyDescent="0.25">
      <c r="A8" s="19">
        <v>6</v>
      </c>
      <c r="B8" s="18" t="s">
        <v>41</v>
      </c>
      <c r="C8" s="19" t="s">
        <v>26</v>
      </c>
      <c r="D8" s="19" t="s">
        <v>24</v>
      </c>
      <c r="E8" s="19" t="s">
        <v>1</v>
      </c>
      <c r="F8" s="21">
        <v>83</v>
      </c>
      <c r="G8" s="21">
        <v>72</v>
      </c>
      <c r="H8" s="21">
        <v>80</v>
      </c>
      <c r="I8" s="17">
        <f t="shared" si="2"/>
        <v>235</v>
      </c>
      <c r="J8" s="18" t="str">
        <f t="shared" si="0"/>
        <v>及格</v>
      </c>
      <c r="K8" s="18">
        <f t="shared" si="1"/>
        <v>4</v>
      </c>
    </row>
    <row r="9" spans="1:11" x14ac:dyDescent="0.25">
      <c r="A9" s="19">
        <v>7</v>
      </c>
      <c r="B9" s="18" t="s">
        <v>42</v>
      </c>
      <c r="C9" s="19" t="s">
        <v>9</v>
      </c>
      <c r="D9" s="19" t="s">
        <v>23</v>
      </c>
      <c r="E9" s="19" t="s">
        <v>0</v>
      </c>
      <c r="F9" s="21">
        <v>56</v>
      </c>
      <c r="G9" s="21">
        <v>96</v>
      </c>
      <c r="H9" s="21">
        <v>54</v>
      </c>
      <c r="I9" s="17">
        <f t="shared" si="2"/>
        <v>206</v>
      </c>
      <c r="J9" s="18" t="str">
        <f t="shared" si="0"/>
        <v>及格</v>
      </c>
      <c r="K9" s="18">
        <f t="shared" si="1"/>
        <v>5</v>
      </c>
    </row>
    <row r="10" spans="1:11" x14ac:dyDescent="0.25">
      <c r="A10" s="19">
        <v>8</v>
      </c>
      <c r="B10" s="18" t="s">
        <v>43</v>
      </c>
      <c r="C10" s="19" t="s">
        <v>11</v>
      </c>
      <c r="D10" s="19" t="s">
        <v>23</v>
      </c>
      <c r="E10" s="19" t="s">
        <v>1</v>
      </c>
      <c r="F10" s="21">
        <v>59</v>
      </c>
      <c r="G10" s="21">
        <v>97</v>
      </c>
      <c r="H10" s="21">
        <v>97</v>
      </c>
      <c r="I10" s="17">
        <f t="shared" si="2"/>
        <v>253</v>
      </c>
      <c r="J10" s="18" t="str">
        <f t="shared" si="0"/>
        <v>及格</v>
      </c>
      <c r="K10" s="18">
        <f t="shared" si="1"/>
        <v>3</v>
      </c>
    </row>
    <row r="11" spans="1:11" x14ac:dyDescent="0.25">
      <c r="A11" s="19">
        <v>9</v>
      </c>
      <c r="B11" s="16">
        <v>19402050211</v>
      </c>
      <c r="C11" s="19" t="s">
        <v>10</v>
      </c>
      <c r="D11" s="19" t="s">
        <v>23</v>
      </c>
      <c r="E11" s="19" t="s">
        <v>2</v>
      </c>
      <c r="F11" s="21">
        <v>46</v>
      </c>
      <c r="G11" s="21">
        <v>78</v>
      </c>
      <c r="H11" s="21">
        <v>66</v>
      </c>
      <c r="I11" s="17">
        <f t="shared" si="2"/>
        <v>190</v>
      </c>
      <c r="J11" s="18" t="str">
        <f t="shared" si="0"/>
        <v>及格</v>
      </c>
      <c r="K11" s="18">
        <f t="shared" si="1"/>
        <v>8</v>
      </c>
    </row>
    <row r="12" spans="1:11" x14ac:dyDescent="0.25">
      <c r="A12" s="19">
        <v>10</v>
      </c>
      <c r="B12" s="16">
        <v>19202030123</v>
      </c>
      <c r="C12" s="19" t="s">
        <v>25</v>
      </c>
      <c r="D12" s="19" t="s">
        <v>24</v>
      </c>
      <c r="E12" s="19" t="s">
        <v>12</v>
      </c>
      <c r="F12" s="21">
        <v>91</v>
      </c>
      <c r="G12" s="21">
        <v>97</v>
      </c>
      <c r="H12" s="21">
        <v>70</v>
      </c>
      <c r="I12" s="17">
        <f t="shared" si="2"/>
        <v>258</v>
      </c>
      <c r="J12" s="18" t="str">
        <f t="shared" si="0"/>
        <v>及格</v>
      </c>
      <c r="K12" s="18">
        <f t="shared" si="1"/>
        <v>2</v>
      </c>
    </row>
    <row r="13" spans="1:11" x14ac:dyDescent="0.25">
      <c r="A13" s="19">
        <v>11</v>
      </c>
      <c r="B13" s="16">
        <v>19202010156</v>
      </c>
      <c r="C13" s="22" t="s">
        <v>34</v>
      </c>
      <c r="D13" s="22" t="s">
        <v>24</v>
      </c>
      <c r="E13" s="22" t="s">
        <v>35</v>
      </c>
      <c r="F13" s="23">
        <v>66</v>
      </c>
      <c r="G13" s="23">
        <v>58</v>
      </c>
      <c r="H13" s="23">
        <v>75</v>
      </c>
      <c r="I13" s="17">
        <f t="shared" si="2"/>
        <v>199</v>
      </c>
      <c r="J13" s="18" t="str">
        <f t="shared" si="0"/>
        <v>及格</v>
      </c>
      <c r="K13" s="18">
        <f t="shared" si="1"/>
        <v>6</v>
      </c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5"/>
      <c r="B15" s="15"/>
      <c r="C15" s="7" t="s">
        <v>29</v>
      </c>
      <c r="D15" s="15">
        <f>COUNTA(C3:C13)</f>
        <v>11</v>
      </c>
      <c r="E15" s="15"/>
      <c r="F15" s="15"/>
      <c r="G15" s="15"/>
      <c r="H15" s="15"/>
      <c r="I15" s="15"/>
      <c r="J15" s="15"/>
      <c r="K15" s="15"/>
    </row>
    <row r="16" spans="1:11" x14ac:dyDescent="0.25">
      <c r="A16" s="15"/>
      <c r="B16" s="15"/>
      <c r="C16" s="7" t="s">
        <v>20</v>
      </c>
      <c r="D16" s="15"/>
      <c r="E16" s="15"/>
      <c r="F16" s="14">
        <f>AVERAGE(F3:F13)</f>
        <v>65.727272727272734</v>
      </c>
      <c r="G16" s="14">
        <f t="shared" ref="G16:H16" si="3">AVERAGE(G3:G13)</f>
        <v>77.454545454545453</v>
      </c>
      <c r="H16" s="14">
        <f t="shared" si="3"/>
        <v>71.63636363636364</v>
      </c>
      <c r="I16" s="15"/>
      <c r="J16" s="15"/>
      <c r="K16" s="15"/>
    </row>
    <row r="17" spans="1:11" x14ac:dyDescent="0.25">
      <c r="A17" s="15"/>
      <c r="B17" s="15"/>
      <c r="C17" s="7" t="s">
        <v>30</v>
      </c>
      <c r="D17" s="15"/>
      <c r="E17" s="15"/>
      <c r="F17" s="14">
        <f>MAX(F3:F13)</f>
        <v>91</v>
      </c>
      <c r="G17" s="14">
        <f t="shared" ref="G17:H17" si="4">MAX(G3:G13)</f>
        <v>97</v>
      </c>
      <c r="H17" s="14">
        <f t="shared" si="4"/>
        <v>99</v>
      </c>
      <c r="I17" s="15"/>
      <c r="J17" s="15"/>
      <c r="K17" s="15"/>
    </row>
    <row r="18" spans="1:11" x14ac:dyDescent="0.25">
      <c r="A18" s="15"/>
      <c r="B18" s="15"/>
      <c r="C18" s="7" t="s">
        <v>33</v>
      </c>
      <c r="D18" s="15"/>
      <c r="E18" s="15"/>
      <c r="F18" s="14">
        <f>MIN(F3:F13)</f>
        <v>45</v>
      </c>
      <c r="G18" s="14">
        <f t="shared" ref="G18:H18" si="5">MIN(G3:G13)</f>
        <v>50</v>
      </c>
      <c r="H18" s="14">
        <f t="shared" si="5"/>
        <v>46</v>
      </c>
      <c r="I18" s="15"/>
      <c r="J18" s="15"/>
      <c r="K18" s="15"/>
    </row>
    <row r="19" spans="1:11" x14ac:dyDescent="0.25">
      <c r="A19" s="15"/>
      <c r="B19" s="15"/>
      <c r="C19" s="7" t="s">
        <v>31</v>
      </c>
      <c r="D19" s="15"/>
      <c r="E19" s="15"/>
      <c r="F19" s="14">
        <f>COUNTIF(F3:F13,"&lt;60")</f>
        <v>4</v>
      </c>
      <c r="G19" s="14">
        <f t="shared" ref="G19:H19" si="6">COUNTIF(G3:G13,"&lt;60")</f>
        <v>2</v>
      </c>
      <c r="H19" s="14">
        <f t="shared" si="6"/>
        <v>3</v>
      </c>
      <c r="I19" s="15">
        <f>COUNTIF(I3:I13,"&lt;180")</f>
        <v>1</v>
      </c>
      <c r="J19" s="15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2020-09-18T11:54:05Z</dcterms:modified>
</cp:coreProperties>
</file>