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a1068df012bdc5/Documents/Data Projects/LOTR/Excel/"/>
    </mc:Choice>
  </mc:AlternateContent>
  <xr:revisionPtr revIDLastSave="38" documentId="8_{B8CF0A1D-3503-4AD7-8B74-48D5D8B282D0}" xr6:coauthVersionLast="47" xr6:coauthVersionMax="47" xr10:uidLastSave="{D78F68AA-7FDF-41C6-95AA-69EA48F82A03}"/>
  <bookViews>
    <workbookView xWindow="-120" yWindow="-120" windowWidth="20730" windowHeight="11040" firstSheet="5" activeTab="8" xr2:uid="{C6528256-0106-45E5-A0C9-79A596FD5FFF}"/>
  </bookViews>
  <sheets>
    <sheet name="cloud_atlas_totals" sheetId="5" r:id="rId1"/>
    <sheet name="lotr_totals" sheetId="6" r:id="rId2"/>
    <sheet name="cloud_atlas_scores" sheetId="1" r:id="rId3"/>
    <sheet name="lotr_scores" sheetId="2" r:id="rId4"/>
    <sheet name="sentiment_rating" sheetId="7" r:id="rId5"/>
    <sheet name="personality_trait_rating" sheetId="3" r:id="rId6"/>
    <sheet name="core_value_rating" sheetId="4" r:id="rId7"/>
    <sheet name="actors_cloud_atlas" sheetId="9" r:id="rId8"/>
    <sheet name="actors_lot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2" i="6"/>
  <c r="C3" i="6"/>
  <c r="C4" i="6"/>
  <c r="C5" i="6"/>
  <c r="C6" i="6"/>
  <c r="C7" i="6"/>
  <c r="C8" i="6"/>
  <c r="C9" i="6"/>
  <c r="C2" i="6"/>
  <c r="B2" i="6"/>
  <c r="D2" i="5"/>
  <c r="C2" i="5"/>
  <c r="B3" i="6"/>
  <c r="B4" i="6"/>
  <c r="B5" i="6"/>
  <c r="B6" i="6"/>
  <c r="B7" i="6"/>
  <c r="B8" i="6"/>
  <c r="B9" i="6"/>
  <c r="B2" i="5"/>
  <c r="Q9" i="2"/>
  <c r="Q8" i="2"/>
  <c r="Q7" i="2"/>
  <c r="Q6" i="2"/>
  <c r="Q5" i="2"/>
  <c r="Q4" i="2"/>
  <c r="Q3" i="2"/>
  <c r="O9" i="2"/>
  <c r="O8" i="2"/>
  <c r="O7" i="2"/>
  <c r="O6" i="2"/>
  <c r="O5" i="2"/>
  <c r="O4" i="2"/>
  <c r="O3" i="2"/>
  <c r="M9" i="2"/>
  <c r="M8" i="2"/>
  <c r="M7" i="2"/>
  <c r="M6" i="2"/>
  <c r="M5" i="2"/>
  <c r="M4" i="2"/>
  <c r="M3" i="2"/>
  <c r="M2" i="2"/>
  <c r="Q2" i="2"/>
  <c r="O2" i="2"/>
  <c r="M2" i="1"/>
  <c r="K9" i="2"/>
  <c r="K8" i="2"/>
  <c r="K7" i="2"/>
  <c r="K6" i="2"/>
  <c r="K5" i="2"/>
  <c r="K4" i="2"/>
  <c r="K3" i="2"/>
  <c r="I9" i="2"/>
  <c r="I8" i="2"/>
  <c r="I7" i="2"/>
  <c r="I6" i="2"/>
  <c r="I5" i="2"/>
  <c r="I4" i="2"/>
  <c r="I3" i="2"/>
  <c r="G9" i="2"/>
  <c r="G8" i="2"/>
  <c r="G7" i="2"/>
  <c r="G6" i="2"/>
  <c r="G5" i="2"/>
  <c r="G4" i="2"/>
  <c r="G3" i="2"/>
  <c r="G2" i="2"/>
  <c r="K2" i="2"/>
  <c r="I2" i="2"/>
  <c r="E9" i="2"/>
  <c r="E2" i="2"/>
  <c r="E8" i="2"/>
  <c r="E7" i="2"/>
  <c r="E6" i="2"/>
  <c r="E5" i="2"/>
  <c r="E4" i="2"/>
  <c r="E3" i="2"/>
  <c r="E2" i="1"/>
  <c r="C9" i="2"/>
  <c r="C8" i="2"/>
  <c r="C7" i="2"/>
  <c r="C6" i="2"/>
  <c r="C5" i="2"/>
  <c r="C4" i="2"/>
  <c r="C3" i="2"/>
  <c r="C2" i="2"/>
  <c r="C2" i="1"/>
  <c r="C9" i="1"/>
  <c r="D9" i="5" s="1"/>
  <c r="C8" i="1"/>
  <c r="D8" i="5" s="1"/>
  <c r="C7" i="1"/>
  <c r="C6" i="1"/>
  <c r="C5" i="1"/>
  <c r="C4" i="1"/>
  <c r="C3" i="1"/>
  <c r="D3" i="5"/>
  <c r="D7" i="5"/>
  <c r="D6" i="5"/>
  <c r="D5" i="5"/>
  <c r="D4" i="5"/>
  <c r="Q9" i="1"/>
  <c r="Q8" i="1"/>
  <c r="Q7" i="1"/>
  <c r="Q6" i="1"/>
  <c r="C6" i="5" s="1"/>
  <c r="Q5" i="1"/>
  <c r="Q4" i="1"/>
  <c r="Q3" i="1"/>
  <c r="O9" i="1"/>
  <c r="O8" i="1"/>
  <c r="O7" i="1"/>
  <c r="O6" i="1"/>
  <c r="O5" i="1"/>
  <c r="O4" i="1"/>
  <c r="O3" i="1"/>
  <c r="M9" i="1"/>
  <c r="C9" i="5" s="1"/>
  <c r="M8" i="1"/>
  <c r="C8" i="5" s="1"/>
  <c r="M7" i="1"/>
  <c r="C7" i="5" s="1"/>
  <c r="M6" i="1"/>
  <c r="M5" i="1"/>
  <c r="C5" i="5" s="1"/>
  <c r="M4" i="1"/>
  <c r="C4" i="5" s="1"/>
  <c r="M3" i="1"/>
  <c r="C3" i="5" s="1"/>
  <c r="Q2" i="1"/>
  <c r="O2" i="1"/>
  <c r="K2" i="1"/>
  <c r="G4" i="1"/>
  <c r="G3" i="1"/>
  <c r="E5" i="1"/>
  <c r="E6" i="1"/>
  <c r="E8" i="1"/>
  <c r="E4" i="1"/>
  <c r="E3" i="1"/>
  <c r="B3" i="5" s="1"/>
  <c r="G5" i="1"/>
  <c r="G6" i="1"/>
  <c r="G7" i="1"/>
  <c r="G8" i="1"/>
  <c r="G9" i="1"/>
  <c r="G2" i="1"/>
  <c r="E9" i="1"/>
  <c r="E7" i="1"/>
  <c r="K9" i="1"/>
  <c r="K5" i="1"/>
  <c r="I7" i="1"/>
  <c r="K3" i="1"/>
  <c r="K4" i="1"/>
  <c r="K6" i="1"/>
  <c r="K7" i="1"/>
  <c r="K8" i="1"/>
  <c r="I3" i="1"/>
  <c r="I4" i="1"/>
  <c r="I5" i="1"/>
  <c r="I6" i="1"/>
  <c r="I8" i="1"/>
  <c r="I9" i="1"/>
  <c r="I2" i="1"/>
  <c r="B9" i="5" l="1"/>
  <c r="B5" i="5"/>
  <c r="B8" i="5"/>
  <c r="B4" i="5"/>
  <c r="B7" i="5"/>
  <c r="B6" i="5"/>
</calcChain>
</file>

<file path=xl/sharedStrings.xml><?xml version="1.0" encoding="utf-8"?>
<sst xmlns="http://schemas.openxmlformats.org/spreadsheetml/2006/main" count="338" uniqueCount="236">
  <si>
    <t>Character</t>
  </si>
  <si>
    <t>Sentiment_Rating</t>
  </si>
  <si>
    <t>PT1</t>
  </si>
  <si>
    <t>PT2</t>
  </si>
  <si>
    <t>PT3</t>
  </si>
  <si>
    <t>PT4</t>
  </si>
  <si>
    <t>CV1</t>
  </si>
  <si>
    <t>CV2</t>
  </si>
  <si>
    <t>CV3</t>
  </si>
  <si>
    <t>Adam Ewing</t>
  </si>
  <si>
    <t>Positive</t>
  </si>
  <si>
    <t>Compassionate</t>
  </si>
  <si>
    <t>idealistic</t>
  </si>
  <si>
    <t>curious</t>
  </si>
  <si>
    <t>morally upright</t>
  </si>
  <si>
    <t>Justice</t>
  </si>
  <si>
    <t>empathy</t>
  </si>
  <si>
    <t>moral courage</t>
  </si>
  <si>
    <t>Robert Frobisher</t>
  </si>
  <si>
    <t>Mixed</t>
  </si>
  <si>
    <t>Artistic</t>
  </si>
  <si>
    <t>rebellious</t>
  </si>
  <si>
    <t>sensitive</t>
  </si>
  <si>
    <t>passionate</t>
  </si>
  <si>
    <t>Freedom</t>
  </si>
  <si>
    <t>creativity</t>
  </si>
  <si>
    <t>individuality</t>
  </si>
  <si>
    <t>Luisa Rey</t>
  </si>
  <si>
    <t>Determined</t>
  </si>
  <si>
    <t>courageous</t>
  </si>
  <si>
    <t>investigative</t>
  </si>
  <si>
    <t>moral</t>
  </si>
  <si>
    <t>Truth</t>
  </si>
  <si>
    <t>justice</t>
  </si>
  <si>
    <t>integrity</t>
  </si>
  <si>
    <t>Sonmi-451</t>
  </si>
  <si>
    <t>Intelligent</t>
  </si>
  <si>
    <t>empathetic</t>
  </si>
  <si>
    <t>resilient</t>
  </si>
  <si>
    <t>equality</t>
  </si>
  <si>
    <t>resistance</t>
  </si>
  <si>
    <t>Timothy Cavendish</t>
  </si>
  <si>
    <t>Neutral</t>
  </si>
  <si>
    <t>Humorous</t>
  </si>
  <si>
    <t>self-centered</t>
  </si>
  <si>
    <t>clever</t>
  </si>
  <si>
    <t>stubborn</t>
  </si>
  <si>
    <t>Independence</t>
  </si>
  <si>
    <t>redemption</t>
  </si>
  <si>
    <t>resilience</t>
  </si>
  <si>
    <t>Hae-Joo Chang</t>
  </si>
  <si>
    <t>Brave</t>
  </si>
  <si>
    <t>determined</t>
  </si>
  <si>
    <t>loyal</t>
  </si>
  <si>
    <t>Revolution</t>
  </si>
  <si>
    <t>sacrifice</t>
  </si>
  <si>
    <t>Zachry Bailey</t>
  </si>
  <si>
    <t>Fearful</t>
  </si>
  <si>
    <t>protective</t>
  </si>
  <si>
    <t>introspective</t>
  </si>
  <si>
    <t>Survival</t>
  </si>
  <si>
    <t>loyalty</t>
  </si>
  <si>
    <t>spirituality</t>
  </si>
  <si>
    <t>Meronym</t>
  </si>
  <si>
    <t>Wise</t>
  </si>
  <si>
    <t>rational</t>
  </si>
  <si>
    <t>Knowledge</t>
  </si>
  <si>
    <t>compassion</t>
  </si>
  <si>
    <t>perseverance</t>
  </si>
  <si>
    <t>Frodo Baggins</t>
  </si>
  <si>
    <t>selfless</t>
  </si>
  <si>
    <t>Friendship</t>
  </si>
  <si>
    <t>courage</t>
  </si>
  <si>
    <t>Samwise Gamgee</t>
  </si>
  <si>
    <t>Loyal</t>
  </si>
  <si>
    <t>optimistic</t>
  </si>
  <si>
    <t>humble</t>
  </si>
  <si>
    <t>Loyalty</t>
  </si>
  <si>
    <t>hope</t>
  </si>
  <si>
    <t>Gandalf</t>
  </si>
  <si>
    <t>strategic</t>
  </si>
  <si>
    <t>compassionate</t>
  </si>
  <si>
    <t>patient</t>
  </si>
  <si>
    <t>Wisdom</t>
  </si>
  <si>
    <t>protection</t>
  </si>
  <si>
    <t>Aragorn</t>
  </si>
  <si>
    <t>Noble</t>
  </si>
  <si>
    <t>self-sacrificing</t>
  </si>
  <si>
    <t>Leadership</t>
  </si>
  <si>
    <t>honor</t>
  </si>
  <si>
    <t>duty</t>
  </si>
  <si>
    <t>Legolas</t>
  </si>
  <si>
    <t>Neutral-Positive</t>
  </si>
  <si>
    <t>Agile</t>
  </si>
  <si>
    <t>perceptive</t>
  </si>
  <si>
    <t>calm</t>
  </si>
  <si>
    <t>Unity</t>
  </si>
  <si>
    <t>respect for nature</t>
  </si>
  <si>
    <t>Gimli</t>
  </si>
  <si>
    <t>Strong-willed</t>
  </si>
  <si>
    <t>brave</t>
  </si>
  <si>
    <t>hearty</t>
  </si>
  <si>
    <t>competitive</t>
  </si>
  <si>
    <t>Honor</t>
  </si>
  <si>
    <t>camaraderie</t>
  </si>
  <si>
    <t>bravery</t>
  </si>
  <si>
    <t>Boromir</t>
  </si>
  <si>
    <t>conflicted</t>
  </si>
  <si>
    <t>proud</t>
  </si>
  <si>
    <t>Gollum</t>
  </si>
  <si>
    <t>Negative</t>
  </si>
  <si>
    <t>Deceptive</t>
  </si>
  <si>
    <t>cunning</t>
  </si>
  <si>
    <t>obsessive</t>
  </si>
  <si>
    <t>tragic</t>
  </si>
  <si>
    <t>desire</t>
  </si>
  <si>
    <t>possession</t>
  </si>
  <si>
    <t>Self-sacrificing</t>
  </si>
  <si>
    <t>Courageous</t>
  </si>
  <si>
    <t>Resilient</t>
  </si>
  <si>
    <t>Strategic</t>
  </si>
  <si>
    <t>Empathetic</t>
  </si>
  <si>
    <t>Idealistic</t>
  </si>
  <si>
    <t>Rational</t>
  </si>
  <si>
    <t>Moral</t>
  </si>
  <si>
    <t>Perceptive</t>
  </si>
  <si>
    <t>Investigative</t>
  </si>
  <si>
    <t>Patient</t>
  </si>
  <si>
    <t>Curious</t>
  </si>
  <si>
    <t>Optimistic</t>
  </si>
  <si>
    <t>Introspective</t>
  </si>
  <si>
    <t>Humble</t>
  </si>
  <si>
    <t>Sensitive</t>
  </si>
  <si>
    <t>Protective</t>
  </si>
  <si>
    <t>Passionate</t>
  </si>
  <si>
    <t>Hearty</t>
  </si>
  <si>
    <t>Clever</t>
  </si>
  <si>
    <t>Competitive</t>
  </si>
  <si>
    <t>Selfless</t>
  </si>
  <si>
    <t>Stubborn</t>
  </si>
  <si>
    <t>Proud</t>
  </si>
  <si>
    <t>Conflicted</t>
  </si>
  <si>
    <t>Rebellious</t>
  </si>
  <si>
    <t>Cunning</t>
  </si>
  <si>
    <t>Tragic</t>
  </si>
  <si>
    <t>Self-centered</t>
  </si>
  <si>
    <t>Core Value</t>
  </si>
  <si>
    <t>Value</t>
  </si>
  <si>
    <t>Sacrifice</t>
  </si>
  <si>
    <t>Perseverance</t>
  </si>
  <si>
    <t>Protection</t>
  </si>
  <si>
    <t>Respect for Nature</t>
  </si>
  <si>
    <t>Camaraderie</t>
  </si>
  <si>
    <t>Desire</t>
  </si>
  <si>
    <t>Empathy</t>
  </si>
  <si>
    <t>Creativity</t>
  </si>
  <si>
    <t>Equality</t>
  </si>
  <si>
    <t>Redemption</t>
  </si>
  <si>
    <t>Compassion</t>
  </si>
  <si>
    <t>Courage</t>
  </si>
  <si>
    <t>Hope</t>
  </si>
  <si>
    <t>Duty</t>
  </si>
  <si>
    <t>Bravery</t>
  </si>
  <si>
    <t>Possession</t>
  </si>
  <si>
    <t>Moral Courage</t>
  </si>
  <si>
    <t>Individuality</t>
  </si>
  <si>
    <t>Integrity</t>
  </si>
  <si>
    <t>Resistance</t>
  </si>
  <si>
    <t>Resilience</t>
  </si>
  <si>
    <t>Spirituality</t>
  </si>
  <si>
    <t>PT_Total</t>
  </si>
  <si>
    <t>Calm</t>
  </si>
  <si>
    <t>Morally Upright</t>
  </si>
  <si>
    <t>Obsessive</t>
  </si>
  <si>
    <t>CV_Total</t>
  </si>
  <si>
    <t>Sentiment_Rating_Total</t>
  </si>
  <si>
    <t>Personality_Trait</t>
  </si>
  <si>
    <t>CV_Totals</t>
  </si>
  <si>
    <t>Sentiment</t>
  </si>
  <si>
    <t>Rating</t>
  </si>
  <si>
    <t>Neutral-Negative</t>
  </si>
  <si>
    <t>Actor</t>
  </si>
  <si>
    <t>Main Roles in Timelines</t>
  </si>
  <si>
    <t>Tom Hanks</t>
  </si>
  <si>
    <t>Zachry, Dr. Henry Goose, Isaac Sachs, Dermot Hoggins, etc.</t>
  </si>
  <si>
    <t>Halle Berry</t>
  </si>
  <si>
    <t>Luisa Rey, Meronym, Jocasta Ayrs, Ovid</t>
  </si>
  <si>
    <t>Jim Broadbent</t>
  </si>
  <si>
    <t>Timothy Cavendish, Vyvyan Ayrs, Captain Molyneux</t>
  </si>
  <si>
    <t>Hugo Weaving</t>
  </si>
  <si>
    <t>Old Georgie, Bill Smoke, Nurse Noakes, Boardman Mephi</t>
  </si>
  <si>
    <t>Doona Bae</t>
  </si>
  <si>
    <t>Sonmi-451, Tilda, Megan Sixsmith, Mexican Woman</t>
  </si>
  <si>
    <t>Ben Whishaw</t>
  </si>
  <si>
    <t>Robert Frobisher, Georgette, Store Clerk</t>
  </si>
  <si>
    <t>Jim Sturgess</t>
  </si>
  <si>
    <t>Adam Ewing, Hae-Joo Chang</t>
  </si>
  <si>
    <t>James D’Arcy</t>
  </si>
  <si>
    <t>Rufus Sixsmith, Old Rufus, Archivist</t>
  </si>
  <si>
    <t>Susan Sarandon</t>
  </si>
  <si>
    <t>Ursula, Abbess, Yusouf Suleiman</t>
  </si>
  <si>
    <t>Hugh Grant</t>
  </si>
  <si>
    <t>Rev. Giles Horrox, Kona Chief, Lloyd Hooks</t>
  </si>
  <si>
    <t>Role(s)</t>
  </si>
  <si>
    <t>Elijah Wood</t>
  </si>
  <si>
    <t>Sean Astin</t>
  </si>
  <si>
    <t>Samwise "Sam" Gamgee</t>
  </si>
  <si>
    <t>Ian McKellen</t>
  </si>
  <si>
    <t>Gandalf the Grey / Gandalf the White</t>
  </si>
  <si>
    <t>Viggo Mortensen</t>
  </si>
  <si>
    <t>Aragorn / Strider</t>
  </si>
  <si>
    <t>Orlando Bloom</t>
  </si>
  <si>
    <t>John Rhys-Davies</t>
  </si>
  <si>
    <t>Gimli / Voice of Treebeard</t>
  </si>
  <si>
    <t>Billy Boyd</t>
  </si>
  <si>
    <t>Peregrin "Pippin" Took</t>
  </si>
  <si>
    <t>Dominic Monaghan</t>
  </si>
  <si>
    <t>Meriadoc "Merry" Brandybuck</t>
  </si>
  <si>
    <t>Sean Bean</t>
  </si>
  <si>
    <t>Liv Tyler</t>
  </si>
  <si>
    <t>Arwen</t>
  </si>
  <si>
    <t>Cate Blanchett</t>
  </si>
  <si>
    <t>Galadriel</t>
  </si>
  <si>
    <t>Elrond</t>
  </si>
  <si>
    <t>Andy Serkis</t>
  </si>
  <si>
    <t>Gollum / Sméagol</t>
  </si>
  <si>
    <t>Bernard Hill</t>
  </si>
  <si>
    <t>King Théoden</t>
  </si>
  <si>
    <t>Miranda Otto</t>
  </si>
  <si>
    <t>Éowyn</t>
  </si>
  <si>
    <t>Karl Urban</t>
  </si>
  <si>
    <t>Éomer</t>
  </si>
  <si>
    <t>David Wenham</t>
  </si>
  <si>
    <t>Faramir</t>
  </si>
  <si>
    <t>Christopher Lee</t>
  </si>
  <si>
    <t>Saruman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</si>
</sst>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badi"/>
      <family val="2"/>
    </font>
    <font>
      <sz val="11"/>
      <color theme="1"/>
      <name val="Abadi"/>
      <family val="2"/>
    </font>
    <font>
      <sz val="10"/>
      <color theme="1"/>
      <name val="Abadi"/>
      <family val="2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6FA8D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rgb="FF93C47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2" xfId="0" applyFont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0" xfId="0" applyFont="1" applyFill="1"/>
    <xf numFmtId="0" fontId="1" fillId="0" borderId="0" xfId="0" applyFont="1"/>
    <xf numFmtId="0" fontId="0" fillId="0" borderId="1" xfId="0" applyBorder="1"/>
    <xf numFmtId="0" fontId="1" fillId="4" borderId="1" xfId="0" applyFont="1" applyFill="1" applyBorder="1"/>
    <xf numFmtId="0" fontId="2" fillId="7" borderId="2" xfId="0" applyFont="1" applyFill="1" applyBorder="1" applyAlignment="1">
      <alignment horizontal="center"/>
    </xf>
    <xf numFmtId="0" fontId="1" fillId="8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0" borderId="0" xfId="0" applyFont="1" applyBorder="1"/>
    <xf numFmtId="0" fontId="5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0" borderId="2" xfId="0" applyFont="1" applyBorder="1"/>
    <xf numFmtId="0" fontId="6" fillId="0" borderId="7" xfId="0" applyFont="1" applyBorder="1"/>
    <xf numFmtId="0" fontId="6" fillId="0" borderId="8" xfId="0" applyFont="1" applyBorder="1"/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0" borderId="12" xfId="0" applyFont="1" applyBorder="1"/>
    <xf numFmtId="0" fontId="6" fillId="0" borderId="6" xfId="0" applyFont="1" applyBorder="1"/>
    <xf numFmtId="0" fontId="6" fillId="0" borderId="5" xfId="0" applyFont="1" applyBorder="1"/>
    <xf numFmtId="0" fontId="7" fillId="0" borderId="9" xfId="0" applyFont="1" applyBorder="1" applyAlignment="1">
      <alignment vertical="center"/>
    </xf>
    <xf numFmtId="0" fontId="6" fillId="0" borderId="9" xfId="0" applyFont="1" applyBorder="1"/>
    <xf numFmtId="0" fontId="6" fillId="0" borderId="11" xfId="0" applyFont="1" applyBorder="1"/>
    <xf numFmtId="0" fontId="7" fillId="0" borderId="8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5" fillId="2" borderId="1" xfId="0" applyFont="1" applyFill="1" applyBorder="1" applyAlignment="1">
      <alignment horizontal="center"/>
    </xf>
    <xf numFmtId="0" fontId="6" fillId="0" borderId="10" xfId="0" applyFont="1" applyBorder="1"/>
    <xf numFmtId="0" fontId="6" fillId="0" borderId="1" xfId="0" applyFont="1" applyBorder="1"/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49E2-83FC-45F1-B187-C96625F41935}">
  <dimension ref="A1:F9"/>
  <sheetViews>
    <sheetView workbookViewId="0">
      <selection activeCell="D19" sqref="D19"/>
    </sheetView>
  </sheetViews>
  <sheetFormatPr defaultRowHeight="15" x14ac:dyDescent="0.25"/>
  <cols>
    <col min="1" max="1" width="17.85546875" bestFit="1" customWidth="1"/>
    <col min="2" max="2" width="10.140625" bestFit="1" customWidth="1"/>
    <col min="4" max="4" width="22.7109375" bestFit="1" customWidth="1"/>
  </cols>
  <sheetData>
    <row r="1" spans="1:6" x14ac:dyDescent="0.25">
      <c r="A1" s="5" t="s">
        <v>0</v>
      </c>
      <c r="B1" s="4" t="s">
        <v>170</v>
      </c>
      <c r="C1" s="9" t="s">
        <v>174</v>
      </c>
      <c r="D1" s="6" t="s">
        <v>175</v>
      </c>
      <c r="E1" s="7"/>
      <c r="F1" s="7"/>
    </row>
    <row r="2" spans="1:6" x14ac:dyDescent="0.25">
      <c r="A2" s="2" t="s">
        <v>9</v>
      </c>
      <c r="B2" s="1">
        <f>SUM(cloud_atlas_scores!E2,cloud_atlas_scores!G2,cloud_atlas_scores!I2,cloud_atlas_scores!K2)</f>
        <v>34</v>
      </c>
      <c r="C2" s="8">
        <f>SUM(cloud_atlas_scores!M2,cloud_atlas_scores!O2,cloud_atlas_scores!Q2)</f>
        <v>15</v>
      </c>
      <c r="D2" s="8">
        <f>VLOOKUP(A2, cloud_atlas_scores!A2:C9, 3, FALSE)</f>
        <v>2</v>
      </c>
    </row>
    <row r="3" spans="1:6" x14ac:dyDescent="0.25">
      <c r="A3" s="2" t="s">
        <v>18</v>
      </c>
      <c r="B3" s="1">
        <f>SUM(cloud_atlas_scores!E3,cloud_atlas_scores!G3,cloud_atlas_scores!I3,cloud_atlas_scores!K3)</f>
        <v>26</v>
      </c>
      <c r="C3" s="8">
        <f>SUM(cloud_atlas_scores!M3,cloud_atlas_scores!O3,cloud_atlas_scores!Q3)</f>
        <v>11</v>
      </c>
      <c r="D3" s="8">
        <f>VLOOKUP(A3, cloud_atlas_scores!A2:C9, 3, FALSE)</f>
        <v>-0.5</v>
      </c>
    </row>
    <row r="4" spans="1:6" x14ac:dyDescent="0.25">
      <c r="A4" s="2" t="s">
        <v>27</v>
      </c>
      <c r="B4" s="1">
        <f>SUM(cloud_atlas_scores!E4,cloud_atlas_scores!G4,cloud_atlas_scores!I4,cloud_atlas_scores!K4)</f>
        <v>35</v>
      </c>
      <c r="C4" s="8">
        <f>SUM(cloud_atlas_scores!M4,cloud_atlas_scores!O4,cloud_atlas_scores!Q4)</f>
        <v>15</v>
      </c>
      <c r="D4" s="8">
        <f>VLOOKUP(A4, cloud_atlas_scores!A2:C9, 3, FALSE)</f>
        <v>2</v>
      </c>
    </row>
    <row r="5" spans="1:6" x14ac:dyDescent="0.25">
      <c r="A5" s="2" t="s">
        <v>35</v>
      </c>
      <c r="B5" s="1">
        <f>SUM(cloud_atlas_scores!E5,cloud_atlas_scores!G5,cloud_atlas_scores!I5,cloud_atlas_scores!K5)</f>
        <v>36</v>
      </c>
      <c r="C5" s="8">
        <f>SUM(cloud_atlas_scores!M5,cloud_atlas_scores!O5,cloud_atlas_scores!Q5)</f>
        <v>12</v>
      </c>
      <c r="D5" s="8">
        <f>VLOOKUP(A5, cloud_atlas_scores!A2:C9, 3, FALSE)</f>
        <v>2</v>
      </c>
    </row>
    <row r="6" spans="1:6" x14ac:dyDescent="0.25">
      <c r="A6" s="2" t="s">
        <v>41</v>
      </c>
      <c r="B6" s="1">
        <f>SUM(cloud_atlas_scores!E6,cloud_atlas_scores!G6,cloud_atlas_scores!I6,cloud_atlas_scores!K6)</f>
        <v>19</v>
      </c>
      <c r="C6" s="8">
        <f>SUM(cloud_atlas_scores!M6,cloud_atlas_scores!O6,cloud_atlas_scores!Q6)</f>
        <v>11</v>
      </c>
      <c r="D6" s="8">
        <f>VLOOKUP(A6, cloud_atlas_scores!A2:C9, 3, FALSE)</f>
        <v>0</v>
      </c>
    </row>
    <row r="7" spans="1:6" x14ac:dyDescent="0.25">
      <c r="A7" s="2" t="s">
        <v>50</v>
      </c>
      <c r="B7" s="1">
        <f>SUM(cloud_atlas_scores!E7,cloud_atlas_scores!G7,cloud_atlas_scores!I7,cloud_atlas_scores!K7)</f>
        <v>39</v>
      </c>
      <c r="C7" s="8">
        <f>SUM(cloud_atlas_scores!M7,cloud_atlas_scores!O7,cloud_atlas_scores!Q7)</f>
        <v>13</v>
      </c>
      <c r="D7" s="8">
        <f>VLOOKUP(A7, cloud_atlas_scores!A2:C9, 3, FALSE)</f>
        <v>2</v>
      </c>
    </row>
    <row r="8" spans="1:6" x14ac:dyDescent="0.25">
      <c r="A8" s="2" t="s">
        <v>56</v>
      </c>
      <c r="B8" s="1">
        <f>SUM(cloud_atlas_scores!E8,cloud_atlas_scores!G8,cloud_atlas_scores!I8,cloud_atlas_scores!K8)</f>
        <v>28</v>
      </c>
      <c r="C8" s="8">
        <f>SUM(cloud_atlas_scores!M8,cloud_atlas_scores!O8,cloud_atlas_scores!Q8)</f>
        <v>12</v>
      </c>
      <c r="D8" s="8">
        <f>VLOOKUP(A8, cloud_atlas_scores!A2:C9, 3, FALSE)</f>
        <v>-0.5</v>
      </c>
    </row>
    <row r="9" spans="1:6" x14ac:dyDescent="0.25">
      <c r="A9" s="2" t="s">
        <v>63</v>
      </c>
      <c r="B9" s="1">
        <f>SUM(cloud_atlas_scores!E9,cloud_atlas_scores!G9,cloud_atlas_scores!I9,cloud_atlas_scores!K9)</f>
        <v>38</v>
      </c>
      <c r="C9" s="8">
        <f>SUM(cloud_atlas_scores!M9,cloud_atlas_scores!O9,cloud_atlas_scores!Q9)</f>
        <v>13</v>
      </c>
      <c r="D9" s="8">
        <f>VLOOKUP(A9, cloud_atlas_scores!A2:C16, 3, FALSE)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FDE0-F0A4-40F0-B507-B54DE0CDAC42}">
  <dimension ref="A1:D9"/>
  <sheetViews>
    <sheetView workbookViewId="0">
      <selection activeCell="G11" sqref="G11"/>
    </sheetView>
  </sheetViews>
  <sheetFormatPr defaultRowHeight="15" x14ac:dyDescent="0.25"/>
  <cols>
    <col min="1" max="1" width="16.5703125" bestFit="1" customWidth="1"/>
    <col min="2" max="2" width="8.42578125" bestFit="1" customWidth="1"/>
    <col min="3" max="3" width="9.5703125" bestFit="1" customWidth="1"/>
    <col min="4" max="4" width="22.7109375" bestFit="1" customWidth="1"/>
  </cols>
  <sheetData>
    <row r="1" spans="1:4" x14ac:dyDescent="0.25">
      <c r="A1" s="10" t="s">
        <v>0</v>
      </c>
      <c r="B1" s="11" t="s">
        <v>170</v>
      </c>
      <c r="C1" s="11" t="s">
        <v>177</v>
      </c>
      <c r="D1" s="11" t="s">
        <v>175</v>
      </c>
    </row>
    <row r="2" spans="1:4" x14ac:dyDescent="0.25">
      <c r="A2" s="1" t="s">
        <v>69</v>
      </c>
      <c r="B2" s="8">
        <f>SUM(lotr_scores!E2,lotr_scores!G2,lotr_scores!I2,lotr_scores!K2)</f>
        <v>38</v>
      </c>
      <c r="C2" s="8">
        <f>SUM(lotr_scores!M2,lotr_scores!O2,lotr_scores!Q2)</f>
        <v>15</v>
      </c>
      <c r="D2" s="8">
        <f>VLOOKUP(A2, lotr_scores!A2:C9, 3, FALSE)</f>
        <v>2</v>
      </c>
    </row>
    <row r="3" spans="1:4" x14ac:dyDescent="0.25">
      <c r="A3" s="1" t="s">
        <v>73</v>
      </c>
      <c r="B3" s="8">
        <f>SUM(lotr_scores!E3,lotr_scores!G3,lotr_scores!I3,lotr_scores!K3)</f>
        <v>36</v>
      </c>
      <c r="C3" s="8">
        <f>SUM(lotr_scores!M3,lotr_scores!O3,lotr_scores!Q3)</f>
        <v>13</v>
      </c>
      <c r="D3" s="8">
        <f>VLOOKUP(A3, lotr_scores!A3:C10, 3, FALSE)</f>
        <v>2</v>
      </c>
    </row>
    <row r="4" spans="1:4" x14ac:dyDescent="0.25">
      <c r="A4" s="1" t="s">
        <v>79</v>
      </c>
      <c r="B4" s="8">
        <f>SUM(lotr_scores!E4,lotr_scores!G4,lotr_scores!I4,lotr_scores!K4)</f>
        <v>35</v>
      </c>
      <c r="C4" s="8">
        <f>SUM(lotr_scores!M4,lotr_scores!O4,lotr_scores!Q4)</f>
        <v>14</v>
      </c>
      <c r="D4" s="8">
        <f>VLOOKUP(A4, lotr_scores!A4:C11, 3, FALSE)</f>
        <v>2</v>
      </c>
    </row>
    <row r="5" spans="1:4" x14ac:dyDescent="0.25">
      <c r="A5" s="1" t="s">
        <v>85</v>
      </c>
      <c r="B5" s="8">
        <f>SUM(lotr_scores!E5,lotr_scores!G5,lotr_scores!I5,lotr_scores!K5)</f>
        <v>39</v>
      </c>
      <c r="C5" s="8">
        <f>SUM(lotr_scores!M5,lotr_scores!O5,lotr_scores!Q5)</f>
        <v>13</v>
      </c>
      <c r="D5" s="8">
        <f>VLOOKUP(A5, lotr_scores!A5:C12, 3, FALSE)</f>
        <v>2</v>
      </c>
    </row>
    <row r="6" spans="1:4" x14ac:dyDescent="0.25">
      <c r="A6" s="1" t="s">
        <v>91</v>
      </c>
      <c r="B6" s="8">
        <f>SUM(lotr_scores!E6,lotr_scores!G6,lotr_scores!I6,lotr_scores!K6)</f>
        <v>33</v>
      </c>
      <c r="C6" s="8">
        <f>SUM(lotr_scores!M6,lotr_scores!O6,lotr_scores!Q6)</f>
        <v>13</v>
      </c>
      <c r="D6" s="8">
        <f>VLOOKUP(A6, lotr_scores!A6:C13, 3, FALSE)</f>
        <v>1</v>
      </c>
    </row>
    <row r="7" spans="1:4" x14ac:dyDescent="0.25">
      <c r="A7" s="1" t="s">
        <v>98</v>
      </c>
      <c r="B7" s="8">
        <f>SUM(lotr_scores!E7,lotr_scores!G7,lotr_scores!I7,lotr_scores!K7)</f>
        <v>29</v>
      </c>
      <c r="C7" s="8">
        <f>SUM(lotr_scores!M7,lotr_scores!O7,lotr_scores!Q7)</f>
        <v>15</v>
      </c>
      <c r="D7" s="8">
        <f>VLOOKUP(A7, lotr_scores!A7:C14, 3, FALSE)</f>
        <v>1</v>
      </c>
    </row>
    <row r="8" spans="1:4" x14ac:dyDescent="0.25">
      <c r="A8" s="1" t="s">
        <v>106</v>
      </c>
      <c r="B8" s="8">
        <f>SUM(lotr_scores!E8,lotr_scores!G8,lotr_scores!I8,lotr_scores!K8)</f>
        <v>26</v>
      </c>
      <c r="C8" s="8">
        <f>SUM(lotr_scores!M8,lotr_scores!O8,lotr_scores!Q8)</f>
        <v>13</v>
      </c>
      <c r="D8" s="8">
        <f>VLOOKUP(A8, lotr_scores!A8:C15, 3, FALSE)</f>
        <v>-0.5</v>
      </c>
    </row>
    <row r="9" spans="1:4" x14ac:dyDescent="0.25">
      <c r="A9" s="1" t="s">
        <v>109</v>
      </c>
      <c r="B9" s="8">
        <f>SUM(lotr_scores!E9,lotr_scores!G9,lotr_scores!I9,lotr_scores!K9)</f>
        <v>11</v>
      </c>
      <c r="C9" s="8">
        <f>SUM(lotr_scores!M9,lotr_scores!O9,lotr_scores!Q9)</f>
        <v>6</v>
      </c>
      <c r="D9" s="8">
        <f>VLOOKUP(A9, lotr_scores!A9:C16, 3, FALSE)</f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FEE9-5C77-4D84-88A5-CDD0D8E5857B}">
  <dimension ref="A1:Q9"/>
  <sheetViews>
    <sheetView workbookViewId="0">
      <selection activeCell="B12" sqref="B12"/>
    </sheetView>
  </sheetViews>
  <sheetFormatPr defaultRowHeight="15" x14ac:dyDescent="0.25"/>
  <cols>
    <col min="1" max="1" width="19.140625" style="13" bestFit="1" customWidth="1"/>
    <col min="2" max="2" width="20.28515625" style="13" bestFit="1" customWidth="1"/>
    <col min="3" max="3" width="5.85546875" style="13" bestFit="1" customWidth="1"/>
    <col min="4" max="4" width="15.42578125" style="13" bestFit="1" customWidth="1"/>
    <col min="5" max="5" width="3.28515625" style="13" bestFit="1" customWidth="1"/>
    <col min="6" max="6" width="13.5703125" style="13" bestFit="1" customWidth="1"/>
    <col min="7" max="7" width="3.28515625" style="13" bestFit="1" customWidth="1"/>
    <col min="8" max="8" width="13.42578125" style="13" bestFit="1" customWidth="1"/>
    <col min="9" max="9" width="2.5703125" style="13" bestFit="1" customWidth="1"/>
    <col min="10" max="10" width="15.42578125" style="13" bestFit="1" customWidth="1"/>
    <col min="11" max="11" width="3.85546875" style="13" bestFit="1" customWidth="1"/>
    <col min="12" max="12" width="14.28515625" style="13" bestFit="1" customWidth="1"/>
    <col min="13" max="13" width="2.5703125" style="13" bestFit="1" customWidth="1"/>
    <col min="14" max="14" width="12.140625" style="13" bestFit="1" customWidth="1"/>
    <col min="15" max="15" width="2.5703125" style="13" bestFit="1" customWidth="1"/>
    <col min="16" max="16" width="14.5703125" style="13" bestFit="1" customWidth="1"/>
    <col min="17" max="17" width="2.5703125" style="13" bestFit="1" customWidth="1"/>
    <col min="18" max="16384" width="9.140625" style="13"/>
  </cols>
  <sheetData>
    <row r="1" spans="1:17" x14ac:dyDescent="0.25">
      <c r="A1" s="34" t="s">
        <v>0</v>
      </c>
      <c r="B1" s="23" t="s">
        <v>1</v>
      </c>
      <c r="C1" s="23"/>
      <c r="D1" s="22" t="s">
        <v>2</v>
      </c>
      <c r="E1" s="24"/>
      <c r="F1" s="23" t="s">
        <v>3</v>
      </c>
      <c r="G1" s="23"/>
      <c r="H1" s="22" t="s">
        <v>4</v>
      </c>
      <c r="I1" s="24"/>
      <c r="J1" s="23" t="s">
        <v>5</v>
      </c>
      <c r="K1" s="24"/>
      <c r="L1" s="23" t="s">
        <v>6</v>
      </c>
      <c r="M1" s="24"/>
      <c r="N1" s="22" t="s">
        <v>7</v>
      </c>
      <c r="O1" s="24"/>
      <c r="P1" s="23" t="s">
        <v>8</v>
      </c>
      <c r="Q1" s="23"/>
    </row>
    <row r="2" spans="1:17" x14ac:dyDescent="0.25">
      <c r="A2" s="35" t="s">
        <v>9</v>
      </c>
      <c r="B2" s="26" t="s">
        <v>10</v>
      </c>
      <c r="C2" s="27">
        <f>VLOOKUP(B2, sentiment_rating!A2:B7, 2, FALSE)</f>
        <v>2</v>
      </c>
      <c r="D2" s="27" t="s">
        <v>11</v>
      </c>
      <c r="E2" s="28">
        <f>VLOOKUP(D2, personality_trait_rating!A2:B46, 2, FALSE)</f>
        <v>10</v>
      </c>
      <c r="F2" s="27" t="s">
        <v>12</v>
      </c>
      <c r="G2" s="28">
        <f>VLOOKUP(F2, personality_trait_rating!A2:B46, 2, FALSE)</f>
        <v>7</v>
      </c>
      <c r="H2" s="27" t="s">
        <v>13</v>
      </c>
      <c r="I2" s="29">
        <f>VLOOKUP(H2, personality_trait_rating!A2:B44, 2, FALSE)</f>
        <v>8</v>
      </c>
      <c r="J2" s="27" t="s">
        <v>14</v>
      </c>
      <c r="K2" s="30">
        <f>VLOOKUP(J2, personality_trait_rating!A2:B44, 2, FALSE)</f>
        <v>9</v>
      </c>
      <c r="L2" s="27" t="s">
        <v>15</v>
      </c>
      <c r="M2" s="29">
        <f>VLOOKUP(L2, core_value_rating!A2:B36, 2, FALSE)</f>
        <v>5</v>
      </c>
      <c r="N2" s="25" t="s">
        <v>16</v>
      </c>
      <c r="O2" s="29">
        <f>VLOOKUP(N2, core_value_rating!A2:B36, 2, FALSE)</f>
        <v>5</v>
      </c>
      <c r="P2" s="13" t="s">
        <v>17</v>
      </c>
      <c r="Q2" s="29">
        <f>VLOOKUP(P2, core_value_rating!A2:B36, 2, FALSE)</f>
        <v>5</v>
      </c>
    </row>
    <row r="3" spans="1:17" x14ac:dyDescent="0.25">
      <c r="A3" s="36" t="s">
        <v>18</v>
      </c>
      <c r="B3" s="26" t="s">
        <v>19</v>
      </c>
      <c r="C3" s="27">
        <f>VLOOKUP(B3, sentiment_rating!A2:B7, 2, FALSE)</f>
        <v>-0.5</v>
      </c>
      <c r="D3" s="27" t="s">
        <v>20</v>
      </c>
      <c r="E3" s="31">
        <f>VLOOKUP(D3, personality_trait_rating!A2:B46, 2, FALSE)</f>
        <v>6</v>
      </c>
      <c r="F3" s="13" t="s">
        <v>21</v>
      </c>
      <c r="G3" s="31">
        <f>VLOOKUP(F3, personality_trait_rating!A2:B46, 2, FALSE)</f>
        <v>5</v>
      </c>
      <c r="H3" s="26" t="s">
        <v>22</v>
      </c>
      <c r="I3" s="29">
        <f>VLOOKUP(H3, personality_trait_rating!A3:B45, 2, FALSE)</f>
        <v>7</v>
      </c>
      <c r="J3" s="26" t="s">
        <v>23</v>
      </c>
      <c r="K3" s="32">
        <f>VLOOKUP(J3, personality_trait_rating!A3:B45, 2, FALSE)</f>
        <v>8</v>
      </c>
      <c r="L3" s="26" t="s">
        <v>24</v>
      </c>
      <c r="M3" s="29">
        <f>VLOOKUP(L3, core_value_rating!A2:B36, 2, FALSE)</f>
        <v>4</v>
      </c>
      <c r="N3" s="13" t="s">
        <v>25</v>
      </c>
      <c r="O3" s="29">
        <f>VLOOKUP(N3, core_value_rating!A2:B36, 2, FALSE)</f>
        <v>4</v>
      </c>
      <c r="P3" s="20" t="s">
        <v>26</v>
      </c>
      <c r="Q3" s="29">
        <f>VLOOKUP(P3, core_value_rating!A2:B36, 2, FALSE)</f>
        <v>3</v>
      </c>
    </row>
    <row r="4" spans="1:17" x14ac:dyDescent="0.25">
      <c r="A4" s="36" t="s">
        <v>27</v>
      </c>
      <c r="B4" s="26" t="s">
        <v>10</v>
      </c>
      <c r="C4" s="27">
        <f>VLOOKUP(B4, sentiment_rating!A2:B7, 2, FALSE)</f>
        <v>2</v>
      </c>
      <c r="D4" s="26" t="s">
        <v>28</v>
      </c>
      <c r="E4" s="31">
        <f>VLOOKUP(D4, personality_trait_rating!A2:B46, 2, FALSE)</f>
        <v>9</v>
      </c>
      <c r="F4" s="26" t="s">
        <v>29</v>
      </c>
      <c r="G4" s="31">
        <f>VLOOKUP(F4, personality_trait_rating!A2:B46, 2, FALSE)</f>
        <v>10</v>
      </c>
      <c r="H4" s="26" t="s">
        <v>30</v>
      </c>
      <c r="I4" s="29">
        <f>VLOOKUP(H4, personality_trait_rating!A4:B46, 2, FALSE)</f>
        <v>6</v>
      </c>
      <c r="J4" s="26" t="s">
        <v>31</v>
      </c>
      <c r="K4" s="32">
        <f>VLOOKUP(J4, personality_trait_rating!A4:B46, 2, FALSE)</f>
        <v>10</v>
      </c>
      <c r="L4" s="26" t="s">
        <v>32</v>
      </c>
      <c r="M4" s="29">
        <f>VLOOKUP(L4, core_value_rating!A2:B36, 2, FALSE)</f>
        <v>5</v>
      </c>
      <c r="N4" s="20" t="s">
        <v>33</v>
      </c>
      <c r="O4" s="29">
        <f>VLOOKUP(N4, core_value_rating!A2:B36, 2, FALSE)</f>
        <v>5</v>
      </c>
      <c r="P4" s="13" t="s">
        <v>34</v>
      </c>
      <c r="Q4" s="29">
        <f>VLOOKUP(P4, core_value_rating!A2:B36, 2, FALSE)</f>
        <v>5</v>
      </c>
    </row>
    <row r="5" spans="1:17" x14ac:dyDescent="0.25">
      <c r="A5" s="36" t="s">
        <v>35</v>
      </c>
      <c r="B5" s="26" t="s">
        <v>10</v>
      </c>
      <c r="C5" s="27">
        <f>VLOOKUP(B5, sentiment_rating!A2:B7, 2, FALSE)</f>
        <v>2</v>
      </c>
      <c r="D5" s="26" t="s">
        <v>36</v>
      </c>
      <c r="E5" s="31">
        <f>VLOOKUP(D5, personality_trait_rating!A2:B46, 2, FALSE)</f>
        <v>8</v>
      </c>
      <c r="F5" s="13" t="s">
        <v>37</v>
      </c>
      <c r="G5" s="31">
        <f>VLOOKUP(F5, personality_trait_rating!A5:B49, 2, FALSE)</f>
        <v>10</v>
      </c>
      <c r="H5" s="26" t="s">
        <v>38</v>
      </c>
      <c r="I5" s="29">
        <f>VLOOKUP(H5, personality_trait_rating!A5:B47, 2, FALSE)</f>
        <v>8</v>
      </c>
      <c r="J5" s="26" t="s">
        <v>29</v>
      </c>
      <c r="K5" s="32">
        <f>VLOOKUP(J5, personality_trait_rating!A2:B44, 2, FALSE)</f>
        <v>10</v>
      </c>
      <c r="L5" s="26" t="s">
        <v>24</v>
      </c>
      <c r="M5" s="29">
        <f>VLOOKUP(L5, core_value_rating!A2:B36, 2, FALSE)</f>
        <v>4</v>
      </c>
      <c r="N5" s="13" t="s">
        <v>39</v>
      </c>
      <c r="O5" s="29">
        <f>VLOOKUP(N5, core_value_rating!A2:B36, 2, FALSE)</f>
        <v>5</v>
      </c>
      <c r="P5" s="20" t="s">
        <v>40</v>
      </c>
      <c r="Q5" s="29">
        <f>VLOOKUP(P5, core_value_rating!A2:B36, 2, FALSE)</f>
        <v>3</v>
      </c>
    </row>
    <row r="6" spans="1:17" x14ac:dyDescent="0.25">
      <c r="A6" s="36" t="s">
        <v>41</v>
      </c>
      <c r="B6" s="26" t="s">
        <v>42</v>
      </c>
      <c r="C6" s="27">
        <f>VLOOKUP(B6, sentiment_rating!A2:B7, 2, FALSE)</f>
        <v>0</v>
      </c>
      <c r="D6" s="26" t="s">
        <v>43</v>
      </c>
      <c r="E6" s="31">
        <f>VLOOKUP(D6, personality_trait_rating!A2:B46, 2, FALSE)</f>
        <v>8</v>
      </c>
      <c r="F6" s="26" t="s">
        <v>44</v>
      </c>
      <c r="G6" s="31">
        <f>VLOOKUP(F6, personality_trait_rating!A6:B50, 2, FALSE)</f>
        <v>2</v>
      </c>
      <c r="H6" s="27" t="s">
        <v>45</v>
      </c>
      <c r="I6" s="29">
        <f>VLOOKUP(H6, personality_trait_rating!A6:B48, 2, FALSE)</f>
        <v>6</v>
      </c>
      <c r="J6" s="27" t="s">
        <v>46</v>
      </c>
      <c r="K6" s="32">
        <f>VLOOKUP(J6, personality_trait_rating!A6:B48, 2, FALSE)</f>
        <v>3</v>
      </c>
      <c r="L6" s="26" t="s">
        <v>47</v>
      </c>
      <c r="M6" s="29">
        <f>VLOOKUP(L6, core_value_rating!A2:B36, 2, FALSE)</f>
        <v>3</v>
      </c>
      <c r="N6" s="20" t="s">
        <v>48</v>
      </c>
      <c r="O6" s="29">
        <f>VLOOKUP(N6, core_value_rating!A2:B36, 2, FALSE)</f>
        <v>4</v>
      </c>
      <c r="P6" s="13" t="s">
        <v>49</v>
      </c>
      <c r="Q6" s="29">
        <f>VLOOKUP(P6, core_value_rating!A2:B36, 2, FALSE)</f>
        <v>4</v>
      </c>
    </row>
    <row r="7" spans="1:17" x14ac:dyDescent="0.25">
      <c r="A7" s="36" t="s">
        <v>50</v>
      </c>
      <c r="B7" s="26" t="s">
        <v>10</v>
      </c>
      <c r="C7" s="27">
        <f>VLOOKUP(B7, sentiment_rating!A2:B7, 2, FALSE)</f>
        <v>2</v>
      </c>
      <c r="D7" s="26" t="s">
        <v>51</v>
      </c>
      <c r="E7" s="31">
        <f>VLOOKUP(D7, personality_trait_rating!A2:B46, 2, FALSE)</f>
        <v>10</v>
      </c>
      <c r="F7" s="13" t="s">
        <v>37</v>
      </c>
      <c r="G7" s="31">
        <f>VLOOKUP(F7, personality_trait_rating!A7:B51, 2, FALSE)</f>
        <v>10</v>
      </c>
      <c r="H7" s="26" t="s">
        <v>52</v>
      </c>
      <c r="I7" s="29">
        <f>VLOOKUP(H7, personality_trait_rating!A2:B44, 2, FALSE)</f>
        <v>9</v>
      </c>
      <c r="J7" s="26" t="s">
        <v>53</v>
      </c>
      <c r="K7" s="32">
        <f>VLOOKUP(J7, personality_trait_rating!A7:B49, 2, FALSE)</f>
        <v>10</v>
      </c>
      <c r="L7" s="26" t="s">
        <v>54</v>
      </c>
      <c r="M7" s="29">
        <f>VLOOKUP(L7, core_value_rating!A2:B36, 2, FALSE)</f>
        <v>3</v>
      </c>
      <c r="N7" s="13" t="s">
        <v>55</v>
      </c>
      <c r="O7" s="29">
        <f>VLOOKUP(N7, core_value_rating!A2:B36, 2, FALSE)</f>
        <v>5</v>
      </c>
      <c r="P7" s="20" t="s">
        <v>39</v>
      </c>
      <c r="Q7" s="29">
        <f>VLOOKUP(P7, core_value_rating!A2:B36, 2, FALSE)</f>
        <v>5</v>
      </c>
    </row>
    <row r="8" spans="1:17" x14ac:dyDescent="0.25">
      <c r="A8" s="36" t="s">
        <v>56</v>
      </c>
      <c r="B8" s="26" t="s">
        <v>19</v>
      </c>
      <c r="C8" s="27">
        <f>VLOOKUP(B8, sentiment_rating!A2:B7, 2, FALSE)</f>
        <v>-0.5</v>
      </c>
      <c r="D8" s="26" t="s">
        <v>57</v>
      </c>
      <c r="E8" s="31">
        <f>VLOOKUP(D8, personality_trait_rating!A2:B46, 2, FALSE)</f>
        <v>3</v>
      </c>
      <c r="F8" s="26" t="s">
        <v>58</v>
      </c>
      <c r="G8" s="31">
        <f>VLOOKUP(F8, personality_trait_rating!A8:B52, 2, FALSE)</f>
        <v>9</v>
      </c>
      <c r="H8" s="27" t="s">
        <v>59</v>
      </c>
      <c r="I8" s="29">
        <f>VLOOKUP(H8, personality_trait_rating!A8:B50, 2, FALSE)</f>
        <v>6</v>
      </c>
      <c r="J8" s="26" t="s">
        <v>31</v>
      </c>
      <c r="K8" s="32">
        <f>VLOOKUP(J8, personality_trait_rating!A8:B50, 2, FALSE)</f>
        <v>10</v>
      </c>
      <c r="L8" s="26" t="s">
        <v>60</v>
      </c>
      <c r="M8" s="29">
        <f>VLOOKUP(L8, core_value_rating!A2:B36, 2, FALSE)</f>
        <v>3</v>
      </c>
      <c r="N8" s="20" t="s">
        <v>61</v>
      </c>
      <c r="O8" s="29">
        <f>VLOOKUP(N8, core_value_rating!A2:B36, 2, FALSE)</f>
        <v>5</v>
      </c>
      <c r="P8" s="13" t="s">
        <v>62</v>
      </c>
      <c r="Q8" s="29">
        <f>VLOOKUP(P8, core_value_rating!A2:B36, 2, FALSE)</f>
        <v>4</v>
      </c>
    </row>
    <row r="9" spans="1:17" x14ac:dyDescent="0.25">
      <c r="A9" s="36" t="s">
        <v>63</v>
      </c>
      <c r="B9" s="26" t="s">
        <v>10</v>
      </c>
      <c r="C9" s="27">
        <f>VLOOKUP(B9, sentiment_rating!A2:B7, 2, FALSE)</f>
        <v>2</v>
      </c>
      <c r="D9" s="27" t="s">
        <v>64</v>
      </c>
      <c r="E9" s="31">
        <f>VLOOKUP(D9, personality_trait_rating!A2:B46, 2, FALSE)</f>
        <v>10</v>
      </c>
      <c r="F9" s="26" t="s">
        <v>37</v>
      </c>
      <c r="G9" s="31">
        <f>VLOOKUP(F9, personality_trait_rating!A9:B53, 2, FALSE)</f>
        <v>10</v>
      </c>
      <c r="H9" s="27" t="s">
        <v>65</v>
      </c>
      <c r="I9" s="29">
        <f>VLOOKUP(H9, personality_trait_rating!A9:B51, 2, FALSE)</f>
        <v>8</v>
      </c>
      <c r="J9" s="27" t="s">
        <v>29</v>
      </c>
      <c r="K9" s="33">
        <f>VLOOKUP(J9, personality_trait_rating!A2:B44, 2, FALSE)</f>
        <v>10</v>
      </c>
      <c r="L9" s="27" t="s">
        <v>66</v>
      </c>
      <c r="M9" s="29">
        <f>VLOOKUP(L9, core_value_rating!A2:B36, 2, FALSE)</f>
        <v>4</v>
      </c>
      <c r="N9" s="20" t="s">
        <v>67</v>
      </c>
      <c r="O9" s="29">
        <f>VLOOKUP(N9, core_value_rating!A2:B36, 2, FALSE)</f>
        <v>5</v>
      </c>
      <c r="P9" s="20" t="s">
        <v>68</v>
      </c>
      <c r="Q9" s="29">
        <f>VLOOKUP(P9, core_value_rating!A2:B36, 2, FALSE)</f>
        <v>4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33D0-B18D-4796-875C-5C3E043BB658}">
  <dimension ref="A1:Q9"/>
  <sheetViews>
    <sheetView workbookViewId="0">
      <selection activeCell="B2" sqref="B2"/>
    </sheetView>
  </sheetViews>
  <sheetFormatPr defaultRowHeight="15" x14ac:dyDescent="0.25"/>
  <cols>
    <col min="1" max="1" width="16.5703125" style="13" bestFit="1" customWidth="1"/>
    <col min="2" max="2" width="19.28515625" style="13" bestFit="1" customWidth="1"/>
    <col min="3" max="3" width="4.85546875" style="13" bestFit="1" customWidth="1"/>
    <col min="4" max="4" width="12.5703125" style="13" bestFit="1" customWidth="1"/>
    <col min="5" max="5" width="3.85546875" style="13" bestFit="1" customWidth="1"/>
    <col min="6" max="6" width="11.42578125" style="13" bestFit="1" customWidth="1"/>
    <col min="7" max="7" width="3.85546875" style="13" bestFit="1" customWidth="1"/>
    <col min="8" max="8" width="14.85546875" style="13" bestFit="1" customWidth="1"/>
    <col min="9" max="9" width="3.85546875" style="13" bestFit="1" customWidth="1"/>
    <col min="10" max="10" width="14.28515625" style="13" bestFit="1" customWidth="1"/>
    <col min="11" max="11" width="3.85546875" style="13" bestFit="1" customWidth="1"/>
    <col min="12" max="12" width="10.7109375" style="13" bestFit="1" customWidth="1"/>
    <col min="13" max="13" width="2.5703125" style="13" bestFit="1" customWidth="1"/>
    <col min="14" max="14" width="16.5703125" style="13" bestFit="1" customWidth="1"/>
    <col min="15" max="15" width="2.5703125" style="13" bestFit="1" customWidth="1"/>
    <col min="16" max="16" width="11.140625" style="13" bestFit="1" customWidth="1"/>
    <col min="17" max="17" width="2.5703125" style="13" bestFit="1" customWidth="1"/>
    <col min="18" max="16384" width="9.140625" style="13"/>
  </cols>
  <sheetData>
    <row r="1" spans="1:17" x14ac:dyDescent="0.25">
      <c r="A1" s="16" t="s">
        <v>0</v>
      </c>
      <c r="B1" s="17" t="s">
        <v>1</v>
      </c>
      <c r="C1" s="18"/>
      <c r="D1" s="17" t="s">
        <v>2</v>
      </c>
      <c r="E1" s="18"/>
      <c r="F1" s="17" t="s">
        <v>3</v>
      </c>
      <c r="G1" s="18"/>
      <c r="H1" s="17" t="s">
        <v>4</v>
      </c>
      <c r="I1" s="18"/>
      <c r="J1" s="17" t="s">
        <v>5</v>
      </c>
      <c r="K1" s="18"/>
      <c r="L1" s="17" t="s">
        <v>6</v>
      </c>
      <c r="M1" s="18"/>
      <c r="N1" s="17" t="s">
        <v>7</v>
      </c>
      <c r="O1" s="18"/>
      <c r="P1" s="17" t="s">
        <v>8</v>
      </c>
      <c r="Q1" s="18"/>
    </row>
    <row r="2" spans="1:17" x14ac:dyDescent="0.25">
      <c r="A2" s="19" t="s">
        <v>69</v>
      </c>
      <c r="B2" s="20" t="s">
        <v>10</v>
      </c>
      <c r="C2" s="21">
        <f>VLOOKUP(B2, sentiment_rating!A2:B7, 2, FALSE)</f>
        <v>2</v>
      </c>
      <c r="D2" s="20" t="s">
        <v>51</v>
      </c>
      <c r="E2" s="21">
        <f>VLOOKUP(D2, personality_trait_rating!A2:B46, 2, FALSE)</f>
        <v>10</v>
      </c>
      <c r="F2" s="20" t="s">
        <v>70</v>
      </c>
      <c r="G2" s="21">
        <f>VLOOKUP(F2, personality_trait_rating!A2:B46, 2, FALSE)</f>
        <v>10</v>
      </c>
      <c r="H2" s="20" t="s">
        <v>37</v>
      </c>
      <c r="I2" s="21">
        <f>VLOOKUP(H2, personality_trait_rating!A2:B46, 2, FALSE)</f>
        <v>10</v>
      </c>
      <c r="J2" s="20" t="s">
        <v>38</v>
      </c>
      <c r="K2" s="21">
        <f>VLOOKUP(J2, personality_trait_rating!A2:B46, 2, FALSE)</f>
        <v>8</v>
      </c>
      <c r="L2" s="20" t="s">
        <v>71</v>
      </c>
      <c r="M2" s="21">
        <f>VLOOKUP(L2, core_value_rating!A2:B36, 2, FALSE)</f>
        <v>5</v>
      </c>
      <c r="N2" s="20" t="s">
        <v>55</v>
      </c>
      <c r="O2" s="21">
        <f>VLOOKUP(N2, core_value_rating!A2:B36, 2, FALSE)</f>
        <v>5</v>
      </c>
      <c r="P2" s="20" t="s">
        <v>72</v>
      </c>
      <c r="Q2" s="21">
        <f>VLOOKUP(P2, core_value_rating!A2:B36, 2, FALSE)</f>
        <v>5</v>
      </c>
    </row>
    <row r="3" spans="1:17" x14ac:dyDescent="0.25">
      <c r="A3" s="19" t="s">
        <v>73</v>
      </c>
      <c r="B3" s="20" t="s">
        <v>10</v>
      </c>
      <c r="C3" s="21">
        <f>VLOOKUP(B3, sentiment_rating!A2:B7, 2, FALSE)</f>
        <v>2</v>
      </c>
      <c r="D3" s="20" t="s">
        <v>74</v>
      </c>
      <c r="E3" s="21">
        <f>VLOOKUP(D3, personality_trait_rating!A2:B46, 2, FALSE)</f>
        <v>10</v>
      </c>
      <c r="F3" s="20" t="s">
        <v>75</v>
      </c>
      <c r="G3" s="21">
        <f>VLOOKUP(F3, personality_trait_rating!A2:B46, 2, FALSE)</f>
        <v>8</v>
      </c>
      <c r="H3" s="20" t="s">
        <v>52</v>
      </c>
      <c r="I3" s="21">
        <f>VLOOKUP(H3, personality_trait_rating!A2:B46, 2, FALSE)</f>
        <v>9</v>
      </c>
      <c r="J3" s="20" t="s">
        <v>76</v>
      </c>
      <c r="K3" s="21">
        <f>VLOOKUP(J3, personality_trait_rating!A2:B46, 2, FALSE)</f>
        <v>9</v>
      </c>
      <c r="L3" s="20" t="s">
        <v>77</v>
      </c>
      <c r="M3" s="21">
        <f>VLOOKUP(L3, core_value_rating!A2:B36, 2, FALSE)</f>
        <v>5</v>
      </c>
      <c r="N3" s="20" t="s">
        <v>68</v>
      </c>
      <c r="O3" s="21">
        <f>VLOOKUP(N3, core_value_rating!A2:B36, 2, FALSE)</f>
        <v>4</v>
      </c>
      <c r="P3" s="20" t="s">
        <v>78</v>
      </c>
      <c r="Q3" s="21">
        <f>VLOOKUP(P3, core_value_rating!A2:B36, 2, FALSE)</f>
        <v>4</v>
      </c>
    </row>
    <row r="4" spans="1:17" x14ac:dyDescent="0.25">
      <c r="A4" s="19" t="s">
        <v>79</v>
      </c>
      <c r="B4" s="20" t="s">
        <v>10</v>
      </c>
      <c r="C4" s="21">
        <f>VLOOKUP(B4, sentiment_rating!A2:B7, 2, FALSE)</f>
        <v>2</v>
      </c>
      <c r="D4" s="20" t="s">
        <v>64</v>
      </c>
      <c r="E4" s="21">
        <f>VLOOKUP(D4, personality_trait_rating!A2:B46, 2, FALSE)</f>
        <v>10</v>
      </c>
      <c r="F4" s="20" t="s">
        <v>80</v>
      </c>
      <c r="G4" s="21">
        <f>VLOOKUP(F4, personality_trait_rating!A2:B46, 2, FALSE)</f>
        <v>7</v>
      </c>
      <c r="H4" s="20" t="s">
        <v>81</v>
      </c>
      <c r="I4" s="21">
        <f>VLOOKUP(H4, personality_trait_rating!A2:B46, 2, FALSE)</f>
        <v>10</v>
      </c>
      <c r="J4" s="20" t="s">
        <v>82</v>
      </c>
      <c r="K4" s="21">
        <f>VLOOKUP(J4, personality_trait_rating!A2:B46, 2, FALSE)</f>
        <v>8</v>
      </c>
      <c r="L4" s="20" t="s">
        <v>83</v>
      </c>
      <c r="M4" s="21">
        <f>VLOOKUP(L4, core_value_rating!A2:B36, 2, FALSE)</f>
        <v>5</v>
      </c>
      <c r="N4" s="20" t="s">
        <v>84</v>
      </c>
      <c r="O4" s="21">
        <f>VLOOKUP(N4, core_value_rating!A2:B36, 2, FALSE)</f>
        <v>4</v>
      </c>
      <c r="P4" s="20" t="s">
        <v>33</v>
      </c>
      <c r="Q4" s="21">
        <f>VLOOKUP(P4, core_value_rating!A2:B36, 2, FALSE)</f>
        <v>5</v>
      </c>
    </row>
    <row r="5" spans="1:17" x14ac:dyDescent="0.25">
      <c r="A5" s="19" t="s">
        <v>85</v>
      </c>
      <c r="B5" s="20" t="s">
        <v>10</v>
      </c>
      <c r="C5" s="21">
        <f>VLOOKUP(B5, sentiment_rating!A2:B7, 2, FALSE)</f>
        <v>2</v>
      </c>
      <c r="D5" s="20" t="s">
        <v>86</v>
      </c>
      <c r="E5" s="21">
        <f>VLOOKUP(D5, personality_trait_rating!A2:B46, 2, FALSE)</f>
        <v>10</v>
      </c>
      <c r="F5" s="20" t="s">
        <v>29</v>
      </c>
      <c r="G5" s="21">
        <f>VLOOKUP(F5, personality_trait_rating!A2:B46, 2, FALSE)</f>
        <v>10</v>
      </c>
      <c r="H5" s="20" t="s">
        <v>76</v>
      </c>
      <c r="I5" s="21">
        <f>VLOOKUP(H5, personality_trait_rating!A2:B46, 2, FALSE)</f>
        <v>9</v>
      </c>
      <c r="J5" s="20" t="s">
        <v>87</v>
      </c>
      <c r="K5" s="21">
        <f>VLOOKUP(J5, personality_trait_rating!A2:B46, 2, FALSE)</f>
        <v>10</v>
      </c>
      <c r="L5" s="20" t="s">
        <v>88</v>
      </c>
      <c r="M5" s="21">
        <f>VLOOKUP(L5, core_value_rating!A2:B36, 2, FALSE)</f>
        <v>4</v>
      </c>
      <c r="N5" s="20" t="s">
        <v>89</v>
      </c>
      <c r="O5" s="21">
        <f>VLOOKUP(N5, core_value_rating!A2:B36, 2, FALSE)</f>
        <v>5</v>
      </c>
      <c r="P5" s="20" t="s">
        <v>90</v>
      </c>
      <c r="Q5" s="21">
        <f>VLOOKUP(P5, core_value_rating!A2:B36, 2, FALSE)</f>
        <v>4</v>
      </c>
    </row>
    <row r="6" spans="1:17" x14ac:dyDescent="0.25">
      <c r="A6" s="19" t="s">
        <v>91</v>
      </c>
      <c r="B6" s="20" t="s">
        <v>92</v>
      </c>
      <c r="C6" s="21">
        <f>VLOOKUP(B6, sentiment_rating!A2:B7, 2, FALSE)</f>
        <v>1</v>
      </c>
      <c r="D6" s="20" t="s">
        <v>93</v>
      </c>
      <c r="E6" s="21">
        <f>VLOOKUP(D6, personality_trait_rating!A2:B46, 2, FALSE)</f>
        <v>7</v>
      </c>
      <c r="F6" s="20" t="s">
        <v>94</v>
      </c>
      <c r="G6" s="21">
        <f>VLOOKUP(F6, personality_trait_rating!A2:B46, 2, FALSE)</f>
        <v>8</v>
      </c>
      <c r="H6" s="20" t="s">
        <v>95</v>
      </c>
      <c r="I6" s="21">
        <f>VLOOKUP(H6, personality_trait_rating!A2:B46, 2, FALSE)</f>
        <v>8</v>
      </c>
      <c r="J6" s="20" t="s">
        <v>53</v>
      </c>
      <c r="K6" s="21">
        <f>VLOOKUP(J6, personality_trait_rating!A2:B46, 2, FALSE)</f>
        <v>10</v>
      </c>
      <c r="L6" s="20" t="s">
        <v>96</v>
      </c>
      <c r="M6" s="21">
        <f>VLOOKUP(L6, core_value_rating!A2:B36, 2, FALSE)</f>
        <v>5</v>
      </c>
      <c r="N6" s="20" t="s">
        <v>97</v>
      </c>
      <c r="O6" s="21">
        <f>VLOOKUP(N6, core_value_rating!A2:B36, 2, FALSE)</f>
        <v>4</v>
      </c>
      <c r="P6" s="20" t="s">
        <v>90</v>
      </c>
      <c r="Q6" s="21">
        <f>VLOOKUP(P6, core_value_rating!A2:B36, 2, FALSE)</f>
        <v>4</v>
      </c>
    </row>
    <row r="7" spans="1:17" x14ac:dyDescent="0.25">
      <c r="A7" s="19" t="s">
        <v>98</v>
      </c>
      <c r="B7" s="20" t="s">
        <v>92</v>
      </c>
      <c r="C7" s="21">
        <f>VLOOKUP(B7, sentiment_rating!A2:B7, 2, FALSE)</f>
        <v>1</v>
      </c>
      <c r="D7" s="20" t="s">
        <v>99</v>
      </c>
      <c r="E7" s="21">
        <f>VLOOKUP(D7, personality_trait_rating!A2:B46, 2, FALSE)</f>
        <v>8</v>
      </c>
      <c r="F7" s="20" t="s">
        <v>100</v>
      </c>
      <c r="G7" s="21">
        <f>VLOOKUP(F7, personality_trait_rating!A2:B46, 2, FALSE)</f>
        <v>10</v>
      </c>
      <c r="H7" s="20" t="s">
        <v>101</v>
      </c>
      <c r="I7" s="21">
        <f>VLOOKUP(H7, personality_trait_rating!A2:B46, 2, FALSE)</f>
        <v>6</v>
      </c>
      <c r="J7" s="20" t="s">
        <v>102</v>
      </c>
      <c r="K7" s="21">
        <f>VLOOKUP(J7, personality_trait_rating!A2:B46, 2, FALSE)</f>
        <v>5</v>
      </c>
      <c r="L7" s="20" t="s">
        <v>103</v>
      </c>
      <c r="M7" s="21">
        <f>VLOOKUP(L7, core_value_rating!A2:B36, 2, FALSE)</f>
        <v>5</v>
      </c>
      <c r="N7" s="20" t="s">
        <v>104</v>
      </c>
      <c r="O7" s="21">
        <f>VLOOKUP(N7, core_value_rating!A2:B36, 2, FALSE)</f>
        <v>5</v>
      </c>
      <c r="P7" s="20" t="s">
        <v>105</v>
      </c>
      <c r="Q7" s="21">
        <f>VLOOKUP(P7, core_value_rating!A2:B36, 2, FALSE)</f>
        <v>5</v>
      </c>
    </row>
    <row r="8" spans="1:17" x14ac:dyDescent="0.25">
      <c r="A8" s="19" t="s">
        <v>106</v>
      </c>
      <c r="B8" s="20" t="s">
        <v>19</v>
      </c>
      <c r="C8" s="21">
        <f>VLOOKUP(B8, sentiment_rating!A2:B8, 2, FALSE)</f>
        <v>-0.5</v>
      </c>
      <c r="D8" s="20" t="s">
        <v>51</v>
      </c>
      <c r="E8" s="21">
        <f>VLOOKUP(D8, personality_trait_rating!A2:B46, 2, FALSE)</f>
        <v>10</v>
      </c>
      <c r="F8" s="20" t="s">
        <v>107</v>
      </c>
      <c r="G8" s="21">
        <f>VLOOKUP(F8, personality_trait_rating!A2:B46, 2, FALSE)</f>
        <v>3</v>
      </c>
      <c r="H8" s="20" t="s">
        <v>108</v>
      </c>
      <c r="I8" s="21">
        <f>VLOOKUP(H8, personality_trait_rating!A2:B46, 2, FALSE)</f>
        <v>4</v>
      </c>
      <c r="J8" s="20" t="s">
        <v>52</v>
      </c>
      <c r="K8" s="21">
        <f>VLOOKUP(J8, personality_trait_rating!A2:B46, 2, FALSE)</f>
        <v>9</v>
      </c>
      <c r="L8" s="20" t="s">
        <v>77</v>
      </c>
      <c r="M8" s="21">
        <f>VLOOKUP(L8, core_value_rating!A2:B36, 2, FALSE)</f>
        <v>5</v>
      </c>
      <c r="N8" s="20" t="s">
        <v>84</v>
      </c>
      <c r="O8" s="21">
        <f>VLOOKUP(N8, core_value_rating!A2:B36, 2, FALSE)</f>
        <v>4</v>
      </c>
      <c r="P8" s="20" t="s">
        <v>48</v>
      </c>
      <c r="Q8" s="21">
        <f>VLOOKUP(P8, core_value_rating!A2:B36, 2, FALSE)</f>
        <v>4</v>
      </c>
    </row>
    <row r="9" spans="1:17" x14ac:dyDescent="0.25">
      <c r="A9" s="19" t="s">
        <v>109</v>
      </c>
      <c r="B9" s="20" t="s">
        <v>110</v>
      </c>
      <c r="C9" s="21">
        <f>VLOOKUP(B9, sentiment_rating!A2:B9, 2, FALSE)</f>
        <v>-2</v>
      </c>
      <c r="D9" s="20" t="s">
        <v>111</v>
      </c>
      <c r="E9" s="21">
        <f>VLOOKUP(D9, personality_trait_rating!A2:B46, 2, FALSE)</f>
        <v>2</v>
      </c>
      <c r="F9" s="20" t="s">
        <v>112</v>
      </c>
      <c r="G9" s="21">
        <f>VLOOKUP(F9, personality_trait_rating!A2:B46, 2, FALSE)</f>
        <v>3</v>
      </c>
      <c r="H9" s="20" t="s">
        <v>113</v>
      </c>
      <c r="I9" s="21">
        <f>VLOOKUP(H9, personality_trait_rating!A2:B46, 2, FALSE)</f>
        <v>3</v>
      </c>
      <c r="J9" s="20" t="s">
        <v>114</v>
      </c>
      <c r="K9" s="21">
        <f>VLOOKUP(J9, personality_trait_rating!A2:B46, 2, FALSE)</f>
        <v>3</v>
      </c>
      <c r="L9" s="20" t="s">
        <v>60</v>
      </c>
      <c r="M9" s="21">
        <f>VLOOKUP(L9, core_value_rating!A2:B36, 2, FALSE)</f>
        <v>3</v>
      </c>
      <c r="N9" s="20" t="s">
        <v>115</v>
      </c>
      <c r="O9" s="21">
        <f>VLOOKUP(N9, core_value_rating!A2:B36, 2, FALSE)</f>
        <v>2</v>
      </c>
      <c r="P9" s="20" t="s">
        <v>116</v>
      </c>
      <c r="Q9" s="21">
        <f>VLOOKUP(P9, core_value_rating!A2:B36, 2, FALSE)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EA26-24CC-45D3-BA73-571B203C9021}">
  <dimension ref="A1:B9"/>
  <sheetViews>
    <sheetView workbookViewId="0">
      <selection activeCell="E8" sqref="E8"/>
    </sheetView>
  </sheetViews>
  <sheetFormatPr defaultRowHeight="15" x14ac:dyDescent="0.25"/>
  <cols>
    <col min="1" max="1" width="19.28515625" style="13" bestFit="1" customWidth="1"/>
    <col min="2" max="16384" width="9.140625" style="13"/>
  </cols>
  <sheetData>
    <row r="1" spans="1:2" x14ac:dyDescent="0.25">
      <c r="A1" s="12" t="s">
        <v>178</v>
      </c>
      <c r="B1" s="12" t="s">
        <v>179</v>
      </c>
    </row>
    <row r="2" spans="1:2" x14ac:dyDescent="0.25">
      <c r="A2" s="14" t="s">
        <v>10</v>
      </c>
      <c r="B2" s="14">
        <v>2</v>
      </c>
    </row>
    <row r="3" spans="1:2" x14ac:dyDescent="0.25">
      <c r="A3" s="14" t="s">
        <v>92</v>
      </c>
      <c r="B3" s="14">
        <v>1</v>
      </c>
    </row>
    <row r="4" spans="1:2" x14ac:dyDescent="0.25">
      <c r="A4" s="14" t="s">
        <v>42</v>
      </c>
      <c r="B4" s="14">
        <v>0</v>
      </c>
    </row>
    <row r="5" spans="1:2" x14ac:dyDescent="0.25">
      <c r="A5" s="14" t="s">
        <v>180</v>
      </c>
      <c r="B5" s="14">
        <v>-1</v>
      </c>
    </row>
    <row r="6" spans="1:2" x14ac:dyDescent="0.25">
      <c r="A6" s="14" t="s">
        <v>19</v>
      </c>
      <c r="B6" s="14">
        <v>-0.5</v>
      </c>
    </row>
    <row r="7" spans="1:2" x14ac:dyDescent="0.25">
      <c r="A7" s="14" t="s">
        <v>110</v>
      </c>
      <c r="B7" s="14">
        <v>-2</v>
      </c>
    </row>
    <row r="8" spans="1:2" x14ac:dyDescent="0.25">
      <c r="A8" s="15"/>
      <c r="B8" s="15"/>
    </row>
    <row r="9" spans="1:2" x14ac:dyDescent="0.25">
      <c r="A9" s="15"/>
      <c r="B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9AEC-C5D3-44B3-B87A-B7F5CD0B512C}">
  <dimension ref="A1:B46"/>
  <sheetViews>
    <sheetView workbookViewId="0">
      <selection activeCell="D11" sqref="D11"/>
    </sheetView>
  </sheetViews>
  <sheetFormatPr defaultColWidth="21" defaultRowHeight="15" x14ac:dyDescent="0.25"/>
  <cols>
    <col min="1" max="1" width="19.42578125" style="13" bestFit="1" customWidth="1"/>
    <col min="2" max="2" width="7.140625" style="13" bestFit="1" customWidth="1"/>
    <col min="3" max="16384" width="21" style="13"/>
  </cols>
  <sheetData>
    <row r="1" spans="1:2" x14ac:dyDescent="0.25">
      <c r="A1" s="12" t="s">
        <v>176</v>
      </c>
      <c r="B1" s="12" t="s">
        <v>147</v>
      </c>
    </row>
    <row r="2" spans="1:2" x14ac:dyDescent="0.25">
      <c r="A2" s="14" t="s">
        <v>93</v>
      </c>
      <c r="B2" s="14">
        <v>7</v>
      </c>
    </row>
    <row r="3" spans="1:2" x14ac:dyDescent="0.25">
      <c r="A3" s="14" t="s">
        <v>20</v>
      </c>
      <c r="B3" s="14">
        <v>6</v>
      </c>
    </row>
    <row r="4" spans="1:2" x14ac:dyDescent="0.25">
      <c r="A4" s="14" t="s">
        <v>51</v>
      </c>
      <c r="B4" s="14">
        <v>10</v>
      </c>
    </row>
    <row r="5" spans="1:2" x14ac:dyDescent="0.25">
      <c r="A5" s="14" t="s">
        <v>171</v>
      </c>
      <c r="B5" s="14">
        <v>8</v>
      </c>
    </row>
    <row r="6" spans="1:2" x14ac:dyDescent="0.25">
      <c r="A6" s="14" t="s">
        <v>136</v>
      </c>
      <c r="B6" s="14">
        <v>6</v>
      </c>
    </row>
    <row r="7" spans="1:2" x14ac:dyDescent="0.25">
      <c r="A7" s="14" t="s">
        <v>11</v>
      </c>
      <c r="B7" s="14">
        <v>10</v>
      </c>
    </row>
    <row r="8" spans="1:2" x14ac:dyDescent="0.25">
      <c r="A8" s="14" t="s">
        <v>137</v>
      </c>
      <c r="B8" s="14">
        <v>5</v>
      </c>
    </row>
    <row r="9" spans="1:2" x14ac:dyDescent="0.25">
      <c r="A9" s="14" t="s">
        <v>141</v>
      </c>
      <c r="B9" s="14">
        <v>3</v>
      </c>
    </row>
    <row r="10" spans="1:2" x14ac:dyDescent="0.25">
      <c r="A10" s="14" t="s">
        <v>118</v>
      </c>
      <c r="B10" s="14">
        <v>10</v>
      </c>
    </row>
    <row r="11" spans="1:2" x14ac:dyDescent="0.25">
      <c r="A11" s="14" t="s">
        <v>143</v>
      </c>
      <c r="B11" s="14">
        <v>3</v>
      </c>
    </row>
    <row r="12" spans="1:2" x14ac:dyDescent="0.25">
      <c r="A12" s="14" t="s">
        <v>128</v>
      </c>
      <c r="B12" s="14">
        <v>8</v>
      </c>
    </row>
    <row r="13" spans="1:2" x14ac:dyDescent="0.25">
      <c r="A13" s="14" t="s">
        <v>111</v>
      </c>
      <c r="B13" s="14">
        <v>2</v>
      </c>
    </row>
    <row r="14" spans="1:2" x14ac:dyDescent="0.25">
      <c r="A14" s="14" t="s">
        <v>28</v>
      </c>
      <c r="B14" s="14">
        <v>9</v>
      </c>
    </row>
    <row r="15" spans="1:2" x14ac:dyDescent="0.25">
      <c r="A15" s="14" t="s">
        <v>121</v>
      </c>
      <c r="B15" s="14">
        <v>10</v>
      </c>
    </row>
    <row r="16" spans="1:2" x14ac:dyDescent="0.25">
      <c r="A16" s="14" t="s">
        <v>57</v>
      </c>
      <c r="B16" s="14">
        <v>3</v>
      </c>
    </row>
    <row r="17" spans="1:2" x14ac:dyDescent="0.25">
      <c r="A17" s="14" t="s">
        <v>135</v>
      </c>
      <c r="B17" s="14">
        <v>6</v>
      </c>
    </row>
    <row r="18" spans="1:2" x14ac:dyDescent="0.25">
      <c r="A18" s="14" t="s">
        <v>131</v>
      </c>
      <c r="B18" s="14">
        <v>9</v>
      </c>
    </row>
    <row r="19" spans="1:2" x14ac:dyDescent="0.25">
      <c r="A19" s="14" t="s">
        <v>43</v>
      </c>
      <c r="B19" s="14">
        <v>8</v>
      </c>
    </row>
    <row r="20" spans="1:2" x14ac:dyDescent="0.25">
      <c r="A20" s="14" t="s">
        <v>122</v>
      </c>
      <c r="B20" s="14">
        <v>7</v>
      </c>
    </row>
    <row r="21" spans="1:2" x14ac:dyDescent="0.25">
      <c r="A21" s="14" t="s">
        <v>36</v>
      </c>
      <c r="B21" s="14">
        <v>8</v>
      </c>
    </row>
    <row r="22" spans="1:2" x14ac:dyDescent="0.25">
      <c r="A22" s="14" t="s">
        <v>130</v>
      </c>
      <c r="B22" s="14">
        <v>6</v>
      </c>
    </row>
    <row r="23" spans="1:2" x14ac:dyDescent="0.25">
      <c r="A23" s="14" t="s">
        <v>126</v>
      </c>
      <c r="B23" s="14">
        <v>6</v>
      </c>
    </row>
    <row r="24" spans="1:2" x14ac:dyDescent="0.25">
      <c r="A24" s="14" t="s">
        <v>74</v>
      </c>
      <c r="B24" s="14">
        <v>10</v>
      </c>
    </row>
    <row r="25" spans="1:2" x14ac:dyDescent="0.25">
      <c r="A25" s="14" t="s">
        <v>124</v>
      </c>
      <c r="B25" s="14">
        <v>10</v>
      </c>
    </row>
    <row r="26" spans="1:2" x14ac:dyDescent="0.25">
      <c r="A26" s="14" t="s">
        <v>172</v>
      </c>
      <c r="B26" s="14">
        <v>9</v>
      </c>
    </row>
    <row r="27" spans="1:2" x14ac:dyDescent="0.25">
      <c r="A27" s="14" t="s">
        <v>86</v>
      </c>
      <c r="B27" s="14">
        <v>10</v>
      </c>
    </row>
    <row r="28" spans="1:2" x14ac:dyDescent="0.25">
      <c r="A28" s="14" t="s">
        <v>173</v>
      </c>
      <c r="B28" s="14">
        <v>3</v>
      </c>
    </row>
    <row r="29" spans="1:2" x14ac:dyDescent="0.25">
      <c r="A29" s="14" t="s">
        <v>129</v>
      </c>
      <c r="B29" s="14">
        <v>8</v>
      </c>
    </row>
    <row r="30" spans="1:2" x14ac:dyDescent="0.25">
      <c r="A30" s="14" t="s">
        <v>134</v>
      </c>
      <c r="B30" s="14">
        <v>8</v>
      </c>
    </row>
    <row r="31" spans="1:2" x14ac:dyDescent="0.25">
      <c r="A31" s="14" t="s">
        <v>127</v>
      </c>
      <c r="B31" s="14">
        <v>8</v>
      </c>
    </row>
    <row r="32" spans="1:2" x14ac:dyDescent="0.25">
      <c r="A32" s="14" t="s">
        <v>125</v>
      </c>
      <c r="B32" s="14">
        <v>8</v>
      </c>
    </row>
    <row r="33" spans="1:2" x14ac:dyDescent="0.25">
      <c r="A33" s="14" t="s">
        <v>133</v>
      </c>
      <c r="B33" s="14">
        <v>9</v>
      </c>
    </row>
    <row r="34" spans="1:2" x14ac:dyDescent="0.25">
      <c r="A34" s="14" t="s">
        <v>140</v>
      </c>
      <c r="B34" s="14">
        <v>4</v>
      </c>
    </row>
    <row r="35" spans="1:2" x14ac:dyDescent="0.25">
      <c r="A35" s="14" t="s">
        <v>123</v>
      </c>
      <c r="B35" s="14">
        <v>8</v>
      </c>
    </row>
    <row r="36" spans="1:2" x14ac:dyDescent="0.25">
      <c r="A36" s="14" t="s">
        <v>142</v>
      </c>
      <c r="B36" s="14">
        <v>5</v>
      </c>
    </row>
    <row r="37" spans="1:2" x14ac:dyDescent="0.25">
      <c r="A37" s="14" t="s">
        <v>119</v>
      </c>
      <c r="B37" s="14">
        <v>8</v>
      </c>
    </row>
    <row r="38" spans="1:2" x14ac:dyDescent="0.25">
      <c r="A38" s="14" t="s">
        <v>145</v>
      </c>
      <c r="B38" s="14">
        <v>2</v>
      </c>
    </row>
    <row r="39" spans="1:2" x14ac:dyDescent="0.25">
      <c r="A39" s="14" t="s">
        <v>138</v>
      </c>
      <c r="B39" s="14">
        <v>10</v>
      </c>
    </row>
    <row r="40" spans="1:2" x14ac:dyDescent="0.25">
      <c r="A40" s="14" t="s">
        <v>117</v>
      </c>
      <c r="B40" s="14">
        <v>10</v>
      </c>
    </row>
    <row r="41" spans="1:2" x14ac:dyDescent="0.25">
      <c r="A41" s="14" t="s">
        <v>132</v>
      </c>
      <c r="B41" s="14">
        <v>7</v>
      </c>
    </row>
    <row r="42" spans="1:2" x14ac:dyDescent="0.25">
      <c r="A42" s="14" t="s">
        <v>120</v>
      </c>
      <c r="B42" s="14">
        <v>7</v>
      </c>
    </row>
    <row r="43" spans="1:2" x14ac:dyDescent="0.25">
      <c r="A43" s="14" t="s">
        <v>99</v>
      </c>
      <c r="B43" s="14">
        <v>8</v>
      </c>
    </row>
    <row r="44" spans="1:2" x14ac:dyDescent="0.25">
      <c r="A44" s="14" t="s">
        <v>139</v>
      </c>
      <c r="B44" s="14">
        <v>3</v>
      </c>
    </row>
    <row r="45" spans="1:2" x14ac:dyDescent="0.25">
      <c r="A45" s="14" t="s">
        <v>144</v>
      </c>
      <c r="B45" s="14">
        <v>3</v>
      </c>
    </row>
    <row r="46" spans="1:2" x14ac:dyDescent="0.25">
      <c r="A46" s="14" t="s">
        <v>64</v>
      </c>
      <c r="B46" s="1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DF23-F193-42FC-A604-CF6D873A4D41}">
  <dimension ref="A1:B36"/>
  <sheetViews>
    <sheetView workbookViewId="0">
      <selection activeCell="E16" sqref="E16"/>
    </sheetView>
  </sheetViews>
  <sheetFormatPr defaultColWidth="17.85546875" defaultRowHeight="15" x14ac:dyDescent="0.25"/>
  <cols>
    <col min="1" max="1" width="19" style="13" bestFit="1" customWidth="1"/>
    <col min="2" max="2" width="7.140625" style="13" bestFit="1" customWidth="1"/>
    <col min="3" max="16384" width="17.85546875" style="13"/>
  </cols>
  <sheetData>
    <row r="1" spans="1:2" x14ac:dyDescent="0.25">
      <c r="A1" s="12" t="s">
        <v>146</v>
      </c>
      <c r="B1" s="12" t="s">
        <v>147</v>
      </c>
    </row>
    <row r="2" spans="1:2" x14ac:dyDescent="0.25">
      <c r="A2" s="14" t="s">
        <v>71</v>
      </c>
      <c r="B2" s="14">
        <v>5</v>
      </c>
    </row>
    <row r="3" spans="1:2" x14ac:dyDescent="0.25">
      <c r="A3" s="14" t="s">
        <v>77</v>
      </c>
      <c r="B3" s="14">
        <v>5</v>
      </c>
    </row>
    <row r="4" spans="1:2" x14ac:dyDescent="0.25">
      <c r="A4" s="14" t="s">
        <v>83</v>
      </c>
      <c r="B4" s="14">
        <v>5</v>
      </c>
    </row>
    <row r="5" spans="1:2" x14ac:dyDescent="0.25">
      <c r="A5" s="14" t="s">
        <v>88</v>
      </c>
      <c r="B5" s="14">
        <v>4</v>
      </c>
    </row>
    <row r="6" spans="1:2" x14ac:dyDescent="0.25">
      <c r="A6" s="14" t="s">
        <v>96</v>
      </c>
      <c r="B6" s="14">
        <v>5</v>
      </c>
    </row>
    <row r="7" spans="1:2" x14ac:dyDescent="0.25">
      <c r="A7" s="14" t="s">
        <v>103</v>
      </c>
      <c r="B7" s="14">
        <v>5</v>
      </c>
    </row>
    <row r="8" spans="1:2" x14ac:dyDescent="0.25">
      <c r="A8" s="14" t="s">
        <v>60</v>
      </c>
      <c r="B8" s="14">
        <v>3</v>
      </c>
    </row>
    <row r="9" spans="1:2" x14ac:dyDescent="0.25">
      <c r="A9" s="14" t="s">
        <v>15</v>
      </c>
      <c r="B9" s="14">
        <v>5</v>
      </c>
    </row>
    <row r="10" spans="1:2" x14ac:dyDescent="0.25">
      <c r="A10" s="14" t="s">
        <v>24</v>
      </c>
      <c r="B10" s="14">
        <v>4</v>
      </c>
    </row>
    <row r="11" spans="1:2" x14ac:dyDescent="0.25">
      <c r="A11" s="14" t="s">
        <v>32</v>
      </c>
      <c r="B11" s="14">
        <v>5</v>
      </c>
    </row>
    <row r="12" spans="1:2" x14ac:dyDescent="0.25">
      <c r="A12" s="14" t="s">
        <v>47</v>
      </c>
      <c r="B12" s="14">
        <v>3</v>
      </c>
    </row>
    <row r="13" spans="1:2" x14ac:dyDescent="0.25">
      <c r="A13" s="14" t="s">
        <v>54</v>
      </c>
      <c r="B13" s="14">
        <v>3</v>
      </c>
    </row>
    <row r="14" spans="1:2" x14ac:dyDescent="0.25">
      <c r="A14" s="14" t="s">
        <v>66</v>
      </c>
      <c r="B14" s="14">
        <v>4</v>
      </c>
    </row>
    <row r="15" spans="1:2" x14ac:dyDescent="0.25">
      <c r="A15" s="14" t="s">
        <v>148</v>
      </c>
      <c r="B15" s="14">
        <v>5</v>
      </c>
    </row>
    <row r="16" spans="1:2" x14ac:dyDescent="0.25">
      <c r="A16" s="14" t="s">
        <v>149</v>
      </c>
      <c r="B16" s="14">
        <v>4</v>
      </c>
    </row>
    <row r="17" spans="1:2" x14ac:dyDescent="0.25">
      <c r="A17" s="14" t="s">
        <v>150</v>
      </c>
      <c r="B17" s="14">
        <v>4</v>
      </c>
    </row>
    <row r="18" spans="1:2" x14ac:dyDescent="0.25">
      <c r="A18" s="14" t="s">
        <v>151</v>
      </c>
      <c r="B18" s="14">
        <v>4</v>
      </c>
    </row>
    <row r="19" spans="1:2" x14ac:dyDescent="0.25">
      <c r="A19" s="14" t="s">
        <v>152</v>
      </c>
      <c r="B19" s="14">
        <v>5</v>
      </c>
    </row>
    <row r="20" spans="1:2" x14ac:dyDescent="0.25">
      <c r="A20" s="14" t="s">
        <v>153</v>
      </c>
      <c r="B20" s="14">
        <v>2</v>
      </c>
    </row>
    <row r="21" spans="1:2" x14ac:dyDescent="0.25">
      <c r="A21" s="14" t="s">
        <v>154</v>
      </c>
      <c r="B21" s="14">
        <v>5</v>
      </c>
    </row>
    <row r="22" spans="1:2" x14ac:dyDescent="0.25">
      <c r="A22" s="14" t="s">
        <v>155</v>
      </c>
      <c r="B22" s="14">
        <v>4</v>
      </c>
    </row>
    <row r="23" spans="1:2" x14ac:dyDescent="0.25">
      <c r="A23" s="14" t="s">
        <v>156</v>
      </c>
      <c r="B23" s="14">
        <v>5</v>
      </c>
    </row>
    <row r="24" spans="1:2" x14ac:dyDescent="0.25">
      <c r="A24" s="14" t="s">
        <v>157</v>
      </c>
      <c r="B24" s="14">
        <v>4</v>
      </c>
    </row>
    <row r="25" spans="1:2" x14ac:dyDescent="0.25">
      <c r="A25" s="14" t="s">
        <v>158</v>
      </c>
      <c r="B25" s="14">
        <v>5</v>
      </c>
    </row>
    <row r="26" spans="1:2" x14ac:dyDescent="0.25">
      <c r="A26" s="14" t="s">
        <v>159</v>
      </c>
      <c r="B26" s="14">
        <v>5</v>
      </c>
    </row>
    <row r="27" spans="1:2" x14ac:dyDescent="0.25">
      <c r="A27" s="14" t="s">
        <v>160</v>
      </c>
      <c r="B27" s="14">
        <v>4</v>
      </c>
    </row>
    <row r="28" spans="1:2" x14ac:dyDescent="0.25">
      <c r="A28" s="14" t="s">
        <v>161</v>
      </c>
      <c r="B28" s="14">
        <v>4</v>
      </c>
    </row>
    <row r="29" spans="1:2" x14ac:dyDescent="0.25">
      <c r="A29" s="14" t="s">
        <v>162</v>
      </c>
      <c r="B29" s="14">
        <v>5</v>
      </c>
    </row>
    <row r="30" spans="1:2" x14ac:dyDescent="0.25">
      <c r="A30" s="14" t="s">
        <v>163</v>
      </c>
      <c r="B30" s="14">
        <v>1</v>
      </c>
    </row>
    <row r="31" spans="1:2" x14ac:dyDescent="0.25">
      <c r="A31" s="14" t="s">
        <v>164</v>
      </c>
      <c r="B31" s="14">
        <v>5</v>
      </c>
    </row>
    <row r="32" spans="1:2" x14ac:dyDescent="0.25">
      <c r="A32" s="14" t="s">
        <v>165</v>
      </c>
      <c r="B32" s="14">
        <v>3</v>
      </c>
    </row>
    <row r="33" spans="1:2" x14ac:dyDescent="0.25">
      <c r="A33" s="14" t="s">
        <v>166</v>
      </c>
      <c r="B33" s="14">
        <v>5</v>
      </c>
    </row>
    <row r="34" spans="1:2" x14ac:dyDescent="0.25">
      <c r="A34" s="14" t="s">
        <v>167</v>
      </c>
      <c r="B34" s="14">
        <v>3</v>
      </c>
    </row>
    <row r="35" spans="1:2" x14ac:dyDescent="0.25">
      <c r="A35" s="14" t="s">
        <v>168</v>
      </c>
      <c r="B35" s="14">
        <v>4</v>
      </c>
    </row>
    <row r="36" spans="1:2" x14ac:dyDescent="0.25">
      <c r="A36" s="14" t="s">
        <v>169</v>
      </c>
      <c r="B36" s="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B380-5BF2-4FEB-810D-AB35F602CC44}">
  <dimension ref="A1:B11"/>
  <sheetViews>
    <sheetView workbookViewId="0">
      <selection sqref="A1:B11"/>
    </sheetView>
  </sheetViews>
  <sheetFormatPr defaultColWidth="62.28515625" defaultRowHeight="15" x14ac:dyDescent="0.25"/>
  <cols>
    <col min="1" max="1" width="15.42578125" bestFit="1" customWidth="1"/>
    <col min="2" max="2" width="54" bestFit="1" customWidth="1"/>
  </cols>
  <sheetData>
    <row r="1" spans="1:2" x14ac:dyDescent="0.25">
      <c r="A1" s="37" t="s">
        <v>181</v>
      </c>
      <c r="B1" s="37" t="s">
        <v>182</v>
      </c>
    </row>
    <row r="2" spans="1:2" x14ac:dyDescent="0.25">
      <c r="A2" s="38" t="s">
        <v>183</v>
      </c>
      <c r="B2" s="3" t="s">
        <v>184</v>
      </c>
    </row>
    <row r="3" spans="1:2" x14ac:dyDescent="0.25">
      <c r="A3" s="38" t="s">
        <v>185</v>
      </c>
      <c r="B3" s="3" t="s">
        <v>186</v>
      </c>
    </row>
    <row r="4" spans="1:2" x14ac:dyDescent="0.25">
      <c r="A4" s="38" t="s">
        <v>187</v>
      </c>
      <c r="B4" s="3" t="s">
        <v>188</v>
      </c>
    </row>
    <row r="5" spans="1:2" x14ac:dyDescent="0.25">
      <c r="A5" s="38" t="s">
        <v>189</v>
      </c>
      <c r="B5" s="3" t="s">
        <v>190</v>
      </c>
    </row>
    <row r="6" spans="1:2" x14ac:dyDescent="0.25">
      <c r="A6" s="38" t="s">
        <v>191</v>
      </c>
      <c r="B6" s="3" t="s">
        <v>192</v>
      </c>
    </row>
    <row r="7" spans="1:2" x14ac:dyDescent="0.25">
      <c r="A7" s="38" t="s">
        <v>193</v>
      </c>
      <c r="B7" s="3" t="s">
        <v>194</v>
      </c>
    </row>
    <row r="8" spans="1:2" x14ac:dyDescent="0.25">
      <c r="A8" s="38" t="s">
        <v>195</v>
      </c>
      <c r="B8" s="3" t="s">
        <v>196</v>
      </c>
    </row>
    <row r="9" spans="1:2" x14ac:dyDescent="0.25">
      <c r="A9" s="38" t="s">
        <v>197</v>
      </c>
      <c r="B9" s="3" t="s">
        <v>198</v>
      </c>
    </row>
    <row r="10" spans="1:2" x14ac:dyDescent="0.25">
      <c r="A10" s="38" t="s">
        <v>199</v>
      </c>
      <c r="B10" s="3" t="s">
        <v>200</v>
      </c>
    </row>
    <row r="11" spans="1:2" x14ac:dyDescent="0.25">
      <c r="A11" s="38" t="s">
        <v>201</v>
      </c>
      <c r="B11" s="3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6852-241D-4D6D-ABA8-85CE98F61B10}">
  <dimension ref="A1:B19"/>
  <sheetViews>
    <sheetView tabSelected="1" workbookViewId="0">
      <selection activeCell="C13" sqref="C13"/>
    </sheetView>
  </sheetViews>
  <sheetFormatPr defaultColWidth="57" defaultRowHeight="15" x14ac:dyDescent="0.25"/>
  <cols>
    <col min="1" max="1" width="18.42578125" bestFit="1" customWidth="1"/>
    <col min="2" max="2" width="33.28515625" bestFit="1" customWidth="1"/>
  </cols>
  <sheetData>
    <row r="1" spans="1:2" x14ac:dyDescent="0.25">
      <c r="A1" s="39" t="s">
        <v>181</v>
      </c>
      <c r="B1" s="39" t="s">
        <v>203</v>
      </c>
    </row>
    <row r="2" spans="1:2" x14ac:dyDescent="0.25">
      <c r="A2" s="38" t="s">
        <v>204</v>
      </c>
      <c r="B2" s="3" t="s">
        <v>69</v>
      </c>
    </row>
    <row r="3" spans="1:2" x14ac:dyDescent="0.25">
      <c r="A3" s="38" t="s">
        <v>205</v>
      </c>
      <c r="B3" s="3" t="s">
        <v>206</v>
      </c>
    </row>
    <row r="4" spans="1:2" x14ac:dyDescent="0.25">
      <c r="A4" s="38" t="s">
        <v>207</v>
      </c>
      <c r="B4" s="3" t="s">
        <v>208</v>
      </c>
    </row>
    <row r="5" spans="1:2" x14ac:dyDescent="0.25">
      <c r="A5" s="38" t="s">
        <v>209</v>
      </c>
      <c r="B5" s="3" t="s">
        <v>210</v>
      </c>
    </row>
    <row r="6" spans="1:2" x14ac:dyDescent="0.25">
      <c r="A6" s="38" t="s">
        <v>211</v>
      </c>
      <c r="B6" s="3" t="s">
        <v>91</v>
      </c>
    </row>
    <row r="7" spans="1:2" x14ac:dyDescent="0.25">
      <c r="A7" s="38" t="s">
        <v>212</v>
      </c>
      <c r="B7" s="3" t="s">
        <v>213</v>
      </c>
    </row>
    <row r="8" spans="1:2" x14ac:dyDescent="0.25">
      <c r="A8" s="38" t="s">
        <v>214</v>
      </c>
      <c r="B8" s="3" t="s">
        <v>215</v>
      </c>
    </row>
    <row r="9" spans="1:2" x14ac:dyDescent="0.25">
      <c r="A9" s="38" t="s">
        <v>216</v>
      </c>
      <c r="B9" s="3" t="s">
        <v>217</v>
      </c>
    </row>
    <row r="10" spans="1:2" x14ac:dyDescent="0.25">
      <c r="A10" s="38" t="s">
        <v>218</v>
      </c>
      <c r="B10" s="3" t="s">
        <v>106</v>
      </c>
    </row>
    <row r="11" spans="1:2" x14ac:dyDescent="0.25">
      <c r="A11" s="38" t="s">
        <v>219</v>
      </c>
      <c r="B11" s="3" t="s">
        <v>220</v>
      </c>
    </row>
    <row r="12" spans="1:2" x14ac:dyDescent="0.25">
      <c r="A12" s="38" t="s">
        <v>221</v>
      </c>
      <c r="B12" s="3" t="s">
        <v>222</v>
      </c>
    </row>
    <row r="13" spans="1:2" x14ac:dyDescent="0.25">
      <c r="A13" s="38" t="s">
        <v>189</v>
      </c>
      <c r="B13" s="3" t="s">
        <v>223</v>
      </c>
    </row>
    <row r="14" spans="1:2" x14ac:dyDescent="0.25">
      <c r="A14" s="38" t="s">
        <v>224</v>
      </c>
      <c r="B14" s="3" t="s">
        <v>225</v>
      </c>
    </row>
    <row r="15" spans="1:2" x14ac:dyDescent="0.25">
      <c r="A15" s="38" t="s">
        <v>226</v>
      </c>
      <c r="B15" s="3" t="s">
        <v>227</v>
      </c>
    </row>
    <row r="16" spans="1:2" x14ac:dyDescent="0.25">
      <c r="A16" s="38" t="s">
        <v>228</v>
      </c>
      <c r="B16" s="3" t="s">
        <v>229</v>
      </c>
    </row>
    <row r="17" spans="1:2" x14ac:dyDescent="0.25">
      <c r="A17" s="38" t="s">
        <v>230</v>
      </c>
      <c r="B17" s="3" t="s">
        <v>231</v>
      </c>
    </row>
    <row r="18" spans="1:2" x14ac:dyDescent="0.25">
      <c r="A18" s="38" t="s">
        <v>232</v>
      </c>
      <c r="B18" s="3" t="s">
        <v>233</v>
      </c>
    </row>
    <row r="19" spans="1:2" x14ac:dyDescent="0.25">
      <c r="A19" s="38" t="s">
        <v>234</v>
      </c>
      <c r="B19" s="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cloud_atlas_totals</vt:lpstr>
      <vt:lpstr>lotr_totals</vt:lpstr>
      <vt:lpstr>cloud_atlas_scores</vt:lpstr>
      <vt:lpstr>lotr_scores</vt:lpstr>
      <vt:lpstr>sentiment_rating</vt:lpstr>
      <vt:lpstr>personality_trait_rating</vt:lpstr>
      <vt:lpstr>core_value_rating</vt:lpstr>
      <vt:lpstr>actors_cloud_atlas</vt:lpstr>
      <vt:lpstr>actors_lotr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Iselda Henderson</dc:creator>
  <cp:lastModifiedBy>Iselda Henderson</cp:lastModifiedBy>
  <cp:lastPrinted>2024-11-14T04:03:08Z</cp:lastPrinted>
  <dcterms:created xsi:type="dcterms:W3CDTF">2024-11-13T23:13:34Z</dcterms:created>
  <dcterms:modified xsi:type="dcterms:W3CDTF">2024-11-14T04:28:00Z</dcterms:modified>
</cp:coreProperties>
</file>