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sandip Tated\Documents\"/>
    </mc:Choice>
  </mc:AlternateContent>
  <xr:revisionPtr revIDLastSave="0" documentId="8_{45662220-C7FE-486C-8ED8-2671E1E4DF77}"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Pie Chart" sheetId="5" r:id="rId2"/>
    <sheet name="Map Chart" sheetId="6" r:id="rId3"/>
    <sheet name="Top 5" sheetId="7" r:id="rId4"/>
    <sheet name="KPI" sheetId="8" r:id="rId5"/>
    <sheet name="KPI YOY" sheetId="9" r:id="rId6"/>
    <sheet name="Waterfall chart" sheetId="4" r:id="rId7"/>
    <sheet name="Dashboard" sheetId="10" r:id="rId8"/>
    <sheet name="Data" sheetId="1" r:id="rId9"/>
    <sheet name="layout" sheetId="2" r:id="rId10"/>
  </sheets>
  <definedNames>
    <definedName name="_xlchart.v1.4" hidden="1">'Waterfall chart'!$E$4:$E$7</definedName>
    <definedName name="_xlchart.v1.5" hidden="1">'Waterfall chart'!$F$3</definedName>
    <definedName name="_xlchart.v1.6" hidden="1">'Waterfall chart'!$F$4:$F$7</definedName>
    <definedName name="_xlchart.v1.7" hidden="1">'Waterfall chart'!$E$4:$E$7</definedName>
    <definedName name="_xlchart.v1.8" hidden="1">'Waterfall chart'!$F$3</definedName>
    <definedName name="_xlchart.v1.9" hidden="1">'Waterfall chart'!$F$4:$F$7</definedName>
    <definedName name="_xlchart.v5.0" hidden="1">'Map Chart'!$F$3</definedName>
    <definedName name="_xlchart.v5.1" hidden="1">'Map Chart'!$F$4:$F$53</definedName>
    <definedName name="_xlchart.v5.10" hidden="1">'Map Chart'!$F$3</definedName>
    <definedName name="_xlchart.v5.11" hidden="1">'Map Chart'!$F$4:$F$53</definedName>
    <definedName name="_xlchart.v5.12" hidden="1">'Map Chart'!$G$3</definedName>
    <definedName name="_xlchart.v5.13" hidden="1">'Map Chart'!$G$4:$G$53</definedName>
    <definedName name="_xlchart.v5.14" hidden="1">'Map Chart'!$F$3</definedName>
    <definedName name="_xlchart.v5.15" hidden="1">'Map Chart'!$F$4:$F$53</definedName>
    <definedName name="_xlchart.v5.16" hidden="1">'Map Chart'!$G$3</definedName>
    <definedName name="_xlchart.v5.17" hidden="1">'Map Chart'!$G$4:$G$53</definedName>
    <definedName name="_xlchart.v5.2" hidden="1">'Map Chart'!$G$3</definedName>
    <definedName name="_xlchart.v5.3" hidden="1">'Map Chart'!$G$4:$G$53</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H8" i="9" l="1"/>
  <c r="J8" i="9"/>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E7" i="4"/>
  <c r="E5"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9"/>
  <c r="L8" i="9"/>
  <c r="K8" i="9"/>
  <c r="H17" i="8"/>
  <c r="G19" i="6"/>
  <c r="E17" i="8"/>
  <c r="G23" i="6"/>
  <c r="G39" i="6"/>
  <c r="G18" i="6"/>
  <c r="G16" i="6"/>
  <c r="G32" i="6"/>
  <c r="G48" i="6"/>
  <c r="G17" i="6"/>
  <c r="G33" i="6"/>
  <c r="G49" i="6"/>
  <c r="G5" i="6"/>
  <c r="G6" i="6"/>
  <c r="G8" i="6"/>
  <c r="N17" i="8"/>
  <c r="B17" i="8"/>
  <c r="G27" i="6"/>
  <c r="G43" i="6"/>
  <c r="G30" i="6"/>
  <c r="G20" i="6"/>
  <c r="G36" i="6"/>
  <c r="G52" i="6"/>
  <c r="G21" i="6"/>
  <c r="G37" i="6"/>
  <c r="G26" i="6"/>
  <c r="G9" i="6"/>
  <c r="G10" i="6"/>
  <c r="G12" i="6"/>
  <c r="G35" i="6"/>
  <c r="G28" i="6"/>
  <c r="G46" i="6"/>
  <c r="G45" i="6"/>
  <c r="G14" i="6"/>
  <c r="K17" i="8"/>
  <c r="G15" i="6"/>
  <c r="G31" i="6"/>
  <c r="G47" i="6"/>
  <c r="G38" i="6"/>
  <c r="G24" i="6"/>
  <c r="G40" i="6"/>
  <c r="G22" i="6"/>
  <c r="G25" i="6"/>
  <c r="G41" i="6"/>
  <c r="G34" i="6"/>
  <c r="G13" i="6"/>
  <c r="G7" i="6"/>
  <c r="G4" i="6"/>
  <c r="G51" i="6"/>
  <c r="G50" i="6"/>
  <c r="G44" i="6"/>
  <c r="G29" i="6"/>
  <c r="G42" i="6"/>
  <c r="G11" i="6"/>
  <c r="F7" i="4"/>
  <c r="F4" i="4"/>
  <c r="F6" i="4"/>
  <c r="F5" i="4"/>
  <c r="I16" i="10"/>
</calcChain>
</file>

<file path=xl/sharedStrings.xml><?xml version="1.0" encoding="utf-8"?>
<sst xmlns="http://schemas.openxmlformats.org/spreadsheetml/2006/main" count="130089" uniqueCount="10955">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</sst>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Green]\▲0.00%;[Red]\ \▼0.00%"/>
    <numFmt numFmtId="165" formatCode="\$\ 0.00,\ &quot;K&quot;"/>
    <numFmt numFmtId="166" formatCode="&quot;#&quot;\ 0"/>
  </numFmts>
  <fonts count="10">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
    </font>
    <font>
      <sz val="11"/>
      <color rgb="FF01F9C6"/>
      <name val="Lato "/>
    </font>
    <font>
      <sz val="11"/>
      <color rgb="FF008080"/>
      <name val="Lato "/>
    </font>
    <font>
      <sz val="11"/>
      <color rgb="FFEE0000"/>
      <name val="Lato "/>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6" xfId="0" applyNumberFormat="1" applyBorder="1"/>
    <xf numFmtId="165" fontId="0" fillId="0" borderId="0" xfId="1" applyNumberFormat="1" applyFont="1"/>
    <xf numFmtId="166"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0" fillId="0" borderId="0" xfId="0" applyAlignment="1">
      <alignment horizontal="center"/>
    </xf>
    <xf numFmtId="164" fontId="0" fillId="0" borderId="0" xfId="0" applyNumberFormat="1" applyAlignment="1">
      <alignment horizontal="center"/>
    </xf>
    <xf numFmtId="164" fontId="6" fillId="0" borderId="0" xfId="0" applyNumberFormat="1" applyFont="1" applyAlignment="1">
      <alignment horizontal="center"/>
    </xf>
    <xf numFmtId="164" fontId="7" fillId="0" borderId="0" xfId="0" applyNumberFormat="1" applyFont="1" applyAlignment="1">
      <alignment horizontal="center"/>
    </xf>
    <xf numFmtId="164" fontId="8" fillId="0" borderId="0" xfId="0" applyNumberFormat="1" applyFont="1" applyAlignment="1">
      <alignment horizontal="center"/>
    </xf>
    <xf numFmtId="164" fontId="9"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5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i val="0"/>
        <sz val="14"/>
        <color theme="0"/>
        <name val="Calibri"/>
        <family val="2"/>
        <scheme val="major"/>
      </font>
      <border>
        <bottom style="thin">
          <color theme="4"/>
        </bottom>
        <vertical/>
        <horizontal/>
      </border>
    </dxf>
    <dxf>
      <font>
        <color theme="0"/>
      </font>
      <fill>
        <patternFill>
          <bgColor theme="1" tint="0.34998626667073579"/>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S" pivot="0" table="0" count="10" xr9:uid="{AEA94021-53F4-4CBB-899C-6A094D7FDA05}">
      <tableStyleElement type="wholeTable" dxfId="37"/>
      <tableStyleElement type="headerRow" dxfId="36"/>
    </tableStyle>
    <tableStyle name="Data-style" pivot="0" count="3" xr9:uid="{00000000-0011-0000-FFFF-FFFF00000000}">
      <tableStyleElement type="headerRow" dxfId="52"/>
      <tableStyleElement type="firstRowStripe" dxfId="51"/>
      <tableStyleElement type="secondRowStripe" dxfId="50"/>
    </tableStyle>
  </tableStyles>
  <colors>
    <mruColors>
      <color rgb="FF006666"/>
      <color rgb="FF008080"/>
      <color rgb="FF009999"/>
      <color rgb="FF014D4E"/>
      <color rgb="FF7FFFD4"/>
      <color rgb="FF525252"/>
      <color rgb="FF737373"/>
      <color rgb="FF01F9C6"/>
      <color rgb="FF474747"/>
      <color rgb="FF5C5C5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6337778862885"/>
              <bgColor rgb="FF0066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extLst>
            <c:ext xmlns:c16="http://schemas.microsoft.com/office/drawing/2014/chart" uri="{C3380CC4-5D6E-409C-BE32-E72D297353CC}">
              <c16:uniqueId val="{00000001-61D1-4852-8521-DC2371859736}"/>
            </c:ext>
          </c:extLst>
        </c:ser>
        <c:dLbls>
          <c:showLegendKey val="0"/>
          <c:showVal val="0"/>
          <c:showCatName val="0"/>
          <c:showSerName val="0"/>
          <c:showPercent val="0"/>
          <c:showBubbleSize val="0"/>
        </c:dLbls>
        <c:axId val="797469360"/>
        <c:axId val="7974688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extLst>
            <c:ext xmlns:c16="http://schemas.microsoft.com/office/drawing/2014/chart" uri="{C3380CC4-5D6E-409C-BE32-E72D297353CC}">
              <c16:uniqueId val="{00000000-61D1-4852-8521-DC2371859736}"/>
            </c:ext>
          </c:extLst>
        </c:ser>
        <c:dLbls>
          <c:showLegendKey val="0"/>
          <c:showVal val="0"/>
          <c:showCatName val="0"/>
          <c:showSerName val="0"/>
          <c:showPercent val="0"/>
          <c:showBubbleSize val="0"/>
        </c:dLbls>
        <c:gapWidth val="219"/>
        <c:overlap val="-27"/>
        <c:axId val="797450640"/>
        <c:axId val="797449200"/>
      </c:barChart>
      <c:catAx>
        <c:axId val="79745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49200"/>
        <c:crosses val="autoZero"/>
        <c:auto val="1"/>
        <c:lblAlgn val="ctr"/>
        <c:lblOffset val="100"/>
        <c:noMultiLvlLbl val="0"/>
      </c:catAx>
      <c:valAx>
        <c:axId val="79744920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50640"/>
        <c:crosses val="autoZero"/>
        <c:crossBetween val="between"/>
      </c:valAx>
      <c:valAx>
        <c:axId val="79746888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469360"/>
        <c:crosses val="max"/>
        <c:crossBetween val="between"/>
      </c:valAx>
      <c:catAx>
        <c:axId val="797469360"/>
        <c:scaling>
          <c:orientation val="minMax"/>
        </c:scaling>
        <c:delete val="1"/>
        <c:axPos val="b"/>
        <c:numFmt formatCode="General" sourceLinked="1"/>
        <c:majorTickMark val="out"/>
        <c:minorTickMark val="none"/>
        <c:tickLblPos val="nextTo"/>
        <c:crossAx val="797468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D-4515-A1BA-99700E2E5D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D-4515-A1BA-99700E2E5D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8D-4515-A1BA-99700E2E5D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c:v>
                </c:pt>
              </c:numCache>
            </c:numRef>
          </c:val>
          <c:extLst>
            <c:ext xmlns:c16="http://schemas.microsoft.com/office/drawing/2014/chart" uri="{C3380CC4-5D6E-409C-BE32-E72D297353CC}">
              <c16:uniqueId val="{00000000-04C9-429B-8175-E70DA7891C3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2743.9079999999994</c:v>
                </c:pt>
                <c:pt idx="3">
                  <c:v>3249.1760000000004</c:v>
                </c:pt>
                <c:pt idx="4">
                  <c:v>3832.8939999999998</c:v>
                </c:pt>
              </c:numCache>
            </c:numRef>
          </c:val>
          <c:extLst>
            <c:ext xmlns:c16="http://schemas.microsoft.com/office/drawing/2014/chart" uri="{C3380CC4-5D6E-409C-BE32-E72D297353CC}">
              <c16:uniqueId val="{00000000-DEA2-48FF-90AB-FBCE5D24F437}"/>
            </c:ext>
          </c:extLst>
        </c:ser>
        <c:dLbls>
          <c:showLegendKey val="0"/>
          <c:showVal val="0"/>
          <c:showCatName val="0"/>
          <c:showSerName val="0"/>
          <c:showPercent val="0"/>
          <c:showBubbleSize val="0"/>
        </c:dLbls>
        <c:gapWidth val="182"/>
        <c:axId val="1056554560"/>
        <c:axId val="1056552640"/>
      </c:barChart>
      <c:catAx>
        <c:axId val="105655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552640"/>
        <c:crosses val="autoZero"/>
        <c:auto val="1"/>
        <c:lblAlgn val="ctr"/>
        <c:lblOffset val="100"/>
        <c:noMultiLvlLbl val="0"/>
      </c:catAx>
      <c:valAx>
        <c:axId val="1056552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55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smooth val="0"/>
          <c:extLst>
            <c:ext xmlns:c16="http://schemas.microsoft.com/office/drawing/2014/chart" uri="{C3380CC4-5D6E-409C-BE32-E72D297353CC}">
              <c16:uniqueId val="{00000000-DC8F-46BC-AD61-94B3091E0E95}"/>
            </c:ext>
          </c:extLst>
        </c:ser>
        <c:dLbls>
          <c:showLegendKey val="0"/>
          <c:showVal val="0"/>
          <c:showCatName val="0"/>
          <c:showSerName val="0"/>
          <c:showPercent val="0"/>
          <c:showBubbleSize val="0"/>
        </c:dLbls>
        <c:smooth val="0"/>
        <c:axId val="953839952"/>
        <c:axId val="953842352"/>
      </c:lineChart>
      <c:catAx>
        <c:axId val="953839952"/>
        <c:scaling>
          <c:orientation val="minMax"/>
        </c:scaling>
        <c:delete val="1"/>
        <c:axPos val="b"/>
        <c:numFmt formatCode="General" sourceLinked="1"/>
        <c:majorTickMark val="none"/>
        <c:minorTickMark val="none"/>
        <c:tickLblPos val="nextTo"/>
        <c:crossAx val="953842352"/>
        <c:crosses val="autoZero"/>
        <c:auto val="1"/>
        <c:lblAlgn val="ctr"/>
        <c:lblOffset val="100"/>
        <c:noMultiLvlLbl val="0"/>
      </c:catAx>
      <c:valAx>
        <c:axId val="953842352"/>
        <c:scaling>
          <c:orientation val="minMax"/>
        </c:scaling>
        <c:delete val="1"/>
        <c:axPos val="l"/>
        <c:numFmt formatCode="General" sourceLinked="1"/>
        <c:majorTickMark val="none"/>
        <c:minorTickMark val="none"/>
        <c:tickLblPos val="nextTo"/>
        <c:crossAx val="953839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smooth val="0"/>
          <c:extLst>
            <c:ext xmlns:c16="http://schemas.microsoft.com/office/drawing/2014/chart" uri="{C3380CC4-5D6E-409C-BE32-E72D297353CC}">
              <c16:uniqueId val="{00000000-BBEA-4D1D-BC1E-E5D4EA909265}"/>
            </c:ext>
          </c:extLst>
        </c:ser>
        <c:dLbls>
          <c:showLegendKey val="0"/>
          <c:showVal val="0"/>
          <c:showCatName val="0"/>
          <c:showSerName val="0"/>
          <c:showPercent val="0"/>
          <c:showBubbleSize val="0"/>
        </c:dLbls>
        <c:smooth val="0"/>
        <c:axId val="760682608"/>
        <c:axId val="760683088"/>
      </c:lineChart>
      <c:catAx>
        <c:axId val="760682608"/>
        <c:scaling>
          <c:orientation val="minMax"/>
        </c:scaling>
        <c:delete val="1"/>
        <c:axPos val="b"/>
        <c:numFmt formatCode="General" sourceLinked="1"/>
        <c:majorTickMark val="none"/>
        <c:minorTickMark val="none"/>
        <c:tickLblPos val="nextTo"/>
        <c:crossAx val="760683088"/>
        <c:crosses val="autoZero"/>
        <c:auto val="1"/>
        <c:lblAlgn val="ctr"/>
        <c:lblOffset val="100"/>
        <c:noMultiLvlLbl val="0"/>
      </c:catAx>
      <c:valAx>
        <c:axId val="760683088"/>
        <c:scaling>
          <c:orientation val="minMax"/>
        </c:scaling>
        <c:delete val="1"/>
        <c:axPos val="l"/>
        <c:numFmt formatCode="General" sourceLinked="1"/>
        <c:majorTickMark val="none"/>
        <c:minorTickMark val="none"/>
        <c:tickLblPos val="nextTo"/>
        <c:crossAx val="7606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9</c:v>
                </c:pt>
                <c:pt idx="1">
                  <c:v>38</c:v>
                </c:pt>
                <c:pt idx="2">
                  <c:v>31</c:v>
                </c:pt>
                <c:pt idx="3">
                  <c:v>38</c:v>
                </c:pt>
                <c:pt idx="4">
                  <c:v>62</c:v>
                </c:pt>
                <c:pt idx="5">
                  <c:v>34</c:v>
                </c:pt>
                <c:pt idx="6">
                  <c:v>67</c:v>
                </c:pt>
                <c:pt idx="7">
                  <c:v>50</c:v>
                </c:pt>
                <c:pt idx="8">
                  <c:v>44</c:v>
                </c:pt>
                <c:pt idx="9">
                  <c:v>34</c:v>
                </c:pt>
                <c:pt idx="10">
                  <c:v>23</c:v>
                </c:pt>
              </c:numCache>
            </c:numRef>
          </c:val>
          <c:smooth val="0"/>
          <c:extLst>
            <c:ext xmlns:c16="http://schemas.microsoft.com/office/drawing/2014/chart" uri="{C3380CC4-5D6E-409C-BE32-E72D297353CC}">
              <c16:uniqueId val="{00000000-CFF2-4DA8-BB40-4ECB0AD1051F}"/>
            </c:ext>
          </c:extLst>
        </c:ser>
        <c:dLbls>
          <c:showLegendKey val="0"/>
          <c:showVal val="0"/>
          <c:showCatName val="0"/>
          <c:showSerName val="0"/>
          <c:showPercent val="0"/>
          <c:showBubbleSize val="0"/>
        </c:dLbls>
        <c:smooth val="0"/>
        <c:axId val="787782096"/>
        <c:axId val="953841872"/>
      </c:lineChart>
      <c:catAx>
        <c:axId val="787782096"/>
        <c:scaling>
          <c:orientation val="minMax"/>
        </c:scaling>
        <c:delete val="1"/>
        <c:axPos val="b"/>
        <c:numFmt formatCode="General" sourceLinked="1"/>
        <c:majorTickMark val="none"/>
        <c:minorTickMark val="none"/>
        <c:tickLblPos val="nextTo"/>
        <c:crossAx val="953841872"/>
        <c:crosses val="autoZero"/>
        <c:auto val="1"/>
        <c:lblAlgn val="ctr"/>
        <c:lblOffset val="100"/>
        <c:noMultiLvlLbl val="0"/>
      </c:catAx>
      <c:valAx>
        <c:axId val="953841872"/>
        <c:scaling>
          <c:orientation val="minMax"/>
        </c:scaling>
        <c:delete val="1"/>
        <c:axPos val="l"/>
        <c:numFmt formatCode="General" sourceLinked="1"/>
        <c:majorTickMark val="none"/>
        <c:minorTickMark val="none"/>
        <c:tickLblPos val="nextTo"/>
        <c:crossAx val="78778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[Ecommerce_Excel_Dashboard.xlsx]KPI!PivotTable12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3648293963255"/>
          <c:y val="0.23550707203266255"/>
          <c:w val="0.72191863517060373"/>
          <c:h val="0.5377438757655292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c:v>
                </c:pt>
                <c:pt idx="1">
                  <c:v>7</c:v>
                </c:pt>
                <c:pt idx="2">
                  <c:v>10</c:v>
                </c:pt>
                <c:pt idx="3">
                  <c:v>11</c:v>
                </c:pt>
                <c:pt idx="4">
                  <c:v>15</c:v>
                </c:pt>
                <c:pt idx="5">
                  <c:v>8</c:v>
                </c:pt>
                <c:pt idx="6">
                  <c:v>17</c:v>
                </c:pt>
                <c:pt idx="7">
                  <c:v>12</c:v>
                </c:pt>
                <c:pt idx="8">
                  <c:v>10</c:v>
                </c:pt>
                <c:pt idx="9">
                  <c:v>10</c:v>
                </c:pt>
                <c:pt idx="10">
                  <c:v>6</c:v>
                </c:pt>
              </c:numCache>
            </c:numRef>
          </c:val>
          <c:smooth val="0"/>
          <c:extLst>
            <c:ext xmlns:c16="http://schemas.microsoft.com/office/drawing/2014/chart" uri="{C3380CC4-5D6E-409C-BE32-E72D297353CC}">
              <c16:uniqueId val="{00000000-A4B6-4572-8682-E9B09867BC06}"/>
            </c:ext>
          </c:extLst>
        </c:ser>
        <c:dLbls>
          <c:showLegendKey val="0"/>
          <c:showVal val="0"/>
          <c:showCatName val="0"/>
          <c:showSerName val="0"/>
          <c:showPercent val="0"/>
          <c:showBubbleSize val="0"/>
        </c:dLbls>
        <c:smooth val="0"/>
        <c:axId val="981361296"/>
        <c:axId val="981364176"/>
      </c:lineChart>
      <c:catAx>
        <c:axId val="981361296"/>
        <c:scaling>
          <c:orientation val="minMax"/>
        </c:scaling>
        <c:delete val="1"/>
        <c:axPos val="b"/>
        <c:numFmt formatCode="General" sourceLinked="1"/>
        <c:majorTickMark val="none"/>
        <c:minorTickMark val="none"/>
        <c:tickLblPos val="nextTo"/>
        <c:crossAx val="981364176"/>
        <c:crosses val="autoZero"/>
        <c:auto val="1"/>
        <c:lblAlgn val="ctr"/>
        <c:lblOffset val="100"/>
        <c:noMultiLvlLbl val="0"/>
      </c:catAx>
      <c:valAx>
        <c:axId val="981364176"/>
        <c:scaling>
          <c:orientation val="minMax"/>
        </c:scaling>
        <c:delete val="1"/>
        <c:axPos val="l"/>
        <c:numFmt formatCode="General" sourceLinked="1"/>
        <c:majorTickMark val="none"/>
        <c:minorTickMark val="none"/>
        <c:tickLblPos val="nextTo"/>
        <c:crossAx val="98136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[Ecommerce_Excel_Dashboard.xlsx]KPI!PivotTable13</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0.28000000000000008</c:v>
                </c:pt>
                <c:pt idx="1">
                  <c:v>8.9336231583283882E-2</c:v>
                </c:pt>
                <c:pt idx="2">
                  <c:v>0.14523875751967028</c:v>
                </c:pt>
                <c:pt idx="3">
                  <c:v>0.32759787084365571</c:v>
                </c:pt>
                <c:pt idx="4">
                  <c:v>0.11029081189140426</c:v>
                </c:pt>
                <c:pt idx="5">
                  <c:v>-0.63967964536064503</c:v>
                </c:pt>
                <c:pt idx="6">
                  <c:v>-4.7521052514489653E-2</c:v>
                </c:pt>
                <c:pt idx="7">
                  <c:v>-0.25472432071071421</c:v>
                </c:pt>
                <c:pt idx="8">
                  <c:v>0.38054617967927412</c:v>
                </c:pt>
                <c:pt idx="9">
                  <c:v>-8.1897229687319786E-2</c:v>
                </c:pt>
                <c:pt idx="10">
                  <c:v>0.24341366802960193</c:v>
                </c:pt>
              </c:numCache>
            </c:numRef>
          </c:val>
          <c:smooth val="0"/>
          <c:extLst>
            <c:ext xmlns:c16="http://schemas.microsoft.com/office/drawing/2014/chart" uri="{C3380CC4-5D6E-409C-BE32-E72D297353CC}">
              <c16:uniqueId val="{00000000-5540-469C-99DF-08C3152D7AC9}"/>
            </c:ext>
          </c:extLst>
        </c:ser>
        <c:dLbls>
          <c:showLegendKey val="0"/>
          <c:showVal val="0"/>
          <c:showCatName val="0"/>
          <c:showSerName val="0"/>
          <c:showPercent val="0"/>
          <c:showBubbleSize val="0"/>
        </c:dLbls>
        <c:smooth val="0"/>
        <c:axId val="950099952"/>
        <c:axId val="950098992"/>
      </c:lineChart>
      <c:catAx>
        <c:axId val="950099952"/>
        <c:scaling>
          <c:orientation val="minMax"/>
        </c:scaling>
        <c:delete val="1"/>
        <c:axPos val="b"/>
        <c:numFmt formatCode="General" sourceLinked="1"/>
        <c:majorTickMark val="none"/>
        <c:minorTickMark val="none"/>
        <c:tickLblPos val="nextTo"/>
        <c:crossAx val="950098992"/>
        <c:crosses val="autoZero"/>
        <c:auto val="1"/>
        <c:lblAlgn val="ctr"/>
        <c:lblOffset val="100"/>
        <c:noMultiLvlLbl val="0"/>
      </c:catAx>
      <c:valAx>
        <c:axId val="950098992"/>
        <c:scaling>
          <c:orientation val="minMax"/>
        </c:scaling>
        <c:delete val="1"/>
        <c:axPos val="l"/>
        <c:numFmt formatCode="General" sourceLinked="1"/>
        <c:majorTickMark val="none"/>
        <c:minorTickMark val="none"/>
        <c:tickLblPos val="nextTo"/>
        <c:crossAx val="9500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[Ecommerce_Excel_Dashboard.xlsx]KPI!PivotTable7</c:name>
    <c:fmtId val="10"/>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rgbClr val="01F9C6">
                <a:alpha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01F9C6">
                <a:alpha val="95000"/>
              </a:srgbClr>
            </a:solidFill>
            <a:round/>
          </a:ln>
          <a:effectLst/>
        </c:spPr>
        <c:marker>
          <c:symbol val="none"/>
        </c:marker>
      </c:pivotFmt>
      <c:pivotFmt>
        <c:idx val="4"/>
        <c:spPr>
          <a:ln w="34925" cap="rnd">
            <a:solidFill>
              <a:srgbClr val="01F9C6">
                <a:alpha val="95000"/>
              </a:srgbClr>
            </a:solidFill>
            <a:round/>
          </a:ln>
          <a:effectLst/>
        </c:spPr>
        <c:marker>
          <c:symbol val="none"/>
        </c:marker>
      </c:pivotFmt>
    </c:pivotFmts>
    <c:plotArea>
      <c:layout>
        <c:manualLayout>
          <c:layoutTarget val="inner"/>
          <c:xMode val="edge"/>
          <c:yMode val="edge"/>
          <c:x val="9.3394132857255188E-2"/>
          <c:y val="0.17543859649122806"/>
          <c:w val="0.84194839054926041"/>
          <c:h val="0.64912280701754388"/>
        </c:manualLayout>
      </c:layout>
      <c:lineChart>
        <c:grouping val="standard"/>
        <c:varyColors val="0"/>
        <c:ser>
          <c:idx val="0"/>
          <c:order val="0"/>
          <c:tx>
            <c:strRef>
              <c:f>KPI!$E$3</c:f>
              <c:strCache>
                <c:ptCount val="1"/>
                <c:pt idx="0">
                  <c:v>Total</c:v>
                </c:pt>
              </c:strCache>
            </c:strRef>
          </c:tx>
          <c:spPr>
            <a:ln w="34925" cap="rnd">
              <a:solidFill>
                <a:srgbClr val="01F9C6">
                  <a:alpha val="95000"/>
                </a:srgbClr>
              </a:solidFill>
              <a:round/>
            </a:ln>
            <a:effectLst/>
          </c:spPr>
          <c:marker>
            <c:symbol val="none"/>
          </c:marker>
          <c:cat>
            <c:strRef>
              <c:f>KPI!$D$4:$D$15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smooth val="0"/>
          <c:extLst>
            <c:ext xmlns:c16="http://schemas.microsoft.com/office/drawing/2014/chart" uri="{C3380CC4-5D6E-409C-BE32-E72D297353CC}">
              <c16:uniqueId val="{00000000-377E-430F-8A2B-429923CD7FFA}"/>
            </c:ext>
          </c:extLst>
        </c:ser>
        <c:dLbls>
          <c:showLegendKey val="0"/>
          <c:showVal val="0"/>
          <c:showCatName val="0"/>
          <c:showSerName val="0"/>
          <c:showPercent val="0"/>
          <c:showBubbleSize val="0"/>
        </c:dLbls>
        <c:smooth val="0"/>
        <c:axId val="760682608"/>
        <c:axId val="760683088"/>
      </c:lineChart>
      <c:catAx>
        <c:axId val="760682608"/>
        <c:scaling>
          <c:orientation val="minMax"/>
        </c:scaling>
        <c:delete val="1"/>
        <c:axPos val="b"/>
        <c:numFmt formatCode="General" sourceLinked="1"/>
        <c:majorTickMark val="none"/>
        <c:minorTickMark val="none"/>
        <c:tickLblPos val="nextTo"/>
        <c:crossAx val="760683088"/>
        <c:crosses val="autoZero"/>
        <c:auto val="1"/>
        <c:lblAlgn val="ctr"/>
        <c:lblOffset val="100"/>
        <c:noMultiLvlLbl val="0"/>
      </c:catAx>
      <c:valAx>
        <c:axId val="760683088"/>
        <c:scaling>
          <c:orientation val="minMax"/>
        </c:scaling>
        <c:delete val="1"/>
        <c:axPos val="l"/>
        <c:numFmt formatCode="General" sourceLinked="1"/>
        <c:majorTickMark val="none"/>
        <c:minorTickMark val="none"/>
        <c:tickLblPos val="nextTo"/>
        <c:crossAx val="7606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1F9C6">
                <a:alpha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910404621634"/>
          <c:y val="0"/>
          <c:w val="0.87222089595378371"/>
          <c:h val="0.41079464696181761"/>
        </c:manualLayout>
      </c:layout>
      <c:lineChart>
        <c:grouping val="standard"/>
        <c:varyColors val="0"/>
        <c:ser>
          <c:idx val="0"/>
          <c:order val="0"/>
          <c:tx>
            <c:strRef>
              <c:f>KPI!$H$3</c:f>
              <c:strCache>
                <c:ptCount val="1"/>
                <c:pt idx="0">
                  <c:v>Total</c:v>
                </c:pt>
              </c:strCache>
            </c:strRef>
          </c:tx>
          <c:spPr>
            <a:ln w="34925" cap="rnd">
              <a:solidFill>
                <a:srgbClr val="01F9C6">
                  <a:alpha val="95000"/>
                </a:srgbClr>
              </a:solidFill>
              <a:round/>
            </a:ln>
            <a:effectLst/>
          </c:spPr>
          <c:marker>
            <c:symbol val="none"/>
          </c:marker>
          <c:cat>
            <c:strRef>
              <c:f>KPI!$G$4:$G$15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9</c:v>
                </c:pt>
                <c:pt idx="1">
                  <c:v>38</c:v>
                </c:pt>
                <c:pt idx="2">
                  <c:v>31</c:v>
                </c:pt>
                <c:pt idx="3">
                  <c:v>38</c:v>
                </c:pt>
                <c:pt idx="4">
                  <c:v>62</c:v>
                </c:pt>
                <c:pt idx="5">
                  <c:v>34</c:v>
                </c:pt>
                <c:pt idx="6">
                  <c:v>67</c:v>
                </c:pt>
                <c:pt idx="7">
                  <c:v>50</c:v>
                </c:pt>
                <c:pt idx="8">
                  <c:v>44</c:v>
                </c:pt>
                <c:pt idx="9">
                  <c:v>34</c:v>
                </c:pt>
                <c:pt idx="10">
                  <c:v>23</c:v>
                </c:pt>
              </c:numCache>
            </c:numRef>
          </c:val>
          <c:smooth val="0"/>
          <c:extLst>
            <c:ext xmlns:c16="http://schemas.microsoft.com/office/drawing/2014/chart" uri="{C3380CC4-5D6E-409C-BE32-E72D297353CC}">
              <c16:uniqueId val="{00000000-006C-4F3B-A29F-7D95E8265359}"/>
            </c:ext>
          </c:extLst>
        </c:ser>
        <c:dLbls>
          <c:showLegendKey val="0"/>
          <c:showVal val="0"/>
          <c:showCatName val="0"/>
          <c:showSerName val="0"/>
          <c:showPercent val="0"/>
          <c:showBubbleSize val="0"/>
        </c:dLbls>
        <c:smooth val="0"/>
        <c:axId val="787782096"/>
        <c:axId val="953841872"/>
      </c:lineChart>
      <c:catAx>
        <c:axId val="787782096"/>
        <c:scaling>
          <c:orientation val="minMax"/>
        </c:scaling>
        <c:delete val="1"/>
        <c:axPos val="b"/>
        <c:numFmt formatCode="General" sourceLinked="1"/>
        <c:majorTickMark val="none"/>
        <c:minorTickMark val="none"/>
        <c:tickLblPos val="nextTo"/>
        <c:crossAx val="953841872"/>
        <c:crosses val="autoZero"/>
        <c:auto val="1"/>
        <c:lblAlgn val="ctr"/>
        <c:lblOffset val="100"/>
        <c:noMultiLvlLbl val="0"/>
      </c:catAx>
      <c:valAx>
        <c:axId val="953841872"/>
        <c:scaling>
          <c:orientation val="minMax"/>
        </c:scaling>
        <c:delete val="1"/>
        <c:axPos val="l"/>
        <c:numFmt formatCode="General" sourceLinked="1"/>
        <c:majorTickMark val="none"/>
        <c:minorTickMark val="none"/>
        <c:tickLblPos val="nextTo"/>
        <c:crossAx val="78778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1F9C6">
                <a:alpha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3648293963255"/>
          <c:y val="0.23550707203266255"/>
          <c:w val="0.72191863517060373"/>
          <c:h val="0.53774387576552929"/>
        </c:manualLayout>
      </c:layout>
      <c:lineChart>
        <c:grouping val="standard"/>
        <c:varyColors val="0"/>
        <c:ser>
          <c:idx val="0"/>
          <c:order val="0"/>
          <c:tx>
            <c:strRef>
              <c:f>KPI!$K$3</c:f>
              <c:strCache>
                <c:ptCount val="1"/>
                <c:pt idx="0">
                  <c:v>Total</c:v>
                </c:pt>
              </c:strCache>
            </c:strRef>
          </c:tx>
          <c:spPr>
            <a:ln w="34925" cap="rnd">
              <a:solidFill>
                <a:srgbClr val="01F9C6">
                  <a:alpha val="95000"/>
                </a:srgbClr>
              </a:solidFill>
              <a:round/>
            </a:ln>
            <a:effectLst/>
          </c:spPr>
          <c:marker>
            <c:symbol val="none"/>
          </c:marker>
          <c:cat>
            <c:strRef>
              <c:f>KPI!$J$4:$J$15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c:v>
                </c:pt>
                <c:pt idx="1">
                  <c:v>7</c:v>
                </c:pt>
                <c:pt idx="2">
                  <c:v>10</c:v>
                </c:pt>
                <c:pt idx="3">
                  <c:v>11</c:v>
                </c:pt>
                <c:pt idx="4">
                  <c:v>15</c:v>
                </c:pt>
                <c:pt idx="5">
                  <c:v>8</c:v>
                </c:pt>
                <c:pt idx="6">
                  <c:v>17</c:v>
                </c:pt>
                <c:pt idx="7">
                  <c:v>12</c:v>
                </c:pt>
                <c:pt idx="8">
                  <c:v>10</c:v>
                </c:pt>
                <c:pt idx="9">
                  <c:v>10</c:v>
                </c:pt>
                <c:pt idx="10">
                  <c:v>6</c:v>
                </c:pt>
              </c:numCache>
            </c:numRef>
          </c:val>
          <c:smooth val="0"/>
          <c:extLst>
            <c:ext xmlns:c16="http://schemas.microsoft.com/office/drawing/2014/chart" uri="{C3380CC4-5D6E-409C-BE32-E72D297353CC}">
              <c16:uniqueId val="{00000000-B9D2-47A2-BAC7-389D91ABF0A7}"/>
            </c:ext>
          </c:extLst>
        </c:ser>
        <c:dLbls>
          <c:showLegendKey val="0"/>
          <c:showVal val="0"/>
          <c:showCatName val="0"/>
          <c:showSerName val="0"/>
          <c:showPercent val="0"/>
          <c:showBubbleSize val="0"/>
        </c:dLbls>
        <c:smooth val="0"/>
        <c:axId val="981361296"/>
        <c:axId val="981364176"/>
      </c:lineChart>
      <c:catAx>
        <c:axId val="981361296"/>
        <c:scaling>
          <c:orientation val="minMax"/>
        </c:scaling>
        <c:delete val="1"/>
        <c:axPos val="b"/>
        <c:numFmt formatCode="General" sourceLinked="1"/>
        <c:majorTickMark val="none"/>
        <c:minorTickMark val="none"/>
        <c:tickLblPos val="nextTo"/>
        <c:crossAx val="981364176"/>
        <c:crosses val="autoZero"/>
        <c:auto val="1"/>
        <c:lblAlgn val="ctr"/>
        <c:lblOffset val="100"/>
        <c:noMultiLvlLbl val="0"/>
      </c:catAx>
      <c:valAx>
        <c:axId val="981364176"/>
        <c:scaling>
          <c:orientation val="minMax"/>
        </c:scaling>
        <c:delete val="1"/>
        <c:axPos val="l"/>
        <c:numFmt formatCode="General" sourceLinked="1"/>
        <c:majorTickMark val="none"/>
        <c:minorTickMark val="none"/>
        <c:tickLblPos val="nextTo"/>
        <c:crossAx val="98136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1F9C6">
                <a:alpha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rgbClr val="01F9C6">
                  <a:alpha val="95000"/>
                </a:srgbClr>
              </a:solidFill>
              <a:round/>
            </a:ln>
            <a:effectLst/>
          </c:spPr>
          <c:marker>
            <c:symbol val="none"/>
          </c:marker>
          <c:cat>
            <c:strRef>
              <c:f>KPI!$M$4:$M$15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0.28000000000000008</c:v>
                </c:pt>
                <c:pt idx="1">
                  <c:v>8.9336231583283882E-2</c:v>
                </c:pt>
                <c:pt idx="2">
                  <c:v>0.14523875751967028</c:v>
                </c:pt>
                <c:pt idx="3">
                  <c:v>0.32759787084365571</c:v>
                </c:pt>
                <c:pt idx="4">
                  <c:v>0.11029081189140426</c:v>
                </c:pt>
                <c:pt idx="5">
                  <c:v>-0.63967964536064503</c:v>
                </c:pt>
                <c:pt idx="6">
                  <c:v>-4.7521052514489653E-2</c:v>
                </c:pt>
                <c:pt idx="7">
                  <c:v>-0.25472432071071421</c:v>
                </c:pt>
                <c:pt idx="8">
                  <c:v>0.38054617967927412</c:v>
                </c:pt>
                <c:pt idx="9">
                  <c:v>-8.1897229687319786E-2</c:v>
                </c:pt>
                <c:pt idx="10">
                  <c:v>0.24341366802960193</c:v>
                </c:pt>
              </c:numCache>
            </c:numRef>
          </c:val>
          <c:smooth val="0"/>
          <c:extLst>
            <c:ext xmlns:c16="http://schemas.microsoft.com/office/drawing/2014/chart" uri="{C3380CC4-5D6E-409C-BE32-E72D297353CC}">
              <c16:uniqueId val="{00000000-7761-4E8B-95E3-FC42344A179B}"/>
            </c:ext>
          </c:extLst>
        </c:ser>
        <c:dLbls>
          <c:showLegendKey val="0"/>
          <c:showVal val="0"/>
          <c:showCatName val="0"/>
          <c:showSerName val="0"/>
          <c:showPercent val="0"/>
          <c:showBubbleSize val="0"/>
        </c:dLbls>
        <c:smooth val="0"/>
        <c:axId val="950099952"/>
        <c:axId val="950098992"/>
      </c:lineChart>
      <c:catAx>
        <c:axId val="950099952"/>
        <c:scaling>
          <c:orientation val="minMax"/>
        </c:scaling>
        <c:delete val="1"/>
        <c:axPos val="b"/>
        <c:numFmt formatCode="General" sourceLinked="1"/>
        <c:majorTickMark val="none"/>
        <c:minorTickMark val="none"/>
        <c:tickLblPos val="nextTo"/>
        <c:crossAx val="950098992"/>
        <c:crosses val="autoZero"/>
        <c:auto val="1"/>
        <c:lblAlgn val="ctr"/>
        <c:lblOffset val="100"/>
        <c:noMultiLvlLbl val="0"/>
      </c:catAx>
      <c:valAx>
        <c:axId val="950098992"/>
        <c:scaling>
          <c:orientation val="minMax"/>
        </c:scaling>
        <c:delete val="1"/>
        <c:axPos val="l"/>
        <c:numFmt formatCode="General" sourceLinked="1"/>
        <c:majorTickMark val="none"/>
        <c:minorTickMark val="none"/>
        <c:tickLblPos val="nextTo"/>
        <c:crossAx val="9500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FFF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4D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284761573484"/>
          <c:y val="9.8769235466112687E-2"/>
          <c:w val="0.51722198914601158"/>
          <c:h val="0.71636382676501464"/>
        </c:manualLayout>
      </c:layout>
      <c:areaChart>
        <c:grouping val="standard"/>
        <c:varyColors val="0"/>
        <c:ser>
          <c:idx val="1"/>
          <c:order val="1"/>
          <c:tx>
            <c:strRef>
              <c:f>'Combo Chart'!$C$3</c:f>
              <c:strCache>
                <c:ptCount val="1"/>
                <c:pt idx="0">
                  <c:v>Sum of Profit</c:v>
                </c:pt>
              </c:strCache>
            </c:strRef>
          </c:tx>
          <c:spPr>
            <a:solidFill>
              <a:srgbClr val="7FFFD4"/>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137.28960000000004</c:v>
                </c:pt>
                <c:pt idx="1">
                  <c:v>230.72939999999994</c:v>
                </c:pt>
                <c:pt idx="2">
                  <c:v>193.19339999999994</c:v>
                </c:pt>
                <c:pt idx="3">
                  <c:v>539.25819999999999</c:v>
                </c:pt>
                <c:pt idx="4">
                  <c:v>386.08170000000001</c:v>
                </c:pt>
                <c:pt idx="5">
                  <c:v>-351.51420000000019</c:v>
                </c:pt>
                <c:pt idx="6">
                  <c:v>-89.7149</c:v>
                </c:pt>
                <c:pt idx="7">
                  <c:v>-332.2568</c:v>
                </c:pt>
                <c:pt idx="8">
                  <c:v>1342.3287</c:v>
                </c:pt>
                <c:pt idx="9">
                  <c:v>-154.74760000000012</c:v>
                </c:pt>
                <c:pt idx="10">
                  <c:v>316.35159999999996</c:v>
                </c:pt>
              </c:numCache>
            </c:numRef>
          </c:val>
          <c:extLst>
            <c:ext xmlns:c16="http://schemas.microsoft.com/office/drawing/2014/chart" uri="{C3380CC4-5D6E-409C-BE32-E72D297353CC}">
              <c16:uniqueId val="{00000000-C590-464D-BDD0-CC02BCE8B1E9}"/>
            </c:ext>
          </c:extLst>
        </c:ser>
        <c:dLbls>
          <c:showLegendKey val="0"/>
          <c:showVal val="0"/>
          <c:showCatName val="0"/>
          <c:showSerName val="0"/>
          <c:showPercent val="0"/>
          <c:showBubbleSize val="0"/>
        </c:dLbls>
        <c:axId val="797469360"/>
        <c:axId val="797468880"/>
      </c:areaChart>
      <c:barChart>
        <c:barDir val="col"/>
        <c:grouping val="clustered"/>
        <c:varyColors val="0"/>
        <c:ser>
          <c:idx val="0"/>
          <c:order val="0"/>
          <c:tx>
            <c:strRef>
              <c:f>'Combo Chart'!$B$3</c:f>
              <c:strCache>
                <c:ptCount val="1"/>
                <c:pt idx="0">
                  <c:v>Sum of Sales</c:v>
                </c:pt>
              </c:strCache>
            </c:strRef>
          </c:tx>
          <c:spPr>
            <a:solidFill>
              <a:srgbClr val="014D4E"/>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extLst>
            <c:ext xmlns:c16="http://schemas.microsoft.com/office/drawing/2014/chart" uri="{C3380CC4-5D6E-409C-BE32-E72D297353CC}">
              <c16:uniqueId val="{00000001-C590-464D-BDD0-CC02BCE8B1E9}"/>
            </c:ext>
          </c:extLst>
        </c:ser>
        <c:dLbls>
          <c:showLegendKey val="0"/>
          <c:showVal val="0"/>
          <c:showCatName val="0"/>
          <c:showSerName val="0"/>
          <c:showPercent val="0"/>
          <c:showBubbleSize val="0"/>
        </c:dLbls>
        <c:gapWidth val="219"/>
        <c:overlap val="-27"/>
        <c:axId val="797450640"/>
        <c:axId val="797449200"/>
      </c:barChart>
      <c:catAx>
        <c:axId val="79745064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crossAx val="797449200"/>
        <c:crosses val="autoZero"/>
        <c:auto val="1"/>
        <c:lblAlgn val="ctr"/>
        <c:lblOffset val="100"/>
        <c:noMultiLvlLbl val="0"/>
      </c:catAx>
      <c:valAx>
        <c:axId val="797449200"/>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a:solidFill>
                      <a:schemeClr val="bg1"/>
                    </a:solidFill>
                  </a:rPr>
                  <a:t>SALES</a:t>
                </a:r>
              </a:p>
            </c:rich>
          </c:tx>
          <c:layout>
            <c:manualLayout>
              <c:xMode val="edge"/>
              <c:yMode val="edge"/>
              <c:x val="2.2530141057391009E-2"/>
              <c:y val="0.32703310671945535"/>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97450640"/>
        <c:crosses val="autoZero"/>
        <c:crossBetween val="between"/>
      </c:valAx>
      <c:valAx>
        <c:axId val="797468880"/>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US" sz="1400">
                    <a:solidFill>
                      <a:schemeClr val="bg1"/>
                    </a:solidFill>
                  </a:rPr>
                  <a:t>PROFIT</a:t>
                </a:r>
              </a:p>
            </c:rich>
          </c:tx>
          <c:layout>
            <c:manualLayout>
              <c:xMode val="edge"/>
              <c:yMode val="edge"/>
              <c:x val="0.72370661107646672"/>
              <c:y val="0.33591864658920439"/>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crossAx val="797469360"/>
        <c:crosses val="max"/>
        <c:crossBetween val="between"/>
      </c:valAx>
      <c:catAx>
        <c:axId val="797469360"/>
        <c:scaling>
          <c:orientation val="minMax"/>
        </c:scaling>
        <c:delete val="1"/>
        <c:axPos val="b"/>
        <c:numFmt formatCode="General" sourceLinked="1"/>
        <c:majorTickMark val="out"/>
        <c:minorTickMark val="none"/>
        <c:tickLblPos val="nextTo"/>
        <c:crossAx val="797468880"/>
        <c:crosses val="autoZero"/>
        <c:auto val="1"/>
        <c:lblAlgn val="ctr"/>
        <c:lblOffset val="100"/>
        <c:noMultiLvlLbl val="0"/>
      </c:catAx>
      <c:spPr>
        <a:noFill/>
        <a:ln>
          <a:noFill/>
        </a:ln>
        <a:effectLst/>
      </c:spPr>
    </c:plotArea>
    <c:legend>
      <c:legendPos val="t"/>
      <c:layout>
        <c:manualLayout>
          <c:xMode val="edge"/>
          <c:yMode val="edge"/>
          <c:x val="0.34008777749155322"/>
          <c:y val="3.4101375064107903E-2"/>
          <c:w val="0.25620369492387352"/>
          <c:h val="0.1104851191911959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9999"/>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rgbClr val="7FFFD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4D4E"/>
                  </a:solidFill>
                  <a:latin typeface="+mn-lt"/>
                  <a:ea typeface="+mn-ea"/>
                  <a:cs typeface="+mn-cs"/>
                </a:defRPr>
              </a:pPr>
              <a:endParaRPr lang="en-US"/>
            </a:p>
          </c:txPr>
        </c:dLbl>
      </c:pivotFmt>
      <c:pivotFmt>
        <c:idx val="11"/>
        <c:spPr>
          <a:solidFill>
            <a:srgbClr val="014D4E"/>
          </a:solidFill>
          <a:ln w="19050">
            <a:noFill/>
          </a:ln>
          <a:effectLst/>
        </c:spPr>
      </c:pivotFmt>
    </c:pivotFmts>
    <c:plotArea>
      <c:layout>
        <c:manualLayout>
          <c:layoutTarget val="inner"/>
          <c:xMode val="edge"/>
          <c:yMode val="edge"/>
          <c:x val="0.45476595318520596"/>
          <c:y val="0.15715442411855901"/>
          <c:w val="0.40829002624671917"/>
          <c:h val="0.68048337707786521"/>
        </c:manualLayout>
      </c:layout>
      <c:doughnutChart>
        <c:varyColors val="1"/>
        <c:ser>
          <c:idx val="0"/>
          <c:order val="0"/>
          <c:tx>
            <c:strRef>
              <c:f>'Pie Chart'!$B$3</c:f>
              <c:strCache>
                <c:ptCount val="1"/>
                <c:pt idx="0">
                  <c:v>Total</c:v>
                </c:pt>
              </c:strCache>
            </c:strRef>
          </c:tx>
          <c:spPr>
            <a:ln>
              <a:noFill/>
            </a:ln>
          </c:spPr>
          <c:dPt>
            <c:idx val="0"/>
            <c:bubble3D val="0"/>
            <c:spPr>
              <a:solidFill>
                <a:srgbClr val="009999"/>
              </a:solidFill>
              <a:ln w="19050">
                <a:noFill/>
              </a:ln>
              <a:effectLst/>
            </c:spPr>
            <c:extLst>
              <c:ext xmlns:c16="http://schemas.microsoft.com/office/drawing/2014/chart" uri="{C3380CC4-5D6E-409C-BE32-E72D297353CC}">
                <c16:uniqueId val="{00000001-DDA7-4A5C-931A-45A868DC2855}"/>
              </c:ext>
            </c:extLst>
          </c:dPt>
          <c:dPt>
            <c:idx val="1"/>
            <c:bubble3D val="0"/>
            <c:spPr>
              <a:solidFill>
                <a:srgbClr val="7FFFD4"/>
              </a:solidFill>
              <a:ln w="19050">
                <a:noFill/>
              </a:ln>
              <a:effectLst/>
            </c:spPr>
            <c:extLst>
              <c:ext xmlns:c16="http://schemas.microsoft.com/office/drawing/2014/chart" uri="{C3380CC4-5D6E-409C-BE32-E72D297353CC}">
                <c16:uniqueId val="{00000003-DDA7-4A5C-931A-45A868DC2855}"/>
              </c:ext>
            </c:extLst>
          </c:dPt>
          <c:dPt>
            <c:idx val="2"/>
            <c:bubble3D val="0"/>
            <c:spPr>
              <a:solidFill>
                <a:srgbClr val="014D4E"/>
              </a:solidFill>
              <a:ln w="19050">
                <a:noFill/>
              </a:ln>
              <a:effectLst/>
            </c:spPr>
            <c:extLst>
              <c:ext xmlns:c16="http://schemas.microsoft.com/office/drawing/2014/chart" uri="{C3380CC4-5D6E-409C-BE32-E72D297353CC}">
                <c16:uniqueId val="{00000005-DDA7-4A5C-931A-45A868DC28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c:v>
                </c:pt>
              </c:numCache>
            </c:numRef>
          </c:val>
          <c:extLst>
            <c:ext xmlns:c16="http://schemas.microsoft.com/office/drawing/2014/chart" uri="{C3380CC4-5D6E-409C-BE32-E72D297353CC}">
              <c16:uniqueId val="{00000006-DDA7-4A5C-931A-45A868DC285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29282610391069003"/>
          <c:y val="3.6989357550197763E-2"/>
          <c:w val="0.59555436451736132"/>
          <c:h val="0.1068196464956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c:spPr>
        <c:marker>
          <c:symbol val="none"/>
        </c:marker>
        <c:dLbl>
          <c:idx val="0"/>
          <c:numFmt formatCode="\$\ 0.00,\ \ &quot;K&quot;" sourceLinked="0"/>
          <c:spPr>
            <a:noFill/>
            <a:ln>
              <a:noFill/>
            </a:ln>
            <a:effectLst/>
          </c:spPr>
          <c:txPr>
            <a:bodyPr rot="0" spcFirstLastPara="1" vertOverflow="ellipsis" vert="horz" wrap="square" anchor="ctr" anchorCtr="1"/>
            <a:lstStyle/>
            <a:p>
              <a:pPr>
                <a:defRPr sz="127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92712743743231"/>
          <c:y val="0.25261817403047471"/>
          <c:w val="0.72507287256256769"/>
          <c:h val="0.62206004304302331"/>
        </c:manualLayout>
      </c:layout>
      <c:barChart>
        <c:barDir val="bar"/>
        <c:grouping val="clustered"/>
        <c:varyColors val="0"/>
        <c:ser>
          <c:idx val="0"/>
          <c:order val="0"/>
          <c:tx>
            <c:strRef>
              <c:f>'Top 5'!$B$3</c:f>
              <c:strCache>
                <c:ptCount val="1"/>
                <c:pt idx="0">
                  <c:v>Total</c:v>
                </c:pt>
              </c:strCache>
            </c:strRef>
          </c:tx>
          <c:spPr>
            <a:solidFill>
              <a:srgbClr val="009999"/>
            </a:solidFill>
            <a:ln>
              <a:noFill/>
            </a:ln>
            <a:effectLst/>
          </c:spPr>
          <c:invertIfNegative val="0"/>
          <c:dLbls>
            <c:numFmt formatCode="\$\ 0.00,\ \ &quot;K&quot;" sourceLinked="0"/>
            <c:spPr>
              <a:noFill/>
              <a:ln>
                <a:noFill/>
              </a:ln>
              <a:effectLst/>
            </c:spPr>
            <c:txPr>
              <a:bodyPr rot="0" spcFirstLastPara="1" vertOverflow="ellipsis" vert="horz" wrap="square" anchor="ctr" anchorCtr="1"/>
              <a:lstStyle/>
              <a:p>
                <a:pPr>
                  <a:defRPr sz="127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2743.9079999999994</c:v>
                </c:pt>
                <c:pt idx="3">
                  <c:v>3249.1760000000004</c:v>
                </c:pt>
                <c:pt idx="4">
                  <c:v>3832.8939999999998</c:v>
                </c:pt>
              </c:numCache>
            </c:numRef>
          </c:val>
          <c:extLst>
            <c:ext xmlns:c16="http://schemas.microsoft.com/office/drawing/2014/chart" uri="{C3380CC4-5D6E-409C-BE32-E72D297353CC}">
              <c16:uniqueId val="{00000000-BF50-4491-AF3E-99FC1A53DBC3}"/>
            </c:ext>
          </c:extLst>
        </c:ser>
        <c:dLbls>
          <c:dLblPos val="outEnd"/>
          <c:showLegendKey val="0"/>
          <c:showVal val="1"/>
          <c:showCatName val="0"/>
          <c:showSerName val="0"/>
          <c:showPercent val="0"/>
          <c:showBubbleSize val="0"/>
        </c:dLbls>
        <c:gapWidth val="92"/>
        <c:axId val="1056554560"/>
        <c:axId val="1056552640"/>
      </c:barChart>
      <c:catAx>
        <c:axId val="1056554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56552640"/>
        <c:crosses val="autoZero"/>
        <c:auto val="1"/>
        <c:lblAlgn val="ctr"/>
        <c:lblOffset val="100"/>
        <c:noMultiLvlLbl val="0"/>
      </c:catAx>
      <c:valAx>
        <c:axId val="1056552640"/>
        <c:scaling>
          <c:orientation val="minMax"/>
        </c:scaling>
        <c:delete val="1"/>
        <c:axPos val="b"/>
        <c:numFmt formatCode="General" sourceLinked="1"/>
        <c:majorTickMark val="out"/>
        <c:minorTickMark val="none"/>
        <c:tickLblPos val="nextTo"/>
        <c:crossAx val="1056554560"/>
        <c:crosses val="autoZero"/>
        <c:crossBetween val="between"/>
      </c:valAx>
      <c:spPr>
        <a:noFill/>
        <a:ln>
          <a:noFill/>
        </a:ln>
        <a:effectLst/>
      </c:spPr>
    </c:plotArea>
    <c:legend>
      <c:legendPos val="t"/>
      <c:layout>
        <c:manualLayout>
          <c:xMode val="edge"/>
          <c:yMode val="edge"/>
          <c:x val="0.45274087180241812"/>
          <c:y val="3.7613284103698144E-2"/>
          <c:w val="0.24178683361819692"/>
          <c:h val="0.14161420046996923"/>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[Ecommerce_Excel_Dashboard.xlsx]KPI!PivotTable6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1F9C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41661893177165"/>
          <c:y val="0.37142094254817321"/>
          <c:w val="0.89341085271317833"/>
          <c:h val="0.61805555555555558"/>
        </c:manualLayout>
      </c:layout>
      <c:lineChart>
        <c:grouping val="standard"/>
        <c:varyColors val="0"/>
        <c:ser>
          <c:idx val="0"/>
          <c:order val="0"/>
          <c:tx>
            <c:strRef>
              <c:f>KPI!$B$3</c:f>
              <c:strCache>
                <c:ptCount val="1"/>
                <c:pt idx="0">
                  <c:v>Total</c:v>
                </c:pt>
              </c:strCache>
            </c:strRef>
          </c:tx>
          <c:spPr>
            <a:ln w="34925" cap="rnd">
              <a:solidFill>
                <a:srgbClr val="01F9C6"/>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490.32</c:v>
                </c:pt>
                <c:pt idx="1">
                  <c:v>2582.7080000000001</c:v>
                </c:pt>
                <c:pt idx="2">
                  <c:v>1330.1779999999999</c:v>
                </c:pt>
                <c:pt idx="3">
                  <c:v>1646.098</c:v>
                </c:pt>
                <c:pt idx="4">
                  <c:v>3500.5789999999997</c:v>
                </c:pt>
                <c:pt idx="5">
                  <c:v>549.51599999999996</c:v>
                </c:pt>
                <c:pt idx="6">
                  <c:v>1887.8980000000001</c:v>
                </c:pt>
                <c:pt idx="7">
                  <c:v>1304.3779999999999</c:v>
                </c:pt>
                <c:pt idx="8">
                  <c:v>3527.3740000000003</c:v>
                </c:pt>
                <c:pt idx="9">
                  <c:v>1889.5340000000001</c:v>
                </c:pt>
                <c:pt idx="10">
                  <c:v>1299.6459999999997</c:v>
                </c:pt>
              </c:numCache>
            </c:numRef>
          </c:val>
          <c:smooth val="0"/>
          <c:extLst>
            <c:ext xmlns:c16="http://schemas.microsoft.com/office/drawing/2014/chart" uri="{C3380CC4-5D6E-409C-BE32-E72D297353CC}">
              <c16:uniqueId val="{00000000-3E18-42F6-AAC1-F1C41FC97092}"/>
            </c:ext>
          </c:extLst>
        </c:ser>
        <c:dLbls>
          <c:showLegendKey val="0"/>
          <c:showVal val="0"/>
          <c:showCatName val="0"/>
          <c:showSerName val="0"/>
          <c:showPercent val="0"/>
          <c:showBubbleSize val="0"/>
        </c:dLbls>
        <c:smooth val="0"/>
        <c:axId val="953839952"/>
        <c:axId val="953842352"/>
      </c:lineChart>
      <c:catAx>
        <c:axId val="953839952"/>
        <c:scaling>
          <c:orientation val="minMax"/>
        </c:scaling>
        <c:delete val="1"/>
        <c:axPos val="b"/>
        <c:numFmt formatCode="General" sourceLinked="1"/>
        <c:majorTickMark val="none"/>
        <c:minorTickMark val="none"/>
        <c:tickLblPos val="nextTo"/>
        <c:crossAx val="953842352"/>
        <c:crosses val="autoZero"/>
        <c:auto val="1"/>
        <c:lblAlgn val="ctr"/>
        <c:lblOffset val="100"/>
        <c:noMultiLvlLbl val="0"/>
      </c:catAx>
      <c:valAx>
        <c:axId val="953842352"/>
        <c:scaling>
          <c:orientation val="minMax"/>
        </c:scaling>
        <c:delete val="1"/>
        <c:axPos val="l"/>
        <c:numFmt formatCode="General" sourceLinked="1"/>
        <c:majorTickMark val="none"/>
        <c:minorTickMark val="none"/>
        <c:tickLblPos val="nextTo"/>
        <c:crossAx val="953839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99DFFACC-79EF-4825-8A11-B498594FD4AA}">
          <cx:tx>
            <cx:txData>
              <cx:f>_xlchart.v5.2</cx:f>
              <cx:v>Sales</cx:v>
            </cx:txData>
          </cx:tx>
          <cx:dataId val="0"/>
          <cx:layoutPr>
            <cx:geography cultureLanguage="en-US" cultureRegion="IN" attribution="Powered by Bing">
              <cx:geoCache provider="{E9337A44-BEBE-4D9F-B70C-5C5E7DAFC167}">
                <cx:binary>1HtZc9tIlvVfqfDzBxVyRWJiqh8AkiK12vJStl4QsixjTySQ2BK/fg4ku8tiue3qmP4mohyOUJAg
iMy7nHvuucn/vp//6756uOt+metK2/+6n397kfW9+a9ff7X32UN9Z0/q/L5rbPO5P7lv6l+bz5/z
+4dfP3V3U67TX6lP+K/32V3XP8wv/vHf+Lb0oblo7u/6vNGvhofO3TzYoertD65999Ivd5/qXG9y
23f5fU9+e3Goqlw3uX3xy4Pu8969cebhtxfPPvXil1+Pv+tPz/2lwtL64RPu5f4JoZxwIfzw8Z96
8UvV6PTLZU+FJ4QryYQST9fDr8++uqtx/19Z0eN67j596h6sxZYe/35757P148LFi1/um0H3q91S
mPC3F2913j98+uV1f9c/YPO5beKnD8TNuom3rx93/etzy//jv4/egB2O3vnGOcdG+9mlP/nmuqzu
sqa++2qf/71vmDgRinEuhf/0jzz3TRicCF8x3w+C7/rmr6zo+775484j31yf/y19c/Xwsbuz5X/Q
N5ycCBoQFgTyyTf0yDfhiSJ+QMNQPV0XX+PiKW/+yoq+75s/7jzyzdX2b+mbg/6U3+n/oGtYeBKS
MAwE/WJ69tw1Sp5QRZQvwy95xZ+75i8s6Pue+eeNR445XP0tHXOZa/1gm/4/6BouTxgPCWdfs+IY
0fgJCYFojCKdnkrcU7r8pbV83yvf3Hrkl8u/p1/O77S9+w9SAKZOuOKAqiD4fplRJ0z5SBj2hQIE
z33z8/V83zFf7zvyyjmK+d+w/F/m91me3umvtvnfl3/OT1TAgzBQQLP13zE1EycB80PU/i/X5ddn
f82Zn6/o+575Yy9Hvrk8/C19c9rd6U+/vAGUVV9N9K/c8/+RIF7m1jZDl/9sCc9Z7I/IOzKXyUAo
n5PvkxB6woOABYR+iZAjEvJXVvSvIuTrXo4j5PpvGSFvHub/KKSSEy6Z4op8ccxxnQtPGGMr4oIg
fkntb8vdT5fzfa98ue3IJW/e/y1d8ntu7xtt8/8sokoWhoLJL80umtmjZjeAV4QI0VSt/8Acv3XL
X1rS913zza1H7vn974mp/lfT/B8g6Y/pwJOHnpbx7JP/phSCvkGA4wScfeFBR31DGJ6ABTFEEH9K
2qO+4Uik+NfL+n6EHN3+bCf/RwrIvy5+/6xCm7v+bvuoPX0jkPz46uN2oYgd3fojCevJdodPv72g
Plfgm//UtNYveZaTl3edq1Dev4bjNzc93Nn+txdeIE58lEFfSp8jpUMfPGl6eLoUnvDQFwwp74Nm
UdRH3XR99tsLBENAqVIqhPwCqF6hANX78VJwolTASCARK4Ef4NLXLb5sKpcCtI5e/6KH+mWT697+
9gIPN0+fWlcq8Hhfok9VfghMopIjqMz93Q10RXyY/D/tD0VXZ+WyD1IiligZub5I59S9rck8xmkq
RPyNeb4s4NsHrl949EBQAuVDvvBRoiRY5bcP7Ksw671Fuv08F90r3xvHWMopP/3xU4Ckx09RYUCh
XgnJCaWAi2dPEdYfW5HNe9e3+elE5/ZV2XRjnAfcbH1vqiJiu2nD28K7sVMwv/3x40WICnu0ACJ9
imaSKwojh2gov13AMDiVjy7o900lq3k3T9myq4LM349cqIuZZt3ZXMydPXVJUJPIJCyxUWdyL48t
UOJ1owRJoyZR7tJOWW6ilPAqUstU7hwt8dmqcXUds8pbxmg2hdSRSKwTca+c+9z2rrxhhSo3y6yW
fcbFGCeBbM9qKdr3Sd6602SsvTwyKXF11LSsbSNJg2XvtzN5Ixk1V91Ukjd0HueXPRuSs0lac6fq
Ovdj24zuc2axo1FX47tq0O7UFrO+SIhXxV2SKxJPDdUXWeI3t1nuzAeS+rhxmvPwwrYz3RIpk5tw
DOp+M1rjNweYStdxSnzcmyjO2SlNR2zTDyzdBktO37jGqU0wN9m1aBd90fCwq6IqpVVkgrx71VQj
S6MxmPq46AMVWZktlwub833i19OGJXl3Vg60fWXrPjlbhmA+lS2pDm2/YDmsH98Vfj2+a4tFvoZ3
6HaxPt1qKqp4kHN775oJ+RAQxNCk3dusT5oPg7/AM63R/l5OIXJo6pIz1uvwQhIv37dt5j5Pg3Fv
/Q63OL+zv8tGqYtkTvmhTXvyZqgW+3vRT/pibprwoq4VLBIWLS8iXk9eHclh8aOyqszWmqSKJz3S
bdPS8sbILIwGksq4oE13zxO8TEtCWJwWdEn33qxspPnQ3s8W6ay83p3KfKgOjYJzXWCmzTwUVbax
THd660tbHYxVKuoXUW4C7s2nHknKm3Qi5U6qrL3ifiDiKkzHh9J3fqT7vtzVle8DNEhzm8/t+C4J
m+UybEd8FcvcqakTFZEZOw4nz1wl5ZrsXiuuvdQfYx5iL5IXYdSHWR2PZYlQHDM9PpAyd6cup/w6
5fBEMoYq4tq4Te0xXm8qM8CuZWrugioU8TwlRbHpZw+zjCZLkhvpJ+29CP3lUk+Ze0unOj/VDZKh
6tpy55W6/+QXkrzJeT5tsrRadsSDbW0KPxbDauo1RCs9jw+uw+6X0tE0ahd4gsvGnXKC+O/K0Xyo
0iA5q2z5YfLscJblXX2dqs/+EPpjlHu1zCKb1PSQWXHrU9e+p0kyvEspYjOiXpmfUr9RG86rW54E
40PPA3NlCoGgnOkYzxkcJQOv3yUtN9emZvw67CdxPbiEvNG5NR8GIZtbr+eI1qBcdh1NmltWC3de
ME+8npVTJvIKFcZKT81dqgKr45w5Lwq7sNw8bk5lSALbWO9mdkb3mzkvlstJOfu7sV5545qeqGhM
YR/Sk+Rsroo6lpOf7/sGAnU8J3N+Kua8uzeV9OGmuhyC2GWqfU/yMrwofBewraSsveolTRX9XZUh
KeWHsdFTf593A/+QE12X6X5ki+b7vF88vQVBnoZL106JOJtSNvAbVjoXtXx2b4lyfdzIIdMREXO3
adtF7hCHwo96SkMdNXMPaBr01dCENOoRYWfcK1/2vvVeNX5144nhitem3qksEK+WTgA7g5lddSJ9
nYjkqvZatvEDJFFKl+xQ0/KtFZxshyoZtgN3H3NVD1s+Dp/KjNYHT6f3buDZIVtkGmkymIumHqdt
JcY5tknafyK5bbdpbs/nvk121dSRs3kpww1xXRBXgUg3qUnzK75wd+mFZnRxtyRnslBnXmnaTV61
eolMmLQHTv1qQ72Zx62fiqjOy7GJ6qr6nJqlVxETOjgdLHdxyPWN00G+pbUXnhdZai6tLKadzJCw
bVGT89wl83YIVXpYHBxJyegffO2N+zpoXGx6prbN5NHYMIW01KQ4zfzAxNSr/fNJ5OF+SMlrVifh
TvLAXhAdsmpLYft7a6ZJxqINvSWqF/gwSqt+3FOTBztJplvdJN3FYGkVa+oPh3QKyQa8QJYoYbLd
uMTes2YaTlORouahgKvdmKHMZXTut4WW7Q0TkkSkL+0uHYdsjrLSK6JQzbdKjEU0sXI+13M6Rqoq
yw+hlzRBLGfpTsN8zKc4kEZtQqGyOBg5A7Nn7SuwM7Xjg2DBwQBf/Y0DiGRRWxpqI4O8uuSVNefT
kizbhvr0QGdjNyzLkFV2m6ZlG+kGEeh6Is6M7Oa3y8SKuCvqMVZW76dqw0avOSOdXO5M5YsDdfXy
xhSmSWNiw/28iPBQD4l7mZds2YzJ0J6VteGxpFWNcC/HqJrScms5468Cy0uQA0eGKO2mOvKN2rXe
WG+9sFqiSTC34SEr3gcyzSPlu2nHEzdGQzh6uzarmmhI61cV8VDLc3865DmbWcTHcZN6afiuUik5
rXJEvGRNdlDjnGzDKeGXTdjwPCon76buZ3VF2sWdOdWNVcRFmPFtK7v6gaftVZYswUU491TGfJq6
NKoEFZuaZ+WlsQs5mKwO2jjPZHdeLQn7MBSB41EgpqCI6FTZ88ylpYoLUvgPpq7rasMDLeeNX/jj
YWnbMDa1150OpBIfpmrI881S5sUF71N7X7NC+pfE8nFJI6JJKj6Eo+/vp6y0eeSDPheRN+tyF2Ri
/NgUpIn7alp5gWlfzXNfbWQ76marxjo/9+aqKqPEBUWA8KuzQ8fG7iJsbcPjbra2iqZG5PtZq8TG
Rd6Ia0eTfL9k2nykRnk27owrV9/40SNFKgqGOlSRZV8Iqy9CmgiAs+k/qTyZTJxOtCl3fmlRcAxQ
+LOuKrUxzktuTBmsOVCCJgSJb5JNKgYQoiyv4zYz4nrJc+/Ga4zBdnOW7YYyL9Um9ZWIa5C8bMPl
bD7OZljMNhNwEllQnd0AVvhEvtqckjcFcfaTKYJCbajIsD9SJ1USzc7RLWiofD2XLWjZShj1lo68
3BQZrQ4skPqi6pZlz307bepmAhh3RVpEtaFtssmERXEP68a70Wk4vMspS6/TGkxDC2mu0uVxFWH7
nnkStDRp2xWUl9p97gtwkjwMQE/CtiUvAYP6EzOyGTdeKkdU7RFQmQKIorrDcpw17jQj3vAuy334
jrSe0rFfd+40raU798cC+x/GaZOmqOUNyNYHY9M6tm6lv6FsPgT9XB2oxRZYyskbVc/us3ImP52X
pNnqIg8jkk/WRU4kPo0aw6pDScP21Y+bCPK9HoLIgKJfChQDAj3vIToalk2aev0+9Wh7loQAQ9Dh
QMdt0XavqpXRLKxVmxGOubWuUxs9aRh76MXPGhqytmXP27anlbBArFPncO0jv+kTh4Y1tSnafs9z
MP9YLoO4DmRPt2k/JWeOgxBmISzbp/78MkibeltYwfZL39ymiUZgataeWTa6cz2Z9v0wcH495nR+
O4Fx735iODTHf1qsIowyiWMjMjxerApUGYwes3svZ340Wi1fO4NE80mRXXsDog6lCAFGRkR82Vu1
8VGnzko9N3eFAW8OOEjQjxf12HI+tyDEHcqh4Cg07n9qfNOhRYzkqd3XNWtZHIYs2Vg1tBfL5I2n
XTdkG0DzsnWMofAkAxhUYdC8Btmapnwsb4qJt2eskst+SETzyeRV8ErJ1GzDvl32idc1bdT2wtv8
eOXiO4EIXVJBvPBVCMXfP+rZxeAxU7mp288tapoLclNs2zp0u8bNQKdcT5swY8HnkbpxnyuW7jxC
71Rhfp90yra5AF3yxJRuBlM3l2NH+YfRGH2ZL6w89/2a3VJeZvOlSY0ez7ssU4dEknLj83zZ5TMS
ugaU7NMwF9c+ycy2m2vw1aoOL0Agl52emTvnGdh81w7TplkRhvLBuxnTTr72ROA+1yr1RUQ1517E
LDBWcgneOzXVYRgAYFnSgLOjWUZfkpb40MLXCOnSGkj8yNVnvbSvdNWumBKutL0EoQ9rYSPu5/I1
Z6XZ0jkxVyUj6qIYWnBQAskhHbPxXbp4aRaFgla3HRtKedZXSzBetMmUwkh5nqIk2X7eirTM/Hgw
LKm8PWPFwLpY0N6zfIMNafquSTiJbMtMeQjkUqWHEpRmkyzrGwkIfbLxrSIyTnJJ1BgJMO7z0Of2
U1Cx2aAag9N3flboTZJk2HGqw2Y7A4SzqJpB5YOZ+JHnQPLRTvt7dN+AWMXt736BVpNqImIrvKaL
69Asl3OHxk1l3Hx0xVDuurzPT4cR7MovJ0Tk0qOhyLQc3vV5dRt06B+XmZgPaqpYvulcPqKphO3C
clL52bLA+Cg63k1XUHYgKByvSjbmp0mZAfSU6KtDL1RzNzuvueOOgBvSitIIaVvuWK+6l+hE1YVr
/SoaJjT9Esftftc1epl5Juzgz0Cjfu3tdBZWcVb34xTzpZrHyFXTsCNLWh86W6Br0QGLwJ2CVzXr
hnc+GeiWatrcCdvlpz5Hh2UIuudNpxdUgL4h9ndaQFBq28pc9UEeIIM50KRPtNow1aMzSjjvg7gR
C3LE+oMm0UxwsfeXFoOIGVaplyqy6A4jkfNlrzPUxNa0UOXohJIzh2sJzWrApXABBKCatu8nF6gL
MkFmsSYLL1JiurPcBfpCpjBchwJ6qn0q4kbp8Z3i6KP7yeWnalWAQoV2sy6hDwU52mQ16eWzQpYu
21wt5kMp65fjHJiP/dCj3fZFek00t1E9ZTImHF+qvZU4r6ueeQgRS+UNAqOpVh+wqTqQNVXnFd/9
spw2BmLJrWjnYTd3dSGjwp/odhhzKCNr85rPPhr4bObtK1938ExTgIo81mKjU52sWo87L5lCqIL0
QtdhEqZaRYmmCtz5kkp3OY9Q1x7DkM6QYBDerb+fB89d8hSKB7OuffWo+GiG8KmnoIolgXLS1uiC
K03yfcVBqCol1cWQSBE/ygNe6sEMvEVnC8ERpl+FvCVXblcaCEJTln3u1OIuF6SbjmeXgoxMM7Qw
lUK98s1c3rSGz3UEAhyiTwElG5pgftkOI8Q53cPF6eRXh3nBjnBwiELEWZCCTThBgktkBvmv9EVs
Bq/ZhgVCUEO4m7a6Rsakcy2uaSnFaxAev4PwNdrf+6KDIrjwsn2/MA6hTPRTe58WUFys37u32kOa
J7SrDt4qrjDBAWvo6JOzR6XGU6jnClSji/WS45tqCrGnXQBxjODxj/rNY5GcS2i3usn4wfO9B99f
VroceHBfVYMstdYvd0+hmUO6NBzSkG5IcuOTSl+YhpabVnB1oXrbvm8INDRiU2hqwyonTjXLrkeO
TitO/R7g7lH7qanC5nZOQXY6vw0vpgA420wZTJiJtrv3NYNDynIgW4v2aWsl6HlfIKfXeG67FYZt
0tjzylZQJMM8AOctO9yOIurOcwbCl62qN3jJWgXQoN0ShZDgy2A/DW3S3GUkSa+DwUA26tb4KTka
ACBRVElsJ1nVr0d6q0IopGmpy5t6GqEicZRJiWH5m8faQHpIwINKs+sAkA/dCSLq6Al+HaSeQKmY
QnXRhqAhrSvpm6lzYxzWHPpZAybM0Q7HmSzIGyOZjfIBjsS5p+rgKl9fLGzQF4KCxNarDzLQww/W
Tp3ZdUsDcj4RoBlPx3duAk02JfQ5v6noG6/WAFvg2PvGKvMhk1VyBv1Cxo+S4NhDtFTUJGepzqZN
MYN+WqCJidHmlLtUzYiQZgY56dHs1Ejs054xqKBNhaRw/tjcVtSDQD1BM2Z5glahB3Fmsp02FOLy
FsUewfMIs3MAa0A5cuddw9Pf0dU7Ezlar/2EnaFCdWx+2UG0eWsCsHZvmSBZjHaEMX3AWzYij8qQ
oWrJ0aDHY4g1z09u5gl6Ga3mOj9oLtqzyVQQEVeoZD6M0pWsvF4ULeHKXED18uyWtSHqQwbJBDnZ
QZ3WfeAug5CQN6wNhodAJ/Npj6VHGgSPxXmIJsRUjflo6w6Uo7VLdSg0kiw3eXZNA307jgJWWwKP
HajKkCpjCRv0lY9uaJza92AlBY+G2SUoyn4TgrcMIr+aPB8gO7WgE02TgEG60W3GAQ53qlwuSwpJ
/fHlY2K6ukCJ8cjQ3YsJNdWgqBz00s8vZ+q5XZ0V+WkzNUjoHKwyDQRAZhSIbG6CRUSLyJdLIxd0
ZFPgdrMtPw98aeQ2s2hgH4XiwJpbTtGZTisLcHOLlszQZTiFkIAdT4egKqb9oPiHpUuzzbJOYnoI
KttBBHhY2QzqrE/6Jnqkq1+Ggy+fKPXTiOu+Ma7L0+zL0fZ/vvzHm6bG/8fj1n+8uZ6M/+MVDhk9
Han/4adOH5r1NJM9/tC6mn9+FxbzZXXrePDZiz/NKr+O5o6mkU8n9P/FxWejymeD2WdTx3V2968H
lUfz3W9GnOt9X2aVUp6EAWOYLKJNAWD8MaskAT0RhIZrByAEuhf0AF9mlQE5QX0IMJnGudZ1hvll
UEnUSciowNkfAiUY07jg3xlUsudN3fpEQtF+o60LZMgUPWpCKlJ0mkyleFAk6YdwSw03KLG+GfPl
nRCDKe+41wm7062zjm96OmMAGHtN4n9Mdce1Fzd0LoOzMBNu2JShp9v9FNaVvaxEbTwXNeUszEdR
9sXcbDwpqwJ1OAg4ecDYyQ03VTYH1R2qt0nuGZo4eZXKvDUsqiHwYincCAwAMoJapTdpJbrSRM0k
6vqCBK7FktMaSsw5rZkuPnt2bHDPNy79EvrfDlcxmjZ/9JhcroNGHmLkGUq4D8Pr5116QOp8yGSm
HpKp0UW772tecVCa0XbBfrFpD/UTLKzKP1d+ktPkZ433qkg8e/563ItRzhSDp/409VwKpqz0Zf6p
IIDSPO4bJhiKWUi9tth185R2/abLUEmyyOPeYvTLiTNnKQjlIid21stMW0ibmEh25AoabYtrP7bR
84k3JuY4+oSflKCRJTgLjLB8bqM5yz3M95j3SXrd6NNNugRp0O4qhXKEqVbXS3lbCj/pcXDmn+n2
c9+sz+UhzrlS8TgXPn4uZlZN0HhMfUodYk5Go28q+z7jCdVpNBX5kF/rBL8L6qMsayiVT7D4dFrv
O49/PhFftx3gPBim0SEGzBQ59HzbqRhzz58z9skLqgD6g5h8Ke6QSF5/aJY8qK5yjzTkkpWtG16X
FlQOTCnLKxjlx4YAInwbJAFG/5IrIZQUEtZgRw7oZe4XrtTJfRIuWnSnTYs5odt6SW1DjP1UN8Mr
P37knzcPzQcdPc4qhjiCwY+OA2TQUKoC89dPXE7I8p0jcsFgT3QThiVodxIub7sBVm9Bn/Gbi9vG
d2MXbse88c30k0AgR0gGA6DjRpYgURngVB2tJg2XQoSm9z5iYBjUHshjtiZEjdk2fnk0TAUGQXFe
W0cNuj7KsCqR+9nwujaycGi7SKdfh3VWdxrsuenoTT3m2n78sc2eK348wKjY5xy9LIHkh2w5wpJh
ShQY9jJ/nLu+QxD4Q+nDWP48MeFFYGCj99rQsl2Tpp+a9U9u0uHfNRaB7ojDjOh6FCYbgLbncata
antnZfNRV8IDhhdAr2WKRoc2RpyzRAD3bTp05V1dCA1E7UzdEbFXXuGNZdRmQNsV+V2GuzR42njO
59I09U9ghRzHGFmNFFAZKJxsEfL4YMvMJm1CvbCPNqHSg/7ZW1MNL9ulz41GO+FaLM4L6hHXGtfW
jduAtjnv9WRMcrA4zVCkcY0hszuvs1b3SaRxlijp40H4XnUj6zBd6piycAYkUq9wRJ/5S1jhW0vM
DnCA48f+P1L9gFRQiKCeSp9gnCYQrM8tj8jUGISM5jYQjSjQfWKUgFDECDsMu5is/BUqh3tCz2rg
uDY8wokhicKleepB7nfDxH6e0PwYxSnYBo5OgWZTdPx/CotyLm2dZI25NR2yqN0yWyp+SUkGJZDZ
wcEcYTJWy7s6w+wiiIasA3OOAfiTvEnbJfH2XQ2V913nDVZeqVyuBGHmY12Fp+UgVvc0loUIITcG
YrwxXVEu75ZKllMZ+VW1Fq0c1oeDGh1meJOBqy7vMC2Y4TsmCoc/dvHTHhKpsMzuZDCsvivnNAfB
aB8fj/mr56ZINXOBr2hAHrDy3NMrN+iNqMu72Urdml04dmSEytgs/UXXlUkXVVXd0Tr20qSe9ylH
cf2glU74u9EfCYIsUCl4xthqDCh+EhvHEA7r4+RZgOOIHMfQGDkKDZY4nZLQVLcLqS3GezPFaNhi
FlZAT2VDOwEofhyNx2hEIZn7lKBuE9CcPz3Rdr7NoAdMHxgmDwjGaeAr/FEblCjeEoe95G1SsAVB
ONGht+llAGBBnP54GSudfVa8MMjCOSgULoEh7yrmP0+KhY1D64WyfldzXfcMmskgvIemzVqgESaM
mmy7JGjyl6NVKRDHZKJJt6nqKQb1KgjQ/EK1TNvzKlEYprGuUi6yE5HjTa88P4+h983NOYLIz6CQ
8QRiCIcYviZ75iMOmzHDqbNDUpT9mvk4TsauKeq9cREr0RaPPzlJd4xriqFAgW5g1+vhU/QEz3dc
yiTTU2uDtzhRgZMtW9F10OHouKxxy0Gy+D4j04ywndFy40/aPzJbT5o1pNlQTDR5ncxyDWna5kvd
7XND2QqRLQ5ZkV1bjcbmp4twJbIumeqVUxMHZfFdF5AWafQTJz4frOHXRkIplE2gGjxIcKbs+ZZa
BuGsKTR9q/qMIbd6DB6wgN5jw5q6j3lMfRxyIrskm9cUB1aukNKZFoXGywhoPJnF+lbTlvjlZxUW
Ac6uTNVqh9ZNjbxKcJIOglLG1i1CEpR2V3pBx3YGE3NmY4d6ge3+ZGtHHQC2FhLGKUGq+DiTwo+2
1s8lCaqhcW9ZOq5I1XctQmuplry5731VUo0jCk27vAsoznqUUe01BA6ZZV2lbrvUkvTpLmTeML0F
S+1gDszkGaKPjQvQROce5JBTPlVmRbcBsLnPqZkAaz0YCR6Y94mPV+ixCExRpxym6Psg8/pYVEOB
lMhCWuDVk31WKFx/OPsjpn2UozhUihOzqF9Coe30/0R1ybRw6WTrvRlxlAXo8ERvaabmsYzRWWap
/hksHJWj9ZGcgdj7KEu+BGt6HlF+gbmMNHPwxg4EEdK7vkdAofbDPrwwvBHbZPKa2UayYg4Gr8ZE
g7IA9GClqZur/mUgrUqKXdJzBTBAQo43HX4+gApQe0j8ftYoVF/clrZQ66dohrSGXEEWre5Iy3l1
hFfkBH9CV4Tjjd/UDVYiyhK1qZT92qf+2No4OILNfdP1YfNrEQBIEMLBgo47G9BBC0F4dm+yzEEz
jPqhZCZOJj/5H+K+rjlOXFv7F1HFhwToFuhutz/adhx7ktyo4iSDkAAJgQDx69+H2Pu8k+w6M2fX
uThzMV2x2w0S0tJaz8dqeUnjjVh/GIRNTV4w6LOkKKwdmuE6bF2y0sIg2wluQLQF5I53IkvKYdFr
/S1sWog2uCNppbJet9+JbDf7odNph8YIW9Qu92SOwnWrcsBr1JQD8sfRHZeF5vPFDoKvukg7YGa3
SWgjVvW9ZVEp18lZDo1YPmyygNrQkhUYOqSJqpg3u3iwGQGVRB5ZHDnylLaTJ3UZrpGDJMmwBfAv
8jfIus6TyJCZldnWLtuGshZL0ZxX5bkD6gdJ7nFmWZ1UtAvW7SOQx7h5caSteZWQKY5Kj/pUe9BM
08gq1sSLKmva1leQNU/VoMNlu+GsD8NTtEQiPgKMzEV4MEp35NnTuVbBM9Phun5cpzWZ7oJxAs+O
EyNz36lNU/sMhrHudWG0jsT4yFbAqyfeAN04bprknS6gL0hiqKDsNg75a9TJvP8uYqPntcJS8cMP
5qZlCUvVLmMkr0BmDTSvUAfQNj3xLlDphUVZoNRpTqGTasUPkffJhFkG3ZZbAv2tnrGkt8iCA3iE
L2ZKw0PfE2Oys2O8Ee1tT6EoqQ9yhpBgvl2AQDbNkUP86ugH3kM3eE4lEXV+xFpJE1WYeQtxrLdj
3ixQvAYkHcAxcrtJf17qMRCQezcdTptSsYUgwM6mcfSTDlxKxzMWxxLwckmQtkQXZ5B1QX7qk3xN
79s4y/Ayvf0waJoWvwsZqnpbbnokw+vmBhbP1zK1po6vojUIMmgdJYXk8bT2MurAs5B5PxdDGjQY
Tp1QHCpfV+5hCSolFQwsml/MYrIHyQO5tMdMJUFszsp5ls/3qUwgrSsGxnZMIrMTFeolqzkPthvo
REfMVOAHhOw7RO1B0Jsg4SAhbqNmaKL2QcpF5vywSASC+qCbKMG9I2Ttt+TnoIWiOayFb4YqNEru
gpEpDGj/Ka7jHtfrZMvYs6vzYSgt6mDMbJy7BidIGaVi/xDcP1KWAgqsPacnYsToSyOiPkmPUiz7
jCXtpPCiR+j8n/ou20M+AXmQZyVbJo0FsPXIN04Tsx3eZ96GKkCCYfoGmeE/nCUjx9VaEaHIBCu3
P57IEBHTP6J23ee5J+DBpipwgcWjCHoFFvrHMKCgGUBDN8i0yiWP/K4yywUEDHiC0EKDiJa9a3rM
VyA2fRJuI9F6l8tsv+UGT9psTylWFq6Q4FfDKw/WfYGlNtifPPUBftYyqNcgXJ8jvBVHbD4suIcZ
ZjKM8X081kLG8QrATeBndDU6fVKUcJaAgmcAgCBaF3AQHN5XD99Gho/MZLAPjk/+52Q4rBpbvue4
jEIhiH8lI1V3SdjY4Ol9qiHt3t/+r0l+ex+QgljdZbHpcANRH4j5VTWpaeyp6ROPQQ/xhn40RQ0l
VhM+oQCvNSvo24PS2zxhqaHydrY+9xHznBaRErNP71nnNGZpjrsWb4kNMDZbAuaASruAMHxPeiHs
ivHDNqvD4ZW9zaA22EGIa29jEnGDGq00uk+X6Mq7fK/Ow7dH+7Y8Uq4gKD6kpMFfHGjW7oOHhlNg
ndaR3S8jiEjxQ6+HMBPPW9AQN11jpMk+vW8LaXPe4S4xyP1TosaO+DvodBKsrnES+62/TSgopA3/
0G2iSXYIQtored5iUEzmVO+IVnhYGgcPwC2T9Y58jAuebzNn8fAapXWP5TNSZKwYvJ2R7N6PwLL3
D4zn/YXMdY6Xtg/37dCBKMZL79JaLM+urdu6OfZ1js8VQxLVyZUaocmdbpK3tdLIkU3Z6X3KmZwt
bmdtEoUPwQmgcXFpGsgbTzM0mWn4jMxN5mBjhmDqmzIca46LUyk0SqapNcA2oXjckRs8JuHOma73
7Qwzwg70KGgCZX5USBZXf52wsV311UR0CL9JCxFaNxd8hCztHLHI4f1iGka8IGmk7aUbHP7vwayn
X2i4RICKBmD57WVWEwcosFiJq0ei1vNLCuoMVQD32772F1ihABKvyQBausitaF1+aDscsd1hDXrO
xjNlOKrWz2G6SsSbutVaqat3OFlOrbDy6ESLevebJyNJkisjockOT8nPPTPovMWEjXxRfHtJRK6X
6XlIFrGkV5Dj7ENfWT1iihIDeTZGpOplpId0g24MvKUl+/RFq9lXzc7S4+UNP81HteCvoRLZxzs1
TYwXiwWO90O9TPGvpt2AKzMSq54VgCx82t0lJrJ4R+qjvYadqRuxrt5Ali2ireVH1w+Wx+eaDxs+
Y3uD3jjKcqCG4M0V8FIeKZS+XYfaqYeQFcAEvekUzC8LlO9LAxAeStoJoTJJd33QZfSINPKIWm+f
PNckO1QQu1wBi5dtX+PP4XjDKD8vSM94cL3w0drmAjnxDlJqh+PuLlMQX0yPBDCW54eVy8CLY7oY
2o4VoIsohZgXIFD6hdRJhJIchyHDw98CsmFUKSQ5mNCO8n3ObWwjLL63mZSTBhKdNGGTzNfLRjue
ParNLcGTRTINVGEzA0u/IN5ifQWL2TADkoT7GLjpAwR/lJc7SgVyf0dzwe/oxXxJmRdD9EpWmLEu
aToYz48k1uMU/Lk0kYS+GSda0tJibIF/B2XeRpl9ASK5qOljWA+yrktOfSLWDwsUUsnwHRrbeYg/
jzwHNHGyys0dK4N4G9XLRlxMILHG6QDmeIoijZwyyyhzkcMq7ySLSzhmfJDNRbaAmVqr95G8PcvB
SADEJaUwamBYP8NN2857/GO+3qMJsv998zZjt78DCg3MGZfx/jMahQHe4Wu/v5EnQCe6Ayr3ndto
Wm6wlWtki/yyTT4yB4mNuu9K1u2/eV+yyCkRiRgF2QMK4CcevofToIbk2dskK6LYhvmDE1m96GIJ
e6DnxG+cxedl6PddXgfbDgeO4InwQpCWTedhC7G+SQj+4QLccr9z1YBp/PJ+IWoZjrQBSyV4eqvY
elhRMlXI3jjyqN4ClnoDGoc82sHooB12EHK0qSWk6upu0BxcfeqCJ9dQgzFDbSCxlJq43tM4QVZc
I5vb/bbczw0XaIVzpODU7ZvcxDvNCB3tuq/JjG+xagrooPuuOwjZYjce3yYEOPAe9BR6l+FzyRgF
8kbESZvl/wB8/VbQA8tBfMAKjhHcUtjifivoxQQOAXh1/CS0TnHXWV2v2A2QnbeXISD7DmpnAC+i
mJthv/d/qO5+re32y6c7cRLCoxrh+r8VttatOljGDFDVW2iUwIBxF6gDsJP+/lK/AejYTTCzhrgW
ICv8P93L+r9IjJdcDTlHKvmvNRIqeOLKwUA4d482JfvqZpBC4cU1Ek9YE0vwyN6D49/fy68QAoUh
dncaUgwedDjWefzrvfA5iQHfyvqJgVVLvzQwYyJEj2MOM9OmkTr/0zz/+wXRigHAQZrDhYtn/Ruu
qISFIqqDRGVYexwUtcKJf868Qph739l/P8B3Mvj/l+2wHMd5hovu5mIMAoq2X8cYhkCGofwbIROM
QzEeYrrufKgLSez0n+PWg1Ir9Qjd3MiKjm/IV4uJwrXY3SBeQARQl1oZ1J63MUH1Ez50nEJTfwXX
FlipC4xhKlp9yWOA3p/HYeiQiEHZSfrh0LVui6cy1LAddlVuKYr922SNdJI+sDdGQaVIh5J73nfR
sN6pWswMpL2b0yZCVSZBFl8h1cka2AEDafA83kMktGd7SFBvgQ05Qo7lmv6cyLdkRy0hFs8iuhiL
B8npHoiWGbam4ErDkd1e+tjhDQjyqcsuyQjrCg6wt+hqQM/gIIbdJtpghBmnLtqKfrSsb6rUQO/i
in8VXQM2rijeQ+nPGA5sf8H8bkO+h5FsmFHbIrtRaXwwucYlO4W8Zr6GLJI3dQmV0oiMDohiK9vn
BAcvSy6pnxgxZzhcgr0cGWcLpMe/ZYJs8WMyVEK5DsAPasAMOGchxZRrXgZOQ2LYwbgB/UL8wAZm
suVQDymhw0fq2bzpj0A8d0wdp1AYpxc9QYeUfmwM8K66ggwChOZR2CGKJAwlOPb+9Eh+x/yapusS
f4EVz085fHULN489Y1LF8GqNAbS4Bh70dSphfAebd+i1x7OtljXerC/CALXRXOJwiGheeuL5cqvY
OI1bAUJsaZDPs9yCmWlEOJ5I2E7Laxp2youKExz5kCZmfWc/9aj9AldA+ryD/u9JwABGrk5v867J
kPL0AgI9h3P8Z6QH9LafVL6fdq7qbWm0P8+jPmsVkkbLwMlDE2XDFLIrO9Y6w23ESsXFoqCa/Aha
VOdPpmdBe+waCjueqOvlifqGyso3Cz81ZE6umjDZzp1d5yvUUvpDZtO4XBkVl6yB5Auo1Ww/cizq
K1JTDfknicWrtKb9BMu0rlYWcWTDbTKdkG6jqI17epOb8ItW2I7wUqS3cM8bGHaFwNMNA3uU2UoO
UjfufpPtFB6QF0wHCDqTFis27b4J457iiJgbS4L6ppvH6UBHgGCgwmHC1I5Vgi35Y2bEAGbRNN/h
XuRVK0wNG0LfV5Sz4Trf4u7oeQ8eqjdQj+Ik9H1JIJw+LvjIc46M8NWu2p3AvPLvA1PtSa0R3Gme
SXoUMtRPhgAdhKw3HMYiSHT9vKxb/rUNeopiwnUflzxuDmE8hdckZKIpdBAk8HhRGF2nEb3jZMYf
AV80UExMCfseAWxGRhWZ6MMcS9Ecje+DQzR204dxJih5EAqq0a/uOhmth9mwW3K44hkX+admjpk/
gwN138aYyOignZmQaDWd8MWM9qQ/8olmXRXAZXHdMRCiFYkm+bjOiUKm1ukbOk7RAOu60F9DOZrb
NSPhzZhG+wrldGdx6nmBcNGtd2Gm5jPwt+AaVj8RVzmi3/doWRIodrc8EkjcTfAZNpnlxxAEaxk3
0fZ1HKWOwWkaCJi2bcTKFa1pIfDT1kFavaj1OnX1UBdhZJqLjzIEYiR15bwkbXJN8rA113Yd7DE2
Lr6hbbcWwJpe6OK/hY7zC4FlClYZN1UAN0Iop9duzirqdXIg8OZfjCD2szfrfJQhCLZ6LJwCC6vK
rKkpXMYuIV/Bjekiidv+pFGqFHHYTY8QuavHUfhJlWqa6md44odPdjVdXEAKvpY8skYWEvcHzidH
1Y+Nt4qtJGu+PLB4FHCJbrP8KjuzFYCZuxd0qB0KY+boEXbE/Gxim5fOhvyaND35OubpeiuBOM4A
PonDRfkEN00wICd29W2aB7op2kixrzZAOlLlkNjLgspxeEiXVB0R6NMUuuAtu5oiLR6gFAC7vAj7
HOvenGa3Ridp5vSrTfjzgkz9eRu6LT9B4O0LOXT1D48JOYkpc+4AR6h/miyjvLAE8uJI1VMRCugj
U6bMacgYjYo6G9kz6yf2CodG8lFarl/nbd5+wBXJqznT8R0BtXkKcVJUwzpMT12ig4KiF8BtYEf1
ZYOp8ZS0EYc2BIDWRfiQ4CxbEZFC2eSoSKlKrzJAw6UZe3lS1NlnqEsS3P8cX0dhnxwldMSfgQwM
D6wX9iryLXvqOrvd1KMcDmuGkItEvGsuPQmna7i2l4d+5PajzXPyLYEXHi6ZwcPP4TtsHlTV91Ey
uZvVZrCXLmuiUTnm/YmnHamQoEPjhcKLnbfA8ls4UezjBinsc47i7fOw5dNHHPj1bmnK7rYomKCi
SJtjyzi9BceGHgdTx9oKkvs+wXq3/XGrA/2gAAI+1Ks2QwluOjzaZff2TY7USO+37dYy4m4glVCo
Tzr9sU42BkNF3a2HJFP5VQTWoZzNRu7zuU6ADdrge8BjqGBuPSVbw0rfrbAJV9B+d9BMK5rM2XQI
tVXtVLTM8Ft0OagfUOe1l4D4/qWd7Ff8TQ2oqYlexg4ZjHSZvKxMQgBGTdRcM23iLy7gDoJ5sYR3
EBu45yae5+EEX2VCSiai7IZwbfMjC7ueXXciNxWYJLIVMxi3KmdblxVym9hcdAnvLzoA43jjgyHD
XKfhMlkIyWdAzdFqowXC56G7T1YSPGY9awyM0VZAJM6M/SDrBh5ikE5e3MBarpsqsD2FJoujs8cp
m8dx++DzHla10556hBUbVt1qhVnT8CZfK1QFFo0CMmQuJYWZeb5DvSbHMkGjio9LtkGlDQN+egvB
EI+qJUKKeDOhFJheaCO23CKOWDPtZqSw7iFsuJqnNLuGlD3s5cct8TyGVWcdQuauYwS78JwTYJKn
ofW9rcQ8UvfEglrBAh7XLbOFDXjdqjIgbH1qEvD2RSxI+6h9FGynJU28LMNsiMPbhcFwUMYWSOJd
1iKcVpDobJVGbX0t46kp0yhT11Pg11Hetz5I2ZZg+vtw7SpUip3adSImpt39hH4D+VT5VKYtrElu
1NgPOQiW0kVQsB9I5FpxqwT4oaLrATSV0GQPfZF0HtBz5qS66htC9aEGVXGn4KZLK7k269XuRc0r
NPMRGYpyaaOzqq0BIQI5tYdFCPwb/JjTJaBszcpOcnh1MqJgIPNADV4iE9jvM0NqksCSHJ8gIY+S
A8xpsYtLpHAigA963MUwS5GJ9IMPiM6QmLncN22JSDrhDToMmrX5hiA05JCCQz0Ph9kQreyguizK
xMHEq6b0Lgrm1D2DTur4lRxy8rWe5y/bJurnWpgvNTNUFigTuqcF7PKB59yeQhweIYJEagHAZ9tN
6+P2YpPGwftv4fcezGaKDEIxU3Qd7Z5s36aVtakvXN4QxNd56r5NNd+OmW5BJNQrvwPHkYdltI7L
UG04bMgDG0XylEHCYKtmRrWJ9YAFU0CRs3yPtFGPZujH/DBmWX076l4/uWGc6oNDMwF+Bm5VZ0XQ
rTDqazlUcT+0R9ih6VOvwgguTKFvFKfBXaxWchMb0Ca6HkGfMZRFVRzz+WvvMnfa1hhuERiX2q4K
2TyMBxOl+gIF0zKdjUW/BAbz8VoOqpYlScfZFAw2bKjYIMly5zHF4A4eMNvTxm3znYN5G04SCH9l
sSmXYvPKXnDK4/BvUtVWjUR+gVtAZxSmmqODu7d0vREvsqmjL6j90Z9IReykQ9YdM5PJh0CGtpzR
v+RT2HfPrYQWpUbhdsxiLj/rJYZonyZaf05CDhNLnPC14HaVedkAnrnmJsag6xAYW4MmUjmJk3uJ
suR6XqLmm4JT9IvidfRJRclyO4M7qqgZ9DkBaPUC+A8mGsS01RSJDIe7lPMEeSuC474IyTeiOiAA
vu/2U3uNx1c950FzgGEDVAzgLJ2ee9o3uoRTb52Adm8acEW2yAjNkhBHCvjLJb1rzRi/CiEmOE5a
3EMhYerKS4XPLVGAY00Ib+i5S12cVZOAlMwi11L1dWf09IdB1SZKZZIk/IKDd7EFC/JlvgomlVaT
kcFVM9D4eWcu4SqclSsaH5h7Slf56ubc4HhA5XnUjkOPoTlNbkEe2BvjQWvDc4qU5nYdnXlV8bSi
IRSADvSTmdv12zR57BVsStRpzgBH+T4DN58LcAIznOlzcg2YrIZoo1nRvmQXrv0gELHxY5eJ6YZ4
1G9FgHRkqlo+BPQQDHDWluE205dpbNvPmUHPEjUmY9WGwRBe3JJFT8D3cwZdAnK4Ip0W0Z4WJFXX
iH79An+fEBKpHEPqCR450JdELFFQOr5rgXwXUth1zQyNMzhxLKKSCHhPiJrRuiMFmNupUiokafaw
l7FoU+XRhwA5ddLz7VM/ul7dxzpaxgpVBVcIaXDob6a0katbfwrCWPbkPnUJTNIqGprkawvhWtCX
c5Cvkh8B2as1vFNCp5qVqLZXAnfZJrrRlRkOXOorAQQ9h2MUelLi4cDxvFM3PudxgvYYDgWYeUBv
qSRNCnRScswdrYMv+xN6fhBdVwu2CoBc+AHQR6mY4YJJp2ONXK0/O+GC7s9xGOFKPAgoMLr+QAeg
/U9oGwD092Qg1Zh6GGFJEMoH6YzCcyABBBtOQksJFBKWZIvh/0ATlyzEPI6y9xUzYqWfKHBu8fQG
FwVmhzzRQwW4bRBHfDU36CG4k4dgLHckFvtwy77XhIdreoKyc8N+G9B2pPnsDNxBoujzxW8BKlsu
lxRHBMLx9OJg9hny2wkJ5XoJJQs9KV09wsl+2oCv42nhyJNavia56+euou3kfH+TOAxvK/DVCnE8
lqDd0ZzhKZmoadJDCqlck1yHzg1eQwnRTMhxUDvUw9GYHN0/IBTSlYIO4i6GnASpu2GImJ41SKJy
cmqmrPPeHAWZoQ1oSog6XLuQQ92vpGkPZgHnz4AdoN/T7YbULz/woE05cPiZM+OKiAyMHDIPV+QJ
zEP3YnLXPgfg96ci1rC/FMRh7xzAd3ffw14hy4L+Vlh10OnIRAXzep+txRYPoD+21PmfOt9rGPvn
Bwp93lUyuOZWh/BnwZDl7mTkfXcwSQe5yMxARZmgfZJsXbLzgBQuKxL0tSLF2i+qP9kphI5qzc3S
wx4wq+9mCzn8lJbAUJriHHXVlGz+w9gEy4oEIWgPyEBRIXJpKD3ZlExdxbt8fQ02jnZORVQvQ/Qh
RycQWuG7RPpvFg2dYRGVM0qDfgtmVCNWRuKAdMKOV05QNX+v0ToMiAsy6rgvNyXqI5wiMw+OnYty
yAPigfUlD4nWB7R9GOHY1Nnndm5JNJYZj2uN7kVxAw8j/HvjpcvT0FVxSN30CeQriFuo6KDzKcEq
DzMSpCiGsgHg1qVG5Q2L7IA8/G4F5L/ujXyyQ6bS9jqoRw0xraOQd0PdYzqQx7F3Y5X3lAEUDyZx
gnIaDyZbazj8oe65Gkw7yNIBMHvdQJlibXD26IJQY5ybQScisz54PGy0yuE5O0iwuz/QLAtJgZKm
vg0QhscvKC4X8ZjJzu5ZVxI3V8hg0muL7gDNK0Jk4k/JTOQHvST8DkKt+nttI8x8vmwrBDPcARnZ
tmYtDBrtPOcrdQ+LbQWGACMN+Kms04imWQe5tKLsQwT4MEMDOL2cI4AWTbWAnf9jSQicTFSN5Kon
UkIgZenTwGt9nOI+/JTaMSpYBiWUsO0GjfC4+QIODH+BqytuqtiNM2wlbQ+JLjogsflcpxb6mLHf
IEir+bLidlm7k7OohkvTZz4+AqMG0xMmsDZV9ZzMCL0BFNdNMZkMAqekHtGlou79eJc4425r9I+C
7Z/WJjuCijUflzWboHuc0PejAB+ZfSFW5DWMxILcD8Ge8Y5oYNwXyKl9U6SKMxDiamhEhQNdQvsB
uORh64AAFFtqTHpQMyQ+VRJ2zWEbVvwNXLrjGcR1Z6o5MX8uo0BHGj6u5TJR/zlDtJjRcKu3pmqH
Of8wUjs5XI7SAQVBAxSoi/Vd0vL4JhetyiBU4DDYo4UCuwkCEb/6tlHXa2DGB6iFZAkVSvwVunzX
H/oxY75s6ChtmS2k8ZVbvIQv3OYTPzjR5C3ir03aGxnFnh6ndKEvARdmvQC5UgnAAN35ojVd9Llh
4FzRJSeyFw2OOzxkC/UoClgMXfXAQ9odOrQt+ajQ6gzdChTO5xn5eSUSO+T7vKX3S7IAhk5izS95
2yWfBvC8aIXo2s/J2OlPdtK6EPhinw8ZNF2QatQzlnxrP9fBEtbIrdagDJB53KGVBtrgAHf50tcu
OFuJTV3ZRmX3aAGgryc6QG1uM3ULXCC7CniYvwAxbjIsgzp9hfUzOaxo//Nhtj4+K3y1Q1zKOUcb
Hd+HHcj7HhBPNo751ZigKUS1sQCJU9ew9dTTeG4/wK+HrhAAtyqLpY4WZwlFm7WERTe91wLqpCX6
JLhfPzE+oWXm6EKYt6g6dHnL/4SwMawIJdNzjnT/FBEevWpoYD+F+BOK9hqYOIiOP0H1n9+toBlP
Zp6w63L3FRLJ6cG40PMin3QYYR9sD6wOFDKaiHQnnAe2R5kxJlWegR7HX98uQ2z/kAA7qnxFoTKg
/epWrCLSL0Hekicp0KiwJED1z8agaYYuoPVSSYJGcUD/7UEZ4EH2FQeU6uYKLBx8FJ9Q0aLJzgdL
Rk3o/STFgCiPloy7OsIOcGCCplzRmmMA1yBNou+JB5nvT0sMtXhcJRoNLsQ5dHuPiDOkpH565s26
0G+0J1pdSY3mkqTkxIZTUOUzJYtF8FLg07OuA0MrWdSkYQXpT7QhbUTfsKa0KrXhenZ+BYqJFqEr
PRIY2fMvaY8GkFMxGNWu6IIF/3BIK+R5YEqrwKd1DUqdQOUBQSTSeOg6PNyY2DQQ0hIKMZow+kc4
BOhkUYEWg1QIDS4XrwRUAk2toFcwNd9lrFiDA2iQWtZbODzO6KWBEgb9ylJrX3S+8FlW0AnkqPtg
WmhWeZFSj05X45LmaYTmC4kbh1entjnyBT7FNL5cNEFKBnO/QGS44jBqSbRIDPw+EpLWIWtPol7n
bPjDBfUW06LhucLvoMbN0vUmmEYUzDdoT8HbtFxDNNKYj/9Az/0qUYfGDRZOBrceGh1CKATq9Vdy
rg9Rc8jVsG+hhI79C0ksUrs4VXRXliTdrjdb8hktU8MOLTKzIrMtrBBFCx5lLKekX7Nn+ZPo+vv7
+pWNxm2Bgw5xb7uXMN/9Yb/eFiC8fAqhn/7RabMTLfMby46+gxZ0/JgJ4iCKmcMVjQNFI0Ed/tPE
7HaDv7CWYGbhOQkp+iTkcQQb3W8Tg/6TpO6nNv3wrnRAY92dwPEAcyg9rmTMgVAbvtlHtwDfqTrX
7zqUn/MXjBvB/P39lES/zgm4YkhAc4bpAFqLtfu7nc+zMFgynwwf0DVkFwMs0KNhMlaH2Dwcm3wG
+4R81XnsUZZgsUISFYj9RrCJB7eV8wBF8pEC1UUDwRWSCF9CojLg7eD1eXRpfIJct1zefHjmTR7y
94P4nX4G4UzCJKQJGidGUf67OxTV7DDFazBfxKh2+nT7KeAyI+3dow9yR/Claf9ziT4SYVyPoi02
VjfIvzT9zVSSravBAw7d5Z2pW2t0WChCDUWIBteGbzr5z64Hq1KU5xgfFi2+ruJ3GUMCuDHq50ZC
JrOr9yDu259Gplrw+f047KH17y+4b4S/LFMsiBA+DCgH4KMncGL8Rq6jmFobi8PpKusDq2iJCJsl
X1ILov+fpAP/fik8OlD5KYCUfYP+tic7Hnfe1Wl99SahmilU3VhH8bADJX8/ql+Xyb79seFg3mWY
SMjQ9yYAf5VoNNTDG4W2SN/V2/bv3pQnnWItzqFAgy1/u+J/1M3hv2vC8NceDP+rlg//d90cfvky
hr92c4BzZ7cl/dee+rfG879/8+Hezv39j96bOeQZusvvTymCJwiwyP603hvPM3x9HDyqEPcw6E3Q
7QHHz3s3B4I+DxAvhjl2CaI89uh/NXRI0B0Cai9IRVgaY4Gn8X/S0AEB5vc9gr4Q6H2PAIpqCdFz
D6x/Efw0aQNLRzSK63WIsqZYjKYg4nx6Y4YsGAH0R6TaK8Mno9BXq5hAo/IynHO6VvUIE9OVBSrK
yxwt1tE8LCP80M561z2G4foITKEjp0hmPnhU0Ir/MUCmRsFUJABVPQ5uUPvxON+2S5dDLghVQFy4
LtxIwQFCQ+WbZqg4kQmet2ibSNFLzQ4b4oU9zFAMijJZNNrjjNzMqLWC4ZVJn33L/x97Z9IbuZVm
7f/y7Wnwcubi25AxKySFQkoNuSFkKZPk5Xw589f3w3S623ahXKheNgoouApwZYYUwSDf+55znsPR
btMxYm8ZV9BzWZF3RL2wXNgbDuOWAfGzg7ntF87tiB8qKIb+2sLF2bmtgF8+54POOtQR6WMt5fww
JXp3h8O9uBYSaOkWEIWWhNJbtb3S1mNOALK+5nY97Nez/lYgsRzi0fFPRq3SG5F4+yk1lBYkVVrt
bDhv2MmTjDdzNDKxmeyo2YElM15yH19Dirf/URiTs4Xm+jUGunNvVzPJmcU0Lz1goONQQdZIhHFJ
HMZ0u3TwSs+pE0ysNS6mq+HdLMcrxl/0nzzHx0smKvlwIqPeW25lhsotsxtRAHRNnanhpGC6vO00
W9222A/uxqTEpdD1S3/Wx21jVNiIalV8l5iod0NmzbvWTr0wVm57NRz/w46iaiMiEYWOlmDzafkH
KKgX39KwbLhFGda5zdqZtLfLQetRqta8mpM/3ZjYXy5py0hZZ/gtDDN5tytn3CzxdAOdd96gkUrm
3cgKSC5pD0M1FY+5yoqwzPL2zjCzJOx4R8LIzx5wqqC7TFkfprSnfsnghAZWa0x3MxbNTT3ZEOZt
flKNjO5GH6L4afFc4O45fpg+lGXl89dKqZhWa3FjJo1+mvX+M+f/fx8TGXpwAe0nm3mK/KvLxPXg
Gex8sdLKCIL/stxZmgn2vh60fYYdfL9ofXlFpTcQTPrubGSWdTOjRtXKtHZAL9vbajKXtwEgX7rV
ui45WTIRm9rK8iYw2WdsGoBt+15GkByb/oaxpiV+6twOA89KzuMlAkvlydCTE5hCSgAy3O/1sJk4
DwZ9RLrPWbpnDWNMgmTopbO+i1AxB3+CXVi+zmMvLxxg77UufxazIv6UW1cBt29bejX8aNc9FrJ6
xnBbBjlbmILxdpelRjeHRYp7gfxhWK6f1PyJSghlRXR1sPT6i9X7nI9nPzrU46DBMff9bdTX8YYo
7Rs3w/beqItpp7XsP/Isto8zW7hny9HGcJIcRYpIgT80Db5W2smNEjsAk/I2uFGz7d1C7UFnGEfZ
ngj1n7uC8yMwOY63yOIRcGGSywiYEOqLSWIqG+t0l+HD4tQu26sXmflD7dnxccBIGsxLZh6xBE4P
xZQv+7LLjE1d12q/ZJNza6nhhNV2PLIbjjKU0nZ8GC02smLWDhpZ47vREknJF4xg0qg/llKzcn/T
CGXICx4qszjjEL0rlPdr1RA+dJzFf5Imi1PLKLMggTZ8IfWU3uNtfSePZR053DccvcS7Uw82jhoO
iV9bxa+sF0m9wY9k3MR5Wex0RM5Nrcc5+pCVb3NsKJeZ226QTNzv8krh2XTL+evSs7IdIu7PQ881
mM7T/NWfJ0iXVEg0j42aHkvdIS2MSHhfFYnlB4Of9/UltiNxNNlKt/ualGcdwFEHnrzI6sh+PKoC
ik7yTYXv6tpJ93tNUC6Mof3txsTL+8D2yEIFmgMNvUaww/oG0A/9LiSojT2PHbSGJAOZzTM6HExJ
M/EVL2uSuxCDSfUL6zAP5Q91I+l5tmjNB3BxcnqJJXtSF8loOPeZwrAXSEKEh6z35HKeLOU8TOxY
Hk0V8RXJRi69o+oG+7UldXJKFiiUVCuY9q8dV38aCmIpSSi0yLWCEevgtck17EmR0NUJvrh3amY2
rp0vS2wQTXdEHInviUTkj4AtWMxxHHT3SRZx4frLmLzVntVuBxaoBwEwC0gRJJSg8BTbwnjuLJJo
SqTowbXrBMvYR8eh9vh+mMOAdjEt2kPNrf07+270Q/LF422H2n+ZmSL1jevMkwoWAXQwkDapgMCa
lv6FHXfz3ig9feOZHJfBWPS3rbkU9xFe9e+wZnoWknlkXskZDy9ali93he4eXeHk32DgOp82sc00
SBMOQSzZh3wb+1Z6tNkZFNxtQzimxryZWapBjo54FwMpE++5H2b7nFNX8YlKKaNT0aMyBCSbxoeo
sZxnniP+Fl093vVAqxFNXbeOQpGROTkiCU4fWQqjjZtRHD37WTlcJvxOXJVzol1SCYguMMxCvck5
yu7MvI7ZpBHJdUPDL5ajj/bxaUExu7Kjf4QhOEKBWMromIkMJ0CW8GVFIGzul8ZsorAdW+L9RptG
xXaGZ3Fbo2O+4bkav+EUa75SdDLsSk1iVQC8HgP5bGbtpIQcLqXN/QZUrdI+LH1u72dVouuZmsea
3p1rdXAJDXz1Y9DjId77/liLzgTLl8pmZhlcyJcGXdwKvMrsrtJaF9HaZDZ3TlfnR75zqdz3hl7P
eC6nZs12+bhglP4W+V1kbcsU9/WG9J297yFiXtFO9D3LbheHUV+i93mW3HN7lh6Jg4Eemsxwz/PY
NSeBY539lAVBf2A/nxPUCFZHRYioACFeZ/vq4KjY2knpW4Fo6wfRt92mtW3/nGtDXwRuVFFD4cr6
2LoWizdK09Vbpmh1CdK4b0UIRaN6pZOjLred5c+YwQAJfHMYoG4jfaw3puH8asWJ/8VNyuIdCb7a
mcm6y+QWHxXsnrJKC0c/446IaVU/prAubv3Fcr8OtsoPdVLPcWjE9kJW3pzNX6l1SW467BLPSPxs
wL3CnKygUQMFK5VBoIKcB7zBpcdEJOk9QXCBAolXNBHvbNupUChtXA9W1D3Yfod4IuFlvPULA+Q2
pueCa0lv8a6Wrvj0G6PBEVE4sXbyKhm9pn5XfpkJkrc7s0ymm77tAUVKNtSbReEq4ViZHWWcXfSl
T1+b0r2L54EeFHoHEMa3o9cjteAafrA6Hz3Xxcsbk19MNyCIjHsnZzb0MLfvG4iHuDnUYP3quwv4
Kauq4+fSQsRZZXVYmEIzxUxXQarv/TyO79rOWLajsURHg03xntVKt1lqM9/1ut6fhZZsnZ4+gEQa
7IRI8bnfHJkqcgptmaz5YvUltt3oV8eqot1Q6WR7+TSXNmQ12t/S9ZAdY8asFuCMjekjVTFQRDRX
+VljmgDNvP6j1pKcW4s53lbUNbzk0ZQ/peh1ez21IbyIqD+rGrsVF7jj3WSKkE6sMyMWY4yFtdCg
xammP3ipj5pRGnH2isVfqCCJxiFhaW6zz69rw9k20bLcZJqoTyOFU2d+wxzbe5p+REvaYf/tugP9
AYjavlkem5zYt5EtL/U8jX0oDKHeY7NxL0ji2jdBdvM3StK/dUr+P8w8/KenZMPgLPp3p+T/aSv/
A/Dwtz/085Ts27+YMEpQBnD3sqhZ/76fp2TWi7+waWRB5dE9DPn+fw7J5i+6ztKNeAjHVqq42EIS
eFjr2Tjl/o5xvPy2EPq7OjaWmH8+FHPu5mQuUDUgtjnsE/+yzclNFErAn8PZLBZ/SG6XTJGWhqNC
V9lcngc3tea6OKZDRNq+1zi7ou6OT7annGO7dNFjXrAMD0p+/FseJM69oVrnPBE6s4Iu1yhwwUsz
8IxT2g53W/9qtUVxpzwc8htM0P3O77z0zpg8BGxbYVclcG9gUEo40c22edcR7sU1rTc7nvoFnku9
vAAJ6K9+6RgSn0ucPat5HKncUV6PfcEpX3U6YJ57PdHw/HqVD0jRK67K6J4dCFhHnvPTHvdYfHGA
31zJwajrFJvRzuQQfr9EYNG10exOWe3zFEETDgdHTFsrsaBgp1mTP5EHmt5dt2gOaVtFcYAwD1y5
QbmDXJG8NHQSzYRNJI+GeDB2fuIKTGBNcrUnR24HnVkg0PRyOqt4NM5e034p8rSjPYQFhiJXbRqh
btbLE+JfFupi+jWbJtUGqyh6oMEuPTdpKbPVCN9+RQcaORbwGX7JM1ncYQtKdsjTywnlSRjYisx4
kw+EsiWhdS8AA5BeDL+VBy2P78dMyp0rJ5odEluGLeUGB32sxvOUlP0Z8lt6l4jCAeNdjPMj5Xb9
Lpv8LOyczLiHnNceZqMpb5loxrPVlvOBQIT5LsFGnVB3Oqx10G/DItOybWnU+HlUYnhHamZ6fLaN
vmMRo23KKC8ftE43H0FfdG+mb+TfZ6PVn4yhJ+eSTeV90doaMU13F9t698p7xSCBFcW/YBUqXk2V
Djvh1QTpOoPgdJnhtiQ4s9VMNX02Y9vec2CrzrA4ptA3Ca4FkgsnxkXl+x8r9l6FjRLckrWF02U4
5Um2tZwyeSjbQceEhCK2xaZDvZBeDTuPKrqAJsX3wRi8m7IH52uZdn1nIYNidNNRLY2lD5M2xugm
ANhsB82X53oBXZTHtXfQB0ZSJm150Wv6o9IsXu4zW9Y1426kfTBCMYJGcUvyqBmp8wuQAfubMnVc
yoOSBBs/BzFMLnIjtdx+TUWhv2CHm8747fRtApXkNnVre6IqpBkeYFAvb3Di0ZW0vJ5uIPPGT76V
2fdew7bBq+P9MLjlJdXb7mpg0NziNO7wOQ5LVnBNlm5gV+gGpB4me+O0HbpPO5baGKT454+mlDyR
faGONpo02ZEGtibCIW77wFFR8cxtpL7MZQ5iPm50wqGFvU21Wr+FSFBy6h/qOnSJLW8VVv17QpXx
vUosY+M0jvk1T9kUBXy3p5c2IgC6Cqjzo+NkZsyYk2vbBTvJwXai4tQvqIEAhtyRM6DW2Ey69azf
y8gUIoQ6kRV3WubFz66Ab8amooroJ2iaiDtJWi+bpag+c4EeFPROMd2aC8YfPho7pXIGlsVzzAEF
1wbLzyjMtXjCSyRkFS6ybIzdNDVLEdRePT0YuS5eVBuVfYijQ9WgPh2ElumWwJE3pXxwMedDY6fw
sK/jwTg7Xryd9L7VH2lUNGbnS+wWdXftTGpjDhXn5LQ8LbXRakvYebKY6g1mpGx8VHKKvQ/qIyBm
hYmb66P9pRjk2Lhbr7Y1quc4CcvP2WXLk+2RlJT6Teb4zxzA9+jb//9//3QOWNFLPEj/+bb8+Zsq
qrL744b955/5vaWVymzEGh8DsWBzaJtsxH+OAa75i7VqjigrEDmEzdr7v5flNp28BF5BPrJ7p7mX
EeH3OcCgwdUXpFohnQoGi3+LfvwXjWcthYajvMpJvIj1D3wpTww9BC/PPngeRrWChpRAxs2/wvqt
8s2fRCvoyqs4ht+A7T5tL39eyEf90BjksKJDL0vg4QPKduBNdAqW3TBdCrKyx3xpMrUBQli//eHz
+DkJ/RFdvH5e//DiTGDsJXjb/lHGgjafT2bm+aAMffo8XEWP1DAJXtfW6b4RtG9wcKnhbJSpucHi
lH6bwFuUW0c5JtWOWGDmHqh5N3h5aDZac+ozykJb6FBQQ1nwh92s6m0bx8tt37rRtXDycfO/+CVI
QvrcdZjijH/I1CprtfotPtlUakYmq1p2hVZYHDHHGdYErZekK9EctQKev9BXyoJPixeMwLW6FSvM
xSmN6VLh+gj0YUn3/loiMHgZ5RCwKHceFuonIM/dboblTpHZiuz/+9/hzxofSiUXAQIwgjbRHdf5
a3Uu3Iy+n93RP6Qs4TaKRodgwtGzdyv5/e9faZXq/3q5sYcCHu7ZFDX9VU20B9Hie+KVflTN/Gjq
7RyvOanOpAPEppPr71/vL1+iH7+Zr7vIpFziBsHnP1/ehmhxp2g5rxen6oE7CtayPvb/PWl7fRXi
+gwYa2eXYf5Qvf6gavmM614+at5BUduy5wz/vTb9FKKL9/T3v84P4vlf3j8bDwQ3pvW+8A83BRnD
a2cb6R0MbOPHxaVrJPG5ZvDHjpuZ5hra2xKnhabdZdd5bUahozPbEG+MrklfLjcFXrgHNeOID5yB
XhMCSfoQDMJcDjFZsFOVU8OQcm1+GWJ2uqG56OwBYjkuTMUxLzLVVI8KYpqH1nDal9FZ0sPf/5K/
0ZD/9Ft6ug6L2HYN8ua+b/9FJYyMKMevqabDKE0BUBBrJECs9qiBYtxVWcuu3qy+TywyNnaGS5+L
Vx7yQhIcEXVHQ4siDJGlI85FkgaNU+ovAqrDne3P1ld3LIoXu3G2JKOMR+EX6IyKhBn4qyh/MvSM
yPNCLU03JNMXfC/GpozTeZ/FO3Z08VduZ9nB6WwbmcawD+CiqxueLgm7gMjYmrGTgqbCKljZKfwI
wxL71qy8JxXZ8ig1WWxKhlxMVHH0kfDgCYs2i49WvQz3NamCBiCda53RJ/P9EDn2tmbBGzpW3YdO
71QAYgVx+0xVGeb9MqQlFC4WSJB7Vjvz54w5jOBw0m3jrDP3dmThUJROYuDprZ2N5i7Wg52Y+lPd
t8WLGyfZd0551QTEyZ8pEFUJnTsje5mgYu/06noltcCFoQ6279NoMTPeLrBYWCFRM8iZEa6NWaTj
fd+Vza+lzO13nWSLxvIlZCv6Tcs071ZjQtxYcQrFzCVHWzj81I5otpnhH2GOkF2L6igwcEN3cJRY
TWluuddreV7fz02Vyzo0fQKNbTW2gSjMNzshrmShkh7jDM4+ifD5i5ZnncG/1Zc7QbIuX81mcM94
voQsssw9Nm/vSE7SfFeR014k71N57PTeDxuYHk+ZRVIcvym1llnQN6b5XjWq2mWJoa1gIE4C+KLV
F5yvPfyDaeSjmWTQTlV8GOd+lyTmgxFReMa9bTh2ZOmCWZtQIzhpfZqKz1zhPH6YVX6bRnYSanTD
bIY47zd9lLF4Kro+VLp+qg1Jljdmg4tbPEbgiW+pYvmKh04/QInXr5FYMJ8r54VYxrtREMwe6a6C
/uj4z50dAcxTSpzdqR9PpU3tUDUsnPx0ROZeNmRCBz0iTKEl3KIIH4qiJGuEonGjeTEE5JY4HMaf
6E2rk5kfZop2CTpimGTkfgKlN2w8eRi5aMM0A6Wx55Qb4vrpBieKsVdtq93YS1WdSY3poZrs+V2O
rf7Qpy3d3OUMoj4gulHfL1jl1zJ20dzMABGPSTnlBwEA6OBWfF0cba448LEVXbJ+a4wGSzkXkXfB
HofzTuJoH6z4VUai/4TIMr+agxpPpDOHYzb4HRUutXVWukbWtsuikL7G4diTyLnXZsoZ+nyeYxKk
KH/iWFIyuTQb0Tg4bvW4CCZtmb5Yg17uTN3AV0nh9NbKKf6Uc09Ey+zTvXCa8gzBlEUwWef1WFbS
HdZn9Q95+8TSPNs4FQtbzaFVsFnLkCJJefTQAXC5A5aWb6KaoWABZx6otQ2pNgpvk8Y8OX7Ucxp6
T1/9QFEWv7E6uWvj4kh4fWMkcMKXTm9fFjCH9wZfVNRmvYGREVGiEOh1RY/2Wknm5/pymFGXPxK8
8TunSl2qMbsS8qIrnjSd+YK2muQexZfpZG2Dqio8u07s028W/QDa9gJw4KQ72TWPLWoJJRUwmU5I
MtWYCzWbgr6cMNdxtOjXrtf2PeARtFjjkP5cNNqNMO1x71H8kg169a2TY51YfErO5tmsCQzRduyu
zWrzaFJF7Jg0NErS1ltfUVhFtWtyT/Z1RJM3jS2Kq7FlnRffLwg77N1JUVBf7OftS+zg8OiVyU+S
0cHNMbrjV9Ic3NCdSZ9z2GXS3poUgNyjvOXhArJvX7PGPgAUyUPfped+bS4I6wgllzlSnQZ474Fg
qf+dGXh4Tsl/bM3KaE4SqwZnR9sy9kIvmj0ll/YNRAjtOvMCyYbUCeNF5NLsY8+J/ZUmawzddHl1
V1jZ/K8s7q9KN5qN4tz9qnv2TZtRsuwOTbVvqXAfYXXo5o096fuu4aYgVG/eDWZj7QAzTMeCeEk4
5DLZVWaUbKuyfxIRrsux6yAWZaO9dVP9oqKSWDAZDhom62FO9rz9bvahLK9JzqotkCnkjNwLXLaf
WSqR6VWmQSbbjwrkAOq2WyqtsRskdxM2YxSwH4/3/xxY/8WB1RCu97eL61tOq+8lx/8/7K1/+zM/
D6w/ltOGufKC2FALTqz/fWClMuEX3fLZUHNcxa27HrV+d3f5LK7pwNAZC8FK/fCE/X5gtX6h5AHK
FEAg28blJ/6dRba1Hpj/ON1jL9M5SfAfk5s5UY51Gv/DHFyDSaLufqaSq4YRyYqmoKN7BOEZMm9l
M/f3zCxpKY5posJ5VN/GRq6FOer1J1S1pYJ0VRiUi+nr1Z4sTUFSEhDVx6IMf8uxx7MCStznMwBu
lb+ki9WcK3D7n9KMJwp6+4x9F2c0d94U2jCY+1Rzqi8uKGrj2JKHH06TmarxVuES2BIDnRD7jHyG
fuhktyD+LCR6yBHk5856T/lvoGqPpm5ZLkAYZvV16A21NYyEMrYB20s4S098I0vbY24nqr3zCRIZ
QJ9LnvGWk6S3eNPGY5/3JCdUvzqpClkHKi2nh6HR9obsGXAMn8bUCfaAlndFyKy7/lTzIl8mu2X0
6c16gxP/nGDUV4cVciFI0Wf0IW16hiPCPK6p+DYLlCzSbLlqw0WLskUEfPK8y0iE4pKSzcLvs7SX
th6lczPS//HBO0K3YutLkA7EbZZjp6xWs25cBRp5TYcFtTXSH71nPZlQ8z7hEKCkjJLw/ODmM4z1
cucsXjGIcIRE05kHmU5J1Uxhm9VD794s/VQq9vc86TGYbSnj7iUyhB+ryRiOoiB/PNyAj5Wp0wWT
oA0E+c+Dr1vzSLTpizUNcW2ht1xyeuWnT790a/ndl6L9PpOmHM07o2ztgr1+EYmd06UuD2WSSu4r
1o4etRYm0hlGQXZyyp4clEuFQhLO0AmOYF9LE+pB9gCqDw9Wiu4eJdl433KLD/Q0lVyWU1Zt5jqL
WSULcfJkRkA/1pcdrdvZft0ziLSerp3Tk9kicWhs0nWAZibvEBq9ziX3avJuhwYBs4Ne6kO3BQRO
wHjS1W5B9nyvjDr/MMhemDsfTo8dQDwEBeNFZFPjTioT0JQvTq3ZMfGacX6SaPjiYJX9V/K0Q7cS
bu0Li+3UDiqrjr/GCgINommxKyZb2w+mVW5cXu42d8ya8UJMD2XViX0yZp68t0SEG7Hxxj7IOPfc
GCJuRjgK7UBNCWHWgQX+HXB3aQR0pFuAVORyIqOrB4vUZ8hcyTs/I2BJgNs7kKZ3TtL22aa3nDOB
XIqOpiz6mqjE31XFQvRVmtY2a7Ly1Au3/iLb5c4uXfthvbLvCX7gOsE/uXUacbvg4USKrbvQM2t7
56VscXkHav17JdgnV3YWvxLrWG7IyIznasjyQ7vaO/ElxnsphxV63UZ0itftJ5BtbEWO8h9jSyPP
wgn+7GXuMwS0+9KUTehqkXMmLGKf67TRDlK2I+dDCiYDyax/BrpqvBX2PE2cM5eK4qZcN6+OYfVb
Ubbmd8316MLreDd22SK7Y9/lH/i2/VClETXTGkxQKLmDYz3W5oiJ1HCH6sPy5vgJ5HgM/yBTOISK
Kt2XfkthwFJrx9zLjdAkOBo0Pd2S9DZVp2wii+VJiVVggOdtAo89wMfmwEaD8roxn+QOVpvgQu87
fKB+0j8xQGZhzvvz1E7NA5d1dfWM+QzRXCNbGPkHzU1gtHsI1ScCoGCogb16nxO6y8XPvfSA+ar8
ZKrwCYcDFw7qAukUEIFFwksXVDbLKxOEd5zNFSDO1f0o6KNHshhn4+AT0WY4Wb54uhRYGW1QChCm
0zu8A9zZe938WuXxyG6z1zbTKCyJm9Cx32yiiRtT1Mu1mvw0tFw1vmQAGQPblNWtkdc4BAZ3+sAd
O2CAMrvvcTZqaJfNsq1yTGQT+IFXo8SXtIjUvx/oeEb9sKudyOPuYihV3+Ci0h+R/ZcsbNkq0BgA
9m7bkuN49+pebaypr/DQaFVHa0NihonstQD+U/wdm5F+KIfSfTONbtE2C5cWjFLsiUk3D05Av+cI
EZU7vzdynHW9wbk1GiZRvpHmzmKD8yUGxXbjjXZyqnxVXxqxOogbJKnt7Cfzt3RW3SO0d6KsjRFh
HdZn3IMJq7MQTcdBDxqM46LmuQ8JemOsSs2tmEA5mzbxxknWHAnNRp2Xshofclfb9nPm3zaDgfXK
ndMEwcjRsttEF5x98J58zduBitI2r2/d2psfYfi2E366xL9CUekOg9dNx2qKUgtwgUV3ZZLq92gn
2UvhV80Ldj51Kfs8olc0Sm96ZKcgGb3li1DWvE0QYfezGmagv10T6E7ZJhvsVHoVTiiF3RFVCtpF
DAOHfZeO3oOIudFSuyRGblEnSwfKhS4SSsVdL6pO5ahZHXLmON9gHAclkCpqPL3KMnkfu/HVmlws
5UPi7MmvDRinsXGcRCqcD4O/H29YVKaXuIMt4Ujdf5kXG0HXWnjQe3SdrG3Mbbpz0sw5u2ldP0Xu
wAyv2Qo9Po6wV228cToDvVK7Fgn1Z6vEf4bjfzEcI6Wstoh/ruYcy8/0L8Pxzz/ze/TB+oUwFoks
OoNWxYQd908xx/N+ocISXy1Yzx8Rhj+YOsQvLuMv+1QXA4bzY2L9ORub7i8u/2L9Yz8DE//WbPyX
9ir23cIkKk/Cz8aL5rEQ/vNs3OPBTxeaZY6RuSBcNnn+bssI50Kf6pS+0e67go5acsBtv3YpZ7Eh
zk6iitvFoVc8RATOtpGeDp9uL7ixRVP51adVrwpioNWgEnqt2ExVhDOpXMqvkJZpP3eEca/SkflK
4rtH78+9JcSiEBfb1qfQIXW8R8ai/KqmfrjXh/eiUiykiAs8syxSb4SzBjj6Q14u2Mzr6b1lSJ2g
EBMexjMdGxG0whJ3qNm5cbatnSb7NcGbFQemWpt7Z86VW4rY0iNPL2bVKPf72xhTu4ljLFqsja04
R2zB9NEBojB/CLBwcM8aJBCCukmUnE3pDt4WGyKhY3aJDh4VLas+6rau3yqa1O/6dtbBSeTtTQxD
54OBtHyzutTGrezFtPGMWfMw1zJ+xyTmBrOHIV2wQKDHvfDChoHvbrGn6mKbM3fQ0ZsaBcJkdKFw
ptkd2O3pwcrNZVfPEJ7a6kifU09KG+P/UPYqcKw1jJu6F9G0vgFfr/iY2pzpeyq8CyHP+hh1snsE
Pt9u0rZtt9Y4m4doqaG+lBqzkN3FLur20t9405hGx4W92GlYsD+wCrT9OEjtxj0zYkFmUORVn82i
7h8JEeON7em9gck3iNcUPPdrp9XTsR7thr4Nn7zygjkHGLwTVAsUj3GKlvMSi/4lz2Z4abZfqPMY
qeYmYXf23WdUlwHGYY2O59xaW7hL4BqAHyRsZJ/wvhDucEtAgZOB7/TZezNL/LsMFvYeaGJVBAb7
vq9SAiQPxwgvTkBTYHwpPb8UB4D0aFeWl8YnN8/FxV9sXs7UXfUo2Hvu+iaxboQh8X0nfZUcSDfA
G5yremN0A6WtsxiucVLQvV3I6U0rY3WCC+B/G9Xoqh140BhnqTl66XZsGv+KjWgZQzhOlfYqYxCz
CaRA2l68SCtBLS3Zh1VXpk8OxcgwZC7Fxrc7EdIJXz7xQWZfeAQmF3eS7W0r5uTkKmPwt6Iam3MS
lRZVsdQ7bbhWqyeGJ/0+JnHfbjQwuGdRxRYPW6uHsEa2+w4+JgkRrNJ8xV+nUkhLQjrwYboG2UQg
sj4BFtf5r6oUMfFqRL9ZOte2om+DrhRdn0o4JeC0lwMNKWMQ0YYSXedxMOdTYifygD/lIjieEOZw
F6ZG/PazxbhLbtYdtu0EFCCK/DkQOUgjSHaW34ZZbVRhiaXnsYeJvQ7Oogs74O5hgg/4ziIxce5s
J9ljQQORTgF5mGVzvKVgL9t6Js89xRfmCnqB71Q6DPmX6UcCgewJWBs3pQHb36Bq9PqjtbRjgS7l
OqV9Zwgm7LFXzxau6Ae8IH62oVdyPBLWPVFd49xWayCiWKMRRLOXfd0X8wPBE+PYrxEK9PD46M1t
/jAqU13z8beoBfUxpp9v3ZoPknQm+E2iGegsd8TiiXgR2tBJbwzyVI8pf5OpNft+DXj4JD0oO1sz
aNpJcs7hwQ7U3xMtf80aEGla6znBKnCEiF+FYg2SuGukJCVb4q8hk3Ex/W21Bk84m0eHeL1Vz73+
UuJ2wj9EUCWbP1U73HQL72HU6TfyR6ZFYBPaUXD3ZfoReCH54rkzERiyMDafGFUPxlVfYzIReZmY
3IwzSnnpSNJYEa4iY75x14gNZqjHITULmkTdLhzXLI4+ZgOcsjWg0084nVg1ZuG85nf6oV2jPIlz
S3NMe1Jme9OteZ+1hmZvrBkg0c4Z8HbWTxvXz5KTil0r5derl7dkattbfxotoP8iMLiMbpw1aaTH
ir3+j/QRIKQ9Jh9tDxmeq2mulrv5R2CprcQQeJiNH5p59q/mQiZ2E8PCfcjWvBPY+k+3SvRTBpzs
BgBIs9Xa0StC/FNivc82BKc8Lr8nV1fxxoatsGnWhNWyZq1iJ57v8jV/NQ+CBiSWrFiNLAJbfvpg
Kyig5prcUgSZCMeQ5lJF/l/sndly3Ei2Zb8IaXDAMb0GYg4yOIikRL7ASA2Y59m//i5QqS6RypI6
2/rxWplVZZmSAgMBuB8/Z++18w9DFgQ31uL1wr4OVoz017XJ1+QhJ1+nizcsm4LnqMUtZiy+MWNx
kJElwslvcZX1i7+sM+1juzjOpp5HJ9H0j9biRrMWX1pEwoCPyx8IXOp8huqEGwigk09TZN6axF9s
+9HJvtmIlM5q3LSL/23sJFa4ZnHFscZoFwktDeSTUV7fWlmUrevFSWcunjorwF1HKmj0Wb5a7rwS
+qKT9rc8hNnZA7h4jYyNw+7i1osX3x7tmmtHtktGNp6+fHH3ZUhCluMpjr9RPFlDg+RZaOmHfPEF
WjTNPnalhID+ahtkOVwshINu+0I6xXZ+tRhapr0Ti+sQ+J8Hm3qc94UbTwe7Y4+cUmUftAzE/HfJ
xf8WyX8qkinXaLn+9yL59Fy0z+3PDWRu7vIjP4TP8i/LRVJkMVqQ6CGW4Me/i2TGOQifpaHTmiAz
Gh7/fxrImHh/FMXYgfEJEzS4tKGRDf2rhjEV9ruGsWd6bPEEMhIm5xr2eyZAHXQuEbiTfaLt6zLR
sR0xrm2aByPszFarODA6uA3Y9UAAwropi1nAgyIdl5VRwRETHzKO7FqOK9dGaLphftfIYO8GvQB4
aC4KB6fOVHUm8cF2nW3eYGEbz53OgGmiPAXl49P1tElAZHyV2xeDrNvPhMDcdDJ28BABbQNfZzvb
THoeXtQ6pDmp5g+aq5QAN0aTyq89Ueg1QHEjUTuE/61+UcC9tvyk1ZcOAHCDdp/Vbl9fJ/RmyTUJ
vMc2UyarUlv3KA+aIalOdtFES86c90mjd1tyidlWm8nLDCZWnFUAhsJAZBQVu1dpXdiPNbXoWvPK
8SmGR3WteGe3TB4tjsRRs5T8xtStSjPS0A6XzENTIqMOCSzSJ7u16k9GCz9oBX7K+8x4/HM2zWcX
NBgWvjSfD/xXcDn0tnkVW4xmUaqJTZeYnj9Rd/HvmF59g2aMc7Q+z/q6G8MBN2TlwNct+5KoWiJM
59Uo4KMVmsqvSUJpH6YoR6iKVnyHeXu+8VpjPtK+XEru2Jg0fB9avI+yJP7C82DdJET0mZuhNLSr
KC/wNVt2s2/LSVC3dsVdpBwiRN2+vC5x8vgDRInSl24HPNkajI9ambUShhooylKG/RpAcIl3BqPp
AF37lIGMGtZxv/TxjKLfANME864FtNZG1DCZTKYS13itnrQ5r+hBZtqODEN1IJNMfaYedw5RK6oP
MMiCM7Dp8qLUwj7fSaXNV1Ov7EGI7TTIbpHy//hf6hqJwl+zjApJR6zjygFVOXiyaI5J1YZjcaR2
GbNy7XRBnXhbo9HYOMSCVILn245qA9xI6J//dyZXdHE3/2FFNYTwWJP++4p6GX/Gif5c/Lym/v1D
P/oOxl8S0ZXjfY9reZWK/r2mevpfksUSRMx/fCY/hnLuX3QDdIN+ABM7842bRPxFk0CnVyFfEQ50
Mv6Fu+Q9qsZgcUUpZqJkBewgmQ++7TvUE0qUOmsBalVMDGp/CHPIwo2FYj6I9MLmdY3mHGF+KrTx
Pp4KeZiqOapABsLsfXbioTBo3urEVEyUybaawf9L3o5TaBBvjk2zAJoFQrdp/6BKfLc5cPDnF3a5
tbprWBYbztvf3G37MSPksTmZoT7dYn2mZz0m3gW8bP08agAdVj99tf+gR2XLebsfcUl0fMJBv4um
j/CddwNMLc7MaonNoLT1LsrO0RJgVMxed4kEV0n2DxrTvWj06tEba0jYfi8HQoA5DsNbtUJYYIfA
idHWqcHhrhR20LMjdFhT3CJGA8rIfsIFL8VdZohO7WRQlKekFaBQQ1wkA52JoLHxGcKX9zkHFOmW
JYF7rdnDdIsQ110bQlnPHTnCqCvIv4hXHqRaUlacAJ0RWZr4TUab3FDf5hvBK9i1fb8NaNhcznZs
3DUw2uEKEXz13KDd2sEh9RqUJpXAEES7x3cQu4UE33ljuBHLb66Dz27WdRQad0JoMZBPB8naqm2S
+lGLmM6F9sivMRlENm7oQFePxjCmyreRTERXrPj8Rt5smQd4cyjqmtpCXgcOyRB3RDaI9mQQv2ec
VTo62tZ2Zrv6RHRfER27puX5C9komcA51nALks2408zMmD5SLUzaEw147lzcTvw+RBxP5aGpXCLr
Blpayg9sjUtn1cCfVhg1pw3tBfBZk6LVjvkHa/F1gCCV/gi9IJrS+IxiyLSFhXAJp3A/I6sa+oYf
90bR5OS62TeRTWSer7c1NymeJd+CLQn+/RSB5q/2UumkRnEfzd63YpPbEpNXhWjS6mr1gekRXytt
eEOcQgV98Qji3rhzlpvj1TFu4rEyy5MHIk2s46yj9FDDMF5G4ahuNKbi5Df8Bwtec4jrNm0z8xJm
HpziVWM7qLPKwcg2RMJiObJqAV71HzHhyuoRVyeddYkeyn7QBkecx6GC6GGm4bMB4XBPeLcE7wz8
9LkIsXNXps7cSTBVOEHRna6HcehcBiPoKf08C9L5CEbEmjZW6XgPml233Y0RK81eWzjYINeDEYz9
Mc7t5krHxmIC9gjp6Pk5irtFyS1JhDRphUnN+Dwu2P1FIiDHbzPiq+qRf8zR1U7jdBvnurhDvZPF
C2zbem4N8nv8qPTEHTMqvp4s1RiTaMHId5uOKss3yilpFw4GL5eDWotuZlWOBHshE2s/tZyob6mb
eRE0Soppibc27F2a6WR8GCriID+1zT4cEkTqSYBYGylwvSBFGcybaL/ClVP2XMUGfKdWgrfN20zw
IECQeHiEcLo35amIUqO5gwyqaQ9aj+7somNzbzDce/wm2Wyy/MLgmr37WBK9cMuUj5DuXGuIGBnQ
N6lBskAo6IvgVDuQeIjhiIFZEabKjaj0vNkHzA2nLSk3vD0AdQzTf32Q00njiys1AJBre1heCkb9
/C0Y61hDAQUad3GvEbFA4R/Zn0iY7g08Ox4LhRsKmq0OtMlzxPg3RF2ac004icm0d4KwSZ4a0Ywh
NuI+7L6AZO7Sjw0rhIh8+o1WA+ehKDCvgWgNvI2ThRoSCkRPCB15nI40JPjOO6T85wRUwvTR7YM6
/Wo5cIRpRMzIZFHmDYZxlbP/KIrsPgntAynBLmkixKPp+iEyaCjgSXdUutLiUH8C3ohLEIHiuTB1
75M19IFfKnQCQzgtsseyv5/J4tukHaMoHowlrCCMDiZhE2szCICK5/Ew0k4Us7WOnNza046wmTNL
VJTxxxCwW7uVlWXjii8rEnFYZCBVVK7+ABKFwW2uP2mgx2i+oidNyRuCeDACjhCpEb5kbeB8XcyO
q4IYiyu4dhf92NTzBiXzdGOXTvhkmUOxQaktSSOg4+DWQfEkgGhvjUIPA9Knc1i+ndNArJxJY4GV
RPKKSpGXVmF2bySts/Jwkm2V1jHHG6bJL4DwboZ8rK6GTOUXlhz6zdKAuGFZr54Sr48+DDK7Hh19
SnYNXa9tPTPGI+S82CFxjj+ErZ3dj7lsw22DA+OCU4lYZ2mtjpnmYVIwJWcCEsohojqAneLBLO/Y
dKpPhZVX0RrtSUEJrZcfIxv5rmDr8VaubdFIJABhOlf2ZK6WKIp1GDjtt7hxmjUaDonOPQm3Y2YY
ZyuEDbAGOVnMq2mmHFi3NGVPNbzTnZvVM1JfklwPToSxK7TETRKU1W5BUqyBKVWfkrSpSE83BmDx
cyCGzZw7/bnuZPABuLa9AxSYbi3yIpDTasrdzrNtnzWCTk8s2DP6jYKwaW3JL+nScTO3DdBDNAB+
3c/JPiKn/W6IB/VF17PkxEAJaQLil+x75wOqWfiVU0o2h2Xxs2NmEb7/JIynPsEPxH9IXCfF7Rf7
BKxQ000Wmf7UgYNIcW36+miyCUmctwBvhpL88Kz5gyB/qXreX9XC0oSHAvcrfYO3hZgkBw5uuuUd
a1Sjj7GMWRiQUFJj/L7+emdDef10trM4Naj2DKB9b68zRKXdt16IIDNdKgyafazZBYYZi7jR8A/F
3j9djPme4HZifoG7+fZigndYQ8LsHXFu0MEtI3loMST5Wtx7m99/rl8LWRfbFPfNxWmGT/RdIVuH
nlNpKBuOJrmv51ezqgV8GdpJV55ap3T/8JT8w/UWy5rgMSGo7Rc6pcCAUhZZbh0VE7SH71tQEdHy
8C3Ah+O6jWdu7+8/43K73j4jfDj4dWwqiCt+KdZn5i+ke3fyiPmb6srRiA2hLAnYgYvJYA+UNj/l
a/nAP+tawvbx+1/g14fUtdDaeS6zXMOw9Hd4yZKMG30ixe3Y9wjlxlEzD5MYy9P/w1UcrF62jQmQ
k8nbpwZy9FggLbKPKAia/RxjxXJcgqX//VU4UCLXXNwveFLfXsXuTKPGPGofPbzVa5usV9+glf/v
HxPLkwiKaQYyN38PMU0XV2sVl9bRIFJkR8+Ih2KYCbvFZ92Jc0fwl/rDke7X9Ys1nTWMjyUX1MG7
D1aAMJjHzJZHrQzsT6J3w6PSB0qRPgO1V7izjrWnVTwiv7+hv77saGY9TMZ8WuCH7z+qhy1LV5Vl
HNOetzsoWSc7G3i5Smz3D16wf/iIPByk0hDN44CWMN5+d0424p8j6uxIxlJOfJQoT6rFOslIlRV7
OcHBjPqXBj5WTlLuXxu3aHDppb676KDHhRl5tjhmdt3si1zi2tTdaMdB549v+iuH+O2r7tGdoIEs
X0EYv7xpkdu4OuvJERgN1oFE5Na4gqmR3cKNAGmeZCDcgpkyeRqp60ZqrfY81AN+Eqm1ksNFaT1n
odF+gTBhUnUqSHfXKA6r7A+P268LoafT+qDxiuaCBs27DaWIrZEQloAnnKgO04+DuHoEX8d+OSTI
SLDZUNb//kkTv65D+A15q9ie8dTiqnz7/YdI24yAPe6ouRq1LlANzg/dNHVf3EawZUZVsDzvSSzO
dZ/Vj8NgKYGR3Ztu69bA9lWHvaq3VEn4WmcBA/D3v+A/3RNWSpr8GOx0/b3XU68hJwwubz0JdhTd
upU8iVAzj8RgFwA5ayI3f3/BX949BDTL20Arh0eUCcPbG1LH7VL0z+o4yICsPj1ZdCF1wWM6VZzG
//3F6BuZOg0alpr3z6arIG6FCJuPUzhN1+A2vAu9dTnlWHrFKen3F/vlq16kQThmhW4uO5717q0D
qSGqNtDno43Rw6Z8RQOw4kXklPj7Cy0jm7e7q81yuRQPFh8Oquq7Bzkzo3iyGUNSQTRRe61zhmPI
iS88vQ+0UrWnKhnohMhQuhcRObcTJxLHbFYQ5tgG0WTfRnFKn0BDjG/6rVDVo3KaZq9rNq0sul7m
ljDG5XiOsAVwhxHO1x2MSkQdv/8kvz4M6Kw8bNLsa0x+3pdCcTG71RIVd2SGQiBs0ZenfIxgvevz
v666UNfwDEjMELT0vptMfzIjdKFudMOEg6rB935wDTgdECxrb6MRWHaSxfTH/uGye/20MOKcBgwE
vp3/FpCu339L6E1NUTeWPNr1JL/atjEcGUZ5D68NkcWqJta1yqz7cpqMP7xkxvtHRHJlG1CzyZUN
kN7L/O5n74XMgi6WY5wchaCTpNZ64toInxkh4aBaxD/uiy3SVK6HshXt2QtL3kCzCeO90c3YPg0j
mW/1PqeLqNKlX1M3i56e6Tj/rByeoya3Wwhy/P3XpEpoBX/TGFv77+l7InXN8oZMTfWALZ/tTmMz
2M1dAz4LKznye9zC07VFLmTvk+pE3y+lcRSs4hqj8doNmTJfMteDNKDD1bsB5Z+cG7vTEPPG9vX3
+L6SAfiKLja5C7pTk+FHW1ov/BY0iwessakuulTiDHsf54csSPhyyCz0nb2I0DQh9AD0Re8bo135
bEIQwQWbiYTmUY80S3whFyWlKU4ItOl7U7U0Q8EcRdfDDNB142i1Kg92SYtyh3AqiPb2kHIqKmrF
n6oaasJr8TmQrTRtvWypa+qKdy0qMmv+Rrc8RuEnwoaD+9xA81mMD9MtCMM8ujZzAhYv0rAeupvW
bPlCUCDwdpcir9LbUunsF03fiXordHu6TXXDvcAGV6a3TiXaL1Or8ylGM7HUVxPng7xsavC7pJZk
fM2THvODfHTrmTRRmpKL74UsPyORFwN3c6Cj0dObi1P8MVu7InsCKfZM56pb0sB3bj7bjOTMgL+x
txlFvShCbA/1lJBGNZUxl65T1GtrTy8QJ6+izGyNq2IEMHorYi1q1ylhjdE159Wy8QXUgcrXtFge
hqEhzWDdd4vgsILOubbJuLi2UKxVx6IYOEgwrY2dCzkERFqipMwC9lUxxOeyyehpIdtu1W4ik8hY
GbFHlzHs9am5EwWEvx3qEx6wInJt46zFDXvDax1Az56nT4U2rYbIxvV8BJFtzidoV5OL53Qup29e
p4JrV2F7/N6CszISE1dmNIk7SVLDcxxEzG3bvh2r/ffXCobwEvbHOzM6ZuI+F1ZM6220ZnEnJhHF
e7q99OaNTrKMN7bFU1S7NiezKLO4r0a79MzNpO1f5hht0XaCnHz9fTQjSFYkPG4pJEJJbeeWjnwm
LWbpxDa05wEjcvyZhE4H/nX7c+yeJmNE78q5gL0HQyjVyczYlm6qt6ecZBi1yyuNSUM2S26sDAZJ
NqxnhPFNW9T8IkKnd7KFBtveFhCjpqd+ckxtoNFjpemti06tv7SmTNzZCcFsmDGDeP7qakwyNgm0
Y3kzE0RJes1MbWzy/hGAxH7MGCAio4Z2Bc+KZJoDolZ2pvORwjwFxEV0T1mZqyweiExjMKxyevOg
lpIjHie69XNGU3JLB025tCSgXR6xJixSOTrknUuDTPVweL7v+P+rPPnjnJS35qed/hc0/SVJYl+J
93l+Oyh9/akfg1LvL46ZHBwYhyL4oI75P+ITz/kLsB7NCoLBmIW+we14f5lQdixmcsZydHPYdH+4
F4H00AWDdE/n4Tus798MSsXikfx5/9Zh0CBscehh8AvqYDbebqFmlHqk5RT6qdC1Mqrx30KJXpNm
HezjTkzVJpUmMZh4XapmO4HGNDd21ZlfpykDS5cDjWDORDrWNJMvU+LlTdTHSWVSPgiP6mo9tuIl
dI3wPp96x49D2/o4SNldwqLtrtVIGNU2LhMrZCKrOZfhyB/CvZu8aqeRpblvuqQ4AYpDBzpZNxnI
lBdtlMF8Yho1EWJnGx0SR6QE92Ya9M5Fq2qFMjqzRwirMjf7L8nr8NYgLyuw0Tl6SbVVM8wdlbao
3xodm4tj9o9jYo3Mmvoh1y5TM7aWWiB3qm3Kd/shDJDJ+KZRlOi9syC+FyDDVnheCoXjCWr7AeZ+
+8VpyvqDLXuclw5BbcaUfMHFN29iJybdUq/jZDXQ1t8lRnw3p2Z6bQNqRcvqzeYlNI8gX3eYNffw
OzoyfZErbTqhPU+phMSmw3Q4sFuwURSeuak5+kMAdzHR0KisrY3imHkr9My6HDzmUaLrHXHoPa/m
1K+84EHlrvOhcqzgrulmWHhN0JnaOmkrKzshGWFldpAtfhpgwIKvMxyfLDOHe1AN2LGm4mh7ZXYi
E41BeJ8DGaGyCZgNz/N46ohJd31y5CK82La6rYtQAk8NQqYzqUAI0iF+WRndiD1/VJjzXEgVvkTq
sXWJXN4TEmZ8qpSJjpNgTXXnZU4GxDEcnXhPYqSbPcQgFov70EXHom969tgJ4isxkG27YzZCON8h
Cq0CQSg4DtDeYauakG8OSbplZbhoW+kbdSURvQckeeoBhjv02cAlgbZHwWsMwKL1LceEtDOsLxL6
mR/ZgBWoOVqXuCHNxG1gGeMmU8EA6MGtULI7dylkutwyDmHfXFozuY4KcboTl2dZK9RcVrqTBEod
nbTYFlSm9+BsbyZTwLXmMttQoVXKh/lR6CN5vk4cbIMBK1KWtIe6iaKNsuvkos41/VBZMt2ijjGO
nsZ6n1LOblqNRNJcTvFR0krajm6JJjGb1UEH8MEXlBn33mwAtXLJGIN9u0qiTvNllwxbAp667miB
IDxQlb00VBPHJpbhqWYysVYqX0I45x3jM1JZq34riSJNGTCuY6J5/bDWPG1VEdfmh1H01VL1J2di
6uoxfUB7pCscdU3q+rp04TL0cwiDAYcvLVj4FIn60MXEXiwRgERTWIDLiWa85rdPTgk2ZEypNPoP
CDz6rwQvz2s3wokAt2Xc16D3U4cNsghVB6GuPhSj9aE2s9vUjS+QIlOX9roPVOAOe+2u1Fvv6ITj
bevFBw4qxtrV502YcPdDYm3dQd63db1z5+kyMbRp5Vn9tIUA322GgGEasuYH22RsP6IZX4s8+5pJ
vVkZBcGhtHv6D7FWXEIdFL7XwUCoGSsT1+deoiPHppBjndRh362AqskbwsoYbk1NwXB0GHm2qnbJ
4mUEQ93T+lrkAedtss8IxJAJGLp3tFkuj33DxAzjSHKOvC7Z9/RV1rwV4oYYoZshATsDSx0PeXGe
AFU/Z8tqlvaBQy5jApkEoq+8jY3aPpZVF/l8YZQ0hG09OjWJx1pLOWNM36IuF/vQAfPSxmCBbOHO
vsXg8tgDY9+0LOs3ELdxqynbO6SJcxvYzQ1jcH3LMuGeykQbHezPdveRdYUITFIEhlVldkSUGT3J
2l3a7XS+qK0OzZGJlhURTTF5l82ko27QOkBN+WMbGqToef0VBrZtUYPExNKHbrtob1sb9LdGYFrQ
68kWJgdSYK2Uz7gbzqkZsTtAIJ9Sgp3jpLvLitTeGrkKPozpeFlBT/In0SX3yFrurRBWP/Dt51Z5
n+zQOBi9ZfMc99U2h8q2iowR5W9zKO1kh66RmLyklsj3w3o3us3nAjDsxiL8d693xl0VOCkPcMok
I4e6fbLqUQdaat72XnWRtdEDqFJF6DLitVLClm6rja15T9IjM8SUFm4E1tJKc6/d1ty1kF1vJ746
YI54IImPU+738OiMrHlYFQ6vmkb8N0baS2fGAVqnR07H3dYaauPU2ImLog4rLzkdJYnNc+bi5enV
ISq7PUHNxyEO0l2X6bEfehqU6QEqbpmCBgk8h1RMuSgYZU/stMb3tSgn3fMMBesmyiFh0TapL7M+
1rCFDuWmSqzopZps7DVGj1UYJWMxZvdConoMyktvUGysCYkUBpbOgT5oHTv552Eq9p47f0pIoyLO
NfIRDpSpLy0nPg2zeUBsIrYyClzDDy1LnQkIw5ZOcAssAE5hJyu2UO1r5ozrKzQfSa+pbukepcVK
Yzhbbdx0SUPOzeI61IY2Rd8S2SS9M7WLx2I/lyTCCyGqLbb4/sIIiwCVh8HhpdfjVWBq95E2Ltsz
ySUlZgrNJXpCd4wHxBrFlR5WWH3lnMF0ItEi6W8JonAPXpuq4zSY93LSqxetGTRCDHK0EVvLGU3A
ua+R2VKW87BnnzU2Q+d9htJwLSInxnkydretVVzDNNU4QGo3sPn7q3SKP7b4PLb9hAG6VvZHt5XZ
Hcaso6EhfqFx+Wp1qJ9YXuV+FHPwjAK+2aCDag4miXSbpByinU1U+Mp1qxTfqOTDtsMj+eztptAJ
RCB0NH2oPCz23tC63+zeCtc9Y/wVpKzsGWfa/MEZNYQkvftoplbl527uPDiOitcYx3XfcKLkrggL
8rdGmqeek+Ur05zK9YRQdNzyheFzAnO4Bc7Pguzx64WcYDY5VPMmfZl1zbn1vGL4iP1gozOJP2c6
2b3zwJYNEV9g+o4bGXEobuSq0pvs1CpV7pMexAFT9fBSGNke0lGK68GpNgw4MHnnBtnchhv1N+TV
unvl2PVHDUZh2c3T3dACqxBejLfag7RzQarjlzp1P7M6Z9sayeKaM1x/D2oATbLp7SqvIRwHkdcm
YE5/mXC4xkZgDn5kGbRftDIxUFqYqHEMq75IRKtWRCDNFyitvf1YimkNv+lzFuYLxz+LxXVVDeID
C2SLYAznHolGrxHjsgjRVeQyZfNqtQJ9s2eeQps0VTCR8YOO5Qeumpu5iBrkbH7II1O80FCxXzB3
AWBWHXEKAeYLjbb5hr5XujXg8qwUEzYK4OHo9ORdx2SIFqZxFXBQIYh6JE06OEaM6nMqD5+YlIGU
DogS9CVPDRqJLXGd4QcPQ1ojLim0/LwYHjDLHWxj/MIYy97VlaPWOfOyTQ+vC3FKaazUZHlooPUd
39oRo3+3IoaXWNqyTFaT7J+GDhezoYinLqqA+CfwSCtiRNj/0nIfyQJLVlBB4nZFtjcRGpDOkgzH
goikoDHPSZSYyIRs0mkq2z3FUY6MsGPelDoeMrNomw11c9tEg9zp4gXFNwUTeohNkgf3dJ2IIaoJ
HtGkubajqiKJoYHsRbBGY88ETtXZXhU8dzlwaSDLhvBLraj8WMKFAA7FcgJvAgHlsGprfD3kRT+N
XndhU+BvdZdbnHvV/VQW5cbRPZRBcX4abRJzE+EiopsoDdG2SRAXTsWemJWHspS3HuKSnR2an7Oi
v0dVY11ptrqBi6BTLlvzdkIH6TcVIaFE2q+gQjSXEImHbaM044GhG1ErWZ7fTx0ueXqZbHXEoDOc
QoBvws1LIgaqOBThk9Edvc/rCkUUOi3im4L4S9qItZgcdaMQb26mzIZuQDC1PbnBvSOyizrq5bmR
Xuf3dfGN4hcGVdRuRKJKH78rfAw5IHVso63K+vy+gbyyzmQfbmtZeBspKXaM2gUToyXZJVAxYzWP
ab4FKEo6hxu86C2+Ji+d7B1kjgmXFFJIr7UFtBKHqkdU3hVIvHMxzf3ZwDmfl/Xoq7ZZeib6fDYS
74hGXPeVjTnIWQJeGN2NF0x9v5ScNzKhPRqueg4rkuBF219wzCWjJElR1qgDQafDBlXaLou+aS7B
LMLGwSDapNrD2bmuY/NUTBHLY1S7fo9XcQvdp6Rebcyd2eEcKy38rklywgLNBproRz117y0nMldm
rJ4np/8c9OFLWeJLg6t903eXThncA6frcKgV4ZOmGQNK2uzQxUr5oelcKM/95FbluvG8cpeyOa6M
0K3OQYCjVSt0cSFldZOMVGdam+g+6WH4/QBL6+c0KEfKM+26t2uoGGk+KbaEJODjshPUSA+qaDuD
1D00PMFPcxN9NYFHrMxghDhiGm2zGmXWDWSK5Y9ZmeTlJo5FfmbLAqk9lWZGgVc2DjS2prgZOwM8
gjbVPjSxdJfEWtj4ldHoEZxAhr7GKJDp0fzkkFPV92PvZjQ6o+FAVZ0ePMJKdpBowHvNKjyR3Wpv
G6Bec6NQVJfelecSmlXEmvhmxW1/UlFsHyvTbfZQi9JjXwbz1hplcycJS167jfHMGT65TAs8iEGo
XykVkgjSluGFScfO71GwX9IyJpJFTdPOJMponQyclgZHLrlDjkvyM5Qys0DzVZhyHaIbhA/DvC7G
Sbumt6Ex3sLsKnvkxeBcNrCQgisbmfBCBHpxc9rwueEg2s24YxS1l2Ahin2TzAerGZAtjsMZ+R1l
RRs57MUeDnY9Xteug+4zhw2kVWAfJHUliCP++tYbaSdyyLInyj1O/URZJZA5J8NnhpJsI4xuB+rG
AyY8lNpZDhieHhJI1IXqlFvFJkvjXRLhcANseNuTmLXjKEzHxZySR4IsPSppqaeXbNXsQiOnhTPx
yqeiLYiSShO5NgJoEj2mQY2W96qElnEi4X5B5WUAUFO5eHeqZIWSUD91ad0d29L8Vqv+ckaGhfUo
+mSo+CxY3TdwQ/LrpOFrLFOb0XMKRjXLRmiQBNeB6OvWKXru04iTJzYQN6ZlfhnazkPpeu2O+rr2
J4zSq3aatoXQd+FIvwMPC2cZK5qBajFRILUV0WzcfVVlhZKwu5zp36+aOaDDbaIJxsTNPKPw4ROT
3UQoIX1q2jVm66MtZlW29GAfwZCCv1dZFC3zceRN9fuAVrved6yRlmjWFIAvg5O8xI51cGV9PaG8
PsRg09ccIU8s0Q9VMBRb2U8bjlo8yXT5/W5oQQsBmz0r0Rs7vO60URSbLj1fVNvidk60g5v0GzXY
qV/XovA46KjiYy012ibjOLpbgx4za+etMYcznwieUmqPnLxc0sAajoOdBplIwXikI0BEYDweI5f+
tSWLl6IrvZsk1PgiXWuHTTtaozhU91jhrh3lET5UCeK0Wx0bmOWsZNMAbqJQ1tZ25swrDjjJXU78
hivqc6uMU+raz6Yw6Io/dyLf9Z37DcRJxTE3njeFUOQ45GSzJQX4sCpZq3r4VnULi0dLnyKigDf1
0vpvK6g1BnDNTLn0SlTiheuioBcQEVcGZCl4SsrkuolYoKFCNPaEzFc6V3k/GEeNmr5CVkvG3zhw
KB8glPEvsZMjeCc9S6/AAID0bNZR5zDXt09VLk6NbsE9mZjdTGnWb+nioMDJAJhBDHNqdui57i+Y
KDc72RqZh2lbNoc4qxmAsKrhJmtFY+WUxjU4coD7dnenSTtvt7mL2nPbaOnY+CYjtvJkc0Yg5b42
+nibSE/UxqrgHllYopuw12b9oscC89Kmk5N2F4HwWjoW38fN/7/79f8tbXa5zmdqDZa9qCPT5e/r
Lt3vN/9n8+o1uum/NvPt17bPuh996OXf/L/9w7+xf3/oxONeN5Ac/XfH0se5zOMi/LkP//fP/N2H
f6UIIhFygPUZOqNx2uA/TKBCLOk36FYQNiCcYXr/w69kQb1nsPw6T7cRt/zUhtfxhOL+04npBqTC
G/Vv/ErvNBU6gc06JO1FIoDAiO7+2x48Vk8Rc9Adz33+BesHE7GXn+7G9fdx/G8ktL9c4J0+p5nM
LK8mLuAmNqGIZFd6z/Fwjj0/yr/8/lKvApCfBAF4v1zXYhnAgIUJ7Bc1yixaXKAMJC8TixEw7L9c
Qz6ALdJzjbS2ntrX9IioRDWvwzwG8qD8kgExYRNIXOow/0KSo+uESyJohOxgFzShvpvdov8ao8WM
84v+O7NPX/h92XeWHwXYzMuHwu5urrstDXbr2Ha0FZO6xNw5J2wDHD0WXqBrLuhAJNEabGWAEqyD
VpbX0f+wdx7LsSNpln6XWQ/aHModWMwmtCCDWm5gl7y80Fr7088HZnZVVnZX1VRbb8asF7lIM94I
MgTg//nP+U76gKYeDs1aOsWgCNuXHqjbWNIIg+RtnVjqx0/zlPXnLKhZZcCyzcZdPmAkyc+qQ15w
J6kvnpm64zs0YIZng9jZimhms8YV4tg3jgGsgZnFj4yHEa+oU2xt6vkQZECpJd0U7FXWxL97kf67
rwek/pqyLX9139/4v1wBvr/Vf/2//4+uGkTyTQwhf/+qcfz5Iyr/eM34/V/8+zVjuTAwDS82rsVb
Re77r9eMZXmH7cQhzIi5+a+XjH/AHTW5ZOChXZwqro810P5XLhmY4P+0uFseAe4cli/bdMz/YPWB
hln37LblxY0c4xgGxVSfC0UVJKIwGY6lssbKQY+eJuHL7EHHlet/YHX/ikrtPjgqtd21WdqPmH6n
l1QZ8dm1FfuIzPI4+VTkV7ih6tanztfWc3cP7DHE2hCOY/0kijrgWPzbZz/1+chCQ0mSi7Iiv+a+
m3m7uI2KYx7MjGZJTyRvNrnN5xm4DQxfuyhmU7lF772j7YplVyLG4IocYnXV9laHgWeoT5bfjD9B
O7w7eef9BOAi3rKxVFwz4uq9yVPBoTmXR05yjAAJ7OPJizj5KYsWQz1H00FUpbPDn2dcUOsCBBk1
7CKuX02wbn77qqsKrNSwcyE89fgnxuQGndl6we9y5fRASM14qlDFI3EPO7287xiENwjfL2yZ/KfJ
ncg8LxjTyvJfpsmTVGzN68Ae8jsnITOJjci6NHneHBHuafRO4vgqX+ioMGbia9/IfpA2culqRb10
K5meKfDy91lpDBwQVHCc8Tzs0sLMvqjp4nyaQF7lwuuRUALMcvCt+KvvobP6Yzy9usSlC+x4ZAbq
heBa55n3bll9unVVgprulS95nL9wDIuv6SHCTBSNw1vQGYCibVQLJ43V2sWnVqwUsT4iLfmwjLix
nz8oPTlyFYioOi6fyKcaY8rO47C5aPJZelAWziKA5arjtx9gpX+DaMWA9X9TZVQDriS+n3uH8tBb
KPT6JhgjsY4WlC3TJ7ugWEwuz2KXW0AOzp669IZTFDu3h5EC1CvSNPNVhAfnesEN7HDgjLdjUze7
om2nT9ZbGaAmQTV0nxrVL7aCFOCGI1j1XCXjVaODGGhk0V5137zdSY7hz8haILxV5R4isytIUvaV
OiM5YM+IO0XUtgDiLVG8YJMUi+BXy8GnxLftnxkRYDPU9mzt2OHWM5E0aiatMBp2APgR9r8JwOw0
/fOQ05C86r6ZefCum50PRy+u+aVULasT5S7tEyXfbC6H1Ip+lb0ut55Hc4daWHyNa/yU2hXYbqIE
DQCdbWU3xojywli1tiu7okNN+C/xMIN5atS5Wjh/UOHRwkJXfAzSzHbWggFMFyCg/mYDygUTCKSR
8XxBB/oLRBDfitpwzAl2PTNDSPc3pMHyGzroLfxBXHX0jeYBZ/i5t/Qtd7MSxxcVn1JOy2xqs/K2
UthEIJcJJo39sxu5JfDNImL1EaQAIfyQ7WSFfO/mPpgbz+dPkiUBbnYkwJlyNWI94qxMt/uQ7Kcu
YG++ABWHBa04jLW5i0B8bCJ/5i0hwXQdLQhGKcE5Bl7ziNVT3gOrPzSFrW/GnrbkclInt+drvUrY
cx0ppx0P3ijL2yS3jK0J7Yq9+sJ+TBcKZN7CgySAl7zHCyOSAYwMI6QtyEsLPbLgKPIwJbW1hjuz
tqdKXOdQJsWCmwwdwJPzgqDk4ikuhI8LqjAKCkkXSuUgan8T2qM46tr8aY6uvFROXRythWiZt71c
ASYioVtUsEZ5k/fNwr/Etv3IcWGG8APs80EvjMxcUFmmDTWzSM+dOzXXnC+aBaSJV5eW5Zh9s4J/
tIlZodI7oDtU0n56KjJBtq0qwrVcwJw4hgxihFyIfLaqmyD1EflLER3oUyELNLExbxzMjrgDXPnG
TVAf8KRQ6Ln0KUwLGHTG5PCLRj/23G5c3rc1qh1RVfZGoERDnYdAdbJsg/o07L2hNdCHqC19s3TY
XUEigvNV9sjP1GLYSAlnayGU6oVVOi7UUrHwS1sorvWq6wONwxfNN3fKeG3ZyDdt6g2bXkXOVzjD
QiW78YnYO7CfVjjQgnSEMCJd4yoynBpjnzu+0IwKUXVhq8qFstrZpXzrvYjvhi2rDUp5dsQ/OuGU
g8laLXTW0Y2d93QhtnoLu9UMkIe0KM0fI5mfzdTpp2DhvFoL8dUdJPBXgeX+AdVs2lRCe8fcz+41
sFhOD3hOGrxB21QsMNnCcv0NgIG7EcryizG5+Trpc6hvC342ydqZfVYdjs8ilPXJt2HUhl4ErpaP
o3/gumkAeBNX+EDse6372x4DNo5nkZ37BXvr8tl7TGYrPwUl4qAhF8CuWVxJTdaTRpH7dPb5qI1N
6bGvCcI16wfvgM+634Vel21bu8/XwgsgI1TpvpRtfwww1a4KjWQ1VjQ88YWKdv1C7g27nqD1lNX4
/YP8KiTvy60oGH9ASsW9AzXprIdWfZqw7z4axv6L2zaYO3P3QXvOk5jBVaV+UF+No62OTWfovder
flu7anjC7dafXJkvOmZ3jBKFrJzG5X4A63rodaYkvRVhe4qtoN86cejct2FR3uqaSgVoiO5Aifad
iXDyZozFCObfpufWNoPhxYxj4wB+1aVsBecwk8KuXIjIpAZuUuk8T/iLkDTybEu+hOqQcMgefS+s
Fr2jvqk8iHlTW+Edr4MvLw25BOKB2HuAI6C+tzCZy0xfRY4znquF2Dz4qLSqHcpNpbN6g09I/3Lp
8oTtgj7OOv0Bfqy768y0Q0NAspWJfY0BqthWkfketKxf8xIyYUKPJHVL8/UkpyuynM5TtlCl64Uv
TRByWLJM/i5e6NMN7HR8J3HzPhkFFn2f+A8x8OGoRtqC6Gt4X5aGqCUsXDFc0SwBGpPyoR9G786b
ZrYFAF+o17B/VhAdsvPUnVUpHQtfTD5c6AYJWRmhyEdCZU+JIYsHDlXpuagXqra7ALYBUHrJDYVM
JrvBsLrQp7HLpV2hgQHmHm0Q3cUErBuid74TkRVekVDnsgMeHpzcgvYeoIjf1i5wR1AMMGU8+MS0
e7hw18d3EDQJhefoy/txNPVNNapkTY2reULFKXawlKcf/TdRvF3g4sE3ZzzNQrRAOdcQOEs9fRZp
VL1L+snEgiXPQ4LQ/CK/8j6vd0le+IBwCqM5onx66zxJjUMIwk2uVZ3m9Cw7aXFdTVZKJbgjt6hR
NR03Tvgz6Bpr41COyi1NAiSiQA27cprccO5dd7HIdqMl9U4EFXfQMTBPeqGtcxOuNiApxYFVtPjl
0cW76hYse9+NJQvpDiv2wmvn6NFsWxDuLsFvewUkeToHQSvWdWElR8Fb/V6abXigxybYqm8CfDi3
6anBqYtXx2g39W+Y+IUYX0ei8Xdmj9oba3GnKm5Iq3EOk4s5dubnVKnsBtGcCwJ0hbUdpNYuKHRW
mA+U5fVJsAnwn5WfcZ8P0lnlRebnj2qK8NufAteL03M3eX75OM4Dr1rZ/ZwMAxWg4KS8Shppaoip
mamGdYH3jpruOFWbme6pjQF9fam0macv7OPRz9HnN+SM4L7yb8p3IwQdMFsDlNE5mJqVOXjThsBL
fOoHr75mMQkYvpXlm803z05nbIsTK2+E73rTh7O1R8OtIMhWU/GzCYR5XcaTx2ITB/9qxIZ5Ub18
1BEJJnIN8qeTkXfBAqHhZ7v+uHW139w3OSb2RObNycir/E6MNKFQzzUvNsaxP7BMQVmPMBhy6qPv
wOEIY41tvgrDmCKtJnOgArjWWRQt4VFBjiZ2hb2lxWrauJJKs5UyeD4BsOFpgnP10qIqTBioqlyt
WnPpFxYZFb28cvcjUcc14Iz5DQPATZh4vKwi86eHaURZHZIwDpZdkUAXD7HYdG2LnWTZaLY4S3pw
jZVHo+4i6HPS6o8JQZly1ZJSOk15kjyGXta9dRw9mZna4UIdX/iQu7rdecuLHeRRsjd8CrpWrpVH
FyPAQEiR1jRsZV+JI82s9UMQ5KLbxCU/2mvfPaZtU9yztm5WYW3Wzw0e7lez8urXogyfg1yJK8eC
WYn5RxgH26qWfTHSLt5McQa1VT1QUgYuOwiqQl33U+TcFVH9Q2mqDVaVBoi1ootHr8FHcduPdeiM
vCCBvEmzOXtJ2Ck+eckY7KHw0Js7syFiATl0TymL75/DgoTANhWe2zysQJqHxS5pEr6EmLdY5kjW
sitGD846cLHYJ0fu+KE59UFFMACvNeU039bKg/VY+Fl834SYCEWtG0rOqL7YtnCtthbq+3FMnZi+
D51cudEQH3PbV5fMZfmkJsmHSRgfmVdqythgX2LKon4MFBoXDeGm8wuNyqQrzGFk/ZkoTc1TqWEH
VMG+s4bsHjqxtwEQIVeNZgtvYrY9BZTBrcloGus49stDQZcU3Bea1Zg/l4Os6TZXrs3hOi6Eu1zB
AJ/O9agiPnZJXr+WHXTKGzNNWnubwQmwr0G4c3of2GuxIo3Yn5KIdKT+acys7G9N30gOMiJNFReD
Mb90RN+mRz0aCfdXo2Pg7W570ZJkxL5BKR5QD2B245mXpPG8XRnW+Hfs1iz7dPW/c2doccob00WH
0z4wVP3I5mt6/oP885/IpOafwkzfOqmgoxE7tEDd+XNSq6qnEZ6COV5Co3WhzFHDZUKoVlN+NDxv
E4TvhCr3Q2KdMMXsDKfZuZG59VRwXfV6i1V8y5+6hynMWutfjLv+9rst4rVD0NanxvxvReLcHOpC
EMW+wIq9qIqzIg7t4fKPX4E/RdV+F4oJucLN8hEl/yQUu4iQDL3DeIktsVr+k0a2g+W7+36a/5Ek
/8kiw2JXyObh70uS1+CwS9Jlf1Qlf/9Hf00UCGRE6FCSyADv379z11zQ7Zi+/1aOFP8mMbWhOcKb
tPhI8+Q8fhf9n/9l050kCKYqfoAlBquPf0WORAr8kxyJMGNRCLoE96FLMIn/7cezMWVS93UI3skV
3FyyLJRDt3IgB7FJlM7wRtWcuhiuW97H1bzwX7EQ1x5Uo3Xh98nWpHDjIelSyv4aa0pvIq+jal4a
4GZ81eyZ4OxTV/Q0Yw5xVW9cj5AxzQy+sxzvMCzRPRadBwRC4LxkHigvzK4qRqJb0LHePhd+tA84
9OydNMOEFOZGsKG3Re51HDVHMg6SstxlZ6xbRiy7J8S3ykfPOqsJ1GSaS7roJtg/66Uce58YiwWi
KIP7suakD/BqnI69+EhTXf7A3+hdczoL7BU+8Q4nDPG4kSP9Lg0meTMGE73bNP9kSGBBKY6cxR3a
LS3jcyyb+peqmH7tpPCOZZA3X+FkBQCq84pGo6jq950NAtppnfGUpFzEVnNKIcTaTqyvRFBBmLjA
mLBN2xjCYFxdQlFwK6u08VlIeN0rsyrJgmnkhzmuGU6m+r5hWbFvebSnqOq6B9/vJrxShm4+FqDW
K+vN1MfKjnlGyhBlzSsF2PFq3GPZg3pjibg5Rq6fKixIZvOjJizYry1nfJGWZD3eF9lHFnfdgcrW
bmc6cfyp6Zy4ikVzY+jQPaVNV52aQGvkq4zToKvanZq81qJBMsb2JJCcOFNYYfqKfQ9nMK9Sz6Pl
RruzWjs7zybQ0qbMJX8oNZwckIL+CjGEWhtXRPuppuIUVEb0knZxlGJ+q2y8SFNZbnPpUtLC5M7p
gpAwFSsQOVO8905/3TuMBeueYtB0BYidXki90D1C0gbrsS2iDSzT5dgDHvpXjNMZjWNa0uRFRiKv
SiKK7QGDrRx8TVdhw+3Z1TMic+Pl11VnJFcWWZp5neYjEx4GYRbubllx/lHakiu/D50P7kYLL71y
MTBR+4qWIfKDrjThPdwrGEq8wryARfLvQvrH1qNnMDPmOBRBfMqGFqPMHz4LZadH0eCDHRPSB5uh
pabRoen0rDW2dUJvXfHkl0nwauQyNE5EDOpkS+2U+RNDc9uvIjH294MecXMgM5pvnZ8FuFOKur8z
+6J+b8h5rv1qNH+kjd3gvZm7+b4Fs+QdHFxGHIkYAqCL0dLq5/bkrIIuiuJVH5j2sz2I6EzZifOB
cwnWq0kmLiSIorNDFRbee6KEuubkOwtqoVP/UWO3xoRMaoZwD6brbFOFbbnzoiL/QarRfyLD8GEI
tEpZNfa12cv5y60asjrUcZXFNvCCAjQ+Xol11iRYBDD3Nm+dwqu2IoBTHRE7u6VHjfBQxxbnKoIm
u8HEcAfFwKddK+b7jJ2gXs9e43Ber/Qa748Efdi3eF+reONg5Wew6+pTWproj6JlVWhHaCgNFv19
iTaIO4Vqh7XhV1Q3Zk58bw2Guy9jkU6cObqAgV414s1KIzp2HC6mgyUqmmpRE+lN7KrsGM52fcHV
S7TXL+3uvqGjhRdW5clLGif1vKIVxibiBEX4GIQT/nnPGKv3Qc0QlBwy9IdawBxauWJub5y2MT5L
VzFetrT93s71DBc+1RFdqkbCKd13nGFneFH9LoEUf9VQ7N9mpzCvGbCCfNuNrTdTwwP2fI3OUt9E
sx+gwlhVjtNyDGCVoVmvTVE9hGlbUbPljzjWmxiAXlpvZKFOzlI0MRRFducjoVATSydEknLZLE2n
3k8ifwwLt9+3zUh2mn0dJswGXBZItrkgfUGHEBwc/VODS8u3A22lmxIhC+P9grfNBFLEJMxs6M9O
RjFyR+JkrOIXbYQYtWblFKl49eYUwz6OU9vsuteeSFtyE0xsuSxqFW5MBoYdu6jmXuaZuJemCm+5
LE6AcFJ9HNDrMNwU9zXohPvebAPo8HESPI+AgV5tYr9MMKrAmkOc+tkr5GJpGvla0fFV3Ip+ym8B
gkIdD/OlHT11SKqTCsEsyI6MoBCXbe526ymf40tv+T2ualUnOHfy/JL4gl9XpsbObFFBVy0hdL7q
nB9XZtPKK2iIkikePrDrUmPGQNAFD47XyGMSp+MjphSPrd6AzcfWMHyLb5xvt5B9ZwHj16ea4IHo
jDqG/OGfJAz0cZwbF4G+7nfTQgpOv6HBujZo0zazGd/LzIaCABoVpohzKRMTeu1CH6Y6Cn5wDLA4
H5PbOush2NWQioNvaPEMB/R+1MESv7BIh5QhbQ0L43heaMf0ecasLWTxyIhlXvmJbg5cLtQ+qRuD
UtcBaLJljWQEfR2hwsByjJHyDIa1Ca6rK7r5NC/8ZdYU496fff84mH373ARlfjssxGa+T7gUoDM0
OG0XpHP7jXfW36Tnb+hzv/CfR3tBQbcLFRp8ormNFlJ0UmfODZa54ForfzqyvotJJXNYL4BMi4U2
bbYLeNpt3fo1XmjULDzTY1tCqAaeAaw6/gZXUxzHTZruFXe9+E528ZCkt0Q6xvdq4V6nnSnfrIWF
bS1U7C5aLppQtYBl63F09bZpLKt8KMBpg7AEIzhEiMfg4mqA24J+02gND89/ixciNySJtr6V36Bu
WwHgXGkpUxeti3nxyqJbkPvYb5Tv+Rv5TfCQV76EYvHQgASfMMyA9V844ZUv1TqCeRisEzDi2rQI
c3VN1uaHvjOiV7ey3fiHJfmKrxHBhbttRiJ6WCTk4qe6Ns1pGghshWks+hMfWash3jIUMF1/sLl6
49jLjpqAx2cyTNazT7jx0azD6gQP9LFm673N7To/qpr2SNUP5P7L6V5m+o0L4C8nprKvk2+qH/sP
uHGcIJyGwGnr9m/qe0hVXnbLwmI7OrlxxZtDrr6p0mMB3eCXrV22AF1VpxjyiBWA+evj7NCUc3dn
u2M6r3t8KvWqakhXPKKoNNtcW/ououwQGGI5urmx+p/p6f8FXA3ZxCGe/A+mpx9x8fXH0en3f/H7
6CQB+S8ALmlbrvTIUDNC/z49KawenlALpQWC3N84OtS/QZNTlqd8AcuOIeovI5RjL8YxigWUADqH
FUT9SyPU3w5QDuFVegF4HAwdUKv+jGGefZwoLN30gYMWXBh3vua29YdX4z/RN/403fMU1BcwoZlY
19BzvjFOf6DDBGOfGaHlaxoObcyPHiMCCy7JS/qX1/y/8CzLb/GHZ2kCf5rciGdRxXtrvJfTV+f+
hiT4u0jIf/aH/EmmIGDrFOXAU/T6Tom7GTu1/ieWOfwBy6P8wclGOxuaPOA2iynZMf8DSWu5kyYh
mZKDaxTNZ6kkQZRY0FGuRp7aDagQ414QnERGmAYbLffD1p62WE1NeviGcR9XTfNsAfg1kSHbZNN0
6s5y2U5tooGSTZ/5ZlcGdFHbHaEOZozgIRZWH61U3ickxMn8qEQl51YOau2V1TtNOfQveS3lYeZw
6Al8uAxEYmX4ptyk9FpeY2nABV735UrG8HdlQ/FrJDJ1JqMi34xcFRhtKeq+FrUhz1mYzWtNEnQb
Ge5w7sK8nyho6rKN7tP+qvdJjTC64UisIrRjVX9KK1enIM4Rq4162LRKA/+32isntbqnqZidu5Ea
ij2s32xbYss5Ojm99llvOjv2tjVSWmVeeyLNtyyuJixK03Bvq44HSb3uCjfwvC21h2ZAbtC8DuiN
O5Q4hNdh2Ud3dMqPn35HOdKgbRYaMpgUyY+E54v118jt55URuUk2bF/1kxwBBtFVZH41DeAUdqNO
98uoHepIpyTrnvHPYJSYZOfcDYPggZYX2MW4WM6uRS67y6s1OSy5yaugu8pkYGMHXFZlAQ2u1Zrf
L11ToKWgDSTGJQmdr44qYRYo3QIdmJ4cbX35he++TZbLorU34lfwMmxp5pqXpIlqc1+MzpfuygaQ
z1hrThEC2nVW8Sa4ge6ee8Hj5RO/R4Jf+JT7bvscG4wOyPfqnHt9dF3lYwCAvDH3oFiiO6CxyTEs
7GHjN/AaRoTpfWmByV2B0As5ns/B1mOcStY6g0Pozo510KbkCSwtcaAn3X7MvZTBORke0lL3D10V
8MNo/3ww4MncMQCXi5yengDBUSRklP12gHx44/m8nNhizGCTN5W1sbh2XjqajpNjYskc1ziCOfbp
2MRc3wTmvUNw7G4OF9mHyOS0QvJ3b7C7J/uIyuG96TTBB0kECssmywgu1uhjy09xGfV0khY9tpLA
uZkj1m1Y4yWE89A5Md/UV7WhzHuT9t2j9Ct5Gxi2sW+ryL5VZh5ejY7LkqEmZqWilrYrdxBQrWtp
MfZ3oJL6KZvWKZaPj45OqhWTbdmtbKM39uUceb+cJPV+GWHQrVsAyecGHulH5AtzG/a1Q0kcwvzW
aDsyefSL8HoEIpUbU0+QIFpeyXaYsm0UVuKAT3Y+5EQ3rrIwdB4FzUG0hXrMNrbhmntPFc2eoMv4
6lnB8F4EbnQn8lochtjK5IagAbsNfAQ2BADT+zTTtjvV7C4vvT2NPxo8XeRQQv9mYmf2mPkdDqGW
5cN2qk33/M06s4dU78Kq8W6h5xQ/ENDGO/pVIRjCCbhMmDquiIfN123tu+e0sou9WbvDmlFNPlSz
7W06PWuK2AxvWLvC4glqc7l4ZVbQ3TVaqGJFaVvKkC2lu4lBZe2GYBScxyQQqigro4eaDpifrpbt
wRy4COGcavd8NNzNRFvErpqrds8JitK5toqZr3E6bnvh1BRoS4r0orKOHjWc1XDFkp7HdIOIaL6P
GmSpQp/4bcNHyyz1aU7nmuZUa15nbkBIOoHXSv9VnvhHjxPDrkwSuUFS8Y8uhscdDQCknEVo7OGD
xjl/AAszWpkTOASMW1sxN83RaAShV+Jh8y6IAmMLZgj4j8XqbT0EHa/DVGq2foU33RZZU3+MdYfu
SC3xXYbric03XsGOq8A76xgqfAelDtRUDV9KFHpH8ss9W4VZ7EfwUpQVG0n1o0VR+OhU0c5sQ+Pg
V+v32fPcUibmgz46ff+4VUj3IQcLdpynkECNdtV4M+pkumFIB2zgpeW85TP83e3obRwTSAfQYZ4y
ZhFNc0zrEEubLX9JL3eLotm1L9hCyVq4ET/qNLZBOEzO10UVJlCbQut+wcq9JU5UPg9xnu87vy/2
JLiDbaxNsVSE5WsQi/5aTD215GX/w/Pt7ugp6VEv27P79YKUEWpcTtiU5l78DlzCqiC8uG1I7F7L
dBquTWMJus5mOcHoB2uBc8skREMil3WnN+QnFpdTCpNedj1EAa3BqCwgBoEp+8BuWT6YQMJeu3bQ
d7FD7dGqyj3gwJVX7BXlEawbq56nZSiGNK09ABUN9IJS1cZjFctxXEEz7qgBpAGpBDNIxb0d/fRN
fjrNEvmQ4zk6B2bp70PJipUoMoYTXLLentMouezKSJ9H9Mt9UdTywa+lsXWdhhmy64p9iId23Sw3
O6rP25WRqOl2lGzlbHPw16Xf2kCjwGHZzez8MPM62xYVH3A6UlP09oACC+F029wRxVfCPfxotaJ9
BMmgn/kghbcyMsKbLun9hyJBH5ROCyuhqYq919jyteNASigRJw0GkyKcSfEU/t4KjOkW4j7xUEMM
X0MRGE/wcIK17vDVbzxD/v4+pfjWf82Av7aTY4874VTmBfSX8RjSjnBLs8J8wn5H1ZA7xW9F33p3
fjlMO0P07gs6u/MyNIbzkrjVfOFOJXekbIzNjElnY1ROdFABSAENTPO+xDKztWit2FK2Ol2+X/XO
hYpVth4D8VItWBQlN742OeNFMkkTojTQe4ATkA/ibqLv7kw6rdgWPp6ifO7sbUX55XpqhMOXWEHQ
7K05uwk8MzyaeQRm/vuzDDNU3/mGA+iBCeWsvXi6qLYA0p+pEF5SN9B/5xbpjaiT/CjnSb76QTDs
u0A4LhWA3AyFdnj7da2v07bU12bd+utwpCeBIqk04hJomveREX806TxduCjMRwsv5w1KqGZxTs0A
LbnV/Cym0nUxY40JSe8ZmdyE9Zn5uJ77VCU3VP4ZO8iHKUCY3D0D25luTXL8xKer6QYoDLdu4pfd
XtWlYeMizYHPodkHpBRMxEbuTcPRh5pP4abTVtcgdgrWM6ooH/tyKnY9FxzOQIVqz6ZjdTd1qGHh
9HLAWpLp63k0mciD73iaidUDf5Lx2AoB8w5LFidmByZCNnDZEGHLV5MdMMCcNiY64Q34KcC7FPvO
LLJn0fNxyivNsdqPzQ8ROvO1k9ftxhlH8UF1o9WDPCttIvEtOfaWL2YMuhqHK6UhTarUSY7UcHvd
3GDfxCrC6nyoajLakkKfbii50lEyoO8EmBXsAnZWYtzmfx7hXyC3ATccrlAuknXAj94mtgmDsdR1
cEAhdfaxsPUx8QJ8tKx5l7/oZiHwrzE3RBdTxxZ7gzh/YJUAwNBLiq2uImPfuSVLJXRS630GCYp3
rqgf7GFZuaexcQ6D4bavZjZXDlYixPovr6bbzHRQEHuwCFkyB1f8GemGig6unFQDNDvPa0bq30Nr
T4XDABcn6M74BZp+ndVCbTkhRqdK4zHsovnWAny9xgqVf6rC+Gy1ezOxP9lZ05gv57b66EXKIpEX
P45lBNjKA2fB1QrjmzEg3+LZCtlI7fzUezWgaK5pRiPGB9QvoB88DFep3XQb4XXGsXArCo4VwjlJ
fzgeqx44MFfs4nqq2JUXUbhOKT7dyjjDpljaQ083WhK9h/3gHtLJzGhG6fGQ4AYtHyogX8AVQlHD
G7Oic5TI6rYo0urVCKF/cFcHH2NU/Wc1KPmgzMaZNhnci2M/AOCFigiECVzPwYjYJGzwFTi36J/6
lk6N5qHCkLMd8l5h456ou5FoYNsJFNY6AMC0R0xMdrBWGMlFFp/CxGSHY3b1h9/o/IzFwT5QQeH6
gA5LLL40ppExTM9t8cHx3nybQNdcmz79sOvGwg891Al7HKvsx9tAz+WxmyOfZWLU7jqv56uY4/Bd
pb5BgLRpeBc3U+B+OJFD8H2geOXGgWRzV7hduevjuXmTDecrpNbIulDx3L2lWaRO2EqKl2BWIqCg
qrefxXKHlGA0cfx70WEqiv4cxZ5zHeVt91J0tntAyx1PmRsOZwyG6WfH1jYijsmbyy45uB1Ulf/M
WyXWGMqhGbdJSbtRUKkT3R7OVdNFGFQMBmzKSAvSwXFLvdxsdM6TXah8mwaumaJvDtGlNOavdFDe
qwXVFO6H9tZhmOklgJGskyGn5GIpSlpDEY/6VU9P6kYiNp/pV04OSTVkrJKV4O3lbnuamSo2JXAo
IrbeJmTJuWnj/NHIYhqHKVEMucqvEG48nDgzQ7FZvTR2Ym9SmWEuEo6qe5JfPrKjL/PHMqUPrNOZ
dWyagKPUNsznILTXTlp5PTakdjTyA+OSNL7mDqfNamzcIwsm7xmxvFgxd3p7phg4Z0YcPGW20SGg
q+yWo2LyYzLt8imp0/q16qtJ7SsDLOYqDug/2g/lUlpK0TD2SqMr7hz8J+BdMaW9p43EfdI3I/we
q/8KR2+kVsczrybfK842J9vPoqKcdKY+ZCON9KJLou2r1jayfZcqVn68VVfpUI3Ryq+r7uJYXnhB
9yeK7QAZ25Lkq6/RYYM1zVYWLDT1sytEtOq5p9ETrfAr20GHE7Rs+9tUIDI4YRY9T01rc+NC/DaL
PLjDDVt+/F/2zqQ5buXKwv+l93AASIyL3tSIKo5FUqSkDYKiJMxzAgng1/cH2e6Qigyy5XVH2C9e
+PkpC0AikXnvOd8RWv3VSjv11ZrG+7k3SVNxHZTpWqkMavQzK3utCcrPfX5P3VzJdRw37Z2tUySG
zNfh6uj13TwMKEiZ8YHmVdY+prh8aWbkTq9QZ9E7IKY1ILI4+gaKCVseK+HKFlq086LRfeCow/ck
8ouvi4iM1qD/ZI3ocHVsznv+FBMORyPvrcT6TneyvRkAw3yL4LnthkxR2O3ElF75/qz2eCm4Y5Xn
ASZPkRhqPjdFhO6TO8TWQzLg5Ej7hBe2xUwPHmxYT9DiSFKx6c/H5i1nkMclU+dmrGeHIjV4MKmk
AzuwDJ8rH0xp3iovAFOTXmPzn0vycznFmLQ2gpEWwRo+T3lXzl3EDhcuUFHIg/Sm4hQmmnPrIufa
OClQV6T/4qcRUVWvUlVv256kcXKQ+ht4a/FlbmcYverUR/g/zaHWf0kR/ocxhOSC5XY7YCDZzHLU
T2HYO0GuSGesZFbtp0Hk95IVd0FV1FvfH/R9m/c0iwgcHt0l1COqpr1U7deYTnGQooBeKzaCRxZS
LUDKNlyylXOPFNSj6y5qMva/VfmzBz0HI0TW30ST1l+IAukbjgB4L79VJJPpGHD68MJTYbqhWqKY
bJ350INmA3kB4sCno02szbqCDzbihEHbv2vKceZoFrf+dTm1+UNZwDku7Mnfx0m34BvQpDpmB64S
h5dOPuW6bUR71Gf1QrpacQRxUeDVsDkkNcO0mtG3HYjpMbYcJwLNNNMj77/92S2cxyJib2yFVRSw
K8w3lDteOjPpNxV9MsxdfF8npQKoTc8uR5AxnS/tVoeWkTtUzigTab1nvFh+ri6sCrSj0wgKKVkJ
sjc0ggEQ5s/YEfatrWvmqRv9n/C0tceIV++TabptvLG7CpeV344oVzwULhqGib0OiHZrJvjSHBnB
pQHO+IEk7HUVFHw8SjDSYkjnoJn9ZznXGXMTURv8DWVRvxs0inFJXTEnmz3n8WL/l8VjVJe6+4tu
ir4JAvGfo7mY6tgnuS3Aroi8p46/JAXpHHlUf5Qr9KqIvAg8TTpbnm3aODnPFEt656DfHg0uLPai
hzHFLRKlg3GlS1LE37+qM3EUleRlqCUmZoG3ukv85u8lccS7OuhehipBnVxmuVxEwClbTibvqonG
Yl8hd/7bIjmDmgZAVupwNuz5s0HtJDRMrUq6gOAbe4Wkla80GoQVZ1Lrg+sjQvmsUs5QOCnhb1qw
VJyzW5mx+M91rbUBBDM8E3mI9FNrvPSQmVQ0SetubuvJoIKYz/FVn4/jB+Mvs+LPSj3jC0H/xkF+
Zp5D6KfIqmM9i7rAKzQK8CUX6DTq0/sP8Uwc+ushClOA3cX1r9MW+PMhjgafC+mbbSAlpVtXxewi
IleE17mpz8E8mdjUen/cVi2b5PeHfmv+CAR/JlE/ho/M7s+h8dmPRmSKdimSTFuaqbCi06UQ7Gp6
3qxExA5simW4fX/YZYac31ZBJoizNKdMZ3FT/z5tReeTzJYwLGqD/IhT9pPjU/KLHGat7zJ/3x/u
rRdSsMboFuA6uElnNzhqG90g/5nhOmk/oEPac/gftw1c8g9WGWO5Ya+uzLdN8gpQub+CFPhon/75
LEkKUC+EFDA3p7D/PhJastK63LiipKzvHW/Wn2OkaYHEDPkfTFp0l6h5LWHCXTp/aVwhZxXpbSDc
yDoRTUk1P2KJ/fubyiNc2ldEPpjngbLWGFq9VbD0/FoFhnTxfPnTiNQqrT94fm+9hWT/UgMRVOUx
Zfw5XTKiWxcmAgsqDvANiTdfHa/6+v7lfDTG2aJGfoEJ44o5YpjyasYXaHnF6f0h3pwcv6JiyNUC
P6mfv21+6qnWlG1Qs3e9AqhvHk1C2CE+qORzrLHCNOUAEaqlzVKT04tqTHy0or1+9dB32LRQeP98
Shdn30HLrnuhVX6DpKbNkRFIZ62MrLnMtbQ54JkvN+9f9Ov7uuhJPKAmJkms7vm7B/ZX9yZUo0FR
osG3nOnkxob7wVbi9Qsu6KHDOqe0a4oFmvLHeuJHxP+SUttAFo8WEBCOzqoesH7Ry3j/ct4YiYtA
yG85hi0IKTkbqUsSdDteFbC0lWxaugsUdw91mz6+P84bj4nkZET5PCtWrl+Qht963Rg/M+GTGRLM
CcTk/FnzoO5l5TppwuP7I5mvv7FwoX8b6my5oEblhIXDUP3gU7gvrQiBMhTn1eiTa9kM5fxpstmP
2fQ/iC62pLfR2yb8ggpX28rZlIAQ3XJvdpTRChxA0LKtOTvaXlofJdjQA3Ct+SrMOQfiTiazgHSO
Lecquc1NmUrkOPl4raqeCvbUkxlImS1dgTicP7jQBatxtjbzBaevp/MCENd0/rHLF9i2jwwrQIot
n/yi1K+xeN1hOUmei3mhIud4Ydo8/NKOWbRzMxBUUAQPjlNsE2iga6MBemr2nwpcu2sJ6bmsirta
IcoOKSwVVdZsu4xUBiB/7ipsU9TAkaqGVTuY7pEgzH49WpUV0NtWGyk9E9x3lm4o4bmXmYWWIcW1
uh5Zrzd+BJHQjUDDcoU+d8vUODfOnf7NDVX5wUfrjblm+ugQULDYHlv+ZZPw21wLiwFATTtxX1Kt
uxwMXxx46mMQ4U+qFkq0Ct6fcq83PNjGXcuyLR/Zi3++4WkqCxxuXUCa8CQB6UlVbBs05Jf4OOU+
9PByx5ReH6zEjz5IHHzj9WU3B0rCRIvz+szRRtOgxb1TBpS5ps+Do4yvDf2eBxuXwY+/vkgEHqxG
1Dr47/nWkb4o582pL4NiaOmKDEssOZ2gbqOlZXtwuizx1h0N9mmlTIr27w/+xnWyrxK4emxOBuhM
/nykmGvRDFZlGXTYtfckyT5EY4TUI53av94GWMsiZbgojFziFc8WRGpAXVQR9ROYnvc0TaXamN7Y
8xYJ8dfTlO0GgimEUZw+dOfsmurF2x8NPThVo0eC7FB4FekN6kSHfB3n+9/eQEsH8sz+xjLoIp9/
tqIkr0s0vVyWXYhAw1hS0UOkp0OyG2r+9wd7/QIyGFsbZEE2De3zz1eDNiR2+oIr06yHWGhPzex9
T0fxECnngz3I8i7/uT9lKI6lDpfGmm+ffSkLss8wHyPEEHW+FdRK/crOV24OT3IuB+h1yHvfv7i3
RyShEhnb8tKdf16s2vWgfmdBYwzHzK+fSZ96EAuDAWtfvop784PMyNdzH7eQztNbdh2MeDYj7Y5z
h4ShHmh9f8TqHFhWdpM4+gfDvN7YLMNwNBQANbmZyz//bdUcPH1MEv5oiKWmBlGjtA6gy7Xt+3fv
9VLJKIbOZsMzdZBMZ5Me6PZYpqlBXomgokWlZ52n/U+3dE5pI2moe/NaTB/lsr6KP/PQQy4Lh0tQ
MUEy569aWMzS59iXBb49UQXP4T6vyzqbr5Dmatu5pIndweQ0V+Dys3iN65TUik5393JsogPQM8zo
bIvmyW7u/D7LoFzWbA6WbQG2ZfsCWZzzyTeVE0Sysz9Y4998MCR4MuMMvBPnDwZJQpzT2cDpoWjJ
ppOfHrWROuf7D+bNWYaukpISDMFXW87CaviMRFUelNLNgZ4MgZ4ZD54rP9q1vPHCAvdib8s6RETC
2QSwXZIk66ZkIRprgZAljA+jo4+796/mrRUIDhllOI9DOffuz8k8p7o5otjPEA91+LXdxXRi93Lb
dfm3IbX+fhfNmRGZKJ8MODwkFf05nCcTYqliXtEpC78v965NnFPRhk/vX9VbLw92ZQfbIPUb83wa
jx2Mq7ni5ckT27vNJoMWW2h/p9lS7drI9l5UXqdAs5yPUjrfWvNQxFrsq6mUvTr0UDrVY2ENWRBF
5o0stecld71OH2sySliu9+9f5lsTnmOPyWRf7JbndzPnGl2n7jKsTbBVsJ65J0VA4+b9Uc6TailT
cQbnZpp8jgQy57N11e/NEZp/kwVer/RH2GUV3h1EdGEqhpzenKs+wSSvcLbJ4aaZygzMsyv2UCHF
dp5qh8ZyCvmswbqRKw89Rt+nH51ujTfvPHi+5c0U+FjPXpcWZIVNEiJfm9GiTSCbZ0MuwA3hdYfE
9Z560j/Wbh3TxCih4Gdq6A7YIL4Snwbvu5bHWsGioYrkA/Qgz8KPuY73b+Qb7xo9bbagpM9TXDz/
IOaAlNJkZLtNyNP3ejbkTsevVYV4lKrp+f2x3rgdxi+Nsb0Uatl1//mimcaEV9eTbO1D47tOwYFQ
If25m7AnuX6ZbimVyw92GG+8dBh/sQYzGkzU88/v0ObT2EYVl5fan+Mk0tYmqh36GO28EubUfGpa
1WxQYwzB318rnmR/qUixQTxfKS3NR27odVgC0Yc2DrgIeBgnqvHRKs6ix8nDmvH+iG89SbZslAGw
UvssZWd316Hb2FlNFWjE5K7xcqJKIGLrpBq/CAqHg/T7473xzeEC2UMJPmxsFs/ewCIkuSKBrxWM
Q0TnArPZRieEdSNQxP4nQ/kLmpZsOer8Zx+E2rUSWZQc0Qy/Km/tvMHg5UrnIiGx9IPl6605Knih
Fh/CUuk/m6MDkjjcWA1nlaJ/6OPqh20DYSAuZ5VEzYl8LvnXhyMWMEwXJp552ifnL6Ax0mszu7kM
sNOg8XPVXQsDqKYO8MFAbyzMlNR10q6oPGPjWJ7nb1vEelYowEKOgEDznohQ3ntz8/DBlBD8GWcb
+j/GOJsT2Iwgq1uMgaDfWGGChv6HGezO7J1wFebYZJNIh5+hWpIpnDT6VCn8jcKmV9t7gL2U0aOG
LBM6vSSKkdBmGFvlTXmQCNkeZ8uKT6YfjetyGsIvYa2X+6JDnMXpljAnGLM4tD2aFPo43tpGi1Y3
pX1/N/sFYqvS6LJdVXTtXh+a0OcANUY3KUyxHeJTDM1Z0t7EoxvvMRROh9xGojmIuLgawE4FuDkf
kirr1tzhjBgl6qarGKFggDiRTCE119uwj23Ewpm6BHNE3HICher92/vW3OQr7hrME0Gf4mxuOhjc
5OQwN5EJPzejfMb1dmMJbUes7DbUVPUfvHbsudnsUb6nIXQ2Huz5shHQ5wLZxEvN6Zog34OS5Qeb
19clP4taKY0t9iaU6fyzYawxi0Gi+GWAiPxU10mLZtB7aci/rqIrBCm48s2vUVt+cGQSb49LlZY7
yuH6fEPm10VT1MqmJlJN8+d4xGSI3Vk7YXTR8y2aGc44jV2EW5kNzSYvEQlqfclC3gAZs1H526nS
DkLvMaVKq1yHCEOZcPWeficdbD/9ZhsDB/URKWDmzqSA4Guk9kKiTGSE92ZmdWtvthsiBlKLNKq5
jrYpv2cj8/oHng+wzl6OOXFUzQ5HF/97MdvrGODz1tXIbGqE/dGjeGtNd3AWg9igzCCM5Zb9tkYk
emcXZTaURH89k6SxZJno+8wgM+P9mfzWWvTbOOcbo6EeirzyCazybPgQJfWGdUEQ4PuDvPVBdATk
D5t4UcMB/fHHxeiNWcOtaMuAppO3nmyi+XTzqcpiNPXd9IHp7M3BqFdyZvFxt51ve52WxajMeVe0
2Ck4ic77wap3KEDRUsvkg9v31kLgUPbna4Fl79XmN58m4aSoqIjfaE9m5zprkHpPpDv8kAmahdj5
4E4ab82LpefNARYJgXvep5m7Ouf+sk9LxzzG5WUaR28GGmpSi99UQosDq27kmtA9cZfoZGZPEaaG
qEqIDoy8bAd+dfrkYgnCnhFGpK28/6Tf/HksiJSRqN/65wsjCeidBkagCFRT/xB+9Bibw30u0JH8
B+OQXIDRBdHGq81BB+AprtHjBZxEa6o58rmcNLUBdfPBh/StbSvFKUQb+vIX9+w9FJidiTmbi0Di
GYk7JK6qPLWVfQSOfJNXzUOR+x8UKt6awL8Neb5hTWdy6Cob9AaQl33UVz98K0fc7hzb6iP80jlF
Zzm8GZxIaZKxfeQsfHYuksqzIJi5BcuMOX2Vcf1TETy2JhbNW1O+jdZarcFNYEXeJs3iNdCMRZnZ
IvojyO0JJ378FDbwHXoTxwKuNnxGsWzvoxmOt1fmOSFfnbcbXeU9ejar5soh9wXUcjcSiLuUNivz
p67A47rkGgK5JYyjv0aKU2M2r34k3qBWxSSSbV9M5n2N6JqPvWl/MJveeov9xalLiYN5e96AzSHu
dSX+hAV2cpjlbKykbj3ZtX1BzfRJJqQ7vT9933rEizMLoYxLsfX8ttfQw6eGzVCQNL6GLq5vCQnm
9LsRJP+GYDHQpL8/4i/txNmGEMUMxnWT14Vj5tmTjjRSrhwvLwKnmIlhUL1zb8UG+Bsx2Rfk0eSP
tVmQVWShnPxlF/BimT8W/Sy35Dn6ew1+RPzBbXjjvrPZWCzQPsbAV0de35m8goy7PMj8yNrG7eQs
4fEztOGqe0pbYw7QRX774Ea8bvdZqBKo+iyrtvvq7BuN9kx0Dm90N4dIWQWkUASpYteFJMT7rkOg
lmOjnLTzrR+1MezhLsN5YRmb93/Ir5SN8yeCLxw5hsExxzov7+tII5xCJgW+5VTQGll8DYnI5xPa
6tK+4M64B5miRsZiRTpsThHZ0Ar6qJBXh1sllL6bplD/HFtsvEFd6J/ZFpewBZlSOKayHaI+4Nh9
/GNCjM2SPWwtJ423aIWtTUuqbxA7jbsd497deNGFWWXiHn7/eMNriwlt4kV4ir3eP+a6+0VfOLjv
34A3vhV8MskzoQHA3u+8cES5DfywFFx/no33MbK0ANZs8pQYWrz7+6EQXqM1wI3OZ+NsA0LTqWmK
5bMEvSbe1I23uPnGOjv6cR49vT/Wr+d2/lyX6i+BJFQZkTH+udspNSfvFfExQT3YobeSNIwxe83g
4WGwDpuSmOgLo9LDWzkC7DBNLTqZkpA8S+T1vi719vDrB/0//O4j+B1Ha47F/4sSWHKC/pX/c/1c
/Pjv/wLASSBHQe3sxy8cxOH7f/8XNaLlX/oXwcG3/oH83aCzyA6cleo3ggP2AoB2juNyYFragcum
9l85PsJd/smiAqHSyKz/NwFPAMdbJiBLMPVS2/X+Ct9gny1kBlUY1k16WfwCdlzn9Yp2yLxydIzm
uHAqN4JYURkPkiOo9E52XMbVwfYjDZZIF8/2Fm1/T+gsuTHf+RCYVQfPuq1ncsoKvJ0Y6DXRPvRT
k194pBant9Ip269Dm7hf8MuWx9iAyyxVam58LUPuoSdJcYT6m+2czB82ckjLy7RutOpLGdfV1UC+
wbwnhIMINVanaI5NMo8H1fpfhoSqa+Dpi+dENpPzeVBj791Opu1u3CqJL1OzktZW/IK3+NBik+dh
Ybr0v/AuVVuhwagXlN6lhLYmo52WF7q17nU81CMSFYy/6ppODyvvzmvyub6uYCB2vO9di4CxnFIr
ZDfncNLdEvGoa8WxXBQQ+aoxQ1aQTda7RXjtmbBc8KWRtoO3I5mKXhF2TFtMbfphcI21EYeG/qIU
Jal5m8WJrYinLzt7ptqXViTFFj2xmUDs+lKUK1g45KKN0rdgxvONw7u9sdPamsm9x5lUr9uoNml9
EO3YV3P6fQ4JrrAxBBbRZAOoqhJrxWlgiDAWjCFAzgLbk65IJACXDi4YZ9BKDRbJJksOCqKxYc8m
yrwHyd5DJe7ISB+MUp2MnGBsbOrTs1un2RY4c07RZopx/XXNbvCK7LLVErGvOqsgMlT2+6wcGpDv
ZeXgpcv7gzeMMG8IOy0K3I/CiaMbisxEIcf5uKG4mW3QrCyw4qjiE+uHp7ZQxVNYahLZTIi3eNaG
+gYL6yfC96KTiJrulpg995TX2fAlLoArR75BTGodjyfmQ7Wbhip5zLsxvM3NChZtXGvmWvW4ZUPX
DDfKSNxr38/CxxgiXjDGjnajjUsiAaAxfze4rbgMnTDfI7VJ5o3hYnp85Btgr+D3O5/IEijvu4lA
7xXhc5S07LQR4xr6tTuuqUfMh7I1HRB5hJ5Cji3lQY1Et6mc4jEuA3Hhzy7sZqO21QMJbJilvbpd
HAVZm/80lEUzW7gzZL4I4cWWJDq8ZoRE3rYJcKpW2Q9p425IELHEyhKje2nATUZtmwC+RizUDzc9
3aILgEUVHWu/X8mUUOpVn3ftKc6d8rElf24/kKr4TZnxk4HFfS1zzzvypIstEjsLckSNFmnKxxO+
l/hIcmX7EBli/tyLuSAgVY3mS1q1+oU2l2ismkbQIslHf4dk88fg40I0bL3ZxhADeIJueo8jr/+s
O2n+NGVz8iSUTOy13XjZU6OVPrGSvGGOJqnvUUHb+pTDd0ntXKiKvD9M0Pk+BUh3U7LLOaqR/MlV
CVWyxmDga5DPkgwXOe48EBJ6cluG6XgctXps1+CaBLOYqEyKiyPgYAlfHAMlCA/VAyEjrWC5L3Ll
upyNI01f13anjpWOepFdrvlokWJwI7X2UzK392mtud/x6AJh0zGcYHAkFsBem/WcPrhtal0U+Cwu
dQkS0Um7kAyF6OBbnYvttG14NfruHqZFvsF0Ub04vU6YpZqrWxH687dmIWuuDI2Md79Q9UUEreNT
FJPC7jSLlEIVDeGKsx9d0bLov0giEEtcleswKwAsZ4YxQ+Boj31SR88d2owfuVqSDIfm0uxDkOCO
GkG69OKzGZM1I6hBERSo1HRJNxitHomNGICkSaMqI9Ps2mhGbYdDeRGL6V51gqm85JRLwwfDPxrX
Q5eUi4o+0YlkBZU2BmYsx7tKWZ23ziIl7geibL5lqtCwVia9KdZkrvjbMIynO0sLvctqKO3nHhf0
he+ELcm+0mCd63Ux3kZGSRoh8RfdylSWfkXn3HiYDK27dsHHTzjyIQeiyyPKk+SjQ1V4AyizyfAu
NbBe111CsdhXdrWW+kgt0ivvDOVMh0gLKdrFHaiWNOwONhrVvQS2cqlJk8htclZerKq1f1aa9R2A
q3kJ+b2TayJMFppBum3aFDJ1oWVXaoy9K19k2SW9SyddpfNLrJvNCuR5tbLG8VOlt/dgw/S1Z3Ae
KMMCKGDvxLuEJtBeT2b/1BhkUWiOSVSJ1akuiDQCxnGc7qw+CTdt2RpPCXKefUpKzo73/SVFLHHX
mPBAYrKZHyLXYAWJ2/qoUlA1OALt/MquwIXbXTlcVaUeLdUA9pFO4cg9HfvqxMwtNqTEqNtkqtrv
zdiRzGnWRs62x/IeOdNYR37hhDC6XuJharte5Zld3BKrQ9i3iR3UKKW51jsMjoQOJJdaG7mcz8tq
L/sRqEE/yi9mixMIMDiiVjf7KjvjW7qoHUHmzJcD4SQ9BAcVY3BtwFZ0FdDaAnLPJMbupwHwY9tj
YL1P6fpvB0vhTl5qUJbHWV+0GvShweiuHZ0cJ7zpDb+Cyj/uZoEdCup9tLI4kq4J4dQOqr+AtRmv
7VJ9wz6ffwVWSoaI8rLvhYcxcJp1nqvnfY29/EebJd0BDKK71l1UJo3N34W2C84BoRpAE6kf9JRo
sCEhXdSUiXE511r6gg4bHGL+yzqNcQ2rd35KZS6OZpcmu1qihO7ZkGz7hsQkYVULNpadF+V+e0+c
0nCRFBWn93yEFywNTdvonKEoxVUDkqqufJG2Stb89oekj0hpx8IXkAfYrBP7arZUHZRWka302jd3
lWG/NHp96nvUxDRh0jWEiT1LtLaahPbZSIDj4lVMULjN7DByfUl7qaB0t+CpOMV2zX5WBQa0IqMX
GJd3niazY1rN0Y46h7dqaIMBbCqxgGLY7uY82oVWfiUKTbuDvANq1+n9wJrSaDOL4qRlJb7SJN7J
QucoQ1D52smnEzpgY5MlWb7vJDnSlM1LLHQkvdgxSKZyEORMa6640TjoQNTX3AdpmQly0rACZGT8
wLoPlGJKOdECkiEPrbb5kGWkYJeiR6tg+C9JMTXU2Jl+5IgHzjiUJ0cjctqXxGwM9kIZ9Ov+MBat
H6RlpBFINnvHQk4ntB1f4Ql/+v+z1P8FhUcjWzffO0stIPHlP3SF/jhO/fPf+zdL3PsHEgekkyaq
RrpZDn/kv3Hixj8w39kQwzkw/fsc9dvZSf8HRSLYRnBE6Yi49l+dnRzvvACHIpWDk0HBXggfURs/
5I/2istynKGNORS8FFduBJ9GMzu+sXPBB9SWsU6rzQa3bBqS/YbRTBAchsosaSlW0yeOBk2zqrCL
EsCRoSdY+QaL8DoLzZGNnZVtXFQiXyDctLMJuzPp54swcad+W3a1CWVFzlfk1OgBv5IVY4ppvV0P
cQmNhzyNft1gJ9i1sYCKk9Idv2sW71WbhrSKlRpvZ3fh6Yh42ruDFR4rewQn45RjecnPpLuCFrx+
RtM+7zzdzzYlZ7vD1E8pEdixpZV1kLPH7Nt7I5x77eiRO2+sJo0C+PchEpGzIwBFMx/1IYySbdFH
Y0v4NsC2L7HuT/ATfOXL+KKSIvM4dBRNrW4bkyMB2UVwGa45i8TkKaCriu7wGzk7okOKxqLhXOjk
S3cEGm4IzBDY2a3l/xmBAnE/j20GIAYqMwFCWpZQKAa1la1Do3OjjUEwm/DWRuYYSHBXhRPqQJCb
MvpWzFN0A2e42lb6nOOpJqSMT2nUeJ9nvl8aOdFq3Kqycfe9M7Msq3FV6UP7wi5/uCZ2CLp2pkci
yB1hnEBpVBsFS+UzEhHf8/N90Rb6ldF5+d7zd3U7eCnFcYcEbnLSG6upbzETm0yY2tVXsod3oQEj
Pg1AWT4B0s4+61Bd0NGSzSZofi2wXfuHVo7pnddJrJjw0KEFcEqJSyPBcu2LL6ndwSVCeLRJ3LY8
JH4pjxwaAyxX+V2cp9lpGGVJaqKGcrtUzV5jP0QkegmyenqA4oXcRPP97hv7h/CuQE+3GYVIDhnV
xq2uJOGxeOC3HflpRCIm+adqcMpVoxnxPhor/8WJsobEO3wKt4PmNM/RQFuar9ikX/uTx7ILjkc7
0ink35r0Uj+1kGIAkzTzozDzh1SrzS+w3+pobVrZS4LN79FhNwZKRVg7qtvWIcqKgd4tIRetUD+I
E/KeZ45fW7/G2rwa4kg+t3PHFiDBdhWT3pHV6mKwYvsmJzlvJ4DxFYTDh1XQRlZ2qGg5XoWVC/7C
7L1rA/AxQfZKHvw0yw+lNUGT52P90PVVdCPYSQaZKMSFikHfsIGfA4JXbNrdsXHdD3X6uSnj9AtP
NN+PYy8uOI7nQV+W9XVGZ+aljiT4AjKC3WPSivm2seVwSYkAWE9CoNEqrD2XnHVZ5CuNINOdJsbk
CpOhOPkzR6aV4pUI8rGF9ExpIzmCyRc3vdfjsGhF8gQzaoTIRrf3iuNwciXjrHmAjajIeiPBURAA
ttXGxP9CHy99bAdHXuBfpuI79m6KzdydzZ1RxMWtrfvhgd6O2lMZjjZ66nu7thnsn/bQNntqV9PT
mJpIcH3wKVldHKQdXsE3IOemh/CofHuEthAdTL++mGzYYaEvVhC7+u99SSKkyNCe6ohXVrBXqo1h
dMO+hdSzM2O2k/PoNN/q0O4v9EYlu9yakrVTWuqUVnZzHSMSCaq2F6dwUtPnvkrmFzs0hhM3JLwZ
q7p/ApxsrNkxFhveE7mpiLUMVA7PvLZSB65OX2Wf0Cfkex47b4u2NObdrP4uNLbHs1eMlLdCEo4o
KENRL1oJi28oTXAQkPtSE1SW19nmz9mMSYXQnbBnKk+wnEzjoR6z4SoOi9t6kP61SQ7AZ8rY+X4G
fbkbxaQNK31K9CsnyfQrX2b+tUb25gkAJ/F0HP/9y6oy8r2fjzd509c5x0DmSg9gfzNbfgF8QknC
IUnCOdZVCuPGcwCQ9PDzeuosvitYasDEX2hkBRxN6kT3BDTZ7NOlBjajcaaXOFUwIuDgtWDtuzQN
uqlrvmUOtXw9hcU0ZhzNmsr8mvYE/eSdne8bFEAPRpt2dxFogGtT4sjU+oa0Uer6zaeu7P3rkYyv
q4HcvOe66gkRNAx1lydVwza86tzLkvPl90mrsOFmUWND6rHVkcTpYR92Bgod2bJRxru/85KmeVS2
3d2ONgkXkzXMe5GM8YkvW/3F8fvqmydL9+eUZPAPHdlFSDSi7wpWJcl6M8pRWaME8vqLCTbFBsmI
XEN9hI7la512IPA6JWCpy4dniGpGvh5MJfK1M2vpcRF4P6KsktvKrasDHUfCqGwnzX7CiYF37g/N
kxfBB9xaVVR8E1Hk7ctmDK96Mj0vBo9df05x5xD7XoBA3cwJw+T7tiLCI7+WOCdvUq/orjIDtF2P
phDZuiavCLUFA2hl9rXK3WGlDWX/ROfP4TRGk3RNpN7oAftQ/Yn0AO9yBif3Q4ex1BO7kPC59rnH
IAal9hDHtvOlSZACjxka+mXTC82JRRuZLHB9BDAc32/crBTXNPexK2GA3WReDtwlDW0PWH/1a06o
RKxNXyMG2UDAOlau95zpMyqIRDxbfVddafDt770ogjqnj+JSUZdkGZxMYPyccwl3vloe4LEBIrCf
Zb8epjLZ+GljXvXkpBwiExZWG5fVbYVN/JPrSdhJLtE9TcNZSHPSEomsA7PV4eOYcxrbaJWoDxzS
upNrR9aLjFvIXoaEodOrwb83qIXuyqYzCedr8V2FaWytC4Bst1nYAAcyh9EHBVq6e4XUca10cemF
LemhDhC6K3zcV9JyxqMvTY/gOq35EcOXk/CGFSGWsnEDF6AhJp1u4vw+dbdkI9Yov+smSGPTDEYE
POvZTrS1UnC096HRuk/sBcyHUfjpBARHuD/x+vdfioo06TCrP9tN7m6JKzgJEwAc16dT32Sf0gUm
Sx4FPJnGR1W32sEpzQ5inuW0pDtqzfyS1G1BQkQSqqPZE8BW8XlDOBcxNa1uR/SffRuyN90ZaC0v
QO1b6U55rQuAHwNQuh5ZhK9F1Debrmkf6RcVNwOl33odzrq153tX7gYLulMutWmnJYYbmFXu3biG
ixaP6OAvbNCcbq2lHhuQKQz6Og0BqmU+LC6jNbKDnXM8ZWbntwq7LOmm1phSLNUhrxLUPOE2yNSd
Q2FgpWahDo4+lTcyaxTviXBaJof/P+ydSXPcSJqm/8rY3JGGfRmzvgSAWLlTIkVdYBQpAo7V4djx
6+eBsrMnpcrOtJpzH8qszKrEiMDi/vm7eu8MvlmMDcY8FDrLCuoZhmnS5Gb4CFOfHke9TD/rRVN+
tk1mQJJXVjt0kpbGy6IPLmuxuStTJznpnuRsmOq5BbwOqkbmyJicxDCqNZpTKz9Tbx8A0I+GGBgx
qf6oWjPtvltV7nVBgaQLKAn6s/WvkpGyzrn3FSksWctBsrOubVstN0GrjCgoRBr2aTufsxpEH+9w
+mV1/Utuu59Sl3QYmn1vauGQjGbZ56rwjK8C/+xOLagcOMqSA+NV7hfahM3Tgu9nN9JcG7UDOaPS
Wl9VtnwTnnbvg/kjHx9d+lwMus5aoROCU08HHVqWTslya/s0L6I06MhEl8ltsfbD4tthQP5mZJUM
N0RO3Y62sK47x34xOpuQnJG4mbQoyqgofJphqpILQ/I+rdq4VX3LkruG3olzmrXWvh78Pb2Hy9kX
I+UZtvlkqZp6P39uyAeE99kbWBgp/p1XEMnBilbC54mJq2ifIHBqFbn1suBAOgBSy5CMwkMAunJL
jVwRSrcurmsev1cNsYzpOcmnCrLlKLVkOTtmpxMDVgoIjckGRFJsc10mTgIz2H7p+jWk+9AJFxvm
RTZ9elNrJTt7kS+3js6PQ4ZHyGdfcU6Qqg9d6f2T5+5XvU+wUXYbc2ujV/tXQVeW2EspBl+ccvSp
jHB0MJ3V6rNKO1BOjyRetm/IIfyaLVsv/kESwPn2J9Hu9uF0Z2F+9R1kpb8mqKyiVu6ySnEy5ka9
rTlKSynK7BbNa/Hwp9P53e909P8ifOcOZVff/cf/3hjvP5PUfBSUIf/ZTr8+cTu/HIBbkbtzVvFR
0mzrmHeEWMB6SZvvf/85/8KGbx9k43fh0E/VvfurHI/418XGup2eKAtc9hm6zpM7zGZc1qK/axWl
JldjkOmCm169Si/lRD1RHnyLo2k7XCcZ3+7vv9K/3uJNmYa0Ev0HZ9pfheWD3iNt4ZRxaud6vdYr
tRysfOIEbZNsaUR6mqm3eRi5zyRV/m7b+h8u/h+4eBSsNk/7f8/Ff/o+v3Z/Ro7+81/8QcRbv3Fg
2dSjNHtgkNkUHP+JHKEX/o2gERNdNHJspLDc7z8AJPe3TdGFTBJs6ffChD/IeNP5jUYGh/eccB0c
obr775DxBibCn18o3CVbpBOiR5svZKEi+PmFYjrX6F6lXm1qTfU8ajbFqeXy5s9mebMaGvSZRtLu
TBrAA2K4666T4xd3zFuMX9pjS2HWeVjcjIY6dku7GbTTklhuQlpfnt1Re6W9Dp7XMFQ1enu0/YS8
OLw9aXdXe85i3du2KEzUrjUFt6fVUL55E9ir3nzuytbkXKJRFGcd2FqlvIae1Kkv1kfiWomhCca+
IqQpwS+wX9dUZ4KVk1Lt59Kve2hLr65K45wFs0sLLAx5H3uZzpySlbZJkoMNIGPu8rrA0Edw+kKV
hKjy1Th7zQLjtqQdUlPcdg3Quk0V3QH7/eKcgEocEiORxnj5p2TRtGHcGd4m784ap3nN68R/T/El
eNFqdmSDxyoDtnFDv/OE/siMjmes5yt0h2JuzAvqsq08zQ2yS5KzBYdT7zndfiTlbYxXzix+5Dc5
I24jX2ZWHgrncOQccybzeEJw/7KMDoGhBBsdRSce000SuJuH/Lo16+aYm9NT3sCK5yggdkYVpEfK
orKVk2WaPYtZ0By1cNRie7xubHVBXTc8U65UE9Xf3VnVjNahHjHDjqn7RnzxhNhrellBekKzDcJi
tk7pXDyxiQOpBEZ+Rrb5LRWNiilBHmgvH8geXLXqMHBJNQvPObET06HzMiQOJhkbQUBjmnhyS/Oj
ofvusnbNtAsKsLis9RAi9C/YLc7V2NRHOukkXKYVkcYLNIkB7yKlboANrHdZWjW7wiyepK6JaFBa
EwPVfIcocK8rd03uiMR30W7PGieXAZ2ilUTFMpB3OhJFP6/jrZlbbjSOSAQQ1pehPY3ZFa1h6trv
tx4LwjdOaDzEnhQ9h7zNNAvXrvW/QSmOB3oqxDdav6B7iYWPZetoD6lcSM7N0++JlTS3jtY/Or2Y
H+tqKQ+6pBepFlIca6ZFeEmgQyqRHQ1IYiDg1LFPrAvZXikz2Kc0LYROpgUH0h2+N04B4JH1TYSC
gFagdMDoksziWwOtE44Omc9pCv9EZXkXNQ1wU1f3GFtWDbuiPpYI8eh69s35k+HUOqkGxZNWJqd1
rZGrdgT/Or32zOFXByeZ83PWOgFKWlt8WHCkX4fVC3Oj39E4htsAVpes2mHRi6tqLIaL6/a88YPy
MXDZq/ZBFA/pKCPlIdRMez5YjsrHdQmXataOpFAPDzjMJu+xJDn0jumiAsxLlLiRmDb3Ft1N8dZD
2YVGSccHYbw9RKqxpgdBquqZyH5VQdf1fBoPFgQ/6MTbULbkbSbjeEf+FzjMyGORBoiCd/48L++t
ZFGNU88mv7pH52b21LTBvvJozeCf2JDDlm9LgnE39R9Gy3mIwJNE7gk/HrIPOpqptvOnAPOYrYMe
3yBP7l6YZaeRQjQ7W/fGWOmXrA6qA3IeCUeqmQedTCQinqeTt+QUFGYNq8RMz1tDbn7sEOlLi9bm
25KtFcPBg3mk5Eyb/vplxnH85AkJ3Jdrr7xSzybxOaR5FjQytv2ZQFX7BqtzESnqLC61Jt7BJFUk
CDB+qlQODexKR1wThjIiEhlWJmKjMu7aKvkMnV9ARwVWcCUpqj8bAQoszxqvRsj7B4y52iPuEu/V
rBwREbvewjAE4OlDyukZR4ppxgn11fulXICUEnDsPiH8Pu37/qbssibm79T7RtOXg9re2q007J6q
CWuftCB0GuV4lDWOdyAfIhZLd5wM6u2BUABqkTn6uyVx6/vJWohCb5yjPVbBmzI5hc82PFtXWOPR
8vsv7g8WTte1mID7k438GxkUSX+73pD9R9LYdozNQbssg5PRxA3vV+trEMtmFruFyHfoQ4P1wF9u
BJTs7Rbhfr0IujHJ7vEiUUMAzmTDhqNHMjssYHrIAupYUH77IY0dw45Z67BoqWIN7q+DgVVrtQjR
Rf/Gk9jP9amH2djh3nR2KbgUAQcm/SBNEXMsKbYStQBr73zQljY4KZgL1OuzvvPcoHqjxHqMdc3q
w2EjZTlZt1H+g6kl17v7hNgtiCy/WMgwKoOo69sTgDziNE1+zK33uRJeE68BbLNOK0Q4LcEaarbd
xFk9Z/thqOazVrTvlFtcl/TPodQpy906Eapa0gpxS0IE5Wb4euNaXzjIb+TzutHQ2kZIt5Kgb1rK
ROinBccNn988FHm5M6uC9a51v64bsV1vFHdW9F8R6RYXRybJzljqckcGD223EDtXPAPdodsYcmoN
PshLCvZkwX5NJX+1+MGl5wsAbwInYO7GnKUfzfU3Wl6nUC97dZcUZhJmGx1P7ObI5m4ie9HTF5jo
Dxm03+1elPvSYWAYZ/u5UkMWVkXXPpX+VvqgEJ7RItN/qMGmt4dy1wgeqtp5mzaAJJH8PjAbedJ/
qAYwWe0nxARDlegRi2nDqi3GZ39p2DB6awO6UZOlpMXks8+6Tmj3N3NTKlSbZoFwOXefw/hQ46vV
+y5fqyuiU6a4X0AQSDf/1mUJLAIkIiA232HKioLo59Z/wnS03hVW13BBiU53d5lH3iwXTPL1x77I
X3jti/66n2r/U+s5/FtLXx7VkJzccp5CrQzS+6ErpzunT/IXjxYGQgJI+y9Tko6b7mgNPgnOc5bL
2OkSLjTdg/bnwCm22hdXoYrxYxvVuRm2sFrc6XFCBrQpUgg+CAzaOsx3BxrPiRbu8ybmaG5HY+2P
Oh6NI1ml/tep6PSXASVMTknQ7QpoQK7umI2kVffWrVO5Y0wqMSiLrUvMYjgHw8DkgLVLHIcnQq8e
Wj9wHqYF2UfIqknlQ2JKM3SoqPjoFJbf7UVNuafYJBpKSpV7kNJweGVqF8O46oJ1CFEAubTgWDgy
liH0ev0Ks0P+pXMD/VudtudyIsQwyhty19vUei/dznmsXWG+Id5CBrnaLsiMJob5RNsNSimBFYwI
W2eZ3/RNUwUAjbpq01nRC+BdjxkB00Ht3qFEvcD09BTSsh3MR0Nbcx5nd/Tek9SDzzI77zboHYF5
Q9n0sQongqnDQygsGcoG2C9SLRnhkJfNg7JsSkGpW+xu5sKkPEdPGnCuXg7IHpTfV9E4Y0+rN8Va
CnhOZQNKNmPTtEm+16FXrnaguSipDq1XimdWs+KZLW74Uk6z/ljkfXLUc0+cyB5g4k1aopmJts2p
b+7IUV/cqXxKTZEvF+xMFTlemToHmskLkelTEXP0DyAA0PNl1QzLMds1PbNjqsfAqOq+p2TzmZat
4d2RE77Yrgku9Mr0tzYH2M8NEVIQj12T98CGlHVVDiJFpqv1KVB91dBGgzYOGSArbMg5aQgi0los
l0OwXMZY5LwPF1Ilqir2N5XklNDn9SUtNgXl6M9bg8NgB7yICp3lotw5je3Cdm9cOiFeRo+CE4aV
4bFca47USFK167KmjyOpnHqvEr+yo2qdyxN6Sh1UJ0/9HWAhtZTdJhbVKUK9H/m/HueK5VVVweNU
MRt3lAB/qzfZqZZ5+d7t1/SifghTf2hU+2qsPkEYEp2te+Zh2sSsOEna/VL1tHakbRlKbS27naNI
cp42OWxpO0rRlEy/L1HRJPPnxnBV1SuVT2YOvu7NKTUGVrI8+F6umts5zWaHGLZZb10AM4TUDAuV
zIKl86lyMk3ZvTNuCp8GDQLRJ/sRFMstOpaxpfE91R3zgFDx3ZQv43opZ1sL3S43YmTKtYqsLmMd
nX1kgw0C5WOfuc6z6aOOiUjulN4Rjlwa3wg1SSJdwz9yRco99lceYZXHZK0TX2/CYYZUs8HRYcRq
rtBOy+PQBcYDWeScBYxWg8pyKWam/O/c4v8+KZ7JaOgtcSVzR4SJOXgflWrsN70uACtpvu3zA61g
NLwEiXgxDBuTqB1M1z3vI0TaujqR2/n+98aX6ZHEKkZwo6fWvBXKe1rzSY8FuJYdB12JK8Xs1led
wfoyLdKhvam8gawh6YI/e17Ntt+cxxIXsF09TJPhnAHEptCsbBk5mQGQaWQkh6QFOk9MFEwHLZ51
ODsjJPm+ubHttorQ9NufYaWoLJ3nIFxrI49T9jqGc9Sis6mgb0rvpMl6jBoO7g99KoK9KnTzlehb
qJBCSWreWZnKBrkU/X/ZQaTEb+L8868sQXP1ruiy6VsZILRG0XlrzVnwrhOuPfJNELbTUS1NcyHd
qmwZpYb0quBISwxqYE8xz027l8HsxD90JTUPpb5D+JrFU1JlcVCyjSezVnztmOl3TYA/j5B/C6UZ
O0k9kTe888seCF/XSAjPLYtWP8zvNbKN295alwcijggGL8rruRjq0KGgTTGBa2VcLln2XUrXpupO
CBbaNj0mjca727HwwwSES5mV9K+VqBCLfmTTmZb7rNeDm3FOizivhXssXOHEZklEvU742lnoxp1P
4cqu67qZnJdNs4qlCUXr0hcMdq1/U2itok5YL2IDAQCVc+gcEHkTODB1dRVWIqteNNm9oDwuKAf2
D7YzGzoF5OM7FTTELAt9PS0VgCzlFujZRwe4e67TTbtOmmLupS5NGuWrE1hZPHK36DqZv0ifQ0Tq
R8vavtd5+aXLx+15G/QmHvq6IMPQIhYdD8+uFEFyzkXnvBbIzHcVqpWQmdnQw02rUcYKZRAE7txe
IRCteVo670AFFg30yhZbn1pxB/6g69Fg42WIR6mPN13PvJ3roxm1G/xDwbw8BS1VSutEN02a+zoN
ghzRIIrGY2UT4T5prYng0AMRkAqKbCYEkwpu6qYKD4HHEGXZQmW4dFs2YK04m1413q9Flu5T0X7j
vMYoBk+3RPZKL1A9yLEg2L9bnlHvdjvwnmvLqpInRqlPUGRt6Kneu5ABP4XtvDI4NtkpoTMIq8Sg
qageh6+B0V5PxkIbVG4+YWwqKM2w7b10lR9OBNc9Z7NRwa2oOkJYjAttSJxPa1M4O2ctzEu9ZFdC
q19Qx5AK3mWPyjU+yE1j/luYjupU1o9ZY75YmVGerLG23+GqFQissiKpVU8zkScfUlYavXG17yLs
RmIdarNEa7S61QMNYzoYMS0pUS/95OuoD8UIF0LD0y5YpocWIXWDKjRJgJ36ado7HUoEhv/K4Iwz
o9ocrOABFN3pd4RcN0gDENIPhA9kPbXvvAOuXiiKzhglV5HOHHUoG7T5OddF7sjb0bUBCQyo2h2V
hwJ5lYlqPx790ugojsvkjWm4/on/wv9U1P6HmZoPdt6wePgiO9PHXpwXh83VsKY3SMWhPcCtpagW
BtweXl7RFzKfV+EVvOrGk2JLCktI091gblig3HoWgsGDtnPH7Z1gysMhezAdJmG0aSwJ7qzG6Yin
9uiN7dfUX88zD3xYCqkjCNKuk4DSgrV02hhV8hn9Sr+frMKLPUpLztIB/kMq2oU1oz7SWyqHEru9
Uul4H+Tdu14JnvhkceJgru9bG/knwIyH5AZNvaf12YGzCwDiWmm3k2lj7LO7S59oMqJXW4QpEWaH
TCdrQTSVcZxzDmfKGbpT3ac6yEW/1RU473JKgvtB04HhEvSzWbN8LVID5KxfLMJY4bvz3vqWOKPx
OPkQfO6MQD/ERTN9dzpvfGTtQ+vqOorSsnY4qxYwSjdyjPqafV1SOgTOIoQZK70g2M6tr+H6O7hU
yx4iU0zBEHupUXm7XM+IqWN/NIK12RdioSCPypoXByqpogx1Xd8QASdzaCyF9tq4lbpFaKUdczY8
apg8bya7JFdXXsERCat5nkUz9RmUkaWxVS3LN+YsXq1UVq+CwKzbZrJo9+6z4U0T7keq8IXAG2qQ
8sDQ9ytpNaEjPKpbpNCnz/7sDHemiRf0Rs1+Q12MVzUHUNAKzX+/9W6sgbs3GujgyC3EHEkTtokA
gUXizTCpqNYT7cYQyqFckc3gKJLx05I6n5kQnMc2SZt92i79kfdgiV3VGRyu/KcJgn8ns9p8TPUS
fj2zbn3a6F+rudbCvEqQ7MEkUsHBIV2jBZKhhoAtoFVCCrMLM0Q/Y75VDdpG4Q5nu2b9QRGiy/yQ
Jij1AIlKWGawMGaayjV2BLdhDLHgpZ3Qcxv1pCT1jG3r+zgXGsoSd4MOxrdslPbCuvDiNmQT3tD0
qX8a+QNu5LfD+jxsyhNeY3Q/FgB1toMN7a6RpwxX3mbvCHU5oUlva4EyXEoVsWEFu14NKRPTMqFc
MPuqZ5vfJiFWmZcK9c1XW1HssCuGvD9KP2vQ1M009XT+FgmdauUY2r41PzqD7AGf9AJNB8cwnzuh
BU8lzYbvToZRJKJUi4RfMLXlYSnGuaCZvRLx2m7yf6/j4D2bbNGMoJWMRgvHPuN1DEVwv4lz6Ddz
9bMs3D4i0ns6pJT+3M/paD7TaVQjNrBZsFflGHdd2xhiV7ZEHXeOYj9lLWvuCEMenzVbDGcra8Fl
MIv714pypedCavqNXk3LwZSUBnB47az7Dm7xgSoRji/KSIKLpmXmNxjU4tx3/vhomhZgKLI83tKm
ZlmlKsVHde53GY4zp8t5KSebHWuYQAV3Fp3m+Q0If89+EpAZfckNgi3ox5wc7nSVx0mv0jyai+5u
TTs7RyS6yWmBoT4hfUvPuc1SWZfZ8lHKynhBPMqgtrpEU4N0qJssCFBmpLlonwfXafaTxq6b0o7J
Zj81EYcdERMUgspMm3x9BzR6UcS/nMaJwjfZucWVNOq6Y7I39KtmbabPfV4j48S1XEWZBqXtKjth
Oem1e1m08sZZaN2p8E7G1EDKw9RhVLQkUo+dpqb+2i8r6wvorcYmNslPOvPdlWraaT/0TP/AmR4o
jZY9LFk+hn6QjoD2TR6msquuhz5400ZSmViccFtlTh9py2pcByOvhpWb5AS11qnJDP8Ol+h8mhZn
PLuaR9ceXjg8epw6BibGELxZnbssGK4xTBRXvht8o0PUiMdkwaviL6/pUmUhWk5OBn4OrGgkFViZ
Wp7wCSZ7TxlZLM3Viqn5oGZ0lF04qsU8UTwIZtMUNUVTgb9GmTUbkUssHT18DbOsvqoXgTIw5KiA
5V/Rm8lG1g13vteAAxtBWUa1Y47lw+xkIloyNpvcKRokHetYXGleG00O9A0Yq8Gk0WR7o/CRVjTr
jUPXeMyCdt9Z83JLThI48Fg8BZ35xUpZrOnXjoVtrRFIyWsA6b7DKCuiacrSqNNKHY+21uxNo7Ap
oaEqOs0fVl9yVLAdJwwGvJRput7iy7JoyWufZdfmd246HBPNpIak7Q/jao9ftRkaxMSusQUK7/WV
CXluNXGQIxv17A+vFYKq+2lo74fGLJcdLXubhGg7CGaldkuGIqJL3cxOba2bV/aovduaN1wjQlc7
xfq/E9BgAD2B/aWfHOQf1Xw1SjmfVNn+7mn/H9r6n2hr9Aowzf89bf0suremxh73E3X9+7/6w/Tg
/ubriEoIP2Ix/ME0/0FdB+Zv0DaEcpDQSZY/dvH/oq5t7zedZpmtlsQn5wfG+7985LYJq01aOQil
jaYCEObfoa5/dkIQPBE4W/a9iY0Ar6H7awqDCV1QAOq7lyBt1FFVxhbYViv6ZfB2hr3iTPSnC/QX
ypO/+kBINR1FiKP7rrEpU/6UbIVnALxRUhdqOaYfQV2JwxoM851b+rRP0HL+D7maP4tqfv+BiOu4
XrAwyAN+CT4JcnftAmLnL16Tua95wAdYRCd/6pxRHP7+p/2sLPnxUdxq7jX4vU4F7i8/TQE9EbBu
2JeimpxXmG11dPpVgKSbqXHTM4I9eUVu3GDvm/9Bz/MXv5IniVIIgFYDo8wvep6pLcZF15R96czc
PtW+NEhhdmo2PtzlVfj3v9P4OXrgxw/lCQQbdIgeRib1yw+dG0r0vFnYWHpdPgjfmT6CaVFZGY69
l8N2W7nMztU8YyBdiCvpvthGUzLxlmgsdbMO/iFC7l9/vouOw3XRgJAihxDj54cqx4w/lGliU+Zm
83ODip5UHRsJrOH/12dtmRCbdoqSrV/7IrAn6kwYi32xugnLgK11715fzQ9DbsqXv7/Q23X8fyqt
7Tq7+hYt4WwxQf6/2pR69KMUWNuXMck+OEcE8WBW2j/czb+6dixCeKv4MFapX26mTpCz15slRcNs
2ZfcHzeg2JVaaKzAvbu//0W/lN38/pNoeTCoIdjsXr+mVlBdY4yrZliX3BQYWK2Rz+QoBkJaYiR5
8dvCebXdhZdUBDOTT482Ykys3zNR3ub/k35HdFwiVKv/LH/7iyfY1W2WPX17VW3S4n5+YBIooyRB
WnuZ/d7EVlEbGrR54F9JNOZgigj146IwGQ2WdQDC/vHyOrITB1YQdfz7i/JXd8BmTmGr5k5DrPz8
ZYoycOcKFurSjcn8QE/JRMnj0FxsqYL43/8o10VfaBBOThP4JmP60+o7S181ymuti3C4vOjueWWx
qbPU+y534u8/7OelnuUbbnOrf7DZWVAm/PphEoFF2bZSOzNK5it+GCVfalJuXtbJn+9Gzlz+PzzL
xs9L8PaRYEKebrkuTzO9UL+sg4TRk72ClfCso4GgrAkB6a5T3fzgTtr8ILqE+2o59FRnfg4MlvJK
VXPfXDxscVPkC7c9ri3b348VpAd+7XgATIEuItNWIxKc+P/hIqHs/Oktd9j4PVZTHsSAcORNAfrz
PWHazu25QlTclXrFoIgAohGuhjGuKwZA7op81LAs4R+gtXO5uDExM+69UiSfxEu+SZXwpHMjEyft
3zFH9e+zWWxTbcZpcGe2GisvDIEBH2hMBYhVGtivbebPD1jZFBwV/0yhakNawb8jjMK0TkSFty/9
6DXkwdjWWeVcwB0xDcsdgi9NxUjygidUBnRWZ0HSGkeDuJJ0hyaJ+OEqyMAKSwVojb9fWO6hrFs+
g8jpCxEUyx0nduRiyIZAHhBKGDdIHXhCpG3IlwWCbz1oCYAFAnqruXR9WqloUUadnakc7t8hyNsX
T9bozypDLA9E3M13GiFK4w7LZSq+GkvALfNWy4VGnShcecJlz7PXF+5rIUyedjs3ndfFCLr3zoBu
2Lnj6LxWS2G+0QJuHsfWax+Ui9LYmTyQUpHa4471FwAZZxQ7jLGQYqBZLS/p7PtXdlJooTXbXNFE
JE9oqsUhsSzIoI7Dp9bgK6ISiesTTIn30HXp+mSOTvcuA5v7VLlT8GTMqnsvqtQErbL6IF67xCBn
YVHB0yBh2Hacsq1TkNT8lSqnLGPtuW72oAPN/djlQEh9knHckl7kKlP5EcAamGPxQE0jO3PxjFf1
snpnuDN11HLsAGlbBVd6bs4P6HRdsqN1DSuLg4rwphVIS6KCDOlXD8CI0JIcijkcG3+BndcTzz3L
bb3URq9FeWCPbXkwZ9qeMDp6W4YB4RzvbgNzyxOcLmlcrb5xkxFgxq10yCii6txvJ4yyNvtNXyTk
RRi1xbM85uAhnZ7wZylsJRUQC92dNHz2op4wrU0rw7686zkcWiF9aOv16pVrGhqicl7HpnVeqfbF
zECkX0A8x2IQR2it5nGFQ/MiM3Xtr/U41p98oKxr8I8yauEtcNBoyF4wXejqTE34eEqx1fBXaI8M
iWQHfte7xP1EXZTAfuT6CDc8J19u0BjrQFkZmFtVBAFufsqKZwcx/1Kvy6ci0J14aDIpzwW+MSYj
twC91rv6vpcdyFCeDBWCNNV/+PZKZpPpDTcUP8DbLDOO33AoWJnCtWThmnQJkIKtQ35xy0J1+85Z
3Ld59aBYsYReNZ2u0j3qcg/13yBFZOQN2TDN0NwE+YjUg4ZfSs8tDZa76eU1glP30NZLcsHQ5LUH
v5vcFymqfr/UiEdcWqrOFpW61GRP9vq1LtsiRnW6hlBr3EYf0DUsiqn+mksaZ2EMsi4qdOUdtmG0
23kzhp5IqUojbSMDoWZ42Vc+vhwWpmRXQ989DAWWrhqs5JQraskXZ1i+AzZOyGWFdr8ETfVFFKMd
EugKRl+TDZO3SO/AfV+93ub9EKsWJSYIBY4QY1/h+srBdG/sOdNZ/lENomhUEAyRS2VG04dFi8XO
2SnX89Nmu/NyumLS9Y9EgJG0VItx2tlbl/ImB08IwUizE3hqF0K4ZZsTAolU1QyfgdgAJce62w9O
gRgl099K6PYvQSnMnQiMed9pUHZDyfcIkr66Z1daUcKyvF+5dou/IdW5owje8yuAy/pO7wd5R3oN
D7XmMpG9Lklv3GhmzivR4Yqg6FP2yNPob2bANq25b0NW2/49VToLUrMGxKroK4+s3o/Bk0Lbksb+
MDt6vCVj4bsh7GrcVYQerWTvk9SVGPZ8V4JJhN5SUjPaBezH/uBA7kNpNpdGldtfM2YSZAuB2gGS
pGEwA26702bOUZSCMMK542p8GqXNq0/wNurkmVjQo2MU8kVKHtuw8Ubyt4qyLl9MrG7Mcxn+DsNq
8CXB5nay+urkmS8/Fjna6CE9ikVLr+/iOren75U/teSgFJrzTLYM6q4s6I5ls6TZrp5TTD+lkWff
urF/zSU1x44tUoJ0FpaPL4CZg/aISaWxjr6Z+TcjOHPoAk/G2TTh/dLcdb/4tfxMFA8QP1n+0+fR
UdUD/uUPs0Q6iNz7tujN/si66pWY6tQQ24M039M+S99XIabHdPC4c7zxhMqMRRrs7NQDxh4zUSy7
tuy8s+uIrolmakWqsHNZx8Ni6NKJXudZv1AUsFy3BCE+UHMqtJ2qUN7tXO4CqR/gCU9aPc51PBs9
dK5S9u1KNNRtC1v+UAm/Dcn16d5Ah0pELav1jXL58dK7En2ck5gCua5PBnqRbW6tYcURRAsPywWO
HXgw3z4v0/gtAe98nPq0uDeGQb9WInW+FpNbpKEqM4IJc8zpu5aoTETli7hWs2OdNVIAUFCNafcK
SyIvlWcFMfYoBHCuriU7m7gsBUm6iL3GMAt0Seo+wTlkcszIy2rrk4uY4TjWFt0nIiNpaRnWe4IX
ILZwB70MZd8Osd51tjjPYp6d0G905Ld+gsCQEnN9kocgGzp0dLV2lXtr81kXSC9CrRiQwJqapxfH
gYfnZmKH/zDGtrsepBwPMxvhpc67CvY7yCBGkcRZp4zF7YC40hChZLLQIE698T41R3r7aryVkuey
VC/F3GN8XErnahYmyyj6sKAPWzluBWeo4pKwrBvzuvcW9M1L0Bp+7JeezYJooDo23SHZY8uEzpSp
fUKqAHhduuuxGzzx0KHN+DwYS/eEodOOx3klZ4eqSuBmBMK2nmWbxjr3IktOHjRUsmZQcBDZpNUu
ZKFpI4S+zaW6G1fOKXW5eip0mkTcmro3f9bVpF07orfSnbBwgfkE/nm7WtaUmneeg4zNFMH/Ze+8
luNG0jZ9L3uODgAJG7H7R2w5Fr0MxZZ0gqBECTZhEgl79fskqZ4RSz3U9vlMzHQPRYoFJBJffuY1
qP+zd78nVTb/2QLF/Dr5Sfg4BRqtGbsNBtislQNHrWiqUG2SSDTfkQnt8p3K1oUho26/+xmYmb7A
UgymWK8vBPpKDU5INdD+Oe+WjRcqlDI4nW+tagK2Av1aA6khZ0/XBYChzSAHdsPg6eiyHEA/wqUY
P2bB0gA1S9fi1gbPbEO0r6vbmi6x3tTubL3NLMFTq2gggd9o0S8b7mfA5MANnoqa//ZCf9MLdWxb
/FT+/aKm+X+rhy8PL8U0n//KX31Q7w/Tq3RwSDWS02iY/4vCE0V/eHQE6CiBSQc/Z5oCf1F4fLQ0
0cpEf1ugWowGzL/6oML+w6VtSQMTByzfps3/T/qgL1stWE76eBeZq7CxTCJFOmkIFE7rer3wrGNs
WQyWQOWtxyH2+ruf1uRvGg8vS/3njzHVHhgtnL1/6TusTg+IfB0tpBE95w4FxGUn0I67ldNoyd/0
Wk7rSm4pdgBpe/CmCBE+j+/nWp9nAdJ+FMlxcZr41g7UeI37lriAGERCHYC6+c0Hil/k6Wkmizig
sUvXyqEON43Dn9sLZe93TqiSY76oJN2gQqCvUHpICQCWhAIUcWrc08gTEL1xbRQAHKpiOQuaCRpL
5+PS64+jN23A5TIowbgHxV4jbrPECmTpnKurDhrsGfPo+GxaqfBlsLhQuuf6gvpQvq3opZxRnuoP
DrSJi3hEWNtKZH6TLDq/YZCDqYNI6+xs6Wx5Tvm/7DsOqreu5a3fMApa77PSU/dhm16jeJyTn1WQ
eNrKPq6uKGELu0G0zZBrfuv2g/y+irW5XcVUfHBtgDq1nVQHv8tqU4vgwtfU09FuEtLMtXPPopGz
TXXLtHfQHt5UWvSXoaObG9VG00ZXpXiAFG2hRIMR0qqs6dih2Y36whwjVB1ZbvO1j6S8ClY54wm1
Zuh7dROzRBV5YNNdxmklpzIU50yFfbdhkp1O/aeYucTSX2V1WxzCmkwToUT2+ZYwa7cbW8j6y6DC
9lOBAe+fRVy67+LUjoED2X38WIBagvGE5TCi7cCvQe1iUnVABwfgDQOM7EuZVaim5bhi3trVCFkD
CdDmKhwQbMPldLqPlrVCFylXO9dFSg0dM0QHvLzwb3PhvONEsIG6Fcu7rIuDfe/Y6pNk/ndoZltD
NAg4Y2ewFI9KyuwMUduvi2F+pTS4LtM4GpiXrX4m9z2Lk9VJdd1Vcv0T9p71VtT5emWviTElBD4L
DX+0LeTKClg5Fpw7DxQb8GLbO45T3e8FchSUwunwmPaB/lI6NFb2awrCcW/pPL5gCfpdlgRfO11t
J2dSN3VFOj2H1aMtYEWbXmKC0tmmLNMPcc+cr0uQkLFAAqB4KuctsmrI8LmevQVEGdAz15cFDXux
mXW6bOlsFw+0gJFytcLPIoF1nTUBWEWggu+SqXKvgqx/488gIjfYFXhsbd6emfnotQBQsqe5822W
oXXwFYoUpVuvX/TcLFuerP8FSROsLuPa3ZWr1u+QrLG2tUaAsItR1vfXj9agxI2LSO/eXdb+hinx
uie9m97XdTxA5YpHMLTe2xpsbkhJ5R7zMprI1TWp/PIVZDeAn2QchmYXDBCeaDpErWuwCMW4K1NZ
+ntwqQh4LFUXrFfRhBfYeRXTFgCynXZ0ghLLoiVS9hMKtwYv0E/M7S08rIZl7Is7TxVRSi/DgREw
TnfhokFJOkYZyn9SibISoxjlG/GoWEd1fQbELkBTCmxNdAjp6vjnZIK9vaN1tUSQBvocQapU6uCQ
ltCN342lz0+KNh/TG1pi4MsaqerpTRpYKSJXQO767DImxUL+qk8m/5PbZgM0HrtOLFCbmOa498Uw
IazYIboePoZPmloZFDPrApkJI7ZVYg8tuzNaTuUny2/L9/Eo8zNqN8JwI0P/ONoI7odwIdU2ES4c
hmkIxIU/jw1yPOs4DRvfyuIzXwtxMblJd+WQFR9daTFSnyFSLkCqqQHdDEAcugLmj0N0b98vyzB9
DVzgp8Bn6vbglQJgQDXzuYNXox8yVN5529v1RT4j6qkhOKEK3cEIhY8yNZedZ0q7EM3jg0OPeEdb
r977LXkv3p5AWrHikFsrSeLPs+L/ddqq3wOGTICY19YARgWdyLez8NpvXuBFV1xInh5KU2C2SywR
AAnSKturZUKwxa7i28rPgwfMQrk+UY3OIelDJAinEmhHGUmuzQooGFgMLb+7karuBQShN1XJoG8X
rbJ5n8qMjh6iz9RRM/JsACdBPPw3C/z/EQIkCXPJM/7zRPyDfsheDMOf/8KPJBDR8j9sxr5MKckS
3Bc8bsf7A+sn7NDQCCTdM972P5JAJt5MpsgLQ9Kpv9TUGZDzH/qPjOKYZbj+P8n+niaW/560cUWM
1AUp5jN3+5cxeNMZpeklWq5RzbMovKKpXZbDU2NWSk+cl7OZkYxp2l5CVOwfnWXJz+Y8mFHMYVyg
UPy9xOVoflMMAyOF3JnfMSP034A76m2xMa9bEpUg1+wB9K+UgZdM76xwmWu6JvGIP8QHsIOxBKsv
iZy03kZgaXaVWLexhLV30eAwhB+4i/Rr9F204ZIPx4m0eKZRGQ5OnpxTWCOBFIdRN75vRxb5vVU3
IVwVL3O9fVpMar1kLT0weiV9RZuPBfjWEjNT6abdBjegRb9TEl24YapImcyR24VAe+h/BsldLd2M
pjO9FG6KMIB24JcJCYm7qPCAzLUyK96i8HKjZ3g7iOmkh6xJhofYQTNU9ZJ4kIPW5KQrxDZuRnKb
bUzv0q0vinTMfTKdtYQQuZ8me+wuXWCj+HwVTEdusrQcrfN5aqBLlaWVLu8tTFtX2GNpiYNq4rV0
Tc9cNKYGBETtRndHx06p5ZEKhFJeMv2paA5ctzMyeTwF5LRcOT6PFP9bF/62LjQT8P8cEKgL+xKM
yL89Fth6/I2/IoIb/4FqArAy45eNKj+F17OyA9DQPxggEjIYU0JDCpBU+BEQQucPJFr48dBDKQVo
DSHpR1zw+RZSEXxXCGbzhJh/EhfECdKBy3HQPvUcY7GMz+0pPCYKx0XKwfa+ZehnFd/JLhNhgxRz
rU7vtC7c5b6o0lwf+kVUdPd6JIa/zgk28VdIHjSde2gtD8Hososssuc6TjDlgr1RZvMHZUsLNTXl
tcEabPIEmKYFg3HsvHErqmGBZ4x1Ye/eImXS0m5Jbfp0WDgMiUIaaEiZLCFumLvdZh2AD5yJHh4A
+TLJday2cNCsKDnUY9FDWwV9jwT/76atZjL576gJSw8PCgNh53/EDUh/L8s9SEpOo/vV/9b20xjz
tqVhVpUbslqKpTj1Yz5ydvJafu8ClS93OKaC69y65E7cD9Kc6fzhp731N/W1+8slhaFxxMCwwWfM
HZ8CYUKGWbLpVfroVLZfXkO6T8uL1RuYGpxlFjpOvP5hnjlG0rSNhk1Z4ANj0N1tUz408P0Qdg0H
mrkXpPe9ne3XJF3hX1Uzj2KvmXhSI6ogseZ9sJZdcLOi186PSXoFOAgCHx3g9b5+Uy97Ex7jbLMH
Yw5FH/0T3oWXy5xkJY1h+uff7Al6/Xu/zq3mnaySZn3z+gfxRv38PPkgIZ5csDCaZPEis7g/le8w
Hrp4ZcDwiCer64h9WyWlh6q4zRs+i7Dwbqe+8ensLYFfWXrbOmk4viP3rovvr1/Jyz6JuWXhRy7I
SJ9xPrN8syQ/XYmD26Udz0XwOMLED258SM4awLW0INdfUKFBYfuni8xgHliETxfKZgJkQtTPn2g5
aFXT1RRfq6FTDQjXpbVGyNkRVhz/zP/L3B2By3NQISLy0Zw5eaBA76uyzX33cXZSSNvfXA7DDPZN
O7DvUkaYLHG1BCaVeH1Zf9lJBkUUmP+iqUDQPelyCTxUFLKo/dfZjuHQw5yqovFdAouR1X39o056
QeYmMUcFoBgAKSJ4n6JaCmQwSxQd5GMPy1KGRzhW9Qf8WolRWx0Ccm9v53hNbHnV5KoO7L0/ZuV6
X/Rh24oNKmGwQDe4ZMn4bVEEICThp9dudYWuvkJAdJg8T/4OiWMC1k8BzaCsHFx+sN9DxudXNKSD
swVDbLv+Wi9acRUYiJTF99FZLP9j08gA4HKCjIpOfrdYvz4Y5sCk1qD3XNAyp2ErsdBhbJVvfVl9
bA/WbRz6Od32MGozZW8dAT+ggp3ileHDgmfVTE9JKRUjv2bN7niXy3UCCwykY9VfUuiO8UHUgbtc
+nLx+mj3+qPlvThZJy4wRCuQ1wSNhIg+78uXxU+nVslBNV+yKAckuAEnrtc3PXQjNtW6UNmPqNAD
RrixRJLzNvW153EY1AFcVWr30kuXr2xAWXwP4M3xG/LEK1csBB2vKb4/B2AvaYku/jykwcc+jZmi
ot8aluzUkWEsT6dWOuAYroGU8UQyUkxCtAW3gA90l7mK3iZZq+dP62JSiA0sNwj+O7cosAPb2Ctg
n+Lgeh0o/U2XTblpinqF/BZM5NPORsCaW9/w+sf+RzT42ZoK9D3X6CAAVw+gFQbnI5C5FonOIZir
9X7VIhzvRtUF47u+4E+mTVYXRBAj1t/wzNwMC1nka4GOMzMuRGvxotOhariZBq0iqHxLVge1v+mn
wuUnAxJ7fiQPwl4GZ/44Z/qthtrDYbZ0MKb0tldekS77Io35aAu+Ej9OR9J8GolyG9wIhA27T12U
++MxAaaRX1deHaHY7GAcc4m0yjJcYPcws5dmNDVZuhxfhOUyGiG44keQaHNmdhFDdnVsI9qloPqh
osOW+nEDfgGCH9F+ILhBsbMhErGgvl2z/fo5NUGskqFtyX0HgIJ/5WG7yGLbt9Ch/vodHd5Rai/y
xM+zLVuugf0jstVnDQaB+5I6zi1Yo4tFNNxT+ryqHuADVs6PkIhUx2lCLPmirtRgVbgzxeYTsUYh
a1vaJGBZ2iVk1roj0Jvt0sSaU0uUTc2mKZKgkO/Qu2rC8ACh1myX1i9c3qmxRkw72qUuKj8LGB/I
Sd9BWDhJeNCpBs58YXlzvnzt5Dyyhs0MfqXa+gRGrIUjrBlYkzUcMEw5R4plhEaRrrXJ3Qpnxjx2
t0DHMDdRxG0wX3ciGet031jKPPfQHYkCe7Ui1IBoAZBFrkSJzuMr+lKdGC/ifsTVb9csjcerMBQi
4isr1SFnl3IbzSUhAWM+aBoKcy1enFHkb5FZ4xVcwFuyU8QaBPRBmVlweQVjZZO3JZji5Dc9kE7/
Yz54fLGNxRJyWQU+RNxjN0pWcJingeVcoW3wmypSQO9YaOhp4QEardmiJrUe79qo5p9MRCte4LDQ
xAZSx5Usw5ty3vNFLasJHhkUj4eiE8q80h7t/2aH4YfDk/B78kZwDK0jxruQniOrwKyw7ZfjONuM
HK9HkEH8wk71YOO2dJoHs6uh9ym9a8t4dfwj7Hp/VrvCvoszP8e6zAFSaCJTVmXFemB2ffCRRmnF
QZdL6tmojK0AodLRbtc3/oIksYsIGXMs6OwoSyw1iQIo6JvA98cSK3KaeJ29DZJC5LeNk+UMmMnV
zRMGWrIgtIUwSU81m/egpQHWqE43/Xau+t6aLkt6XVwjcFieTedFiKQ91LiBcjP4IAF6fQ8uMfFq
LM2aeI6opXMPdQsCMeFmz2i3WDroQajhwM8ib5/RI3fRkzomohh8bKWo/HEH+rpO4JMw0HAQEV8P
cUFvg46ayuYsg6jeYN8RUsYzaWHzII9jdiJ8tK49lEti9qU9zD17KBF5V6aXMKFWvte546Ccm9UX
hMq+q1mlncTLCPez2bacobsBXuQScgtkHHhKtQO9Ids3i5z4XXFnmygImCZm59o58ibjwdYt3FhU
GfqO72mVmLhU2qMZgGi0LjQ7ZEgJT603B6yfziyiw8gq8i44ru7ZUGOnBLoxPP0Op9NoAf91jKp+
5cKz2Rr4aM8BBMOciHY0Z/3ShpzykpE/bx5Wy+aQ1Xro2I4zQI4GtEykFuLDEmWWdzvbi2oZqaPR
7R3bTtfcUoRLndqs0jUplmF1LV9lhOEENi9PdQhR3yzO1HQCT120BqIu3qfIegvrfCjWFfEBpEnT
XYeRQwKRCemQ90k3c/NQ2yui/biASmwPIbKVrFIjs5AXu6AjwuaJcho75ebHtpb5ZL63eI1g465Q
hrjyoLFMuO+tiEPLsdiVYi9CFatpQyaa2ryfVprz5iI06IdQPTMnhMucE3ZBjpRA+8BWOkvw2aqn
Sr235Vzdxa4bQ81UCuDgRVDDPT8EzTi0X+kLddalSiV0W9QNQrFt6jbvPjOIAX1ThhhfPXpFtap3
0pBmH6YV57JbNIrRRECyAMQo1OypRWiiqGO/3Xae8PrhME1+NN6ojq4Z8lzSls6VqDhW90mk0YLo
eEboLTdz1Bmvz3pUHpp0yESYlB7DbNROPVBPbrwBYr/oTyi/D977oNKLl26LziuNxh0mSUmzaWPu
P2GfJqlGNI6TrNqGuPWu6y7Oq9VWh8Rdaf/Rg4dPGmgcpWzbaQ8jDh8MOEnQ1rsUQl7DwRdomPw0
5KON8LTrbBekyZAjClLdxwYmanQZUSxV2xQR5mPoCr3rGnvCPSSubfvMmZzMPSTtjHPTRoN6hA+d
CN960zJJ9j4MfYcExplNd7Dt9nFjz/PdrGcUtSzwgdY7z/L69V7X7Go0UIJAfVhD6CFQ5HUQqvYM
EnG6AsAYwzbY0ZuryrMk18V8WOFIogEXl41ws22onkT7HFlE9WNG13OcdxBOl44Jqi8GpBIQXw+B
qPW+ts90Und+tBtK26+CswTHreAG6QerLJHia0lrs29ZhBgj+kdNVA4YcDg+Wk7BHhSssNIb5XIz
xZsf2be9VEng4CsiGzBlE8JRHEutFLL1P0BxbFtv1yaTSkbyKbqD5XEZQ59sLLEnXhg1LybXrC2U
8Jm9iHk0x0pMIOHl7iKTPioOcF4H/CNNhJO+bTLM3FoSJzkUSzWlaHOJvp2iy7VLLVJSP+vQ07pm
CllwyoBKTd31DNAtvxNoYGOyPxyETeUQokzJ1SKIL5lSD53Mg48+dthcitNaYWnstTW9hnbofMKk
3/dk9hEOjq175rk+WfBkk7tZW7QNWmJZEeXm0EgsnO84w2UP1A+Tx2AVx9hzK1KiGqQDMQV3JZsb
JS+J6Df5PpK3BERZuZzRE6gIUhNkzTQL1NahOTkB5s5cqUqzkM8ewjVs1vej54Mk3zZJPPPLbDwu
eZd6v1Fcfx8XJk6WXljxI27hxFwRvm+9ox5iFZt8NU5Goo2rBxV8AXxXN4fALcL6Km2KkWNRt/Bi
xUXdhiZlyWIMNJAUbOpAO9/R0F5KfAUrZxyA8wMTth0GqKiJwve0lc/yE8MXkyI9tXsCus2cUj9O
MJhHrGPZQMZHMhq3Q67eEYnFQoLCKuLmbMkRRPpeDQjzT4SZwlzB0FsIhx3/Wom14xXaDK1YyUjD
OuM3NowP0TEqnXrBPJSEyGzFHMIJNYucE/9jpRx6T8+PkQPTce4p/wZ9F3XJzB0LYHU8owHAI9zk
mh43YmkrLKoEk9QSbHF5zNogldM5TLpgvKNVbrJYB/tqmk9KYe6Qnbd2bZIKW4NdgDXiLqaQj4KO
zSLp1zkYWU4gcvUOTQaylNRNTDY/Nq1S/hHthX6M3iAy4Db5VQCqiutBqMe8B0Iom1sdS5LMu6r3
zCvSyc40vOqi4weS0TOJmlNRGucdg/t6w9g6B+jQuSH4zF36fLpmI+6lFmAIBsbBFiVyssBAKJNv
6sDsx6QqCjJrmxUovidrWPMFf25+mqxErW+mKgo5Lh00wjjDsgzdEhqqAagSknnRmqt9fj1KzTz8
DvflhoeqegKfvBKzGNPPI8ZEgEmYJQGmY7jJXqi2OVJ+vGee8szerWpcTK/l5KSj3qVVHzlw4LWU
gqR2ahae7WCNks+qV8Ut2O0IWqToHZNax2NDyQeELVcPo4LwgGBoCc+f4LJMnrjyJkeX+DL5LvtM
2q4pAkGrUrGBrjUPpPdi0ksKT56zXvx1uRQT8kGXAKIwFjmbXdGVD2PmzCxK8pz59Kk9kmv0TaS4
23xG7nXZ/6iIo7WOSQzmNGXKs0eRTfBVSs2i9kjtWvNX5DLRe7Wt0ba3IoOoE+3GTKV4rMH8EsMd
YjpisLbW5LD+TJ1N0R0GyDDQEpmRF4ZcEePgoJkfNeyPpE9SnpqWNHQBukYWFvO5QkeVHCX2Gyb7
JCHEgNXpqHnPOxCWU2/qB7ZT4PPxtPaS1YTKlpiMWnzoz4z4a1QqyWiAk4EywCGBPOr51asxouWH
K0vGKPwtHXxELPfGsTcbo55M/wjw9WK2JLLRU31r4+NYY9+Srqbi9mNLs5CTE5pXnGo5ba8DABwk
r8tUpGcJ0o7D22AO1/4cBLVToa7mUlNwsKH8mFIEanRiDmDwG35N7GlFrCqwo+JJurVLFGdi9lQ1
zmUK+Pq8A31PkCLhH4JtT+fKrfbQ+U0V+FxYVMlqLrrBr2dBM68LFibYOjKeJh6eU2x0iiQwPtsp
q/Fq2ecODrzgW+uZk9BYuCda4wuE8sp12NIc4QdR9lhxVS5NwNI8RgvhiLLP83oTWHm/MhnIRF0+
iAbFuni/PEeOGKll1lA6pdmVr3eN/qZnBIgPEi4DndB3ThusuAtAxImr6cucYB0GUxRuSObvLA/T
6XjTD4r7/c1HnnbVaFNFlKeeaee5v0q9L21dR7YGzuMHk5nePG+NKkLy63d39+tHGfQicqRmYGSw
fS87Ym6WtutId+ILCGcTn5rAEyNJIcGa2PX6Sj51A39uUzq0jkM8UWGfCpBBp3OX3nZQoQQw9mUW
cqCQGTLpshN97WW8hhksbs7CNWgIGkPt+YDBhrHqIvTvNBosN3QhzGQjpuQ1sec5Mv+YfdQqNSUC
suI9ZwLoo4mvXr/8X5ZK0BYmsXWYt6Obbpvv/9Tbx/tK6nQK/QecN2eugwPKlIUcrpRQr3/UL3tO
0BiOGQUxCYJMf9rvJo3KXXSr2oc4i8SwHJMlKqZ7Zw3NKxIkKb5yv7m50xEKqEcH2T844HRN3V8A
nqrrRZTSv39g7G5ilJ552d5gmmsOCBeS/bJLYvJ9komFr78hEmurW6Kd9J8H0v+R43q6zExNfbAU
ZqrK6+ac7sgJZZJxilPxmZ4EpSPKb3SpIhCARMB/tsouAgLcLaqKfBrNsZMxIMq8XSScwvk8ADgo
r7FOM6V5XlCpHcfM8A9/M3gECvKiTe/6jMEiMKbCZ8JH++jlDtJFtBJMFvVZ1cyJAA+JxIQ5guLC
c01UV80O4qvpAnshLJHVWX43R/llcQM2MXxN6LqIOvjCfXkFVIlZ5bRh/bnL7AVPNmZZa7mn65HF
xdlz2jKqzKTGgYfiFzKvz01xC0EAygsZIEqSnU/PiyOBpbJGtP4X3uIGqArVAubSNUdCX2KF1e8i
oQFjbXKn1ETrcPLNYTkuQzM2oJtsXvwNHgmm/6rDgeaRAyYN2e2xpEW3j0jmXX2eM1pGiKUpLZNb
9QDrCBaWckOqGABx5jgHWUVuE/bCHPEIH7VcVvjcoO9J7YmakKJN0lRE+injcx2TLCeFRCl8Y0Nq
Yf2jtFB0Jt1xhg6DjHdJW/Yfbjgo/kB1wP3E0LJ+2doDlUWGgMzyqcHPhpw1bbUpgeJVmwzgR8v6
9Y808fvnkGtCbfw0o0GzAiDSyR5nULboro+mT3EKwF3shzwOymsUP9zSurF7myswjLGBImqGUMKD
gJ1rrub1yzgNaBCE4VRjMQGym3fuafz9U+ysg66eeJbZp7Kh/XmBS72WH9xyctWV2+vfSGecbnJg
6uC56RQFiJCgQnCyyQNANHnW9v3nsWuL9d4vQrMt4IGazOr1+3JPXml+O6qXHrCwkMkbUKyTiVI6
zXZV1aP7oe41olgJ7UuNsCFtVCrdvJg4HTYMvCX/CmnYsC9nX8T3FGu+wnqdti4tGEoeM79vMYQj
D3VWzyTqeUqFkoUEga+QjDPT1pot0waIdADq63yMAtMmBp/JT49IE3BzVulzFqUpDF/CyihNvKYg
KOfuHImrfKkOsBdT7/r1RThZb9YgpoSzeU+9UPw6MfWhb8cyGOYPgyzMyZw0jCpAYU4NlfPrHyVO
9rN5pgSvAMAF7rjE0ZP9jIIaPVXHS+4ir3n6rMGndWrQUuZoItQTgp5n7xUgHVYBXWrTJf3xlRrR
F0U6YLJZXN8LTT+TWrAl0rkS4+zp3CqLwVqvel5VfE3yFivqs0UMFEx7pFApj/OVoDYefgz+mBaZ
IZJVFS7vzhrZK98bG2ke+OoXfIr1NB0Pn1sT8KlMj9fyM/MkC4esZdqgcWieu1a5aSz/GKHxRrJ3
C2YenHtJQpcDfrSDjlnzm/M2evn4whCXoxD6CIAln7PQt0+2cMcdgItvk6/VKMKPhYKgfHAZjx6D
EtcvevyZPsDJji8XFKWTXevh4Cfdsrof0xwoeR0NNUPTVGxiQMo9Xr26+5BQv/aQNHt82LJoBHkd
F28lo7avhnEJb11ZSHwzywluRz9pLnFS6q85kTJjTpKN5c7qC4GdJvJVFxjmFf6mBXjt7egalvfW
ammKgwqw8raP1RuPUwl79soS1+GiRkQ1cd9mJl7dZ8zwL6rKZUpQtJp2XlNOjPC0U30GNeHj1IiA
1mZYceKDnqbCO5fz+aHNkI/fJCrIaGGkfX+GgGV9N4ViuM+FyMBB2ZZXo1vmt5/KAS5+ZbXqfeD1
PWlRMhyLeSgOjAmWFrg6w+Ut+GQYkoMnxwt4dns9xbB1o6wo/hwQh6FrnuB7pyfV3K0IQO5IPy1Y
ohB6tiBP33p6sb+4i+4/Q8UFbzn4wzabA3lZhn2O9eSS/07a4cWZwYZgrEwww0+MmT6JwsmGaGj/
hJBa6kee1/wmduHu74Oq0eA7lR18eP2NfvlCP39YCFDOHPPkcKcZSbJ6pHYqrh+RJpJghGb7DrS3
22+kLK9HTxjhwLSRbxkRgqR+/bN/2flPtwlWh5ENQfy0Hhn8Pm7gzcjHDisDzPaqFpq+FCjT/eaY
ePpN/z6Gn+7Sc12AB9h3cyCfFpGzK0t3BCvz6Ez4AZHzcFxsGgqeHNpLFb6rXZkYmQ8Lakvlxy0C
M+ion4EvDRAf0sC+AOsFtypQ8UVtYe/AeQufnL6ivpeS5MXVtWw3rna8tyjj1N/lIKKrmvbs29Fd
3D/jgjp14zSO3W7TMr0VSF1kGyuUAd2bklmcgz7E0Vbx8ojOq2aUMGCnl/r2gw11dLvy/H6TC50o
6rAkJg0gDWJdkNRxT1MCxwr72YNm8+gNZvFRpcvORFNUx3mdH2p09D4JK553g5sy9OgQFDqC+ocH
9foW8M1mfvFkQgPWNHgQ2PIc4ycHilMmkvFBFj6mA4MD2mnoz88RzL5dz5RE70ZPzsdQ6hmbRquV
THsaeWzoW12PbTDqDVQn63Z1Uu+IgjWNMwWhQKIE6W9VaV3nSx1eLWI5q/FuvqMHWt02Fg8NMUOE
Mbernhm7FE2fbMM2RpLSpfg+IC35fQmK/EaEbY4RJS3PHAeoW/R+K0yFk35AqzIbPqBcU761auhM
SDk600HgaIMyKDzou6mKMxROOpsbQOw4xiciZQQQFl3BIIQz8b3nW9FVjo3inw5d7cS4MCKb+/ri
mrU7XVuP7gI6ZlSz4alE00BLmOceJo9d7vk3VieK+zbHH2VXog1440yGQ/L6Jzovga/sqtCAMSlx
4GUCwfNMuPkp0XRst8KltC2+oe3gXdA2g56YDIt1SaMS/Wabd2kn/FQ9tshh3SOOrK/yPLbfWmMs
Dq9fy5MAzsvbJ9UkfLp4g4HEPQUDqkn6Pba99bd0ZsBA3d4knxsMRsddJxd/02HdQ4dDNkiIaJ9e
4a7IAv+YAYfd0SeJ4y0DT5kh3g4nKNfVaFq/tNBrq8+uETPvj50Q800w4AmYgkPHdzeMXdxx0P94
QsjLAXXTqNnCPvHbM4tlORSltq5hQhoI/RRaV0+qNgsyGTUilXl7SCdO723jQCqTjHnJKAVKbMit
Vli3j8j/70eGnvf+SGlKLtK/1y4mN5msBOKOIXAZdiLjom1A1++NiHOciUMQdRgDzMyVdFBV6bYH
+3A9tXEPhz1Hk3vL+jXOuZH/UGd2kLp/YgCQf4SFp797OXJbcNgLWD2vP51f4w87JQY0B3Qt4Pmc
hmThMgkt56n8FgX0B1C4iYsvoDwWpoY8Mmqq8HHtjYdKbX1ZxmLC4ywY29+RXf9uwyIdSNosQK5C
Mz7ZsCCletmvYfUtgRM67J4eSLAOWXWVV4FGVmmM7xAqHw6oniT7Nk7mT1mkxpZ9gn7Fb9bkb15Y
ZJ/pLRM6DKfFffn2rHKYxmYui29paAfvu8Dp37kV+tYhjd1LzsXhBo8tfdF6tTyvZoF9cR1ykIWV
nt/kYRYBSK6nEfH0QXwHOd/5m6jLy/e/ucpfUoYQEo6ArOuCmaaoPFmyUaLbG3fe8I2ud5d+ILPw
e1x2EAoaehTs3WAsmSn1a4B7nvKb79lqh0iYYBgznYmw6e/9uEqv7HAqP7jKG5iQcAocIKpULHda
hFu8GKwf++2/PIu7pf32f/7Xw6PM6x3CCCr/ql+wJhCH++n5/sq/Vzkv1EuixdNf+YtoYahXnu0L
qhSShSc6+F8WmlCvSN3ABcN/NwqlbNe/+PeGZsXfAm9Cs8XomP6LaSFgWrgQufh1BjSLFNv//O8X
zcn+5OufBflIUl+ccb5Nl5brMgaecL08+tovXxnZhX0/l8F05eQteBzK84kZMLAPH8/LS6wgIleS
TqENNpyVrqyk/acmE3WoJlvZ37nS06vamNY85rLswXYqIC3WXRu9x1AKKCr+X9hXOMO2nbDSOXhi
QjYHguuCDsw0MR6hXnOhBamBxs3Yb1aNkXx7XVdLUe/wWaEki6O2vsKcfL7gQBntc1TLl+sFuaA7
IKUtCWXw0eqb8WxqxjDd2nO8i/2ivcJLGKY61Yyz8f3SvcuCHBpjjgoOIBNpFNkIRPF+otkwQa9c
ocsHVTC/W0tEyezWJWZT/4zXuZ0xwXMzk51QgCPKFYvUrs7qecQxflRVtPPjJj8PZNqFNzEjQFCW
iw0V2bLQQQraRZ9pVWKVZ5n5Zya98thSFR6KVYWM9IDzDJvaM6pTckzGW9dPMG+YFvAWARCaMyoX
vcv6noMsbRcXTnO6rHQoUWcr/G78qJW33Cdrw4hVpR1KxIx8ZtoYyudGvcQe3I8Me7uryXeqs94N
1N5zynGP2E7nMNZXVxOYcdwpvXDaQ9RDFywvcU4KwHPdY8M+X5GXIVFCY7nTh6xXdrUZ2eo7i9a+
/RZHnr0L+VT+P/bOazlua926TwTXQgZu0ehINjNFUTcoUgE5Y2EBePp/gLbPoeh9pN/3u8pluyyT
6IDwhTnH3JtDEfHMtydGpNngBmmfZRpkgXJ02Y1bXR0KSZocZWd5aIkYJkh8JBPbUEpt1UBMHRS2
ESmuMQg+6LiBqL0uXH64USpeFlvHvmpzNe5WW/tWkLj+UkLXNHZ+V9p7WU/NPQTd5AJNTPEZWa8T
RIJ5BeFD8XAoSB4WodG512U5d1TlPIzINgUy1zBR5qTRJ30kfZLc65kQtC3bbv96stsGP3mHtKa1
YsJYoZIHxFLmKJZM2DR2IrGhZ1p9JJjMOA6lC5bJdqMvXA0dkwX0GK/o1qH4zP0w5vt4aI0HiIHy
qLrS3RkFLVXgV1F/71njV4E6MBxnRsURKipyZYo5PVJrmCRFxohcN7Hj6Zelw0ggT2zvecU57FEL
O1Fg8yzVQ3skurnHmWyGfdQ+2IjorlomOq/FUEahbOP5E9C/8hAtWKI3miYICiSZCaEf9M3ruZ6q
q9bOMqAIBFqt7O6UrIM+XyUAUf3oxO2AMsyvjhU496cByz9JAUNU3OUWSWYo+5o9mbaIRzzOQzey
ME5bubhFqCM3M3Iof1dXFvWdZyPqIf3UI47RHprrroz8Xe+I4nul5/MR0kRNmFubBeM0+0EVDV8z
9JahOSu1sb0UmWtBbVlbxgtb2yeSS+wNcD5aLX803C4PW+rjuID01SaNdG4UQLCYw+a2I+fuzyrs
v0/F3zwVbQYBv3oqbl6K9EfdVelPD8Y/f+rvByNPv5WyjZRrXdt5Nr/w7wejYf3Bw08Ihu44FHWL
Lum9J9lldCrw8aAOXH2Lf1uTjT8Y+SAbBv339tj8V2CaD4WtLdh1sVJmSuuaLEyNtQp434kB9aqb
VsrpqlIgtkaFp4FrP1vt8K4ab0FkzKdsGpktCZEPz0NtjY9kjk5t0PvVXyT4n57b75/T+s9z+rdX
wwKCaRbmSlpSZ+0b3/WFjA4QUieS6rCt9Ks4X2h5pVs7TJfGoaY/VpZ8drmQMf2WHj1Qm3U84KKl
d60N+dnVN38YxDW/IyFfpSj0R9Zenr7HURZ9x2cDOO/d933zZ5v4/hW/Ncf/2z3++YoZR7AqYpsB
c+fDFM5a62nHn4crk/lETD7MUjyOzDFQeLszgX/jPOlZmLrwEZa1PodyKsx9OXZgfzu8Pt+Sqe/1
DUMLO+yHtB6DoUyYPbkdwNMt8rXkhuHlqex98IfAff1PfdJe5IUC2YdAzzmnwA/L/a/f1T+/BvZR
gjaUXTM+pY8TAZesVKU1RX9VDZH/qY5RJQRIvDg1mgqYOiI3/76J9OLzrw+7nmvvP0t226sN32R+
gpQDYtPP374tpthq+ri6qrxFv9LzRF5V6GJSL0o+/fpIP/cmeIs4kg+fmcmDA9Dc+3CeNTxVF6iR
9ZXXCGC1xEQW+2jwZoJLm2QrWgnFEPoaXXmGPLj83Unz8zRrPfw6VMO5xl7A4e7w4fCua6ZJXAEO
clcgdYl6/iUv1tdgL2VPAA7l1Cz46veqaInaa/Pa/T4Ufn9U/mxdTgjcEFYxkCIxy63KR7NrDIgu
xLt+b7SxCYW2lO6GYs1ClGbSpv6uKf/nF8U6jdsG/bBhrZuJn78o4Ui7su1IIwMzIlCoG3qwv1o+
VFbA3KiKTwqt9Gvs+c3ltLQJWm1rSjeGPro/Bugv9WZOYvo3tJnf0850v42otNzfTC5Z8X08nVYf
6ervXKe5667x51dJjFgqumQwz1R0K002HCCD7lfJsr8b4MlsuqkVtyNDHomFKnE3MIApHJEqF+uj
Pi/a8q4pUFvSOav4SRHre6TCgRRKwfSI7JZFIjM5xIdrHQH7jpoiyvrqSq2FRruWHDF0myzQ3ioR
Y0zKg03Vdmdk8U08V+YUFNJtrwaqmOGtnnHW0gbmsMG9wZIL8n7lZZfomLxn6lvrlKyl0fJWJSmR
gFLg6kqP2lsdpdaSSl+LK7B+X9m/DfdSaFReqhxcMCetPFqRYTy0CZTmfeRq1GvYYaJXJFVUcWnV
aoTmUto1TU++CjL6o976xbeUASrX/VoO4rGkMsRBTrDUWi7Oa+HI5Ni/blU54bTp2p3+VmEW9ILx
ZlQxCMlxLUJLlv6hbPzrJNKoUOFMDAceNQbU2LWE9ZCbfybCL7kwUEve2+ZAqetnmkHFVC4vHmFM
215M2EnGnDxobZrEC+Ju9aN/q5+Xt1q6equrp7XENtdie36ru+FaJyE4rPJQUWoH/luFTm1OtU6U
MJW7GylYNm/1POFc0QYtBFV+R70fW2vlr9YmIH3rB7K33sB86xMm050unXxZiuhWqhYtZzCnOHa6
b0mUGMby3MMEfwvIQgyb118N/B8D8zc5SNmIK/LMy3w6+Wm77Ecfj9Ox7FIG7BkJrffC1cxjNpvm
WpL7RYQIEb8yX1fpeQifI56HEL1Uu3VyFQs4moMeXTNGdtz6kM+uSkL8if7A3HAwOaMUwcy92kie
hTtHS7LoeuTScZACeg2EL93M+3JXFWnnM0Lk4RVtpzF1oO4w1wE0GdGEbBh+A1slyEdFOwWsFCoW
XrJ8Z1dxCd59sbljVka+RlYliLyDsZ/j/qZPtRLddJx6PzQ5uoTsiNoY9qnlSe/KpmKNTpXpDsiR
NxXiwGU+9LRmHZk/zPrLbUSwUUvj01cpXGannA+i78tmY2MkSTcukb7FvktbUh/4Wo0nBv9Q1BE5
rNzYvBTadZEJrecjr6oncvn88kgI1FBs82Rw7hYJ62hHW2PoF2Rr9EDI3IT2dx91I9GBPIxN2CFw
tdGO8QoAoBbxsgUGjvwUBXGjzqU3c2prXCpdGOkoejvTtoswjsxYhm418nWmbk99Ui2ZuXxHUucT
EcYLIJkAiHZ7BF6CDoAEPmdj5Gihw7ROo3CRERmHmuoa/4ZUusza4ISCX16yatYuoMBZO72JYjDL
ie82W53Vdn1MUngH29xfg9fX/y/QfZhcnD6x2bLZTLU3sZiGpmmGMhzgbPCMK30BY0bY7mhp5gP2
A0NeOY0/I6732+EMJZpHUty7OT/gl2izdhFsg+oZDw2w9HYuCzjEyl7SCx2z4sMb9dyeoMWjZuDk
3SEgdc0tdnpmCaVEoxoWKI178DcRGlN8o4VSVBZZnI33PSLK16ZLzMPoqjjaerlNdGZFooO5s4sa
m0jVjUhop8a0bnsG8Q/6oPF/kAUMVxgJmjttsYNn6aGbDEMdKzeGbZFqrv+pEu16cmawnUmz7yGd
TbMFIly063AkURUvrO656V7wBPM/mZ7g7C65SwKh1v2JthegrXGTdTLP7wyv8q0jEGIlz8M0rMVn
Mk83EIQhnNeq5NB1vSyw24wS0DwxnuubX1+64v7E6yI67MqyK94FRgw+qtWRiCM7H7l0mgJB723V
uVzynaQqiPkz7qmsDZMVyvumOW6g2B4TFFjyXGoIaIJUyHbaTejnzO08tsZ60+Bi2vCOuIFMvr7W
ySweP0WgHE/emKYea20757zAr/aiWHphUOnA5JnDJPqLmDI3YyZW5dm9x9Ni31cCZLsft88gUZwW
W1ySGqfai315EQEEG8OZ1AdFgTub+8bgY90It52/5kVu30yyJ12xBSKbPylmR/2hjLTyx7z46z3k
jQNPH+CZ2xSFQ7+DHOk/aSKC5a0auEFAk9vt3KnkLgUGcuGXZGOGttEZKz4YaQgkZKICukwb421h
VFwmC+Js/2hVtd5+L7khzydiXbg21HrH3ma2xic6Qcnc8pBR7YXeSQPZu18MI09acxSU3m32pfOZ
6GvYRvXT4g+d/m3oSZRAu6y74zFVBr9qKvUE1r+KnfjYmA0yBy0nBnGpx3E4T7Nb3Gcj4liPeFK2
k6N9WBSguk2OvnbZN8i763PlTNalNgir3iZtVY4XMeYbLMp2XyYPVCLEYPrr2pVbZz/CFOkVY0I1
ei1Pgbm9L+JWTz/r9WJ6hBNQgc2PDbYmn1/WM8tL8EHFJy1q1CtjIW3cwBB38iOLNP12Yl6w7LvV
MbhNl3Xah/ArM2/I9V3sq9JpCta5zSgczC8J7raZ6qbfqgTm9lZ5FUl33UJ+LGF7PWvpycT1OhYA
0/YLnjheqjWBw5+J5iDtkvFo+6Rg5T9kqIcRgHep/4lzvexvKp9pyE4ajZ/tvDJxVDDJZ8OTytMR
A47uo21UjC0V4iXrbEUrT6KNUJPwcOeMJsUcy8yOxoHxXWoOOWzIrknMG2MShXPEvOfzvqZJi895
pxFUgHiIewZzITmciwJ0Z9DhbNj1iZcnISIxcZxx55EhACw2ZaiYuH+KsP47SfnNJIVCgSbnFxyn
Lsdr/NL/vJNYf+avOYrn/wFk1kGa6MN8W5cF/zNH8a0/WNv6jkMv8jZhQUDy94LB+YPBC32sRbdH
TfMe8Wau2DfmMd4KzGUx8K82DOBjfu42EEzyF8Isl5Qjm1fKi3g/usCYatA1SOtoF563gfGDf7Qa
xv0SJdOJC5XLnwTNeVMrNX+z6969tHOrZTiv6+quriXhon2jvVBaiXMOGQMnVGQ+OLQWMbN1pwrj
3nKvkmLs72bS5B8w5BVEDI/psUQz+qVuIg9uk5udGKtsh7lvX5HgZgcwTaQ6IHGcOlwQzfJVNISJ
pFHsIGWecuMeFXF+8quiuohcs9hLk6TMaajOtW1gyecaCbWsTE762PPwSkuKwFJzzNDQYvdUtrIp
gqiYrgkyL7inef7l3Mdjhp1nMm6xaPlXWOnFWZ9TcUZgQYbKWJvtjk1vscc5F39ey5Qr7lw3+uTI
M8lJD4ugANEd3K5Va/kaGNrG/EFbuXYyM6haHU7LpkOaeuPPugW1kxoD6crUBx0z571diOabYtux
MzsTtERKDUPcUf7YWhnPrqmwSOAsp+zg08qFylJlKNxZp4Qw5FPtpdH1IBN1O9Tp8hXH3vy56qR5
G+dAYcw5664cM5tuga2kG6SW6a6NgNKLyWlfS1NOIXgFd9eMxbh39Zy3EYMct/KqOMBwXxt5S37T
fDMgCRfag99cGFVMW4ZcQKY4knNRV2FvR2fymkr6Ou1Y5G4exm0Ndhbyx75tR/tH7Gd10GdDejE4
lto7wo+OZFSUNzgPFvYEWpafkKpH2tZEqHbRYMP/FM+p/+y2Trllq9ScosZRYPxU++BHVnpeELCd
FQ3WGMBqTZ+iweovMymKe6u2mn3JqM4PFF7hgz0VLnCrwjRvl9lNzzFcvx1+VJ4WwGhRSBG3w0pg
aD1aJnO8dDAW3fgd5wp6JSfaZItVfJXT1FxFjlMc5kmaFw6S/n3ZOOmz9Nz0c9skOobFxr4tcZAf
JsqrKx5e5oWh7PrQyTq+Hqy6f8gW0yf2vS+OpSaPDem+EVsG22N22BjPFdL+cxtbPO4Qjh7IpyWw
usz7At1OYl8XjbowEmVxOpJRpJHAij4D+KT0QMLPU65vjSZyX1qTnOd2Ko8x6RFBiQ3/WINI2KF4
JPndrYxPppV/nZXZxBsttoxn16se6tEEUdA3MwnVlbglGNABUkDje7I1nDGs1TxxlYyo+zZKc9oX
HtXZjRvnLa5x0/S/wnJM9tXID8VLWjwyxSgBtwEwEQjuL7KYL1GZJos4WdBOWEV575r98IpwYezI
utEfMLYeqTWdU63aPSYlrI6OS2xBWmT5LYr34s6OioND1PDJiZbqaOVlHfaNzAPJzZIZr58eXWrT
3QzLP0Q6MPHInLK7pgdVt0wt/XWOQGlJZgJTGjv/jGt9enTRsd02xJds+EKRmHRJTjq9ozc3WjfR
MzpEKXfYzTa+v7OHrNxHvRJnHFbFvi1uxygaP2urzj53TP02E7F5qGB7EI2iUAtUYuy+mgOB30CV
QyUmd1/ripK/0KVGoWN6n5m3tgwqxFKk5FPPNVbKOb5e+jrfaxNBiQHETGY84+TQv6F6DuJoJqR2
QeBC/g5RQL4/PhISAJ+9yNH2FWwZuc2hLwt8Iggv2CM257mKxFbXtc+ZkaMMJ6mVwrXwYeQ6gDl8
SFObQkufABiLYyF6sWVD1wZGltevhZPgtK8T/9YuPefY9/ZEWDJ2vlsSffPQdStC0Jv+xSE7aZ+x
NL8RDD/AoJWmuBq9Wmy8qFwwiHuFs8U46n/yeWpcLVaSPAHpTi/LZfyCScE58ERcNkQej1d9bJHV
gCLoss+cajPMmn9ZSqu7GbKoPWfY1j9pUVpcsWVttgwJ4p3u12S2M+rd2n1rPiHENQ4OW4JtF3n1
Lpky4ztZyPKskD++WGa7PlzkYn1GXJQ+Ah0YiwBgM4CozI/3kgETaIOYyliPkhtdR0mmkBUEY9xO
90Ly0VeJvYTzPDTbfjK8C49BHhHMRZ1cQ4RTnGisNn0NDxDfrMT6HptyX6XTsCI3msdCRvsUYtIW
OsJykzPW2DYjMJVgHsSS4allImnH085p6/FKH2Pj5COb/aJaIw8VvCwgJTxuUy7xix7hyYHBLcCH
vO3859xx0rCslPhcRCDnuTOBUBuMcDYc+2aRmfa1sVzCsAdP24Gl6a8hERZH29KiHZDy/rYgnfkR
C1i000Ur7pMxFRzOjbTNPGvOzmT1etXN7WvVL/NXsUhu/4g/F4AukxXvJ1PpIWW9GRi9dmGT0YuI
sepS9i54ncE+rIAo0KdlnorbdQ/Lsz/L4gdpU4gEmWwLUoNMf7ht47Y41AmXdDA1LoFlS98hkmIf
0f7wuyY/jkXCcH9S2mVqEPjmVeUN+VX5YbDls93ZEOLrNcOckly+5oPzDELpRUTyB3yIZ6+e7ghN
Z8u6KFTUZlseu8qdt2A6How2bk6Mdd2HscmNTznSrK/MP6YnvLjP3ljRt784KSC0/NTQ9Qp5atq+
HYc92oR2cc6UWlXsBMxfiLhKYQ1Z29VQcTkZthtKNUnvph3aGXiXE/2Q6Wx6bL8VXxzEaAPeCh0e
IWBiL2eqnn2ZNPU5BQNVPzfcQKm9VjjPFOW7FhBPefK0NZoOLFZIkZdf6IxnT+SKu882Q84viCPj
7CZCA3zhJrbePchkSaJ9sdAsVZupVwu4iHiws28e6xzt0caDbwPiH6MqqLU0rzElp2ZYaWLe46eu
dqPTPwEYV/id4yIUqCignVtPk2aog5M27mYuB4K66mra+YVLOVkkp7SzLkkeY2AnNBZLObFjnzSX
sAdqkcdqSYptgoLuxBNEuyffKr6EHq9vwLXNV6gC2quOb/O0DOy9k1S9WLk/nzrf0XCHa3KvV9Mc
4P2l3CLNTAa+bXYXaXpEcYW7eg7HOhoA24DJgzUKkQE2MOQn67ZcWEtlrRYfFwuAiYyi6NSVRnoa
RHzp6EXBJEBvLkHbD+Ecu+0XaToQIJjc7dN2THeQmvwtE2FkCsSibVVkNagQE1hHA23jBjybd5CI
VPARGMTliUj8sCSwok0D4pD0GhZt+jfi0hzvqRcSmdtXaa1LlceotVaFNPOFtCz+uw7/k5/7mybO
heT1qyaOdUPdvXyr3zdxf/7M38twAWvbohDh9GHvhcnyf5o4fC2wux2LjBCYX1zDbHP+XobrdGoG
onxWdQhAf1KJOX+w3DF81te4YmBr+v9GJvYmJn2/gMRs6bmsi1yPw5GXum6U3q2fBXcJ+HIMWRF8
tFAO2c17s/zcjb5VdadMwHZtg5xmMsn2lEVkPFyajLHUNgbQartDYNez1cQnRuhebp4rzcDaSsQQ
aV4iw0AC3J4MpDwbpmifw8xL00tghyO314X/iiclYnbiW4/CpjRf0EHJUk7JpT6W9ky8m/JcDQqj
xuMUmlpVnlBWM+HLTYDahIFRQYln8tsxXNYOgMn5PmsRzJhwplAR33Jrkol/naYDMiSfWUpAWp5W
bhjzoiAuJCb+OWD1G+XwgWpWA/+9av6/rhqDhBwWwP/37OM6SX+6ZP76gb8HH+IPLgkAp2yrAfTa
K0T6LwGJtwor13mDixTx7dJ4f834+HXQK69+cYcf+18BifcHUFiB8dJksEpF868GHx9ArExYuQA9
lC0QA5ABYOT8+ZqJlEZMB9vgI5S8JoJ/ueR3SdFEJ9taSdOz3T/5Jos7wiWXHSV7dILR1zz7dJuP
RIg3zwAG+ydhVv1TPKGufPdJ/gd9xocd8PrqDMrd1axuENurr1Obd1c0GFqwbpScxwygzIvNJPOm
FUl1Wdlr8E/Lwm7vN2Lc9ACa/8ry+j/VLCyb+e3v7id4lczVteQwt0LMw43v56OzBywaB2rNkUXX
Z9h65oYqKvXPud/VTug0tnsJyZGewZwd92Ky/PRRz7r0y7RUyzdXUg6FzTKDJC7ifguTptgPAChz
6qvauUV40sybSboEzbDjvdSZQe8s0VjBQlRckE0l0Ctr7MvrxJgxFLk65DLhtYSkKeQRoZRLOVPX
JVoLjdSZUDM6xnO8Ro8C/OOW1HskF/fWArWqkHcJLKkdt7dq5H5mevkubn2CfPwIB4uZWuJJIzKY
tY37IKelKzbWAr2POVBTXUFHi7daoqkx6AC6HGApRZuc/XiQIYOd2RtwD6QdY63ZkMKDSHxi7JJ5
JVuw3tcvbZVFodPNwxObI3ddeNATEh2ZMK/gC3AOkCXnnUoggBGVgm8U/V0f8CBp70BJZrcCMIke
ZnErnotaOGGNY47dTjKhipUYcXajOXkz9nfXuZsiL6bJBJJSBLRWw4NOvOq2Glwlj4wSizisjGq4
m1LpJRvdVD2pg/hLdkBN1giUaMhNFJNOo2tbi+bwopo6oegT01Wbx/o0yLrF4mvNNOtgj4ahBYXl
dIGy7c9uNnvbxHaqm7yiY+7j1mBdbGO2tLohYxogJlhMWdbtukHZN/DltP1CPfitBRi1y0W6Q5M7
hlyp/pFKsLxbjHkEbFjL7LRkXhZ69uC+JO7QHJZSLFu/aIbDnHb1shuMIUaimxkM2NgAT7Bw22pN
yM10CGAee2p4o5/MzJAHTyWKfCnXTr5bdObXuNUmG/mAW35nDJvXAQ5+M2htuOwBzVZL3z1CbQwc
t8N6y7V3n8RaZl7JPMUUTEAtMRj3elemUxO08Pqo2s2ITM5siirSiJoh/1ZlScTOauiyvSFq9Y3F
QKlDH0hKDDINNEBx7lu/S1/IKGTW41ejZVz3fRedFrmY9OFmNn52pjRmOgkk6QW/0SBZ+cip46po
teFrFcmsCNkNtwnTCzhfW0hilbatI28+jzMQrk0v3EHfylFb0ntILPMM/G3dtWlsEwCyVF0Zh0T7
xM0Xy1ddEeRaZVeBjxcO3p7Kyfhq44RHwVBdduCAm7AVZv2Cy8Y86h2Zj4E2sdeb8z6/I0djvRkm
vH/QmdV1tkj3ypB1S/6k4XM0aEHRid2zfU8zpatta/eQQJPR6p+G1MmsoEtHXj0rmAUJ8rQc0lo1
z8S81s9qNHx2SPbYjGGiuJDRVUhwhFJM8lWw4xRngtFsceVHitqiAcD30vWFb4fQGqB5rrdyn3ee
ENwpjS2wDO6juTaMV1NqLJ+K3tTSepMrgBX9fooM8mBDngT6/GJL2Ylm3T8K/oGU1bc4j2Y8eRkp
mYsaP1fxVKQ9Se529SLnge3M3C09SbGLc9X2Oq94hEih7UDCkodmaSh1Ws8orucqGSe4kyl+1J4U
p1uZxsa1VddcWAzTiuvORsuzoZ2s7dCbxxHpuDsQPjsCRrkstY6RpuIVcO6WjXWsWBuMV1bbTYRM
mXYkQ1Ro7heNEe4c8OHk/gYlQKWHSIBnuvZk9kCztq56rnWtvkocgodCQLk18GVhMYkjdiQHbf/a
68OjOSnnOPp+Zu+BW6hbica6CDXCQce9l3gtA22PeLfAqP1oY9kZ4wMp8jOLyajlk5mry6RQ3YOR
y4mYL1zGX216aVTEpp7sapVvM6PWlg05mtOlVWQ1C9oxuQSy1/UBU9niCImwsYF2dPqFCQDziPdv
cZFWR9pDznOG/anpA4TyyTQP9LZ0IdnYfe8xdjCIjpkHt8ImqcyZu9/oZF3IfZwA3di2dnTTCLNL
s396e4b/d2f2m3ZLp5mnovi/C8fLWqZ9+vLRlvP2U39Xjx4lokPuBcWH5VKIUAD9VT2yNhOripjq
8c9ejD/6e23Gbgw7H0RtjwcF0laUmH/Jjw1+4erGA0aAfROZ5r+SH5OX8lOFpNN+UB7DWaO2ZXv3
UWlKkKOSdap3R7uKXCAPmabfiaRdztwmml3dQoIJbKbJr73mRg8IXrrjXFbRSevS6NR3xrhxC1e/
5KleEbDLyMdgolcCuM21Bw/nTugmjZ0yhR18qN3ZdA3uWH7POkO/nJK4+GQZ7bBtSg9uNoT3cy2s
ZOIJ745h15rdRo9Fp/ZDqS2Hui2de4n89TcYFDro9zUin4DFQtOy33I0aTvXP39XofLMRwY8Ns2R
K3K6wY0CqHOWZDENw/q+eN3vTpH/UBF/0G6+HQ9Jn4mf2vHomD/UpMaaBYCLuDkqrSMeMC5egVuM
bAT5DH59pA8q4vVIrmnoqGvZstLAf3hni3R0EuGd4qiIy17B+PP6ONT25Kan96NRWPsZLdrdrw/6
H94ey17aG4eTyRNi/fP3H6cwelVWLIWks64nyB4krk6AjAsJK+/m4N8fzbaQz1srx4bpwc9HIyRS
UedkBUouBYGZImDZTU6nq2tZ+A+/Ppb+QTW8fp70dOuIAsjdPz2o0P6KpKTMO7bJVJiQFaO+CNuW
3Y3X6aQAzMl0LTupX6o+Hw8LIecNEnGn/9fv2RYC3J2FQHz1cX/4Wgu9d2e4BdmxlTm+56mf+9CJ
can5TkOY4K/f9D/PIZu9OtY4D5OgZX2U13eoH82BwvHY6MtyC42yDweNK7hJmjxBjZuyLXArgjV+
c9x/nkaotEEtsSV0fNcRH7raPM5UGjtNdqxUO6K/4dukHFLkEKQy+3fHYqPB76eLRrzPXVBYH45l
pYAwx4SdW6q3YLlRDoEcF928ioHMx19/nh/ut2/HsrFhWpbnCsv+CFPLoMpqncY5tMwLG4Y6cstT
AbpLD399nA9+yz+PQ+QNqoy309X4+cKgquk7QinSY8Qsi4WOwlESWHO1Jnma9n2SpuWA5owtO91q
k0VbUcbJb4BHH86d9TXg+ORGR5zI6pP+YM2gbCebwh54DWMfh+ylW4ONKlog4J1E3sUejgvHnH9z
P3/7CN83/Rx21Zs4YK1MnqEfByJj7Iz1ErnpMUG8+NRlTnlyTGu+IskjgQrdVBRiGi60QMG1cTeR
IoX0qJxq+qY7Rdt9bUa/POVRFR3QbJWnKI3425Jpt7/+hv7T68QXS2nAjIT50hsX4d2dMrfNSC2u
ph3IE3JewYZbHV1f4fMVFY5yDpWWNW4wZ5rronFV+VnAKCkCE/3xUcImvfAHhAdT6plXvub0EEtH
CFghC0533P/6tf7zrIXtuWIvQRGD2vn4UtHAEWNQKKQuviDoNY8xfpIP2g/bXx/nw1XPGUNBzlcG
BB13FXaen8/aVINFCFETP6Kql1s/XehtqhwCEYhi+/7Xx/p4O387mMukmafjKkL6yO8BwmT31pRx
O6+x88VeNIaiaOQGEU8O9B1FQYPz70KXk/uslRU7wdoefvPB6hADeE8/n65MqYQLVoqigJfz4T0X
UPgMrozo4ErVzUe3MLiZDv5kNseYzdmtBiP01aYB36SpLLtgbpIs5t/X9bdTCvsCvU908qWcb4bR
Z3XUt1nTbQD+Ydk38nI5F0kfnRL0UXdwf6Mf4yQLgpuL5bwU3aQCv+2ce7ed8pNRErw8doIbbl8q
486WuXPvMJM/DFB6CZm2QC+IJtUeNFcttzNCaxkgRR6vy04MLwVqw1fSkKNzrzUz9uWpin6UHnG4
J7JxyyWoxiY6LL1u9buM1gmoodutNQKjP4HYyLBe8L7qXytZmo8oLBrUQtFYapt+iqwfxThYCAhx
jwD/8rLkHJtc2eBP41DvxvRVJty86z5Gn1NrHrHhJWUjwRrCizcq9WO5E4lj7RW4sz6EPdx/81wa
aHDX7rPXqs67q/WM842rP853ee1zeBiJ2q1noMCGfijd58WK7HAiQOTsrj8LHp2XMdtsvdtU9SDK
0kJ78GtzPvOcKT4x6lPXbx9v5Khha1SJuG3MNslPNSgL1tl6TAawwdrjTDteym27JFmzdd/uVhKq
J/to7lBI3rUvVZ1zRgL918UGXx3x9WnDZzdjVe03nRDJAxYf64kWv9A2RiyqGzM3XHgltP4X2IGS
M6qQOOxZhL52wmcFHXXdHO99dMAMuABJ3GexaT56hCkYgWbw2Zamkb6iEjV2eldbL5jA8RVw0RRd
EBFJdYvvm0HVkHfTDZme03U6W2OCv1tPv8Dk4NaETv2TPgur2JrreViqmuGzzFSM/8gb0nCZdAoY
vWQABvOZcwmA0HKOFSkA0GjSfg7wxS+3pa0BsmZY2ocyQdazyXgDSIEztUSbnhNsK/qkeUmwYhxq
IqSZ/yF/vekQ/tUHmdAxOHatPThJzgcG128+x4DoTrkHpnlB+TExH4U3hCd7yFz9ELNN3qLftTez
Vne3Mevao/C66oLAdWvDNjMNHaNHU2dWy0li+jgge4we4sEFUC/zl9ap8jMYknwDBw8j+OLu83Qh
2oIg+z1B8uaz53HZNVa5F/U8QCMkDhwBz7Ix6Pk2ulN1O1Tv5cbqCJIDZmMZn/x0vCagAyuo7u+S
pDWZwST1CVoKSChNNkFeKh8mHG+ryL1uAz66COdxkMgXrCgY/h9757UdN3Z221fxC0BjI2yEW4TK
DEWREsUbDFItIueMpz8TVPdxt/zbPXzvGw23JRbJKmDjC2vNJY1vLdzPm6hI7tq5RwjByHVzgRse
DxwU/k3yZIYIm5au1s65ZG08ZNKDcT7tM6cQXraqsQshhOSI2kDT68QPXby8ObX2CriPiCWl0FHt
GiXjx1E7KsJ+bsyO9fuo17m3zDZPtaHWXgod3BCLDHfUEiY1yeRnhvk4juGZoXD03NfaSjrDMp9i
soa8GrS6XxFNf2smun6DOqO5kvvanZRRZv66mhcQbKSRu0aRWmSXbIdI1P1oRFYfFrVKkTCG29wG
1Up6UiujUskij6zLgEZUI7YXEyYGUW19kquh7+YpD4egZ0B37lW1uaNQMlAlm5wXmSXyJzZ60dOg
iekzxlLqh6rb3Dv1uC43mYVCh0mqRf52b/+WFkl7nBFSHOPGYVSKul2/aSPxYMtperCmZUEaOAzB
9vwh0hP8RewhjijuO+x5nsWdlh8NxaAU0LIq9NqFWiQjjLvMSrMjF8hKOIpKxtpGyBPBIh3sUKe0
PgPXn19Q5u2cVRh7MDVG7WFOLO460X9BMdLgUEu22dqKDizKK4bSPWh04ihSrTgrdZftyhTTwBYB
tDNhzX7t02g6b8rKPgmnE64L8mM0e3JekGEye5el1gH75pzEr9/GJ72hbne1ye4O61hwYRKm1tMi
5AqCnNYKoCI8l5Utd6Lox28klNvvvTFnhKSUqvaoFdL6Ok+rg3FD4ipa0JnAyRyox8BTHup1dW5n
pTGvJB2i36yq2oNxaB3ooJ2DM+PTcGt1aH/UkE0CECHLqcF+aBWGuHEgYbAUYZthSHw5WVRa+8HK
nWseNmS2MvPWaf7T2GBM0apkrRHUruL5PPGhOp9nOTBGJWgcERB83e/zKrqr1StMDZjT+zZRsEwc
uQTMtET8hDloP1lKvjPtfkSunxhP2dJV9wTBkH0YqukxTBvthncw8SFHMfIP1f0oJRc2KQUsFYVH
MKJ2j3ZIHmRj6RcnitDX1qv8HMpG9Qui2/c5obW7nDXR69DzK3HQYPbrpkT37L5CF5aF0t7HW6qi
W04qAhk4/phxZmb/wq7uxBpS9kMjJgytU4i5WzKlMpAqgxvJs9L6JjOTIU7VROdZkXblh6GRH1Gw
LT962vFLr0/DtTeUmbib2hk73Bclz/Rt+u6xRpC3dOz1PissiwZArU65uvTcXT1Uq7TI72tT9nd2
N88HvekgOSeOfSjYXB1xNyjowkL7XDVzeJMOpb03orF4y8rGMoOsdpqvRiSbHXln2bsjC/gRNZk0
RwWiS1CnefvF6uqXgpfeFnVG7jly1XKvI4PglfXc5hJVOuUY1QO1LPGHvdewQPUNxvxnNVwQFldp
wCeeBFmhfYdFUfvJUINpkY5OQEQULTeWM1RvllqOp5WcPjxlPAObWEcfJ5fQN+ysv1fF2L3hjufM
/qmBCR2s8ix2fupjgI9sahlsc7bhCqOc4/dYId+rT8jM4cZGAR7ihHxvYLPczLLWbpNJDk9KFI5v
RpvY36IBtaML4UbJ/VmsNrsciSPMKjwmIuVBMY3lxMTYicBRj1+XXk1uRVY0vmKj2XQh3FUuKQCq
RxUV3RIQYPlkmzHV0JrwKEk01/mp+hmaYCpuiCfIfQyPPDMqbVkKLx8Gc/PMESaGALyZD2qImJUt
Uj34vaFVHGfLGn222VixIpXacJQO9lJPZTrEdZk7nD7dqjwi3RQ7J6v43Hgo7HVAy6d6TYbvxPxg
GeviHNFWwbuAl/glJH0BmTMlzs2WXIOITmvngyn08AtrJf1V0WrlXTOH6cLWKHqUuP488tTV/QyW
9Ukloc3VBtm+hMQGU04Kx8N880RhHAZ9aAqcYM2DqX9BUwrEbOV4DfOQi6r4ghKOdaetPFgjwBss
3yuqKntnrIrptmW/eABICowzGyEAeiXSwBZfAT22i82sIgc9ectyLS49hT6ZfUVf8aiMDhpys91g
Tj+Qdzp7ennDa1rN2WV49L2sME9aV8CmSUaVTPNhh92LQT+SEd8KuZxFOqvnRRaIPNXXteaF42qw
99rSkIFcLPne6JMZOBmRTtpgRzdpOb4rtWA1SPS6a46jdkLoJgLEhTPatoUAUkIdXW0eF+7ndtgT
3CFQHEJFpMfnqUMhdDKGygg6TLO4w/ruIvo5vWTqvM/MiGqegsujqTaBtM53k0mMD/t+8yDJ8fJE
Mdq0Jsh6WdzygKjC+1ntBLqytN7Zffejb5UqqJVq3atmUrlF47y0LKp37VKb575mdrBGMJmm7jro
ymtiGjuMxQTLYHEoi+5UKM23qVjvhiw89ZX5VLfhDUcuA6M86c9mu74DQfuCoOiBTPo9agP0kmn+
6ohk2q8ZQ0qrd95Uid55bXGPOooqnyosuQGG2Tc8fBRWSsQhH2vH3CQKCtnDLh3q8xxbk0uG6fdi
dCCLFky1XanQEUTTMHxd9fX7jEXEZFe3a6w8mbzFWaKvAszC6ratnZ2MFmX7srD+rhJ9r64BIZ7P
8zh3h6GPL7J5EvY4PDY2IXJxlyA1j+KDNTmZ1zbj8KxorR3M09gfRnqYCys+BQNmut3mizhJPbGe
zc4o9wlhLLbfYVs8Jo3JeHRKt3bCcuJ5X00sywV7NZQLqrle+lEq7S4u5odN4PKbMBElncBRMNBB
fNXZYq+N2qSfe7voutRtWP7d5xo5eV6lNVn6Sho5PrIlVcP+GBU9VzQMubp1mWoaaU+2VK7ukDrH
CH2phw6WTvDKbT/0FkBHLDqs2RyGpmY30XJmDkFVgxZ+s6MsfCdhlBuQ78qKQbJYbClFaKR8EkVp
iyIu+wF2cZgzZ9p2Gks1hN+GiAYhVBp6jEojVitZ51sSW2iBm3C5QdlMl5xYCpadxhS3oKiTMeid
hbZjsDiWJgjLXqlu3YmazOOPdNWmu9Rc1ItQMwQ1EfrZOJvCb0TgMeSODEt9UDvZB6bExsy8axRv
VTWZ8qaPx63ldfqKEA9Zd1+bcqR0yBVT7Am9bI/U9ry0AkmR4EsadF8u0boDpUF/NZn9i5kXmp+0
lH+uEdf3sl29DDMOltYohZFatUct63iQdnp40mPJUKCjybcRqJw/NjUf32+sDSVY2MySV6qzs8mw
yoDpKJ4//oljF9qDMGn7Kyt19paU60HTs/q1K3p6sLnVmBLY+nQ3rZQ9Cs0mu561ND87GW8mKBTp
irhvdh+DYkBvrFGghBEPx9w4L5JauEkSO3ssOOGpiKfsZK59uTchgH6tkp5fIEl5Rc6R9doxeLmX
Sa4+F+zGKe0hvCK0mdtjC/74Ppupd4m9Ya+fDevNXKNh92bB72UUzMJrSdvXjKiOPbmkzZ5Sjd5+
GHILn2QWTpmbrExFGF5yGAyYoEPROn5ljLJBcyuKgutfrMoFNX79yvAvwUmcMlG017PTtp3mqvj7
Gck0YQ+DOlorAkWnybjAfRS3Up3kmTBhNmSrZHgVrtnp47pTkhKCQsonoK99/iVv8/Uaw76mTZqV
7eeL6/AdVC2/rkKbdc2H7T3JB7ZsKv/JZzXfVmS/nkyGlJ6h1uuNVgLNqLZRXIeXArJ3SLxiPsHw
xkCFEp4roDcEr+2M2wvmqfmZYBKFeJjR9uu8Yp5v4aWZkeQ8F2LDnpVGe7TK7W+rnndLNWcuWIJR
EGLwQsGytogRmkkRz7EqjdTPerLtko7rPlYor1WLOav/MXhSFS18X1WDoVLK1aSvvGg6K9Uro8QS
C1upjVgWZvXiqFN4GsF/vYYxLO2FnXntKjG3MPpKdpNTH2KZUqvXDNXn0WlmBcp7N+YCQVMeqg80
B/yGpYa91w2jKKMCJlxzj3VXu9C3tF97Z3t7C5Fnp6HibRq7SnuYMljdHzes1mXxbwXxA6+Iq/nW
eKZhkPdLeOwZuRbYchDL42bxInJir33D1yF3yYBl2G+D7EYvVhNaj77+Xgrb8RyWeftuRCNCNku5
J1yNm31mVxoOi8PEoiT7rh176EIABnVG4Dc1RL5vLRZdiVVoVc95pKl3pW6i4ssRdLg9nY/0S47D
PURyhh+sRcEBblfBVDOak7VkpPCh+Mvsnp5wcgauEmsVb5vy9ZVVpFJ57GK5p6tWhn5Fd7obBOej
Y/BOYaFWHlcaAih4OIxdp9+uwRbTuGdJtIToOZC92PqyHhQLqw6xKbR9thmPcGHpkz0ajPmZTKH5
Zd6sMm5HQd4ySq2jIKas4MlYp81F7cbyFtXL8JhAVvmtHo3wPalm5zTKOF9g7fJkMpIJOJ60lgg3
GVfA6DTht9SUiHm6Vm9D36oYcPt5nVS/5778T+jwN0IHWExMnf+9zoHM1vLH9z75PvR/kZZ/fNnv
QgdL/bQhRLdVD1csynLm3L8LHSz9k4WgHLGCxZ7WckyWVX9Iy9GjE+ClbeJMXu1j+v270MEQn5jK
m5L0ChRzOI7/K6GD8bHF+/OcnTUYTCvBUhr51qbm/etuQSKtc5AojYeqjFSy2hP8GgTpebLvnxcz
e7MBwrt1tfYBGgPHy1JqkHleMugF1Iqitx/tkXINyU52wwT9MtpGB1TTxO7IHj8XCv1Iyv3IHgdg
IWfxztAL4ePC0dGMN86udhQMvSbSAhQf1xqxOGo8JmQp7WKgNtbsRirfEzPG6KXA/T0hGuGnWfe8
bT8Hwondpq42OVD6ZlLJ80Dln2cqoguApO2xHttn1Y5rkoZQHaarVIIitL4Q4vGQ6urb2PLtTVk/
5xVMvahHe1BZQFxM7arG0E+1kt/HrOc+EG3zbKqpg+APJsuHTKEE5oHXsxT+qFhH6tZjVJJJF3a8
NSO8mqgvCPKgHScvByWYyVv5UQKIhhfNR94CI4ue+BV4G4R9LJKu88G8IJtilsX4iCdiHGqQYsiq
PKSUxLsqx5hjNiZ/mxnXyR6oxfjK1EDlmTjsgFdtM2guvAU1K+pA9up6jar86iz5GOQd3xIxlTxL
AzUkeiktGBqKEL02Mx988ROVEqOl7SzD5fO+lA2MDL3VPBkuWNOyBWwPYtPvYa6ovA/OI1qcPtDL
nGBlJKDQVdHhATGxSaIdsUOnTvcY2mF2aRxcth9SvXoV62GyuTh0qA8gFKyjrSqPHxdJwtSS2GYm
i7XFdQCt5Up/RKkr2HPjsKa15g+2O9cx4YeK0sw44kDFEZEOnV9FxXyynF4LUBFyFfX8W3bbt0mn
wqWsOi2wRlTBDHRhFkHKcGHe1l4h5S3X8ztZkrjamJC5PIbfdANBr7byX2kI2X5UldKfervzrJHp
GsyeGUkfBYJmUWywOnE8xI/PH593gVaZzTyXVT8hTSTi2nEJqeCjb3BUDKadn4QavXOTc1Xjl6Al
5uq0LS6VarsXoqZfnpBUoE210zeE9Hz+s8NsuiaZfuDtsgzrcQETFEwN94llUSRMUNrp/rk7HKt7
tjJe0LT4hO2Bi8nmbvx4M8qam2JS+Kd1VrwV1aQFobCaU651MjBCLto8o/pbMCk/FF1aexrDQpf1
G4J5omp3a6FpQZtVwi9ag7cUoWIwRXF3tjtl5mGJeklv2Mg1/Yq00OKmRClwSSZEwljducpK/nKe
2APYGjeqLjgI7BGHGF63PBDcJyIfk+sYy9uP2wtR53oQKiul2QDzOwDWdVENV64gktQ3SOg8RTxG
9zPeuIAQYG7DDDbex2cLsH7Lwywv5hhuRwiXQFmjVNVhhXgfV/lq0aiQCevssaNmAUMiZ2fqjFYm
hcv54wLYrnBu8WtirOVeXzjGnJH722ASe/j4mPth2iLauYxgFvTBSHP3WidSOXxsJqnDaacHVTmE
js7pJZM3DIF8BGr2jq+azBudu0co3M2FjqKKopXaqB3KC0iq+VbOcm9P6Rux5Jh1rKm8hJmWBRjv
gI6vQjlEkvu0gs17WZCg7SyTi6ws9PKCPD3xVsLoOXsLABccDjCV3GQ29uQfUiaRmnnBgDB6Rqeb
ntUL3QcH1rmN1jFpNMk1+ih156QQB1FJPVDyiEMxUjncJj66j+DmcNCuMdENJJwivqxhegXk3I6e
BP3qhSM/wjQwX+UWqQ54evjDyvWfZ5PmID79uGkheo141JVHXjumeeOSaKVx1ZZ02ZtovF2J75vH
zsTF1Mw14LWEz6/KhQ9YrAQ6aMy3g8XA05C8NQt3wMd7jfci87OClxxoSXZGCTcN/TjNmY3oO9+M
uwzfw3tNXYFyVU2+t8PmvbH4v4shDbjpaVITzhNDyRMWfe13WyiS9AT4cVVjfSnYmgSZEt8r03Br
bek2+mRHpyWZI8B6eZerPsBbEZBSRtlXzoo5EG63vmQyR0WLZMswA8TrneKua5u+aWk1+xiGHUmY
svYoI/ZU5K7V6Q24suFEnDEfoS7wa1DIq8YQpAJEb0xzeB9HBpmOLqZGEA/k/4K/XrJeBOB72y7A
K1Crntk0yqkOh1elr6rfOmf8biSiGtxIn7N3u9GVFdadsq4diUjzdOjLttqBNJoZ3bQEb3g1q0W/
SI1R8SMeRT7igfCGtOtV2eU6qba3QDhti1WH0RWHfll75XmJsNnEQzTmlzB2dLJu21xFxb9kTXIr
R1NbgkgrQ+WhHCgfYst8/FMp9n/oCTd9wC91jbFJXSDiUMU7vyYD5Y6irUbVDgcrWXC3rvF7kvFw
0Uv7ccDtwWXFXWckfxtT+otuEv0S8Ezm/EKDkosi7pd6ChCmRqp4PRzo3bbDjntQT/AKTGQCzHX2
/p9/y1+VIR/fDUEYSk3VgSb/y3dbp0gxwKoPh3zhAtkqASYOShABdPipnPpfE/A3TQAwY5xt/74J
8H/kr9Nr++PPHcDPr/mjA5DomR1WpgidaQM+yvw/OgBJc4D62f7pktP4dP9QOjufuHTpDhwQMQDS
trbh9wZAtz8hHWPkaiIlJfxD6P+Nt5QM3V9ulC3eEeeAgfOOxuJf9VYpNZG6Os1hMZf4Gdh9WWMB
Y4nlzivQjNlqi35XN8t9Xmnr5OUxRRUSzE1CQiLMmJSbG2FVn0NkOMx8SqCBkLymHzOSvu3pnjJ0
AHiTR/19SQYxALn8BY8EtyJSjV0ZwbZfdBEF7ezgSeVNTA4hNdnntOeBN0PIuM1TiT3cHqgbLQQI
xpa82Z5wN2WUBDzcFWaduMdb/GKO2Z7nhsegWejsRGaZ7rF8MMfSW7M+WmsSHiul7R9KJzJOIIZe
UqtRnpO84PnTlKZrNHO5x80eQXqkVK7trr5bZw6JYu6uI54mqWT8kiG/qRprV+71bOc4QLpQuygQ
A8t+L6LsvYZWM7mCmaZfClonWTNBQtJd75qV7x6P2tXUZ6Z+Vn/TVxQCg0aRodqP4TjcqKFTuvFc
fsZrixychwDgD+xtrJe3P4pLtRQXw66fSRTWvFXt5xP10wsF9nHjSbgbBAdJx0uDwhGAaPWZVdz6
Lcspj2ry53xy+QZmHBR15GJ7XIKPsx4GoZWarKDM7UdoXJaQmsdASd9bqyXu9ExRYNNm1eeoc/Iv
Fc3cF3VmTvpR+TcInnYmiAqX5gcMnyjeu7W+hy++HkJDOfWEXb9WBnyCGicYWV0A/zz0D2yAtfoe
ZPQhtFfYf7Jv7hYS2Z+NzH40u6TaV3Ob7FWQnRczzKxgJdHl4DCxD0h9eMrXGougoU9P7PsxNxfA
qyhRuuKqOeHwXREE33hWI/Rrr+X6bZGAmPUnLWYxS4LqGuRx+VkHvR2Qfdkymqv0hy7vgeHbYQmt
Mza9kDsHZ82Y+DExsN5YzI2zR4APniKqVZUCYamIYZQI0+zRrG41dR7O5Gf2w25qFflksSA8G4Up
8F71o98tjEaLJNUSwgLA7O1UXKAtWKtFnKcFSeixSoUkLSPtF8adckWTDnM5fF8ca7phlUBUV0Ta
ORVgopP6QRpSXaTqTwHg/w76vznoHfU/26EBQ/VbPM0/qvd/QBQYire/4vV/fv0fhz4AAGwqDgmy
P6c+HO1/HPrWJ2CMQN8JfP157v/z1LfBBiC5plzB/oyEneLin6c+5hbSl2EKSPRO/NUvQTP/KXjm
w1/85+qItlxCPEDBjoTNRGj516kPzsGMyLBZHLJ5C/54z4mhm5nrphvIdyKhMxGnDvoFN9KzmnGy
6d3PeuLfupC3UdpfCrTtR9isz4yfHFjMJOn8xRFRSdOsbXvTprWLuA2N5wUsdzdmQVnsoozRqOgb
Fo51VBIxHN7UbHP2hMSVwaR9M5gtrDENHapp1hHsCO1dj86ptgCCbpEchhxdymkf/Gbsivq7AdMo
qei+S3ILs5eUWcD2PxfDcInAfOrWilUgLj3m+NI5GBWGSzLtzAstbokRWGBWdZW201GkZQCm9fLL
YjMI5po4zOB6Ch0ejaafowFmc5KuV6MnptTOmcnYyg03NMV7j0iiyy5QTa6cPEMwlwiCFFA4pvNN
1ZWgi6xXoE9Mp1IVHLTuYezwWPeyOYqDocr9cS7Y+WUPs0LyDlvNADxygG7kheeV2Cf5cB911pkR
2dsaDV6fZh4bzXxvkqntTn2/SaTL78VsiH2WYitexPS9NCI/MofuUsLLZVhXe7XZ8c3WXZLpd1GB
ovajNvrf4fI3hwu13Kba/vdl5NcfXf+PL0kbJb+kdvz+lX+cKxYzY5TmHBDcu5AjedHfzxVb+0RB
yIlj/hNH8sc4WXwydaEivqD81IGS/Kma5DTiSKFiI3qZ25Ah9H9xrpj2vzQkugm6gZrVUrEF6R/q
/j+p96PFmPIyjeJjV1jDubJLum32HN0Zb4Ph5waCeRdhp/rQqYq7FKRKCng5fi7U6ZBB6E6DMBzo
Y3un/Ux/DOBZz50vid3n+9hRInqpwanO1YzOaYBCljF3ieURDZPV7oZ0CFdPKsZkAuCReJcNYmf8
0WF0KWErHkDknUobOKWLxLd1o8KO0L9AUXZHkjcZQqfPzjR9IfYopBQMu+Vp7ccNpUuuXzIqAg1P
OlyjqVLRUmzxkzP3DSIZJR898L7Ng1yaBJ3ASp5TK7Ab1JVyTcI67XwIZdOh1ZvqZp0I+pw7XXxd
23Y8p+Q5PIb1ou+WtovvcUFDg3SA5jJnLbMu0Ap4X4maIpqzsNTChV6Kz1Es5U7T59pLmYf4lmjU
s6MmTxWmADdCXHdjG8sORVPvKY2o/AgrHx7YxOg/Z3Vq3QNe168hPQvzNLM1VAAKA79xzgzAd4YQ
aYs1GqAGkdiYS5P7/MyZr3e9QTiCU3BsWZYbzvpXyNP1AXraxTIWba8O8V1kr2PvA3Ywcp9pq4ZX
GJphyczZuPRKO4ZuV5rEirPgdqlfDyiu+yejW1KWDMmqBsqotVi4F71wgZtLPg85XFZbO/Sp+Ebp
hF+O3yXIwv5LWCLlQFX3tGSL4TmLKF/Iel5Oaow/pFjs2JcZQwa1l36eRtEDeg+dTDOrym/stGhu
UegXvNV5EVtuXVTmXTR05n2mK6GvxNb4Dbyadl0aRG8yMufLstY/ek2P4FEtqxmETRLdr1PanWYn
d7HTUNKiSL/kZha6TDqIfCqV8Krq/XPUVdTZvZUdY7MNo/PUM+a8zk5UNa8tAsYXeHfDOwJD9WoW
NVqMqNE/ZyY7ZBznwwWbc2N6/Vjwlk110d6gtX0hzW24VWpNCbRJ/CBR8cWapoogQ1k2R1bpGBAS
XdwtuFA7prULgVVRPDyuykB2yBjmgdmE+YB6fBiKgzAGme5CsypzImyn6SVmc7+N3+nQgk5putnN
0lZ1Vz7lAJ5QESRlN4orhqIcbnQsLkxWLd2b1SW8jrV2P0n129o535hlsi0lwKe1RAEBgdkd+3kr
blqis7hiRKSZX1GsPEZh/UNoQ4iR3crroMVCeZD5ONp3MaEXbukw8iTfVDtEnDkPvAIID72Lb7sm
OdNdT8dZRe3ExYxP1huibtJuOqdbI6Z6cxt5Q1t/K8iyGR7afrH4kXBaKEN4Pw5l5bZNBkBx1CnQ
R3OmM3L2i6HHxyxbx+aqgbIoDkOoFuAZhyU9ZzqDagyMdZm7oBHkTYc5J7D0KibJNFSDpqZZNTEw
Mc8D/0VANGmt/XouSU84oHSNQSzl4NlNTdmxVRldvEPTjgC6xIUzkD3PUl+YtTXT2U7QTZd94dbh
og4grY3MRZIlr3FVZAEbGwaJU1x4NqsgQgKL5pRm+uoDjSQLzNj0x2oR3UyjxFkwMEp/bHIhj7K3
25tZ9MqXKfLjIT/j44/8gtVQ7hIUjGyK1NZdWp/NZX7WQmRrFcIOXAvhGkj+FTJ4Ud2g/AGhIZG5
tm6DzFf4coCEdczM0eakapur7rT6I/ZJyBUUej58OkjkC9yYfaiEleU5eZZ9W1PQI8ZsTSykiKnm
gHhBqM9kE03Q7NKbtjtta8LmdbzN12h5h3BHBzla1i6WkUEmcVIP8By670ZoNr7JGDxzY0TTCDLF
cAwR/Hl0UC1xqMMLDxZzNxGFeyjXBiprHoIkcPt6mkw2Okn/XSt52gSsV7oLahlnN0bq54iQpQM5
wOKcCAvVeGmn+9wiFzhe2wNKd+Hi1rSD0trUIIigD1pbiqNYLJVBNF5QczLmgHmvOJv9xCS4au1d
VwsN9oHqnNGXJMGs5Q+huS6eRQ24n2oHrEHYJhs9cCBxh1mxW9Scvdgxc58eoSGlTcU3lLJD8MWs
37dq5WHdQ1MquUVv4jpKblkg2GTF1KjF18zxoSarp6VvSMkYmvNcFE0gGGxAfG5nFGL1FKQwShAv
U8mugxEf29V5IxMCxKxsfwOyPwRDNr0VBbNnoS4QRwYeN2obH/G+RodhynW/CO1bBMoPIOn1W71A
icr6SV4nI0GuqHS30ZI+DKJTrlOc3s+8rydwhBp3Y34bWR8O5YzJBzwUSRDw2Jk7uXatDxGQFkCO
Q++1xrw8GRmiwAl9qPHQANQwYcj0y4CoUURVoPHkRP2WYBNzWWosVP/GVDGHN8luEixTCXL+THPj
KM9TB86HBCyLfJpEsscFY1taqztn4AGNAKqKuhww6X+WH4SY9YMW02W5cTtmKiChSqrsC6Fbso5C
4ftj+QDOAANt7rRKU2JYOu36Va+H+WuBP+lkbdCaoQFf0yzKhOC5sGbTU5dsPKEsmzj6c5bj8xgD
v9kwOGrBiQkvwHxdNkgOfWJ6Qpw7MLrWgOjYwPFPhQAlAOwpQMowEd24QXe0Qdl3G4inW+xmN9mN
CnF64/TAJ1hgiOq8QYyH5l0souiLsYRkT+K/RUWfsY0gT8M4JO0KC0isBBBN1aBOLk+3dXJhLuvn
tmbMF/ToGrfVDkQAepx0FDvZ8WxzSR7BQdFZA/7ZDDjk0qkl3Fa7G4ejiJfhnMeZclSaDWMENBG0
ryC69U6VCkmlVb82CSmTSDor21lbP9YH08+iRnzrZMrwZk5FCi+ubR5SB8UrXRKq9Ao42b5LwnnX
2piOMOSAX2qyeUSbjLWCFdhGaCK00PGBGKiX4gPglG8spxVA1M7s5F7vQ4ZeyQf1yWYrztejnu82
KFSEDRq0VNJFgT4rxa2xmOnWuFlN7hUQ4Y/GBpkKN9xUBKUv9qJho1DVH0SqjkWMRw5V/8zhvQY6
b9K5ctQ3YyOeLugxCoaEA06cPBPLjHgqiwNkQBAJ2kFqXt+bGKQMMy7uyqaz2eOQPRb0Mr6p5VTv
nA2vNaFjPJofzK1St+UVGxokrk6WKJ1Lwkah2ei4yzZmV45R8TdAUvGLQ839hPLDOodGDOcrWUbr
0glKM5/1UuTcsGLXPW2xnhEwdF+XjaBiRrBU8o2qos1SHFsNxZsHyt38prP1m7zOrttDolucA7nm
3OQpsV8aUTpe3yTqK+dpwhpLUQOSDMznccxwqmTkcIY7pUliQrDEijwVjdZuKXv9YVArPZAmfrwK
33mQGYmzRyo/BHIex/NqjdMtRPfpAQ9iu8VGz2xXM7xL5KS9Ls0Ej1arKgJpSOfAx6HWbdCAqvUK
vN8IsvsmUMzY3GnoLH5Dbzdf6i5Zb+1mrT/XUMgQbllV+l71avfolCJ/jvAtRghPU+cENxjhFzj8
E1y5ZmdxvZ5FE5lXtIuTNwkcF9oq+AYoTVzVMupgKbHPtSAXA8LJBtTFPSa4LC/K3QRrbZ/mSnmc
BbV47eTTI3lr+k6BnIu4O8Xd1sZumhbjbWpZ2plDYvS5AblZrFGjYOHk07M28aCl1fgyUjNYDJyD
XjYujVsVHfd6a6RnAinCgPTghgKqz7/HmYmClbH5FCTNYL4TYjj9ZiLStr06d+YbAGAzXrrWqHb/
6//LPumXv+n/VZOK9T/1/2eYjcP3bPnzGun3L/q99bfVT1jiVU3CfcDK/8+BIhEUKMEMbG+AL2yJ
F/2fA0Xnk7rN1gQiM3IoNg7p/x8omp+Ie3R0AjAMFc8BX/VfNP6q8cs0D6IAS0iAKozzwBn+KiNj
xhi39soYngKgjz0d2cp1UtFpEzhNsFZjIWYUb2ROz8e6MQweKRzxD7Ry/aG1inGvN2qzF32CmvpP
b+P/sQdmBPIvPxq/nCSVHp2roYpfneRzh3w0Q2p3tEZZV3esa8SdveKHcVMllJkLSe9zouIrDBKe
YH2kO6iM8W0VM0fzb3ZZqoiupd20wf9j7zy640ayLPxX5swedWACbjGbTKSlSTqREjc4lCG8DSBg
fv18YFX3kVJqcarWs+jq6i4VQQCBMO/d+916cgv3ibYDzqC4YQ0XsTQ+FTGxXYCuVY3yWjmaF+TY
BvUTSRjoYgLhdJq3H7JwDoSelR3O3nwQGZYhVoH2Q0zgMfZcrYAq7sMDu/PApwC6wpZaUKos/aPX
9sYGfxHmK+QojdfHbb8x+tq+QRLSffArNu6URQimCDmWRSs8DKQ+sIe4E6FVoSVDN5YSvF0RIUB8
FbA+FZpxfuysKs+oa0yEJKS9JW5ZYwKC2ziMtOHjGEYaIWZze2yi1Nj1vSW/JHrcnvzCHgPYmMCo
q2NdOfLBBXx+QyLVBHy27y5YC9Vx1NAKJC5plitcTXDShDVdllG81ZI0w5zL/H6Hk/MTDDxUUIms
qmDZMHDgCDm96709XGkY1m8B0PojCt2JkJ9EjZeg4+71PoKdxuGUY4Ffuis5OKRTs1USn1tZoEGu
YzSKti3mdW/piXOne1l9R6fSWrNFLW5sNbt0Ma3WyK5oYEnrQ7rMsqOhJad5bjbsiXClLHPxtMzK
ZWwxPy8zdb7M2fXb9G20Tr+miONs5mV2p4OGQX2GU20tc/+4rAJiWQ9Apzi3PPWGY2rW4u9n3YgM
8q4gvHjH+G1ZCZcVpl7WmmpZdZq3BSjrtfq+WVYla1mfrGWlilzWLLGsXiSckBG0rGj5pEhHf1vm
eO5iy8mGxQ8MdfySLSuiZbLBp/bQAs5kvaQqNVyTnqku7EH2m3xZV0WDBKvTEAiZuCS5IdbfeFmJ
6biyJrfL8py/LdXD27I9Lyu4zQ9Za2OuQZPzWZb9wXgxI+IXireFn57gVVPEIvDGsd2Ltx1Ct2wW
5Nu+IXRj42C+gdqqYYG2zd0CcFNvMDcwg5yAzDfIm/0GfKOEMAUoHzEH4Z7WHuwR7OFKIDo9+CPE
OL+2K5uKup4f1BtSrjDy+JICfokRaeDpAeemjqcQ9kgVb/PJtFFKeaH4UgxLtTBZ2HWw4stLn40i
j29usqVsH27JMwjXpreg7/w3DF6UL0g89YbHMxdSnlvqib1zs8o5ZF37wY+H+bOr5hGhlBQHaooY
Ct/Qe/VC4WMmHD6pNzRf/YbpK96QfRk2IyLGhwXlVy1UP7Bjfh/YzQL7q97Af9bCABzfcICF74EG
NN4wgRPbCROAFfTA6g0kSP4OUMF04Qvab6hBhUr9JHPBEaNVbNrnNyzhBIzqhMS23g0m3Gg2+gvC
sEXUCAV0IRs6TAcXRewTW9GHOSltXdncJb3VVZsxN62rsBmaS62hoBu4VqOfEi+tHtD84bs0ehLD
dVI+Lh3GKNUfsgCPnJ/aK9qv8Q3M0ewDeXMl5YEOFPzUFwEn0Iw2ecXkS+h59iWNiLtcJSIB+6rR
vL+RyZRrH2sLT/N6bBr/zkRwlWyoK0ViFdWt026FXvjf2tlqjhMxeSBj43yNOUvdGZ1q9tjJA5yJ
GnVf0Kl73eTUsqLPIy5iX6V4sVRLwGc1o+TSbP2GfaN2yCbCioBPj4Wxl5xzb9BX12CXpi7LwRLE
8pmzJUBRgS7Z3rVTmmN1hnUQN35jrGxjVFe4wRSZHlhfaDdxMoDAOXXxCUQEiAVbSa6HNEK9MsH7
d74WD1vcvPLZ0XwuEfn6fEnNmTxIgs4ObWaOm2awmw2Tw3gAyBJ+VJky+AujjomerzyzEFuQ0kt1
ipgLEih1DuJsjhv30ohsn7rZZMYLt8Nojmi9EEQo+myY1hzn7b3tNS++KPRWo1lmcZPKcDcY175Q
pybvzMM4nyELeEyMrj4A4nFvfCvG/2YVX0xUsIxEm87RqNWXJHkw59j5ZTR54ZdRVgff7QuUBRoF
B6NAG6KX9abGeHw92ZW7E5WGGW6eR/NU8qUL3NdTft15tbPR0Aci1q0Bb/pLgw0p3nM6ZM1tSw38
Ai0fZmYJovcTHnb1RVm5pEpHHEPLdn+3bEw+5xpRpwxTTjWCfCDmjtRV3gZWaXwpCcYj/8MjWcDy
SChc2YRgWGvS8Fyx6SdtEsFQtP5SoIchGoxzrz86adeVm8Zpss+iIyNnM/lLbm4kIjMMUqmBeeny
rkDxjg8SASaJQTvku0pb90pvPyUyzh4pBfG64hdNpOqk6SK7m3TnPhtDjgRpERUbS7RgD3D7Wlcy
wem2Mth5nUKcSCR+xNXzRPjBtus1YiI7nfcV6il6BM1Ky2fLbgp+ZqK+mrR6N7oTkpXnknJ35TXS
uJTMZ3xGcprXOPFMwr1RHUI9hS/PAHHN7IV06k9SMxzOPKAS10Pq18fUCzV30TlqS57yyFm3z/ET
QWEikXiI9e6axOHplgZVcj9iJLYCRxrUk1qIwNteyrtoeXvsiuyrGERMMJLlZRLv4Rh24I9SyjWl
IpjvdiEiKMCxCkhUcL8M6dhQimrwg8KC94+ukMOywyRtkV5p5W8mY+5gyw7tfPBSsmZXBNA4lx1F
FAYRhT9zNWrzouxMU3XZGDPSzoGJJKWYByMb0kfaPpkpbs5bgloK+BCs+ujOK0oeOmOALniVO0eV
tgv6FM1Ms8/oJI3Qw8I4ZG0VbMCq3PLux5FIXtShmmR8Tc6F12YAYGPfqnde5eTpVQv7b0Q55RbX
KXa2x9b0mztoze5zE1JXrJyo7VZZkmlfhBFqR69ym3LXyJbOrxYVOo4JYwbt2kAJol9dGzdmAh/y
6NWJT/fCrV85rIpknetYgmsvzfWFOECUBnUUPRh7rPh4fokTr5z/7+tyIPs/nOsMfVGW/ue+7pbo
ieTryw/Huj//nX8d6/Q/+BE64CPMPgj+vsue8FzatsT2LFESHN0s9zt9INkTuuEvHVbdAhO5AEz/
UoqY4g86w0hPqHbhUkHo/HcOdj+pNBxoLhYgVJtzHT1kbvZ7bmU0LAyFuur3ptlDaSCBiqQ9Ycb+
pegtDHeu3ZaXIOCTMnizTn73rH51ePvx6GYvtiQ8Uzwfz+XMe350a5po9tlKdbuhN9UGvqOzMRIT
hI+bFPt/cCm6wnTCgRAiGf7xRluL9ptRQDJDp5bscpOqJw2mekNTr3lH+nLWI3+7Kx6l/9Yqx+HF
ef37ZzobY0Z5UBApNI4JkUrgZygRZutudPvD7+/q7Oz756W4J6EzHVqwKn+81AjqKMttHiDeS599
i0mKL/WeUTlBVIbp2q2QLZLQka1rwl7fOXqf1QT+ujhGiWUUU4U9u8+ObLnQqrtuBz/FgYcxAqw3
RHP5+1v8+Wna1B5M+KPwai3ktD/eoow8S6om7HetLxx6x2YpYfOOjas2aV2UxTs3dUZv5KZs1O0U
E9DkMkzOqZh2o0w2PF0PDZcVmUSgb65lvnpRVSDIKy5g5fwVUPIflVI/P0aWQZPsGSx61C+cM61W
GGN+8Kyq3yEOpDAJNImX5Veb3z/G5TF9pwh7uy8SPtCXwdxDFLY85u+EGxyQ2Cg0Wb+zqAiwBdYu
EZGfJko92McLe/X7q/3qKX5/tbOX5gg9aiI773eeGuBAgduMFD2IeqkNVL5PNyLLPv/+kiay7Z/u
kCQdx0YB4zMgz6ayiaKnNwx8dkbsiJOAgPMY4fQ9ONVMmFMVoSZuQJlMHpBAIb86ne4da9va91Fb
7VTvq00/mkRjDW79ZRwt7QDXy1+ZHMfvZwi+OU3ptZE18zsT03lpbXkzFkTsBR3sIf45H3GexFhV
dXxGydDTARbakJHrN9qKfTGgLtxtzbr2qiGweHobk5y2Z7YtI8YXr752gajQmIjosXjWX2qu/zgy
7V8MTXTtmNz5wm3+s/zz7wZN6qN2YIvf7cYu3phhbMNhoAHfeA6++yaSH8bEStdQGvw8qMgkO45l
2l7KsFDwuEa0wEovyWReaBkTLBmL/PggLOmplmYEZ7Y322vTmbXDjIsmaLBeBQO+a/xlrf/YEx7/
2CkP3Y6VNPQGNXdrgeYDrQb7o6/GIwg+iU8TmUMX2j4Rq/ZFLLIPPZ6M60xMeOVJA9i26NCxfHUn
/NPEElCzQhaIT2kEc3NJz2pJEGnULi3Jpw3t6TWbrLvO67KVz75/3zlxd+Inl9vfj9afPxDPttkY
8NXDbGXL/eOTHQE2UgNbXjoqB1B4kIM8/QBq46GfKTWh2jD+9ifJFW0maxv0+jLf/HhFUE2KplvW
7VpAqoYUm9yIvviluGytkng13/n4+zv8ed726N97dLmhy7D1OZvWZOSTBQHJYZdOOT54JYZDRC1o
45ntFPz+Uj8PU3QGVH9J3PF1VLdnwzTqUcIPqmIV9BQECq0xIKn27jsP8JdXEY7HNsXi9HH+ygoi
uooOeMJOc1odVYTra/u+ibyb39+M8fM8tkCnqfmwWzRwkJ+9qCzRwNEgEthx3KgC0jHTrTOS8uFI
xCyo1ly2FAx8zEnRsfWeiKTfVSJL3puWrJ+m06Xaz9kM+i1qRHH2/hoQYnOiXLkTZO9iRfXzbTik
3VYMXeJhn5zFgfQ+ij969S2vBvcOrMSwo7evrop5to42CL933sB5sBFTJb+T65Lk5pEAYJ/vOCKh
aVoYW3JXRn150Ft74+vU+aloNtchSbLr2O3rT7nNp5w32nTq62RaO5x9A98rKzyP+becos01UEEw
isMzcZrmukm6+n4qKbjWXWLv7SgejiWlCdJ539tc/PoGfNIH6JMKvv/l3X83oYZG66NcG3io8XQX
tW697QcRfYiZxdZ146a0sCH6FK7TsWK1BWEr8wsyoQfZOv4BGFu4Hr1WwZao/FtgqtWDJ+Zvsx2W
R8vDITrU0YSLGzSblXb5tk2a+p3tkbG89h/3EbyC7+7gbHQir+EXriZMPVoaAYj2y2NnjwBXF/lk
0jLJ99h80lQ/EFazBFyRf/z7D8T65cjEC4exCYyxe/65k6Qihsnu5S7V4q6mcOTZn9lW3VA4IFDO
179WAGOeXNOIv8h23fWKVJ/KxBhjxRi3I7k1dVkFrSPc1ZAYQwFQra/XMRfcYShKkSdGxreJOBam
SvfexXts62kVULJ74tDd7g1l65eabeT7uapeMLLfOxMXioRBcM3gS/udZ/7z1s1DwEsHkB0Cnbxz
qyMuMQqBOO13TZo/leHOVYQGaTORzniDrXf2ib+Yth12JJw8BTTqn1jUMqeo3jLp7BDmv/qJF7Jq
4zMStGLeudJyNjkbSVyJ0EWfJAoXgfKP30ITRn3thjYjqY0eMgpJT2k+L/GAE6cJe8poW+l0246h
A4P190PoF6sv7HvTgY3BwsTG+8dLdxFU6DDV5a53p09h56FWau50qCyEF3zmyOu8s0Cd+zGWicvR
aV3CB+HAjY77xwv6SpMjHGu54xhe3vUW+54phBxLqX5tqfmbHhYPVZKPQTTVbG4Eckjg8W2gs1v5
/a3/cjDZOFgBlrhCP1+Wkx7MWaz4fgev6gK9dtEFUyWlR1eB2YvT199f7heLpqOzc4RjwtmbQ/6P
N+74aRYV/chLnloQArURrmdIeO+cEX/5fA0qGYwkHu9PaYCppFlpiFruOCO3CCbHOFBl6sOCIMx+
kESqREr0AaRJXGlhRP+EvJbNqLQLaLrvzZE/H8o9x+BUyKFc0LA//16HqbeJpyWHylL4tOPIjbay
nZGgLiSlwtDWNSykHYFoi56l19/5rM6TEd/GGrshHjb7dqT6Z2Otg4tuWqXe7iZDxJ9rF6faamij
7iQTwy5Wg1PBsKSCSodNmwBSrJQDbzWAl0Q7saD2mMGQmIYrFVvY0c2u640laEl+/f3I+MVEAwLD
cZhjMBNgnf1xZMSalxBS5jQ7ZwxpRRKisxHEqSG3Jzjnb18KRI9wfUJ/dc87r/0kqSHrpnXBoc1h
8Uqn2r2lSQYuCgbdP7gt9qA2KTdLSe2nWY1YuLmrPdHsUGS2t6gzHMT3bniRth1VxH8XGm/+nCn/
C+j7TZWUnfyf//7FJMaVKIuwRSQQ5fzcaKLGSKueKyEEjwLad/V9ETXmhtVtXuljgfWpiv9m8swy
uHwqmZRaaEbQbjl7axGE9c6P7WY3mQupZcFvJSl8vlY33wt88Zew0PMVgp2GvkRFuNi0z3fcXiaq
PpoRjjii1QHfwrprETqIAShxESJmd1ppBg578nzdWGrQtpwc+3Ezj65V3EL15+NK6Cj6B7we+SN+
B6CJbZl5PQi43IEvFjbxC7nm2lWGtk7CcsnBO8hyCYwvuSULTlCFZc5HY21sB5IMpgtbg+RHgJQ7
byrR0lmNsth4cHpzNvC/IHjdpkYxOhsLmYKJv8FIim9OSrEEZjYnmJiOdWuFARy1Nv4g88qYDnm5
aBzjxCjERtNr41jM44jKs8+UvLYLCApXgsDK8JZ+S15u+d/aAIm0lRmMG+FnZVBmSkRXnlsuIeV0
OdNtD0z7XoGUJBi71Kq90WZlCBG8JdzRj5PHQpIOAvFNVOmBRPAIQk1fVdl2ypIJdm49le1lqjhO
Qk/ya3xmUkLfDEZlT0hb1BTqF4UmQ526Q1GbQV3Yy+YqgXX14sqQeokbduN69mA03KOy1dxd1cl0
uiFJU92XiWi7zaThKrjTK2w69OFU1B/YxI7bxhv9BGF85AA4r6N5XoPb9Hfl0p3b5OFS/tPJI8xW
Da2mD2mMUHPMi8paSxFjaEnr2gZH0t9S592iT66fwtrMP+aap991pQPetkjHvbb0cq3GJzBp2tIJ
3wI0Le9oyq+UiKNNNpfJzhQZnHY/w6/Yq6OlpgFgjnxJsW6sbOCcQZ+ioiss66uwtGGDkxC+Bj29
nSMHHWFm4uyEP1fwhkDHp1jSLyQx45/drhkCgdVgVbrqZW4ce6+skfbuOK0APz7qiE4czWlubL9o
N4ZeJphWwAL3emJceEUeX1kD74PTQoLlByXPbNk7WzNuYUyivKFxdwh9gXMqzXo2FZimc1aJQEp3
QSmOh6YTHVpYXAvJnJ0yqkvjINpjNo5mMOsZ6paOHEmyL9U6c7PiYrDiAI+0dxN64q7Q4nFjDF68
hWsyExXQ9UFoYvWY2brehVFeP4Ol0S/L2IX01DUOkOaufXW0Bgxwp+rAo2ANjK+yD23uk/1JOsAB
EY95kAjhgQSoIy7rbWLXBkrhCTZj33wsE2JCbHGf9NNHm3zOzUCSAxJawm0dbTF6ZYV3UL1LwL3W
hAHCzAfSssFQhhahBYvnQU8FiacY7mnc+XOAoqu+S1pN3TQRCRiyxz46WPIS9KG7yseZRrRWfpPN
gELb6pJ9IotiXxaeehWScIEpGWYqXJlKOlT9BGSWs8XR3NTbKNxUid89ZJVHfqrJ4HkqIDyMgQvN
PGMxZZJIo374hBkqu24GRlk6AXnyMuOA7Gmi19pVeO1nKOCgXDYjH8QmJGZ4kpfehHZLfppiRM+w
/c1QDIQBSLP9pBkWAa0RVH7N5HfeuZpZfRndGfOWBYG5h5veutB2K8P1LjWk2Okqcz1gzYiLbO1I
eVaXFGmbZN+2PKlVl5V4whA2PMRU9W/MPDUfwqLMksOQooSzASFfG8hKtnDl0CWMZH0StCL1z44e
sp+kvruIpfT8omaR/dJJL3JA90Q4kwY7sYA+SOdegCN99Snu92t2AQWH74UMN0/e+CFWXvHaIvmA
R11I47mEURFwRLNPPlbDT4lfDoGM5bTr2LE8eJNIPylaoAzGfNxUndkcZ2It1slII90U6Jupwi30
BhmTOKt6RgJUo+ZjHHnNl6YWpJ4A1//oNmayT0kxzw/W2CGcm3T5ZFfNxPmwGobACe2iC3osC/mK
hreNMQpGVuTQYU7ZcB36BiKRSwmZyGHcjduMc1OxL+BB5rTfI/XYhEM0bzw7MbyVHy30GGL/IFYV
tAYPdUnyA2NQG46Rn8b3hKPQdHZb+MmSx6k9wt7hFt068+OLyJz5VfEHPSpz7IcrUtAi9DkNsChA
nVcVfLZLEQt+qlUnO4FE7l51pj0vWusGiGocn5DX18+U7swNhTP7RF+6cTZltcBl+zHbDtVITofr
utEJ24hy17Ud2yc+ooaPirdLEb45ZqTPnwB/159bFbW3YiZAQCY8bySA026eEHzBjU72WiumC42h
eVvbbf0Zvj7ZtCXSdxVkTZqAgbKTvT0W/FgN+K3RiuZYA+K7nJWsP3dT3X5UMc91dt3mSwV6uMHC
EvNYGyJwjxHViF3vd/KrP0j7RP6zNqxU5UenkaR7pAAOfOSvc2oJDwW2OVi4iqwB4P2lwbJcB4OP
C1pD+0UUdBmnJTNUH0LKqnTjoTYm+5TYVfihduKIPJW+enYiqHYdPiVw3tocEunhsYm0e+hYUeeh
TWr1MIi0Xl20BTdPtt74wSPT6rmMwmT/BuKrdS069YAuSM/zbHbg4FPpWFjEX7RZCHEU3VmWBgl8
5WNcdPwBaFseac5D3gXpXFf9ChlgTRmL9PIJ9v4rfk751Y2ETfjKRCxgS0ABIsy47um5mPZ9UsTq
Edt7766Hil8Sj1d253Vt/WJhu7vX/LnJiTQe4tPkFOT/4qVsP+bNPN54juwf9XrM7pLldZtt6F3a
YNDuGqG4UKZNWyp2uklARBWfhOSpkVI03eiRNr3qc5XstFEAMaVoH96ZMKYOb0HojjXwEytC29my
jx/wLsuv86CgicwtJfGNVsTTq1tT5oMeCyF3Rb0FsXvpaEO5drQKQiPBBSQdJZoT3gkCaedV3ctm
OhRKOWS29IykWUNfF1BAYqQxZ8WnPEsrY10Yc3WDjIYiLuJY3rUuvVgdHAs789qX3WsFx8amd1Gk
66YYmlfo3MajiOohUIM0voF57Ps1n15zy2wxI+1akqccsyRXoU3t/pvp9bPNOwN1o9U1j8VhJZc7
ndyBdgUzwnggmEG78zud2cx11Lex9prbLkQv1Tdmfd2pqf40IrC6NTovOuF8S3YdmfIgLDzrwDzm
txsybKxDqUXdU4NkRb9tNU8yx1dZYR+qqeLheZZ7xZk43NZ92DKJOaZL3bSD6E0ivPdMgEZ3HRZ1
tFM5ljnhFLwals1LC/ZfjzcvSm4cIettDSHzQ1tj7V0oW11U8X/Juq6DUNXWZyRn9haFzLyuxQQ5
zBrxwirL2Rk8rxUdTQEpueU77KxiujMKEiPYhMCnF2n4aKIDW+dadd/54kq5C1BL1xPOMm0bDL2f
XjfUf/QevXFa1C2XzZyTPhTGdewWzBvWTHtdT7SrETDoqZzs8N4JTYRoY9JHTLp46IySZmMDbelg
J91RTeDFE77NKz0CG19GbglhEAIEW322gD7tP0qoL74dg8N2y/Euq5T1VeXi2CS6wZTm8RdLNpvS
MUACduJiHFPxxH5bR5M3Vp/9YekzVd02prJ8aPBB0i2L2ZCqtJqeyD+K7vQSDaA71nunypvAHzSC
YxIwnN4wv1D/Kz4RHTK7rDk8JFMTERM9J5y1O00iXqdZJg+ZhlJIhZp+ygoBMa/vaXwhGCfYaBhu
0HzqKJkd+z6HE7ci9cW7K5P61SjL4tbWI2c7iim/bQwPBURKZIBNtMfekdZTVFot0rRKW8+Q6CjE
LfibKhniq4QYdoxY5iEEtvQ51sNhqzxN33Xg9QIP0WgwvAWWkZ2wGjIqhdGEPIq9hXhKhb0r7bHa
8jUx/1Yph9PIgbOzKHFfVdabT2MtjGu/8GdEC4V4qPHSr0e2sEs6j31RoJd/NGzXvcXDK7dIKkdc
OWwLV23XRptoHOtvM50mc11HXQLjnlGQYEhPwEOVKLfqesIkWKRyPeLYIzc9xn4P/QizKPt5EaUv
6TQCmoSK0mVNnq5soYFgIs571s2nLiGLgS9xm1gzHjtabOzH3P66EHb4Ic8qdhlCbTNmQAzuhHvd
eXo7Aya0vAs5gV8K9XgT2znGXqu1T7i/q2odDz5e6zKfD9NUqSvHJoWGLZqW8b055bGOxvSUpxZB
AU06kwnWtiWn0lxL+YpooSlCfbr0Y2EKZ2cb1N+prEFdwNtERaNPtPHGD63mcqKWvWBHVZKtSKPN
sNIn+p3twsVK3XEfoi1Xnsyuct7yhSwX5Z6ocnqjA2E/g+wuKfuSTyTTvTFq/keflinHnJe2Kvt1
EdvzuqkhO6ZuGS+xWp3xcZwgqFem+9mYnW9hWzXPbFjz51wWFXOW1D64ua1tLdVHmw6l6O3ksGEh
Hcmg5+13KBVRHIJe1ce9MguVHDWrGkSgXF26ezczDJYY4VQnbYhwq5WTW52o3gBfNL00qugC5MxB
lWGnz0WRlrdm4xW3TkIZeZVAbdil8Le/5tLUP5cyjb82oY71ztT4gQ0igKPdptU9bD9v+Niy4eG9
JZxxCmKEWSQ0xzrktceC4o/1JxZLSmdzbpg9NX/+URUm5gPbYw6mJNOKY5RhvC1Id/kqe0kNQSKA
fs3EApSQcxc+6zI1PgPDYKGvyPy6kc0YPptZyxlchInmr+s5lF/JD8SFbM7KB4yV2eV93ozMCzIe
h2rrIimutsIfKGj0ZG/gqCbtBNpDmVf3MRJlmy1mFT7jJuLf8esxb3GB+hlxP8jZMdxbSJwDJfkt
NykoOqhAiLSQzRLOUoDEEqW8SGYbtILUS2XE66Em4GrL3pWfPGveiP1hoPoYxMKftJ02LTsAQBnc
Emcp/zKNyfYJnLZgzwpsg7ekzax063zsw2fVKtJioj5ZUMSRXbyaPSLXVd9YEwAvYfnPfz5MW2lR
v7LoTgI7lYQTrF1jHqsVx4lqh/EpWluNIzNMH0tNwDJEeW8jHyt3OXEKj4uwIOF8mY3Zvsap5J/M
ZjHHdPZsX0xEwN7bA4IKXiHt1jVZ0dxf5tqUQ9qa0IMLiYhB7TCYu/EVVFj1qnCf8ymZdk2ooGbE
D6jHzV3Zl+VTgZz2NnNBtq9rLOMPMGjlBDkIledJ9Nz03lQ6vyObcn7rhHQ2DnnTWCKbHSpS53gn
fLuU/uMpoCzDU1Rax5+fiRn7mnB4wYqPRPcS+L/8lqQyzXd+3zb0L3x4Y2Q0JOaIKpTvZzXwOud9
SfnvOCRS01eMQzZ0dixIFSYnghpKS2sF10KT2KhRS8F5mzWY5WtN4gRxTyUU72JtzuOcn2JFJlez
7CBztyRmLEca+MFIdXPT5JV+pCXd7gdSmW+h5Y6AQLPkcZ7j4cOAA+XPLtj/o4XesRYu/SkKo/+u
DAcv3ct//SlevX4pvv3Pf1+9SPnyJe7lt66T3wtR//o3/xKiOv4fPl0o2GQUptlU+7Rq/oUss/7g
Gwc4T3sd/REf1L8dhsL8Ywn+/pMeL6je0Sr7S4gqjD/Q46G4YCf5F+jsbzgMz9oB/GgDYZprMSNx
MQKCf2wH+NbkaFmtUXBJ8te4ikhL8RAQoIoZ3umA/epKJpJJi+I8OfHn7Rlc0qWYR4MrwbskHKN+
rstqXCH27v8csv9ZP/Vj/frtnriGv8i7TFSny2/yXbc/6rRwxnZf75GN9Jxj9JNU+NecZn787oX/
ohXwi1vyCH0WKHscbutcp6Xc3PCrdq73k8xeszx7DbXkNeW//8ll7CXNgDf+0ztCCzXL2GbrGmqD
D96YIzPWERAx7Lf//qNjrPrgdv1FM33eHcJqX9C94I4UUY+X40ISCCvTu2zL9zqUS8fiuzb08pI8
pMfEfS44q59ah65i58V5u97HA/E4QJ3vpmh8NLTpsYZP804j+Kzn/efFLLpeLh06/yfJLOlaFd9m
BSoHv3/gyqLdpwQyrSoteSGxlxA70VorMDvdP3megrWSw7iAL3b2eTlt1Ztg6ep93STVPWsHmAlf
yx61lL/7/Sg5a/n+eY/Io5gVXGQL7plwaAbTNSUVcAutb9o9YZjTBrtseP/7q/xqyC+kxH9d5UxJ
4xEbpzQ8Q3vNH20SacZHVQzlEWvrP3p0313p7NEN7OkqRQLCPs57lucxfXkrL/4fPi/955taiJK0
1+h4CdM8l0RUgHG9oqqLfa2gcNe6Aio91R0bT1FMwBpBfRl+a2Bete29zrY/SHPoS1YjyqNqIC5S
3XHHjTcCCGSjPnxx44RdUxpamLN0Y7uA1N8KB3TV1FVNo2ZFuKZ0VqZfNauq5o9gmSo2egaOvWfF
2Ltjw0699c2nzOVkbYcp+7dCoTIqRriu1JgpKhLsAyjLIy52dKJlu8tujuRSL1BNJA5dF5fAZfIS
qohb3ndaKo66Pw9fUID4O6PjyKMcg6ukorpAuwngPHa9uIJ0kGMpzzC5JZLfh56PeClCbjqDiril
wlefqIRWQWcL21krKwwxTfbwDVaN1fmUFcnTaPRw3KQNtRONxHFOF9zdXDBxkZzbrd2uNNcc52AK
Ae7bOA5LABnZbBJJ0OJ85BvWUXAW2YF6qS4MMJGBV3CY8HwqT1h9zacoRnE4Rkb6HHlV/shJPcHQ
Y9WfGqcwn0LuvV65g1F/qiHrzPxOsLlWsQsoF4fTxLfOJpHdnSba/FEOnn1B5FJxS2pT9xzyaC7i
tKlPTp++EinRQ3lyzKfCS15HOYT30EOqw7BMjbGU1cWUm/Tv2hzcE982/qqbNHHGu5R87AMzegey
n6KJijjIsQ3gMEJnoCTiyPI42fUghSKr9k+pg+4HqZNxTZAwD7FH+xqY2kBSxtuwzyVkZeoD3iUx
xuUmQ1z3RIWOJDYkbeuiqaMHbza5pchNsmd/popRNKh7Q7QlRZBzbOGUNrdOvktKU6+vjF7VfuDQ
bfoYh7Xmb+grSw9fE+HRK0enC6mR6PXkwct9GMuMw4JLAjT3OG1Q/YVLul6zF6nhP1Zowh8sDFHp
2m518u1aAYaXZmfMbvvtVNKONZkMvskr6MKRk8xI3D2lxQi9oJ46/qNsWj47oc/aGo2Zv5kn0g86
q1bUw/Khjh87Km5q13tl+uIPuN6IauIA71KUJp2FAFlJGMXd0PrqI92xbGfXPTI8si7MBOKWZc+b
OfUyKhdYtfsVoX7G59mv5VcgZByoNDBgAbhk+UG5Xf0ponRy4U45c+hY8cu2vWYdkTUl0APQRqNF
503YcZQ9N5D2jxj6S/pngI5giL3i+fVJgCBnnV+E3MGomFC/0NEK4sKJryNc9xts9v7/snce241j
Wbp+lbt6jlw48Bj0hJ4URUqUjwmWXMAeuAP/9P1BmdkdEdk3s2tek6pclSWJhNln73//Bg4dd6gF
jeU/WJpEHs7dNnn0d0mH0cwqKofoMy99e4fxNyskXFVQrIr2mQEHVwdZMLf4qIPWU+/lB/R9hBXG
1aLSMMZhWb316/CzaWt3FanhjpjqXVN0b2004m2UO5i0BqVzxVHo3kYtLyVo3YD9VNZdd1DA12HK
e24hWiRGy02fPILfrnR/2BD5i3Z2GkoMX/pUAa7E7ELNJuOhpioON1FWjqu8TfyzSVO5qTTe+pRN
76rrSght7KHXU011k33TbcV87pYW3xt4+pWZyTuTymG/ZoPybqHwiFMR9uKeCB7zMLQ8USkF9Vvr
B4SRZkCeXc7Xt9XEayQ9NspN3vbvSqtBDkJFzYGT7t0Kh62FpWevtk2hrGvqhxNp8FDigbVgDSU6
QAtIsLTZerdBkdZHAQDKfDx3WkTeVtuMUJRVMiYUMaOFjdjzp3GPxpMHIHdpCNG/R3bOIikjH8hX
Ok8wY1odZ2ezZKcY9SbTupLlWVVzX10YxVUm4Meu+iqC+yoFJHCXq4OQqF9JB0+Kr6rbR/FLk3ri
U++pVt38jDBgihMOjfEpsYdw042QINyeTmKhaY19SgCEFeD8sivmYKEZpEVFPiy7ySke4oErNLk4
cA+6i5pHU/2y5Q6Db+l1jX+ek993ZRgQspbn0EvBiVRL7dFCqkfv89KnneSaIwHdmKie2dl08ckM
wHV8gTlFpzFOp0V79lKV7ZSjw+yPCn8r/VC7Boc+m7HZPWtJgvZliJrrIJmeYt3sn7yU9AhvZF8B
HmDvJj+e1nmEyrbU6uAmS1/cqpar2IwIkcL0iJTZB97nx7rTSbT1CoKcQkmMsW6WZ2tUBsu7MdxS
3N80m3WN4XLoYXRm7bU4yh4rUANoGVQcXXriHmyZwMaJW1r+XmS/cPeJe7Bh9iI52BncJed2jtx9
BhMk/M16m0eoU0QEyt4oH2wSnw+KWcKQV/GIJL5cilBP93lf6Rh+li5rJgyZ6tXYYVK/yEozlgsz
JLhxYQd9hQuhNB6UNOShr0x5wHYAu+DCa6sDeut21Qo5oswLKuKznKuxNwii5PDJauqfJKLoUmEu
0WOfnETa1oo7GR1ALEz0sUTodd7B6kggxBWxhRm9pBdHpraY/Nr9jjcoCCIeh/KztJ2QuNHQ3Q+e
S6xJ/xVxgqpbX+NROQefwITFEqypG8IGHBfpMU6YPkYdXpjgpxTV1moyW/au1B71DSA8xUhpyO76
xBxAgoUDUEZzbbFtdsfukGdJuiKd883y2l2J1RuEOFxZLCg+G8Ph/aJwdLf4RGjXwsw1QuNdJN+a
ZYzwOFuDPKdEjTP/uNkZFXlNQxW8Ylebrt2eHB9DJwIUha94xsefEBvOaIwOQ5JWwFxalPuZOZ14
XcP3EBfPdpHOaTGZSwgbjlHaPh7wvAHok9Q3ljMUfQw+sZDBdH7RWz6MvZIvvEvbHmDMG+1u+/cN
9q+cSguiF2Q5WniIWajhrF86bDVNodUqPduRdEu9MQCem7AFJPRq+oSG1vI0mhpInjHRV6R+jW9v
DWDPogfwXfj/NKj9wnf7/fOAEOCphcSLefrnadoN0QwRc5HtaikeW328qlNqau/Gr3nWXoKRY+7v
r8BfJkNIgzqjIcRr+nFobz//QWV1tgz7MiNjmCYsD9qAA4rjOM+j4kpj2/UPYs5fmZvzNxTQNmdp
Lz5L5uwo9SNekNc0OJaTZhQUgkZZb1PnY5XDmklq+dpoaOFTNKtnhGT9zdexQ0SPcLaRATstEhkC
JtSgr8WEnmlQnOt/fz2+NII/jcp8PlugM0WwpIMkzRfsBzyjHOJC86w23UX4RB5a4OPvhYl90KJv
evBZ7BFotsHheZHIHGlOs4vKQhBWdi4FjXbMl6CVyQ8e4PxqNJg8VVyCNWYwZq8sI/aPeY1+LHUU
NFDyoFkatoG9CyGobM2BwXVtuTK4My3dekUFhFOoz39sPU2wHAoQwC2CcYBAFcfJt69TMc/J1Fn2
E/FF/3AtftVBfN0rcqCx3oLh4f9FeQuHJ4AOoWaFGH6BtqaKBang4RJ+wTMiM22n0TYuWIUbG5vk
2CUMi8Pf346/zNmYeyGAsLkp6MFRJf18N5rR6Z0yFvHOZ96GABYWV6XV/1MZ+AtiwV8BqIC27lrQ
TH+9523cdoGTF/GOLTqJdSGFKy8xc6xg4GEamBK1NCYMD2S0ds9//wWNX7QmXGNaFJRWHkQUMeuM
f/6Go0itrs76aIcjRBjsMsypj1oQsB9oaY1JObfHs6/Z/iPGh4+pP7KpL20Mu2E1YUtY5BEOUmEN
yF2Rvm5CzyDjzsJEZUf/zY6iyBV7oDmuWwsUg+vXp/83Xv0PeLWYsdUfbvRf8OrtZ4ENPmTn30Hs
/cd//scfP/M/lglzXJGPJtYQAHI/muDbvzkg16yiADpnJ3oe1z8jlQBT/kCmTf03nhoLawQUtQJp
4L/kkDCb6P2EEFL8yUj1gcjR4KCDnVGbH8qebxRYSRVetjO98KVPMS5uFHsz0K/nXHPu6k7b5TNN
0ZPimQ38DLOMG/qVQzNTGiGhGHuzl+NezYTHHKegPSnFGXZCOtasMzGy6fz6+xgg2i9APlbFTKDU
ZiolCij9on3RK2eipZlBAy29ON4EWj7Pb+6FgCbvpp/i1Zx/fJXTgvHb2pnhVFVYexvGapzJnXAw
l1Unz3SmNjI3CKAJTNB6poTaKrBpU3oXr9q+vacKp1g2QSKNZjqpBa+0nwmmqgmfHEvGC2Mmn7oz
DbWZCanJTE3VZ5KqcBTcwJm4CvNkbcFkbWG0tjO1dZxJrhK2a9HiAt1B1V7VMxU2nkmx6UyPNWei
bJlVrLRn8mw902j7mVDbW5D6Mji2zUy2tWbabTwTcEFtXg0IDzOr9MBmU24IAOphR0GpJFwdgxm4
vP1M6pWwextYvsAX52Cm/bZaNexKEwrpwOR+8Wd6cNNBFEZGupFYfk2ikZeUmo+ttIfFeULbmYLf
Z9c1vjL92vA6tmJ5lT63EJxu0ZVZe1NpM6STc+qWIVZTFT7zd/gVcrCl44TUQtpf403FlqyMT3WR
9c+Bz3oPkNh/HKSZYoVatPAMC0iaUefLteqJP61oL2/dGZrOM5OKmxmdvWtMr3xx44SNKj5H2WOe
5kS+ZhDTdSMTJyv/2lCLDDwo1Mv6CLeRXPPYFFw832gF9KgZuzdKphA1w2bYweeHSptgVVRe7uKV
m6V0IKKQMdGiBeAS/PyN0bvJN9dgH776QhuQOASPicHK2TOZsAcJtCzSQpxMwtOvrHljCT0j+VaW
7CMWvnBZscYpfZoEdVgzK5F5bjO+tU2KBXQb4qStYsX9w49pZzY9OI2NW8GqrjzrtdLN7HGElflW
t66510yzxZKXTJ8d+n3+P1E33HABQW6GEeiI5lbcQ20EGGn4lUj8xnal5+F4Y4Q8mjZe9OnOBq+Z
tenheAHN4zPOTs4X7E5gRBS2ky7NkftQehm/kByuqFpnNcP+2NGOD40sXyLev23MrmRW7AMyBkMM
mupGpNzT8tAgV/Da4oomRbRm+WkP0J+CtijPX58swUzC23St4NdnwMG34ezoxVoWONMMIu/WGmYm
p9bI76QYkG1BXMC9Sqx+SYI6YG88f3HabVYWrd08uNh+f8+yIDH2dkcRWeEqMa51XzED91by7etJ
S+yGvzahzm4ZhWjX4wGEwbP84tyXYGUgoQmUXPiAj9ALjKc+n2n3jbTc2xpH9n2RgnAJOAiAGLBo
jLB1LeBqbmrbgkITPstdMwgR3WTYF398jQm5TvqCJ5zxiuPWuOBj5V36SpPriCcyZQy0g2++MTfz
tuTMhhLOL+oAhWp3zNNNFkba3VdTO+G2d1eFsIcKkrzWX3dL9hJ/z3AENFRpkDdLgWnAsiDpiNRU
yz6KSlnBglRe/KackF/f9uiw3AzjPczIEjaMZCfAUF0aVRFjeDydVB6dumq8aTV1D4JdLDq7+JbH
EDClMy5979poWmho4U3U6QTfNdFOJvV3u/evfCw3Fw0MjtxwL2SAwHaJtsC0j2GtsNrCsv3owEeH
62zTyWvAWmOx9Iy8uDScY8AEJjYgIhbOhW39gxKJODkdNTwFo1o5bolrmYtYP5bjKR78VT/gGx4U
BzN3gxvRaMNZDEay8Qqc2Bc9MfVbp0jJB/YJ+xiJBF64yKB2XUf8bQMMGYGJi488BJqpjM8q74qr
KorLq2Rq1To3pNjjCvFei2aXe/YtRFaQla414VGEwYsWGs9AZe9Y2Et4CkpuMuJIEG/m+FZIIg4g
ekF7MmqjW5aOw87JtKwlcYHTh+xs6AXIRWaZ3Ib1xl2etOXBd9MtsuVoadsTNzh2xGaomLkSwkmY
CcSDM0IygWSxT4dR7nXPMHc9RXile22JOSS5HJhtQ5+ayo1WFC+V3iJwyQv9OKa6e6h58CHbY5Rl
d8GLLkBryBBetGL8bo7lpYw99zM2oGxaACbfXDimK5Gm99h2Jq/jqJlr3nW1iM3KW+ptDl8eXvbB
8gOrWnTTRD0wu2wXJpMJ2cLTrSWLCXLq7iqpPqKxCdZ67o0ntD89nkMhyoFl3hg4tuYTbq94tOXH
QjinjJp/y2NVr7F0EzfmNFrrHpieEK9WS3ZpnpYrS2ndQgmj/FQ2MAOhzftRFunCLMvXlhDHVeUp
f5WI7lkPyIPWC057H+4LvgXtO05CL9iEbfWxCh7YS2AFY5IzYQMALwuAj2tA84cAs46lw2sIEygP
n72EczhX5qpBXXckkzxc0yR4H5ZrdxcXTtBDSrodPQRplwhgnPHQN0EPgdYIPLwAu+QhmVcslrLk
pyKH8BN6Z3bwcRxdELAerLAwg0LnWP0G0/BDH0pzTcSsfnKDpLglIwlVbFTRWeHbCD2z9k5lV/bf
cn3MvvXs909Og7WRTYe1qJ14WmFeid+MbGLIzlFuVwzF0vNB25Pw2MHsFwdlBALfNoULJgZt7cYL
K6nzSoSPjTNoZ0fURCuY8Hu5iYW+DOpQW3dp0h6RBls8MTkuekVll8bCmvDHs4e2OBXwGw4WsjSS
Y2xJRHwVPPpYC1zgQ8bJelJVnsPrzrVTE3r2nk4h3Qq9qNbxkAVLUP/CWkf18D2XhnEm16N56Ou4
35WRWz054KcgQ2O+gsYEF8vtyTm2yniJPHifSrowSM/aQS8oYKUwql2BrHpZkgqANGEMkGkIj4+V
odqzsjdXERim6qA/p46mX9dBXpPyW9TbykCN3OJkvKRnuB4QkeG3sAV2gbflTS9JXWOxmeQdequ+
qpeTSMUijlS2kZYOzlan1nYqpushjsZtjQJjQeCLuSFTpLuZUnq8tCPApiBA5Dz2iNOqRPXIa1Lt
hW3dCYdN9QmYQwPijM3GL51wg/1gid9hBc5Xx/GqrSdecTxgZso93tJ2cWZZB8OdAXih9N5+NMth
O/RDuFLmdDcy0p6G2CDI3sN8D0H/1oEStcxEvS66IvyshpFkAI68riqydRcnhLbpw3CIO6FYtalg
TwD7MQ4rjJZte+Vi4bcnGmi4ChK2KzDxtSgVa1jIFz+luoortyXqe7alikDWt6nsk/DWdJJqxSvM
BIsCpbfIafLxu+RICCsddpavhyMrWiKohv1A/zsdbVqVdJmEMrXXo0q61eCVBrTUNh2SbMG5DSpE
aBRiXRXiNIvZuwdxfuGYECTYaMgnuF+3mu53G5mDjQLi9XcsakmcGCdCOhK72CSdbV1DhHuuiEhY
T6VziX1ov8nUEF6KyGaV+XZyrtzSflMDwSeJkU9vQonmupeutolF91mHZAX1tkEUVdeZK6LJrIM1
MP1ANVM3EBONIwTB6hLSqqyNAIrwqLnfcGYLFhUJ3K99E46Q92uL/LAgOEgtdhZhgj14Wilw7i4e
lgF8OI7KMsN+yIq3uuff+1pDbExqXU0mjTZI04cLLrmwKlmfHJEus8J6j4i7h0Ie+4cxnJx8nYi5
6Q+h/L3pkFs/cPRPjn2fk71FasPOdGK0aIl/p+MBhfcivYw2b5jT/TQFpDtPRK4cLcRit2Ump6eM
OJNrFcl3BlA8PAuAX0h3zcwpzAPgujx6r6Tk1Ncq+eF2zlyzWANv2jzuNrXQ6xfaF2dtQJS/NIE/
LemBLmac2GczmUK1EGSZHnTLr1buSPrS0Ob9o9P27VVVEvw+ZZ2HP9LYZOc0r8gxYOsUvaFf1Ekc
SmJWYyLiKNAB1r/UmAV9QOZ7H+QwUji60BYXqPHeU4P1yMtkSrIE8Q3H8TYwLTZSuevny1bv8/t8
Vp/Zsw4tmBVpisK49sS0j2e1Wjnr1tjKpqcYHOxFzKo2p5oFbjaYCxqIpC+g5RY8QiFNCVbwiOHy
WRcHyXTWyJGJ+yWZo3ueFXTD73o6c9bWwWrsvrOnkjt3Vt7V6Fx2A2K8dFblqVmfBwv8mNYtC4sQ
7Z4j9e4mjNDzmbOyL501ftOs9rNDdH/1rABMZi0gH+yBwS9YuX5UbLQExWD2JR78N+rzfzLKNNEm
/B3qsyNFO45/An1+/5E/QB9of795OqGpUABnEqADzeYPeiLxBb9BZrdYQSBUndOy/xv0MQw4iAjD
AWdQwDuI0/8bBBKErbK6mJ38kP3zb8S/ggLZP+OgRCkgALeYkAyHpYj1Fy4f1lPZlNihcadUOauq
JsnqpxOAU8spg/FcWkjgojir31lVG/dRlGoXmotxm1vaWC6z2MOJVg1oGvUg61eaI5aNr5U0D135
onSd38PjiEhc64r4JoGqgDF2acMuj9DjtbCF1l+aOEPT2W/PEsgvlR220ukFcdu080OycCKhtZ/5
pLHgQyZvYUMdR+chz2JIJ4QGvcKZGV9dk/07PRWXbRmFHWMvm5RpwwRcHexRK99aI0pem7Afb7QU
SgIE+/FlrImDIa01dRmKp+azq0PB/JJZ+xD7xtswchAraXGMU64yHmbUJ1398Lz8LyRHcyZa/c/6
4esWzHYR3FV2UrD2fllIycmySHRQDnZ8pr9nA2evS2OoEZySr0D/a1QN5tGG9G8KtzSOOQQNFn2O
V9jLOGURPEXs/V0o3nt/arvrCUrKyUAA/yFw5H3KK1tdohFgwo6T5JqBGtsZb57kGam9bRjBJmqV
WZw9r35oMtgDdtkfkc4b90ZkbEkm+0gqp3r7+y/t/7z14ktbujs/wOyEdKi5v1rVlLhZhIFe5ndW
IYMXMd/9sCjEszCs4UZz9XrfJma9J16iWVsR3eNCas20UZwm10M76G9lSu4Btt39cA4Jlz70hWnf
BSP/VGFP92mUhbgKNaM/R60jjiyEhxvbCx4BYwxcRYFK0rzvSCbK9F1MdPA20mptm6LwWo0FIv5J
lzzTZqN3V/pkfuROe+xrQ+y+NjejV8+sd5xu4mFM14PdG2sdlAEhwUtW+snBsor+negKkzHa7N9L
6vX+i/JSN6JbBFB3lmXXbpq4Hy68lOnJ7TReJoXdWWp+6JDfEdQFtUOwRcIR7HEkL2OmjnYVx4ik
CzQPW32ChmDEoDNujqRryLlLiyaPk2sZzToZLzOeRtwzPj2M9ZEY4quA/xDBBDv0FmKTQ67aofuI
r7Km0a8DBPY33kz7selUGkb2NpPrKpqS3YgbhA8PKjQu8LeGsyJi7IhjIaDX5E273p7fTS2dbjHn
Vk9ki1RvPlqWo2XV/lIHKTv9/bPzS83CFtYj8BUDYZPACe6lb/4MXBs4wQRh52qkPejTLQrCfKsR
fvo4Dj0cFLclq9Gfn526mN6Rc2O00KhyXOKuFX0kZTGcSscIDjAEqie3sspVFmX6tvLK5wF/gVXV
OvKBoAofVKC2cQzoCIzPuPfHgoiQhd6gdlZ2OKyZTo3LoDMfLFyohEv4geM1pkOkGkGz3XRY2MwF
tUiZ0ctGrO1GM9YxiDq/c+iGU50W0+3XY1sm6KVj4hau68oWR1gTwfci8/RnT5Pqycfn5SnXpuoE
iFgnhOpFMloxacVvuZ5uq6LW5LIl9SXCpKzFnGGcCJ1PvQjCj14Blf395f91fcXlnz1kXR1rfWPe
RMyv9g97g75ioR9ONbLXunQ0pmdXLMa60u6SyecbCFixS6dS2n0yxjjUQ6z2y+uhzqNh6+kxx4vJ
OwgolFXBwUu78jXtHIw1fFoikuFFHbwAW/FlZsx3X8WttvnXv4A1H68k/3AuI5L/+QvkU6pqgX/R
JXMm2A2JGE7w+8JN5QSQm1ROnSElgnphOJSYPLK1tePl5SvJb/aV6J0AATCkIdMYi1dzcMXR6VHa
RQaC1E2VecF95lZoXSLyALx/2M/+GlQ8X3yLJEdkYYZLVMmvnx0EeU656+1L0drIj3ulgu88zYHH
8g+upZji6TphSX7O3C7fNpDAWW3kubPHbL074EkSL3swyX1m96ja3Eq7bxyJarGH+bOsqzY/T56K
j4wfw00v/Qz5k+rV945jglsUW28q6MnEmyYPG41ZSN1i15Dj3QbrqUxQKw8z4NmgNX8ycFkglgGp
q8KXbB3ggbwhtSbclFk0vGCDMG3rvgvovaN6jqPJvWVjGMOnCOGPQ6+xtNlnzxDrCQIniSbpmwA/
J1YgrxZmWpb7zALxyl1edXqC4ebr1QtIW/6oAy3q1k7K/9iCnx2moTYujE9A5TIxuyWwUfShl2ra
JHoUvPDkdZ9WJucKMl+axA0OcP+m65kxGSOypPKVswfgaMj0Xi+Nidj0yomfXZm8mwU6wCqMhj3k
YrWsZ2BQsxgTEbSplQ0ge0pQDub/8CDQJP7UNlAFsbKjZ8B/bN7Ts1L8+SmmVstWpV11YSpv4FEh
wB0WX7U5I0pnO+IBRHTCvKFA0x9uaMXKVwenDtZA1KR1KNWe9DUYjFmSoQMGosOWQo/TZYciE9JD
mG+aCuQKBZqrv41woh4o/82bwbD/2caupa18x5YunhUeRIacduy6yxt7LV195DkgthhHCTMLsk0m
AqRyPqm9O4/JaUUmMVwoSz6AtwvMiCJsjOBBx1u/crRbkJARJ4xWbz/wnqBEpjn2RgVaYmJksJjk
rSUDLp5bzvm+ouBrnhRqOFtLWaoMBgw3ZDdPoizzFdp3c8HnieQCyCHfQlXjYU0MZS0dSELvsAPk
qibW71Ag/4Iel40akMNUbSdgo+LaGAIL4WKbRo+cA/Gj0sgbXUwlrEMkxDJ5UqwY2HKklRPuID7O
ajOTaoCApIw+NN8VF63r5wYHVvtB9waOKiWdVY3RCqngEewq9i9S5+tilrvIiln5qfqafw6adhbP
RRhiwRpUFjHkE9kzYdiofYBHh7WYRGK+RWaAGWiItWp6pWHHTvvjj7dIhuHuTWAxbzIrqKtNJeGm
UNn1pZZP4hjafXoYeRCA/3sWYfB+ItBGHD6fRTHhhDoSCXqLu0/APsVNhktNb7kj3IYoFgWH6rvh
pN4eQwBtnbUydYjGDmALoxLu11bXETpMwjcZulhNLvoa4jdicLrMmbiwaghbYZAtAx3i4ZR9d93+
wuicxUubtjVY9GjUgQ5TeXJdGd0Y8PCWHAagGMofp9uv0+DffIb7sURF9/ohyTCI2RfG781PYyo9
OCf3/19/h5fw6//yA3/Mtb7+2yxO/+IxzAEPf8y0vvMbnsgOJysGybh+z8Mzs2IT/ed/WF9qPAFg
hrpuFiTBpvhTcgexwUERhTE9Q6g7/9S/ILmzzF+YDTPLDHGhY8wFkpCJL6fVHzqUUTZNR0IxHguV
HK60RGGHkhrpZTDt9EPmHQzPoLFctmV2GC5SckJPpinrF4K+VMkKXmk3InTBnqJy7G4sYlYf0wlj
oqsqHob3qImTcF9UJrLYIG9NbYmCGVRXBP46wFT4cbSb/rZlp64W9SgzzE4SL/voutE+dkg2HiMw
aCKDstqTYLjCgNNdEJXCpLCPsNfad3aXrROaeLj0uW/TgkjT+WDRmH2Sxr0PUYSfEn/oUPFX1iUN
tHZaITcIvjfmJM+h1l2nWcseamQYeJkQzb9a9MtPA+sAwlFV9J0lcwleG9psy+vBvUHx7svVMJrq
BixguJ7cmhwJnzbsuys17bbIE9BIJGXhqdMMrOetEj+kkGjXmAAu0zoyWKcYpieTwK+8b6PXCZvV
XeYEas1WKnoRo8k6zvSkt1UuMk7yep3sbhQ49rR2u4dKXIS7uM/CLZsA72Ajs93qxVCaq0lK504S
7M76HC8hdzFSERGEo1LHZSbNRQjttPA/RqEPJUTa2tWXUda1V45fQx8P0urQBukcoCawpSFcFdC/
GvyruQAvbPZmnCJ+6Z2gPeLOhrdJe+lcSd4o5XCHI4V6i7QAIrofU0eX1uSQbpf1zQHLKW1ZICu/
LfyMBaEG4/Us3MDV0XFPBKDCswWktt3uOYPUuXBaq/GuQDFdVtHTOMwSccIlSeILGuwh+mSdITo+
51GLFeAQVxy7TlmhiBjwS6Brbg5NIs1o4URDeOM15Xdcn8Z2p8/ZwyuNjfh3/AMyAo76KcO7kBC/
97w2HW1Ha5g9Bu2Q7JljqjUtejLbMjndayl878bp625VlLm98ckrcxeJWZkbUfjkHw2YCJ+nRoXJ
Y6WzHu9uUcjHrBTExEGzdUUXX/rRjW6k4Y8i++Du0hss8caKubac/5GmjnTKkM9PZL7I4BSqyl9J
URgLYTXdS2/39KVkNTyEHn+D3RK6r+nOUkO47nNT2EsmzS7fBbmYV5+BXOS8ociXDJdMcAyu0PlL
Xm9sUJnZ8clI+4Wb40Vj+VaxVnopl1Ujgk0SpeNCcxumL6akRR2aKHZScWU0vrgudAHJobAugNO7
rNft41RaAcdfrbM2ycedM1Rc9xY/DomJ3hiscq/mCbTySj9Bgh8dLOhac2nWJK/HrBoOhqzlOiYC
CsMtvz+2KAUQI0gmNbttG9Jtp+rKUVV7MJJWXkaBcBfdgmNvnSRvLpqvbqeIFzMlUxEY/AHoa+Fk
Xvrh1YW1wjUFf2S08vcayscTrZ67VHkVLeBVizssbqhaniRFzVekPOhOwr5hpokmfegtO4Odadem
N6aVP/pos1Cb8GJrhblLmvDiOHkE+UAky4Ct3jKJ9Q4tEWu1HcF6cjmkzny1i/6e0Txa6d3o713c
1MlucGCrGolxcfAqWlGeCBazanuPuZ3EU8u3Bzi0qr22yTBdV0MyHEdpT09mZln00HayIo8kWwwY
eB3ctnHvAbPaq7J3MrKlQ0VNcQtqxyK2A+2d+PcCO8A0nM46jlsLNrnJzQQl9zMNS29XgKbtWs1n
FSKQUK5DFQ6bwJgIU8h1ucRKC7PaOK1OsoXi4tbSu0pr4xUcFE5XyC5jCLDXASVp1lLNPAiTi3KL
H0W6DiZSN5dOmHG1DTPhRfU033+PMZbkmpsdO754wBySnjs/xqyLzogH+49OZ37s8nTawpfX17pH
W5pYbruplSefK3w4b6IG/HIZcvufE8/eGHarnex0yM+iI+RhzEL9HqFvhqbAal5cEVp3bjXkt1WF
peMoKn2TlVZ73U2Nt090C2J9lmq4e3uEaizNKG7vYsssDl6kzFdT8UibZtUfB6PKr9EeKfYQtjgr
ZeOt2LA2VrIf70IhHQ/MTcTYNvnNUfeD7qjsLNjpkZ0su0SlJMF6lMwsPAsfO5WYUQNgtXU9NqKe
C9nODGe/dsOglY2mg56V0UamiTzFRhY8RPnUR2AZtvo2xgZmLpPWxUejS9WOPXbFgkoMb5IcoCXj
33RvdiZOOEHiIvHI4oa4t0o9VKCUxykK+uPUF2wgM0dPeN6q6GIjMrkDKDKgxyUlZMGqwTGfBMOn
sioVBAQHtFkVLLwpTNWOE314jbDJuYfzBt4MZDis+95M6TuJY2XP32Cl0tw2LZtLXOVM0TTPeuX4
bCvhK4tUfx5hNua7Ak+/+AnkZ2bsNIXTchKlupecpyLqcHoxW7luhVOtRrMboGDpw/ThNZ2zDtIx
Z3iMKcERuVZkxtV9sAjJnt/2urzvB0Y6jNNwFA3JPuRWZiscOrJbsxyblZ27hzbUylWFEca/+b7/
p4i0mXv+t3zf09zW/r/VK0YjP/XJf/zgn32y8xvMWkfHEHnm7hqCXvXP/Y9u/aYTvEGPCorGf/3Q
K/vkpFFz+NdYmbMEYm3zZ69s//aVnsa+AJE4ANa/tP/BLPonGAEuOv04pGOD3IDZAeFrO/FDr8yU
UCp0WLxHGHaEE8EtIbSeVWHokJ7UtdZY/rqULi1O59lo4eA1Ty8aJV8APhMv2pXaMeCzr0eYb5tw
rArSuSZ1XdAARrXZHtB8uCsr852ros21uypX6K/yULsib0MsSov+juXv8JB4fgNbski0rSirYiFV
Ui0dBQDB74OkWVVxDk0gMLegpaTn8DOLyA53aYxvDd37AR01B0MVQOytzgR3ku8qdNCbUuwqBcmf
lQN+Y0QiCou4HgKaV1FYfbS26HG8LQnO7mqyFc18vIYZQwfSkD3Y6e8R5AeY9kpbB0mCkBzsa4t/
Jl5NobFFvps/kWKbrBU5maspI39mqM91CsEJ/W3zWhuNuclcSUK9XcL+lA5/XxJny5WyVk3u+Zhb
tPHFDSPoD0JMO8w/ffTuI3NwWXZIB5NzPfoQc1U6EaAci0ULPI7osoS7pdvmKoznZTxu9NhDZuqQ
xu51JHxEPaa8EKOKcCBwtz7YCzIK7CYyg8kAW42lZYb6ygj0LdnWWKFH46PddOOya+YvUabNqmkx
dEbEEi5r+M/rzGvfJBQscxjkocRM+uq/2Duz5biNLYv+Sv8AHMjE/FpATaziUBRJiXpBUJaEeUrM
+PpeKMttSb5tt/vZ90b43pBFVhUKyDx5zt5r14rWA4KibbU4Oy3J6x0CyzLoEeCwWTvOBu/+wQs9
FOPojdyMrM5kCbWX2UiqjUFa9ratapeu9TTtQJYRYI4C9SirOH1y0no5tsIdAroDDbJzwb5IQGnQ
TroZcCpiluHiROzRTDeYZrYeXvUa5NoJtt4RzQJHHctogr5V8OA4WMQGyTleQ02d59o2S5unqrVf
3Gk5p+h/yfGyzZ1WJvpW6Eu8d+ribYG5lUIV3qdVqPwxRRKle6l2g0Xki7mstrnBswLuiScGoBt7
5JYAPnvxqhRfdpShvIzw0mbEDw5IDHyzzXXUttaxkan4OGPHxNHcnhjxfUION22n2K23KXXjAXJd
4S9LiT00515ISqQ2TlSbh3gxe6Zh84RDlz/LhPqgtV2xAgrCwC5b+qXV3OyFyzdIJLG5s1PisEMj
fVbSjm5LPS52hvtptdHeTJHT+BYN/KfcFAXCIJvUa9pqySOAKIzqeEw3QArmPSGd6klfsQfC8RjK
Oq5Jxbvc0nLId26aoRsPyfdeMuKQLRwO23KiEdQx0H1IbLVs9SUrtgIUpd8T7B3EnUE0tJPaRwF0
008idzhIGR07a5AnwE6kGci4fu6hfe96lxGbJPOWqgv3rjUibNStVc5qpfozhkeSkAl75cltQODG
teN7/SLgOWblu0wz5oew7vUbQQcbbhiFM71vLYu3du2Oq87ZJgiWlFkDusyOt4oOTisx0tvaGWNQ
vq8y+04zs08J4E2f3FNCuhu8mb1LRLyzcD1BTECSoH+KfFL/CubNJVu1sm6Q2shNanfvdDc59uVg
37gLNlUq4kdy9prtqBvVNvbIO1/G3A5Mc2Le1ni/Yqp/TBjDhaJ/yPsSHniaiP2caF8Kc5l3uVpO
qnPODA27TeuU+xFyPKCrssROqSkfFieVToiaM3ZoTwozeWuweG8id3nXclQ9OGvPMc8cDRFtj6BY
d5Ew4ZiGHd9wS0W2up2ls+sL+eY1Rr1xk9Twh6JlrioJiSscLNu0R+lJp/vJbL4MLUdNZ5nDOzBz
aC9zIW44bWa7FDX/NpvrdgOObUXRFu4hNvT7Kpcfbbs9p5GZHltreiEyCCRkgu8qnw37CAq8fPK8
4X0eqhEfqPPFhl7jDyGyUph7T1L0J8fs1F3typukgv4JdzC/zWlGEAzxkMf4r0Mjdjm/NF+V6ukv
eoikraWv9qZJKU0QWkoSdZefZ6LT9+akXDSiIQc/jMatEX/0ZtRYszkfKuD1J3TZ/W6Qc7Pr3HwV
rPGK5bI8NYOZPADtPKeCTWjSUJRmwA/9TESkEzGY2eiF9Q7tXBzYXZOc5qY9gvdFj4TRfBN1RPvm
zC6DuGjs1zybPoxh3x+c2fkMzmZAqp7Hu152434qJ21H4qXlO8WAOTUfHvSIDkLD0Jg3Pt7WTUuU
ryUBDIaPVbpU29FO0BcnsIJtE5BtrL3vvRozgDZ9NhKknUbe90d3WBRrTQJvNQztA+tvchODhthH
cGi3owsGul+7U8yQjX2CT2YXOaOxk7ir/cmsxT5y0vfjgMKMlsDT3LWnNmvUptair4ZWOzd5mYc7
zcnhktfoncnJdrfCLPQbt0brXBGPjpipCncKgE8wujMnq0851LXu2Uy6kANM5GqNVx4mMKJEd3Ms
ISjwpYP04fAoQsdDMdhw9xXufWgpbwRGEstsfciqtLBa49BIGN7Cd9ZJ77PR002wQc7MHLmirdVW
rN5w9mnjc+4oZWg9GibhVOq1GqaSuD9lDK2DX5mzmWPRdMgTDWx1WaMVUbf/tp//L8Iq1EsGbeP/
vf1892V4+zGA+NuP/C6sElTPaOsJIwEsJAgm+aOwXkfWv3edJZW0YzgO1bwFJG6tv79V0obFvyJr
i5kqMiOXCv2fdJ0xp/5QSVvY6Jz1ZdAjYGCVf8oEijtzGkq6vrcOYXYv+NOs42wITbH+5HrACKpp
gqmubuCDNYIOZjOwN0YtT6yb73vZNmcr1Hv5wYpRIFZOruJTMxHt7cu6mSxkwub8Ygzm8KHLwB2g
M6UBWs8QEr3B5fBbd2kXTHZcAnIZZ/HYG231Wg7hcL+QAD7RrChH3PgLCR+QktW4SwozOzgqRTxA
4HePi2Lu9jaSEIwccTphl4sqMw1gBzBbnWemt/HkjtHBM8XSB1OWQjHqc+pzgLzZ5wbL330SWQO4
dyBK92FYtdEGSwWfvaiLOUP0kGTOsZqVCY1d9FO9b0Ev6IHRIjm/6V08TA0RLPMxoqpOA/DmE1ni
vEE8V+ECe4m89sK4SLeuLh5hZujDsuGebiwscM4nwRiTuOFzFll9Qco5ML0uGx/60kJvmcbMgyKk
oURhrqauvjUy+YxxtnMWNigIVF1zCIWV9PsilJHh7F2rzKIdp3l94RxAHYV3ICP8/M5wFlDiPm5c
7Wi2osICUEdNjGWNoUdJPZG4OcT+9y0istZ4HDA3bBSBhOynVhKi+8jYPrxwW+SJ8iAHR6rY1W5N
ygFWEgO/LpiGNLwPxazthpDIstG32s5AQtf0AHTOra4NccBkDz7PQW9Bvp+kivMwwJM1rDcOcaAY
gKxlp00pBX9W2GOOaZOZfK3fiblIO0NtVNuScQDPapRjKz5EYSzl8jolOQEpnzvaJQWba7bA6f13
3vZ/7CeAgfzrBW/8r8NbUbdxor58P3hj3Vt/8tu65+i/gChg2MOKJ/8YvDnyFwuYG9nOLjbUH5sJ
1i+MEQRsLA683zCYvzcT5C8YgPnrBDeuhmLd+CdLIO2R74SMaPhWJ4xBNte6pK6zPP79960EzWbE
5HL7YduMfXpsAI7s6OW7i/If5JJ8xD+/iMeSv+I++Z9VTfndi3S4amrSoJdDn8kGp2tL7AnqE7/O
zG771y/1Y2vkt8+Dk5U9HrEiJ+mfXgph4tSkERrUCT031tEkO0lpcLAGZbeBxN0dCoFocFosc+PB
2Pmbl//T5WT0x5tAIyAE7NJ1lPr9J5X54lqjje0lLccnhuDv3aQN/voTrr/iD+kpv3x9CYt5CYlb
MBd+zuhWSpth44rmQBPkabKMl9YTld9LRiL60nz56xcj1PzPL2dKHcGxbXJKBPDw4ydChGnak4fu
0BzJ2YjwltAK8rTiJrPC4iYfzGfziuwxoyu+B/58QefFQ/VbXBE/NGxBH8uIiQAj1ezYjw44oKEa
PMJ+rpig9ooMko0AH1QAEsIAIY+Sydknuaa4DqQglOaqiVKdLl/m1qt9wuI4uWYc/e5iVH+BEWdG
wMhuepnTUJ0TO8LiQv9MxQGxJsWTbeXR+wRON0NMZVzCiJwRqyuzRxvgORMizgh91EV3/QCfOCo8
emnQhjaWbjV4YhecTW50S0LrsDPwtZpO/lgl5q/24l46VTGhMF26K/r0MaIe5yVSe6tZ/M4C5WuQ
1ShTsmaFwJUisNp0/KJinINOGt/XkGY571Rqa8qi347VaN9NEy1sjyiJG/a0F0cT4U0ac5hqWodW
zDB8YULowZ9rmTKINL1bvCZCEGbmfk+vDK9NFDhwoZjphsNhSfJwm+pTfFuSBUp6BZJvwntOVqTb
2RaRBy32CBOqd+zctCfsqHK8p8YBNkoaCN1CAl/PtU6E6qkkLxEF6qSU/WyWjvY+Rmp5X+IUzIA8
TvKpEtlwwpPMgNOwcCfiyYUZ3ljxKSwadVvlurWVeCRJC/O4RYomfWiq1dAzlmI7zKTLDEmukwyS
IXoZONxqcSL71z7RGxH5+izO2uJET0ncQMNK4BeFdmEGMQeLbM1O9TjWqPCM3FNd6qVUDxytz6E3
G6/N4nZPZm9kh0aLxa2YDPtQlNwLzcK5q+/Kac+w/pV5ljWDb+ujXeoYE6CPxLvoYJr24FPU7RJp
1cPKbZNtP99GDLQaNOi5vlNj2rwyCmSglNiM6MVkJXvlmf0pCdfe3RLbD4nT7sIQ2RljFZSXnog+
puiTjvzY+2mIbsBsr3XmeKnn7Bnp6Cq9p6dqons4dS3HoCSmRQCufrxo4Sj20kj0g9DhAaGbMI9W
3TYn2nXYnfUIK1oxs29wR0vGQVoY6RcjbOa3VqOhx5SpPA9RSis3suWeaSfn3VwDrJhCOt9lIeqy
Rm94tSgzKp4Xgt99GhHhLqzj+WbS3PDVzTrSBFyImaT9jKcJWhX9434knU2L90zgQp79AkuxyWDT
ZI7tF1bmbQw7H28WFIbnyTPcXbhSDquqSv0iQw4D0fzNCI33nlhm8Cid/ohOWwdWbnx0+F41N4/e
ZaQUoWziShvJcoPVkuiTMEOWgS89CEdysBoXQLy9pLda29SXtAnzoGyWz3SsWncT68yUXWQVxxCa
+xYB+2WaUXRPCBlSrafF5dXjfgHZ5kcEnTwroTlo0NpRC2pojBzvK+OtHbASV3Ftb1vy4erIeLKs
Gpe1yFR5JEWtxatdG2+rd+OYFCMtFhHjnRpiuY3jfsUImPVyF+YZkZtGWM/PFa2/MwvSchSMnje1
tF5VNbYbElzXpk9Y+XkdSuD38Tly0byzAWyKQR865H4oVvNClHftaiEa5DPdC0IIQlH6katu4Ahq
ZEtrdM4zzSWaKfsSTh54zKbdOr0033rdrDkPGMN9bbaFB1iSZ48lwb5PCJ04I+jOj7BDaYG7CaPD
cRk/EAVibKiGeGUaq/Ps5zYP0AYGSPqVRmv+XoyN/oTHz7yQUmHDCaHHInIyLzbQ5Y29QxNla5fc
X2Kyp88cGLT7rGH23WK1y5STvpDuVB5mD9GC36i894U5mZwIWD1yt+HQtTjmOTeSEUFpvQz3Retq
B0Fl4zeN86tDdi9TD4CIQRNa6dGFl7G2egXBH0mxVRJzvTPMyUFmptwK24sPfYKUrpp6TBSdZd3b
5AqgCoyijy6yyCiZ9znqlaAd4ulZsHLR2/TcHReJuaMb0YMHmJdvtC6T70xyq2wQaO+7OTM/TrQg
72xlL+/b0ghgiI4JgYBK3fWi7nZZQZsKKEt6MDMEzLnNTUb79CvRDcxeG5Xt7Chsj2D0xuOQGqwZ
v9HuOnFl38mVg3fd6v8V1f2NqM5YR2jfVUV/ggS9f6O8J42oKr+v8L/92P90NuxfIPBatm1RmJMk
RBn1+8hQmr/AKDfkWrf90eNYp4Xg3CjirN85978X+NYvUIJXn4SQOMlWFfE/UNbxEt+Vi5jDAHPB
rOLkITh8oP37sX7DBd30WtvbOD3wjPplMvUXlWOipEBo2o/fXZj/UOj/5ExbX4xAdvjNgJFsPu5P
1XdkTSYZFZ15iTGavSLykjQaB+8lSzq8UUj7QcninnvzhlQd/h8vbTCBhVnNbPTnyjvRMjF1BC9f
rsEopafg98LkAUHtoAzgWZ1IbWl1tYag0JlI/kbb/WNVvl5mRzIpxvhLDMF/KPyNJCo9CNiXvNCy
hMbN0DW+3vVLTdN7fbmpgALy1x/5Khf/4yjw7UW5VczVFyGIef7xuy1rQIBR7cmLJUv5VEJPPsrC
Xsgkkp73UncWxJZkTezoRU/oV9z13We7BkGTawgx/cZGA147ERmkrbZ6YRcMxm+cOVpABdagixMC
RUx3yUpb3rS1oDc+5aVh/CZX+F+zCX48Yvz2MTDAWzgaLSxC5k+sQXckeXGiGXwRiIBegOOa2M+x
mO9cFu6naygQhOS/S0f+8aT47VU97liHzQF03U9HNXgDSKQtJS7gKcQTXp1k35Ag9FVPp+Yyk+7y
yE4t7ixMulCj4NLu//rb+/ODydEeK6cDRYz75udnZfC8MmuySVxszuCPyfrAcKrBUjc04m/cV2I9
pP10oxgC8g+nfF7wT4TAcIYuruu9uJgE3TxqdUypNySCaiQ0jPbzlJnm26Db69O5ZtvUYMLlRiOb
6eHKPP/nH5wYClZLsepGf75rpQk8Eha6fum7hofEdMK8OssO8zTCsMz7fzwkq+SZ55L/OshQf3xI
RJ3qiWYM8oL/j2yhOSabyaR+P/WOXp0KsK1HRgfwZpqEuxxrrbhjbjNF/pwK4hsFA5qTZg/TY9SA
GN5mSDzOXTZ4W5joCJLiAdRXOac8ZZYLcuvGi/U+3/31JbuiDX/6Ah3msKDosA953LE/fog0j8Le
nT1xgZBF/DRiX3W43jdX9NOV4Zy7I0vuzAUsXDBKUbIgzm9nvIP1XDBETDKT8mlBa6oCEZIT6SoA
U3/9Pv/DKujQ38coSvfFxO/y49vU8IgNdmiKC1FPXJDrZRa1ql8FHYunJld/d2evO+gPdzYqHe5q
9lxdwKAVP79i0UUypaxvL2NtVCerK6y3kBQG/mHAwuxXrheNXFyUYRKGoGyGFJH1CM2XBN8MqifS
ke6zwQzpIdVZAXSNhyAhg+ZsrvfE9RK17Bo2LGAo5u3gwB8TxhpdC8qeBoO4Q9Jbnf76MvIJfv5Y
fBK+Zzp8pkRc7/500y5u5jkNIsULs1I4T/W8qCB1NCgGRj4DQRriYVx5a4wPpKXl8LeGIox3HtkB
K75aJyppxsPnI/BkYlF0zm7gANsdYrvtBYcVhH6cDK1wCXRjwR6ix6P2TMhX1AU6ichqMyKmtnxA
S3EbIHfiyYAYwpmJGLJ6k6U5GcOIIi9MvOOT2xbpWRZudTekoMMDt1I6LkpyJT+I2cnuRTXnv+pZ
C1GeOgAh5rwQeDZzJvo8r2JcpCYxfoiO/Zs0BqswUIek9QPhnPRWppjc8I1ZtcCSHKJRN4PjaPVL
DzB5DIzQcd55XsOph64fjhacXM2wKaxIgV1DH4qTvZPup0ZDuO+XRdtl9NkXjl5N35vqKBsm9cfQ
Fcjhox7GINGSN2i8vHfzOAgybmGkqIs20qOFZt2VFl0YmcWEzkV1/eBERa78ycPEFrjp6L1ARWbb
zbhHnLnnkbOr2ds2RYwE8BqO4YCn4N1VlvXWYltN/NJltaEEZCEeanaBlpC4aDODxYkZipcajpwQ
gfgk0tw5u0Rg9+zMIhaAN5ay1536Bj1QOqOlqpqzNuFUR81VFWSD1cnkHs0oie+GzOt+dUHmV5tI
xvpeT1IVeICR7zgNqZ3yGMA2Vf066vryAc1HciMHdwpQXslPM+gN38IFtMfYGO4k2dIfC6+1PlQr
AKkhvvczN8r0JerDlIiwOCoDvefrQU/blXtS5Cz0UQ7muiIqdOTpYTlNLoHWGudwMulMBiI+7ZKo
ftIsjpingcDuDLhcmdO0c5ik6B43AGR7JyjQY+Gs72balDRETMsLsTPBKBmlVfuZmRCDRryeNttF
QIS1V3/AT2gbvN0sLSGNE57MsU1fi5/Fmh6rLONKlxAOTnrkUgyxggP2c0fH2DKkxjhZMAZ7nrSW
b4wMHDaFeSZBbnDI6MXlz1qRzNyVm9gVbKYoy/kdYAXrV09hCffJzeZLTVJQNroOz3/0CGJbGVN8
9fhnX1ViRhd0t0vnL7NtvoXWiOoj0alXu5x4v7QYrbcpXLyXUUJmbJfYPNq9zcJjsg7hgAM5p2Ik
tw1PqOszZOPXg77izXHiAL/rROFLb9PIy/A8nxhoyadGt9a/VOXeuesG1meWs5AOgukVUSBWZMIm
QqlNoymh8JH6SiFcnAxyo0t8JrI4duoNuAH+hsIneteXDUsMsi73jE3FO3tONT1Ky2ZTTzRW1Osa
SQ3nnkOLTdRJG3UAXgrplrYc/HBliqdVh99TcPBui76H30yADPBEyk4aWFbCePFai2S5bdJtpKV8
iKJB3PUL3wjKflZjOQJXFAR9SpnOj33CccNYU8JJwmZ77uiqBfNaPc6Sa8/pmQ/FI8krZfTUPicV
N0O6/r9BreKXKKX61LPBenNzdlFmJ+3nOme3bbyoeU2zguoXsOL8eC0UFloXNMXS3H6TKx8xbXO+
2oY3M0Gq+GwauIr9BLcT1iNNv9NjHmm7CvU7fL9ZdeY24ru7ZpqXVcPG05KhAAN1etRTnSK8qhoP
8k1WvwL8ZDefM6mpbYho8s1ulzWaD6IRTtZW8c4HfobQ3Wqcp3OjKVjW1wKnX0uVbElJgLwefjD1
cNFSb01AsWBw+aaWNYQm1LhdbkdrBvhZWOYbciSV79l2eIO1nNJls86iU2SlIvyUazEvXl4fIUGb
ZdoNk1rLIHaeLlDjxTXH9nPutXxHNfEsyGKAi0aCDbg0YYMGWAOMYxYXyV7MgsJAJ7rS5pu+A+3m
HPk41ckYNBtlVY9cCiEH7xZZPQF/Iztut96eVgldVKeRmW8yk1ThbTpQrprwQfrbeoy0+FAg6qdK
Ax6Xb8jIhrrs8p8z0hFuYKwoXLNOuN4LkyLnKc1oLm27RgfvLT3uEQAD1ltcjFxTXCR8/usikOWw
kghT5arkGZBwe7aMIxMGHjh7fXlSPFz/mlubd6J+TQW9JdIvIR2ySx0IO+ZbTSSxGzkbOddhpAT1
StCl2spymObIflNux/Oq50WB0GuBbxqRgXJWquWdXO9EE/d7exoTlgBLUKNvhULyQ03bRO2DN4Vy
PLrV+gWlZDFlO1mFzaFQwnsBcDR5m47jaLtdbPrKG9KhqYEknLt3s07OiLEqI6XmcgbwUo4h5uSK
p9FQXGRDzmLYsM57BLMmXv1qRzUPeiNGQl7XT8hORI3crghyVSnSkNcD7zJqwJ2EwSMacURNWLr1
DSoL8dQ3/CHTBr6Wbq3SFnfke7pWjNdtc1507qg614yj4cZ89oU267mUNEXTXmIAJlX78XrVVD0A
oExHkS8BHjgeeptPkSWh+UbmDc9rGYPYzkmBetSXGXmsYyzGrm9zgR6rjViOkoyHS5ouq2PcKosG
J7d8zw0OXzROQtsgmd5pDnNiwdewPHKIHic1rsnxo5ktvqZ0682c1pWFvw0CfNI5tua9ecyaSqu2
jD7H/KbA71JgvI1l807octRII8240Mu6uQB8W9c+kJnavooEizylSLQeyU1ivfFncU9cL8Bva9F6
cB9SybqwLqwqcthxrvduGE1sa2gl1GFykvmTYhu6XO9Pch7CfUojYD+UjZndOr3LLeLqvTqYVjbc
xFDJ3G83BOQ292uN9HDwCzWoA6HA3jafa+stsumlXO8KGzEJHD2azXc2ebJ70ZSCEJa12wBONKkg
eJUCzKBF1rMP3YKQqkbShFBWCvQ1WT+QNhbcfQnADl+ZoE72M4UQadtCkvhk8hG45cSTFdvVGIg8
4slyyPx4RBZvGLuq5qbp04rV3kjEPXP25cJJnZta19Y43G5k0b6ugGaG+CaoQoeLTS7sun13KVfJ
cEYem3UDQlwdGfCba8K86FNHagAKoblEmxPcw7tNMThNW6OZed2onqfHAquUvak5qr1400zhZ0V8
7n4GBrgZMWxpuIXUhKqVWmh5Nwg3maDQDGV8D8JTr44ly+id0ldtp0VSMzHUScXdrgtCGp86C6jw
NtIy70Ufa1z69bR+XscjULuXzrvenYp7WPWo3EPNz7y0PVh5o28c7OqnMYvSrxEyImauRFJBlCuh
A1TY+o2J7ZHcZnakGcgZ3qqo86hQZvslS2euc1LzhVbWuEx7hiHGbqWEDpuoqbpNjPHlmNR1emsg
nxE+u2Zx5GQ/HbD5lQwB6rq8DSv61960kp5tSfIRQBfuMNXKzt1OU9vpN826+N+kYUQjEr4vNRXe
cU4wSA+PWiXpwtBl6/0mD0ftXZQyuPdVUfPPxlu5xITcTA90AEecWyMLjloX/2agxinWkq6JXYDJ
uOj3+dRofk/U1+l6UIYXxIUxPB5VL16TjXTF2wsXh2aTrKgPmGDzTqfrZhLGrNuLlVTZl4oak93F
q70tE0HjKDRy4kM35A66HgwjPSrrG8h/TP1Ux5pWYcoIT/TTFBJjAgKSNWUHlLG4iybLexEE6ZKv
RbiPbYDT5gzG90r0FPunStnc+iJitWIoKZ/WCQZUS5ZIL83WsGc2TNwaRNwCWGFRr0PPPRfKTYog
rGlfjSg8X69h9lXHuqcaHqEu5+bB4ZXdaJXFOGFdmZelYgfibBcfpBUnX8zB1tsT2WA8cZ2GzhOS
EMEGv1UYDT2SNW+6QENlHtEoYWTmwDZ1h5bzzcbte7WvurbfEcUrXc4qnfWmw9R+QsJQnfjErEr0
ebgkTqqxbYSh5CRR2Gws9jDbTzEd62AB1nesrYnnYYnW5eBaMlt68dWOsGzSJSv0HbID1Kh4weSO
V46fYtVPz9Oa/xWbc/JcI90PWp4QVmdOO8uODRHngAOQT/qzWWsPSrOJfaKcLt2toZjuysjSfu1r
w/qcoj//klNVgu+ZWsptLM0b6ip5wmennwVFGRn27vjB5O2qoA/DHDFvg8B/21QTmDJjSu4Sp3aD
KLWT90XdRe+YSQ+T3xeMi7PW0veza813nlFjodOc7NeqmflNFlHLLZUyeIYHUuM5seZ6NCKA7XSI
QQS32a/XtsK/E56/mfBI07L/csJzr75EP053vv3Id9MdIhw4vkl6Muso54fpjmUbFI4g+WAp27SZ
f5ex2r9IW64TEWeFCV6nP7+PeMQvJJmYDpp+ZDUYxrx/MuIx5I99N2QoJgMPepuWzroPV+anvlvW
9ks29h6wvoy+l+djosKpoOiI3HthbZoX027YX9FgANgltUR4uI+GxPazcKhGUErGqnV06EdDo0my
zniMfxNEWhgnMtBQSHkoSMrsEC2lPj507DefiSseWYudFh65D5yJvU/2oorwOiPsdod95ZnRtoib
9KZIS/HViAgrwuPcuJ80ydIwgZO7cehKcmiJFgTjyGpIEwrhCVRLYHi5fp9lSTX4CMH7fkP1UOA4
zWtF7Lthas+Orn1yEc8GxSriKWmn3dnxkByTZUnPtLSTozNY/ceRcnGL8wr/FTFn8aNy3CxmtZjm
B6Q9oRfUEkLT1gCtr7GmYcjdtk1eB54eI+YNiS0YElgs0Wh/Ssahe26Z66Z3FhiBgMgg5x7IEKKf
OZmwquScB3w484B86UJ6sLH1LpnfOVbXlQHfxPwhnIkeW4m4/YZgi+gdTr/Q22ABCjOfRMPhmNhh
fFrwjn4wk0RgMDcn/RiVxrD17IwZuS7Sgiw2ApAjXBhG/X5Wk0L2C8LYd8E93GgtjPsN/ZS6x2Cw
ABTLRofs+tzklkiXBH6vMwGcDlKrbRXiD2d+xSPboFJR3Fm+JNVuCsjsnALAZ3RD1u5noaXxV0fh
UaLDmB3axOx3YwR4zwL2FfRkhVyaxZzoqODyDiR9owvOc3UzV3g59KIRF7Jxxm05FPZNaDo4UpSy
7M/r3hhg++vvsDouVN+/Na+iee1kNaVWn81rf0v/rdnF0H6k9eVZnL8wJ6QFPoNiIEr4wcyauDoS
uEGjTjdonJY0ZvAHbfqiNc9jCHSC4rwEbUhrTJiGScnA1bv0bcR3tYjBeVfUJaFxDl20+oUoOYIn
OCeuGvC1/6iuvUhcdE4b2DJqq5vVYMb5r47iz0XjgNWkRZc5m9ydC+080NNqkchM1R1g+uQMYyk+
2WE5vsnfGqhrL3WuS5xz07XR2layVFjHbD0+gAiW1QGfaQ4uWswd4XPX3q2uCmdXRknygDIGc1rc
gLDfVCoseLIhdVHt1XPC+TtdtTjAiofhvCxJ35CZaiLiYS5hBDWJucLXr9tNet167Os2pIq+cG6n
pRgBv7Njqczp8VoakJGZSUD1StcdLtec5A6gfT4gc173QeZ57GTFuj3KdaPscEghZ9Lbx2XqUiry
XvtVu+667XUHxo46W3ddZcDx6hqONbuon6sPE50+c+OuWzuUMonzJ6xVuecP12pdK7vuwEo0v0PM
N1XHby2mPJf2PtdjzrvXWGGjqtXXUTOfrbVPZiTkYL4bMjnUB4JyRHVUJHIFbq2Jk0FLH+ZmKi9m
Oa5RgCbtkG0asZpZvV5Cl2nS/TIZ7k2quXMWuKM2TedJUFA6mPGXgFfK9q4LKiUXEUV4wndVcTRY
0kAupnHR6llHK9jHeWB7qTxVMGG2hksVtNWSmjGqGTPZrBczof+er1jwzIzST6px0rdU77Rnmi8D
KNZpUFsIEibPmjkNgQbSf1sIW+uOuF1NPyd3pN3acRupE3/BBPuk1dTEQPDqmfazuxB9aLaaJTmC
mY5VYw+cIbAFWDBjX2IX5Pxhqwju9YBtVWsUJrewK0Y0NFT4NISqsu5JRKSF8iQ4I72gP39vcgsj
rQXfxXdT6vJg0zW92FYigqgLSQGRMepGr3T0bUmrfYu6jJRKhEPTYxm25l1OaChdcOUU4nZUVXW7
dJi29m5TGR+abvoQTdNAmwJ+vghEEuYwMAa9w+A/pFN/iy9hnbmI9rFIQfLQIwOyfhHTECoMfGY+
L/OhMJzOgXhAjG0ENLJl1biD2PktlO/feurv6ikDU853E60/KWbuvoz/dfNFtV/m7xUz4BvXH/tW
UzkGTGRpEy5uQn7yGP//T03lIIDhT9x14vmtbvq9pBJAp7DsuMzrSYBj1PiHMwjGMr8Od5AndUrx
f+YMQkv/wwSOYk7Hwm8hnXFdVDgIyH4cZcqGDipYX3Xw6JTTQ1JGt53pc2Un8qHJ2dZVM7yLSKy6
qfQk7o9DUnaXuMYNvc/AvGe+UghugJ54CW2LnjzAnqpe1gyW6euYycUbWn3vZLhXI69BlDdpI1nI
IjYCYkHDp0mW1geEcm+5QKLLr3oaULS961YAaau8JwBxqZ+XSOg5rORhy1IMBEOtrN2eBltJ3p8r
Hlsbnm1Xd/oHLxOpTSpuIh/LEo5cq4Zue2VL2jU/ONqOtoV4Pd0Ri9gGQhPiMSQ8G6KK5n1tpYJx
V1cr6X4oFnUkSQPQnTll9ZsxCNC7Y7viZlvqsPVCZQupisqJP/H9J75GIiF9ETGoowXd2d2jlPIq
Py3645Klpu8YPT/YWmMrA1nWBMaAtyy890O6NJFfrlBVp+iWW7uGUWdJbzkUMDgONJXVcdDA8S3C
ZXpSphBc26TDiZ9URr+JO49SkSpKIhAmheG/2TuT5biNbV2/yok7hwNAAglgcCfVV7ERRVIU6QmC
liz0fZMAnv58Cdp7y7SPvD3fA8uyg8WqAhKZa/3rb05t6sMat+vIeBkG4T742DMVGzkI67olp8Q8
KtfKn+YsJ/hsjAbrGacZDWdNJr+N1KPpgw8e+W2JFVMpnMQu5K9hGAi98LZ2ff+4fr5OfypWNu6o
mKoyYsyBwDZlQfyJJ71SHcwW79sBrIhE23qBcc1F7vy5Z7McsRD0+sSG6GmxQ28Io8rUNXJI2vUw
t7LlJFFwi0PsAvgdQTEh6KaQmZhj4Vi7ONV5bB2Gm326GhVH9nNtoMQ7kK3im0eWCgqMvmAt+HV2
SYeu2/HuyRZ2v5uQZ+m6Dxgd5U+tIfKHuG7n56aOu2uf0voxXUb/EAu7lTuo24L8pyG6Chsn/pzO
+DTkwexeIfKA+SRT5rBZD999rPiSeCEbe3exu/LowhrbZG7Tq40MNAENv4CXpVTz0Xe6gCbbFt+U
FKom5qQoKswQlgnVlJ0m2SHgWIxvs5wkgAUAtj7IihhYe+ugrsPpe2yRp+/7KOvuwwJH22QhRAb7
UewdejO8KWRBiMMYKf9oYSAFPhCLpxy+/LHwJ6PaZDIOcuTlCWZnmWV2D33lPLt9PlwXrvkZBdlM
4C9EDzyZcE9cSGDJb5gPMrzDokweEh+/R8dD0TuYWXmJQsSLG1ye2w+Isaq7Ti5ERxtCHtQ8F3du
4lhYv5QBw8uGBsmTzmnxZL8HdVkusdNkgE62EluVu+LTZCHqd4vZx30Mc+mNwqttg18QD4ZNjsOW
vOPsUPbjtLer3oEATow0ySmdcWxq0d0MIkg/TESbXJWGcu96bOP3kAd6ftDrmNIzwiZ2DFMkSLVk
xAw7NZne8whj7Sa0rOjLTIICWiqqp5lbv9RBtiulkGrDaIPqE2MySU/Ca16XJuChN7CLL09RVTQP
TWDWKci5Fe+HeBTJxsjK5dPkzibR8w2DaWj1l8WsqydDuvPRbjxCwsVsgDcyOTaNfTkvdKVEOTk7
OyYjQwyla/Eouwo/DWy/dqOU85UK0RbG04LpMt9fnNEdYpxWF5Uu1ZeoxUsujVGMSMznMgV3fVPA
Beb7QwHYLrFXgbggE96CGcWP0otMWtG8zba0m+nVCFKMvUar09xTG1MRHN4wjA3G6RiD/m3VXJBx
azaEm8/2mUmLd1vhKf2YZTmbP+b1yyEgGgu/1DLvGdr7S3vX+ll28Upgy4rM3I+2HNmVOjmEL+vO
0mR9CIxaZBecRbsdfRH+n+tTVEN7fJgW9qgWgH4nDZNtdbQrDJtBxQRjF1keJ2yedfK67fA4KPve
cvUb9eT57Eq745PkY7bc0LiPtFvKCMpbju2ZgWRGgFtVYa7cDdjotj5xgf+Fn/4z2fTq0PMj2bT6
n5tfp+RL9a5c0tS43yEoU0AYdiQjBYSBWkj4r3LJMuESu0JS9VAWrU6cv0NQwuNF1DaBj/zrXb1E
KWUHlsQ+FnxqJQb/E5axJiT9m6DGzk0/iuwO4rILax7x3R/LpYbKe1FRmV639pDMrw4BXh0+F17v
7M2YDg75h0IpM58S6AOFca4wDHFJcXA9DLhUYh6l0c1fWxENxdYwa3fLtGJcriai1X9FBuDtEli/
7dKcSnQrGVOeLFez82BgqUgI2GYcbLtm5OyVmNKZcwQRkCJkSePgA+y/3vs4VsNoiX0te0yxH0TZ
hv1WAueYL7lQUEy1hoTRQ0sETVlcEt9QW4Lf0bCMhcv0CmIE5m7xtWR4VvsPse0tlcI90xfsWVbh
9OjdUqY63WPnU8Hu/ZTZv/k5abx+GZjgjD4tGLnUpXlFTHJGzJrZML/p2oPX1DOu5XnpQQRRKS+V
s7H8XOMamvzXt+A/lPFaP8Z/db/yQun+7vHTL/q9W7F+Qu+Ggz5aASJ4WT7/evy84CcovITC2PD0
YP5/jwDjVqAfCmzBPEiB0uN5/h0BNn9yIIq7iAbg/q7tzz95/P749EFmloL6jEaK9geP/3dPnzXK
ZjTNiPoPjlSC5j0iw6lV9S3Gov7uu1buLzj+77Dm9b1IsDG1/ZmDqllTF78T89K1EGsA6ensCUUn
Ps6MfakynlZaZKO5Lz9+vz9SIdG7oo8wGSABojv4NLxvxChGbaAnk/crLBAHhUUo1AaOwdt+csS5
7PV8XqxEBT05+/Gbv+8CeXPaQAm0z92DBvjuy0LaIXSsQ9m1tH3/tcgLdp7cGv3rlSC+8rNC2/y7
r/wXlxj9B6kBUseqe3rZfH+J+65PW+V7xbktrOkuQzL1dSwLJqBB0kIQN2EV/vhr/ukNkZrr04V3
1IKU9+KJ1DSm2qarRPgUgnHhbADuqVNNfWH8LEiDfptE/Z+Mf933f39cIDt3Ta1eRuDOxbXf81vn
DseuCHva08AILcO7MexsiuUGnoevHM0YGBLr1s9L5o5zZt03o1s+lTXE9G0ss6XcRF7n3fezTShF
C8oPNUa3KijopufZ9v9mFWBz9ufPS3wDzz5aaGALjTt8f0fKIvCjFGfLk+uJyHk0CtsNr7qImKJD
VFH2Fk1kqQslMcafjFCYBfMMzhjD5kxszRgDuYSD4VysHArRgajHMmctdaENB33xLdIBSQi5jHim
F/uyheJW2JxE2yZzgcEGG0ffjdEm9kbN9uIf1oGpAb2g3a8ch9qAlbAS0sNED62XlkzCX3xK7HnH
sTmNe0JW7fSqFe50BysQWlHiwww9wRkzPqfENYf3TUvJC0qaNhAivA5zTJLTltiyfmWVTgnK1gTL
zRvMBUfn41TO6hpzMogz0k1BBcB5wN/0RoB/Ns/pNHYwAFUPOwibIX87hRDcBs1ZWVoTtteYwR6a
xrF+8Qsx3pldB9k3aBY9GDJTJu5WCwevhVNUtTlkwGIM6xcBn+/eaAzr0e0J0UmWxH3FqtZGeTkH
04uses5w6VgQvFYaHRxfvimNL8pyNE8odjXXyk6zjEGuD8MyHxg8+wtkxVCzEYeAm7b4DazLZnFf
35QZUQeJVyhXHHBFhoQSTAZEIeKap/u3tRpjODBsYzSJw02STZQhzLBhv7t8WXse6+7YqREWj9HO
WUy2bJgUMIMI5euRRAX+sO8dO/4Mozt48mv2012fDfBN3kgmYwk7tOp8Ap6jmod/JVoSXfNEBCDg
ONQbVgY4jPEmamjNmdsvSMy5A2OA2zBKPWvj6a5fyL+GAhNVoDOo2lsN38aWOA8xrJCN0vzjRDnM
6X1N51qvPy5n7lYMPmOfzPN2KFLjjrTxwLxdf6YPw3JbwBxj31jik8F3/Rh7/bhTURAcBtITi22s
Hw/ZZ2TndV0ahlcWAuF6OzIB2WXN5Af3OnKqBaWilhqgl/pmets3mLq7mCJn9vRQM6Fo4Q5XUzge
8hRj7lAYvIAoMcs8K6v3RryKC6OMLx3TS+NIDALccPL+5vAeYgp5QDGUa9i38dCH1zZ22i94VODy
OxvNiElgtyR3aiZ36nPH5UfBXOLH09Fyqs1iZszSGIJuKzOjg3XJC3ai7rEmE3s/kYICpTmYD4FA
rBo30xmPBAdnmFTcur5WJ4/qhAZ9QmxdTY+yGKptXOOHIG1jvoV2JbedF1vPnWk3O+TVEnrzZH0w
ZNzfK8i9WPKBNf4MVzHAo1t0YAJRkExXo2eMJ4dsZVpM066oeKvl1m+H6GvTsW0CdniXMonlbW0S
BrEZFmIjrVIV3HAIzRU+XpGmFS391wA5PbkdBg61OxZ3cHHCfmJUifoBeMLzwidRdswuYaR96uOI
SUfbvJaES9ym6PmdU6MEWzbSNBbdG59p5drGFv+xYV+e7jnmWMt468YJihVUIGqBHDh3ff3igsU8
FUirmEhGfuFu3BGZDZhP+DTF1Ba1AxUHo78JdnymXqeKVNzUlWyYlZ09poaZfk7bhQcL8EmQrwG3
O9E8Hb9mdgtzBGc5jtEK94diT/Btuev4GtEBj03fvbj5YgafF1RtPxdkXSxnGNaDfxZFuwi1hfox
HURrtdlFwjb7ZYlGV+7bkqY8qMNrWI3RXdul8TnCe455b/OU9+3rXDABZQlaT6iph106cJ0QXLPP
u7WVXIKqtn8ejJDpXB4r86YOlPeARj+juxnV2RWDMe6EaixoSpaHgVLV+ocAmOfDNMBHPCyO/VTg
OLmrpo4M2xFhwc6ZwU0YHDouIxURlrdYMzi/5Jbg52tOrPYT7FE7/AUKYtJCW6nD6rCQ/UIibpQN
zjbrMuMaW6OBS1cQcbuAED3Pnl+dEqf0P3ixMInPhlPlWcy8trMddi/V5FOL1FpeKFQCBc3SDKQm
gC9HJI3DZuHkUXsLpjqfZ5H6t4bmyLUF1iA7RpzdV5wwA4yzXI7BTC7sQ0AxiB8iEw4NznwsJeAx
kL+4sm7f2LiNtNnT04DfM9p8GtlrNQ78PfCMXDPyi5Wo5+FtsUlqPTUkZ4AlOAmonxIiVAGOmLHf
t9AZ53hkHxzdqOuOK3sdHwcSZ/2Kd045TIotLjbTHYIiniWXfODjmgOHtzCga4hEcgH2GrbrFuih
6W/3Hr6x6DbI24nvelX6eOLWirnzMADx5y4SgrY3uq+lyDg5LNGyIuylcV+xwJruusRlny7ApLRM
oYIWDGTsUTHMwpLHt49llS507CZOqSRCw+D48jTbD0UV1OIZ1WA/Uvuuwi9ryeGkg41iLgolsXCm
GwsqldiabVC9KBtM94NNwgM3i5E35iXjwluWAFjevdPUecdpIfFWwC4njjQWqXwTzc02mhx5GTLt
8Js07vwQwip7kbHFxjq3Bt7tdTsBlueMJDkyrOhR0SPP7Ju5vHYW4ROv7nvWQ14Z5qUeYuNb3zbB
MR5UMG34zFQ5iQEjz54Uy8LPwRGg/fUod9uG4ykCVswOraf5ttGU6CvaEPu6gcPOsT7UvsuB2bJV
PYRaj5Cmgts0FJrl3nEbDUune/X2QkQAHiy1keAmgHUbnLyZpEOuE6XlgxSJMTyMcsplvU1UHMX+
PZYIgeSoqgM8zTkaUQwd5iwxIgv3Y6pl/GxV726wapru4Rm6pMU5cDnCvEh2vcpxBIZKdiwAWKHK
oL+5ZE4b34qiH6F+xfOef7D+QM5yydOlxiYlbu4rn50lG2PjeTKC5GL02LmMndZjzX5xwtaD8LaJ
8ON8UKsrgtyVpo6584IrZ8ZcssFyLfLZ0kUbDQfLjCzCi6xi005Tc65GnNijPrfuS4ctBjFED3YB
xLmxMioSosWyb4jb3IM/VuEpWKoi2fTNSIR8ha0Zu8K3sm2+Gfn8IZgcdWZdUxgMjfkh6GvzA0j1
uBtx7ZfdXJxwVWjwP47Ch0kO8yHlEN0B/ar95DgfHLN3blAMlh+525zL5ZRfOPmKo1MQNeQZot/6
hdxHQX4zZE63EVyqD+ZcRwjV5IBJhi1uq5Ep8BbqOQUkbus59nE7Od6Jwrqn8iv3tqHMb64M3Yt4
GxQUNpME5jGecshfY6D+q4sBe3zrDDzCB/yrFHyiwUTfRkUw4jTECYwlKsED7CCxdlhZpcBej8Pd
0NjGWYq5qW86GOQ17kXsNrBOWJHLGHLviZaJu7s5UynTEC3G+XHbpruO70A3dI/0UYTUAiwwBfiT
FdQy2mnAiVef6pWpShkLg7PV+pEfv8+fuh/eyAKosKBzoO0Uun38ruUPQpTjadXXp7yUmufsedYj
ohOYBs4E01M6unVZt8Mfv++fWn/9BbXfo6QzdegU//i+tOS5SImUOa0Km94gSq7opnw6KELSSE4v
ypkAjJi9uBl1lfvjd4e59/7q+nqWjNu75EOsmtzvvjWpAaAnlqxIywxpQBa/tR99veumHuOXDfkP
/GlqdeuqqXnTD6wf4b8Mg79lGOCX993d+jPDYDXy3762VZ6Ur3/E7daX/o7buT/RZkkEthIFgK1T
qn735fAdAHBtyWdaeJv5jmD1/UYzEAQAsOKFD5dS2LyMV/2G2wnxEz+KLMgWBD3Dk/xH7ns40r1b
ZAECXwE1Ee8DH+8DTxuUfrfIvGxqCuw40tPUa/mJFWSxt1u6iKrcHlvCUPqxhs7nm14sz6E9Qyin
IAx8TI6Y02xtRVrMgTlpke0rt4qak5FXlsLWF8DIRNaLfK1IKNTmEAFhXSE1wYbHOffOwJKebayr
csZKsBe0BlWluGByhDPlL8h0ug7iEDtS3XvW5sIDR4KI7hSh0V1bMf5BbzhFQOul0wGkJAkAp8+j
jQdIu6ew1C8RIbVWlqLksxvKfYbtvLFivMep0kHYX5nxRWJN921qU8UjidFEtslrP0R2mVWXym0r
/yIDDxWkr4U1qADBIrSUziKtk2rFQTo15xPbQDZo8KMmJocCy47ak6kp9Hpy8erZcP6ryhhOYozF
p0VR4ZVC6+2ESWkpC8RqkY1QeLOKEVOpBXd4AiAIQfJJpUgB0H1N24QrsBqbJFrrh7HWWmW2/Ni6
FxZa3DtHumQZIj6Aa6HIIPied0MAq1WJWtQ8CImphAwmvrWT8Z5+JuoXelu+e7DWi4MyBcKapLgq
Y496IaPC8scQSYlKpps0TMazqILsXOqyncNSX085aWlCMRVgHqxr/s/bDYVWTsFIBgnV1aDv8Fox
cku77hn9IHpBtfp8TBmuezuzQ9n2EYSLr1CtvgY1lUiy8TtCgrZuPnBdVGpQgcWToeub2cF62jM8
ekosSN2RNARsqD4zrHaIUSgW5uvQxr7FxDewX44lUHGu7nuM2A9zGUtobGjzn2AIpB+9kRiozSrf
wG3EfiwpUF7WXhA6Ggs9g+MWHigB+E1LaPPnb2mZWl6xyshiif00JIqR1WC3HXc2ED1ymrVFBNyH
05Z7Hgd0HXUsPkIxUFqPDKM2nqr7r54TINY2ewSGsWp4CL1g4gaTeMDJ6gfI2xC/o3i5lKlWN2Tk
iBV7oDbWm8VjeV1BM3ZOKx3RSEeK7lkJPneyDNSqhdaTCcbGaCdVwYrBNB7zDaqoCPKHFiaNep2A
ZIGU6aLeFz2YoTuAkVkdv2yVeAF3BXtPS67mEWnn2iS3NcqUdQmvNfSc4V1Q6Yd9FaSGkrZaCS20
VTaOvRMMu7tiAXl04lQrBIFon976rB5ZldjWRFcBkGl/jLcT/01NrPUkMtH19loDNSYbB9Os5mVV
2TSuJjbKQSIQUxWKRg0tbmqaZEgqDekIeav1w6u4b8FY8JjHLkFWq47RM3FTeGMUNiuAhVspC8zQ
EnikFFyfFZ5bWz/CPNhBwGnFeRXZKK1nXhrJLYRrzZKoCKenMTB8UMfB62JxlzZj5O2MtpvZT0mr
25Fr5J2k25qHt1a0gcxN5Yfv81RlrB8xtZE6LITPxvuAhwJT1BYGD7xzdqzCrlR8P3dTfROlQ7BP
5oa+kHi4+0zrffwyg+ZZWDm/x8Gi8JxlFH5pjxeSqV0wetQ2XEH6svsanRJRv4QYvWQmKs0A578j
wUv24zpbIehchQc/BuR46AKGrtTTbJHEbwbw2zNWlBHY3KjcBhANyTipL1Hl0QiJskBnVYRpclxd
LQYHo/XtqBVxuZZFdonN1myFM2sKrgoLfJYLt7Xt0LyaKuAJn0qtyx3QhaXurJCxtAWocGFWrBer
YzRQlaxSBYkNcrhW9CRVYD0WjGgwqihqlIsjoQw8iVZezRcn1TUx2Rrd1yhDu5jELqs74C2EXntt
gpD1yqnRIg6WB6a+rnkHId3qocSnRDjEn4MnkX5rhTdTaK3IM/W2Nyqr6T+O5M5OBxQ17G/0gXCV
Y6HXYzBrBXODztcgaTH8bUsjWpCCnp6PpeSGQGfn1O8aY4PNs2r3NfS3O0fydOU5+jroNFxeQd25
PnHF6DtPquwnazs1bhsf1p21qmK6dYVDxZOViLJ8UlE0Z59dAqnQBTg609caVXJ0YlRSgdaWp0NT
fLTiwQZJKL+SBByc21rTd/3G1IdzqOVQq8xcLVqynFM/gDrAGrM2UwyZnT5+jucT248oUEhGAyXE
BqELjBZZLcFVAXSH24YXgkq1uFnmH5c0/xU7HAhu27w3oqdVUE/+b8EtKomC3GQaD2cej1l5zBYD
9qlsiLSiaeXXqiye0Ka2F5zJB6jSs68m6hDRPlL6nqtAH0SdLPNH6Pf1FWeMf2dBAg55dkdxaBsY
QA0uA7dMhqqrbsij7ehH8afEa0BoSX/5uYEsbNg4WXS4gGxbApKxaOIZgMRvFYY69f187uKhRk4W
YEB4Z8ZOtQ2C/nNJAlqNB+bBgG94VzvjJi28+9DGoebzDPpjcE5UhQzPllUV7KopT7gjoTOBONu7
moniDiXPUm49Rjfwphsn3daVXZwsi5Rokhlrn3zoTByy0oaa7CXLwRyw+nFJKcy2hqfQSUJcjOfD
LOfcg7tvJGgyuoEQPduLg6teOMsHH4XLpUN5/9FLpgZ7c6OGi6SsT441VjeGKcsPyZL5F88OWb0W
Ha8kpXlPzmJNb19PjFcg5V+1BBzdMIUyxQZm9/SaO1X6afaKT2SuNPl1Dt35Y5PF5R61ofKJv2wD
WnkxkkTXBr/EPtSvjjhxoG3L3jeul+x8uF2H2UiDkzk2426e+oLJXz3FW8chcwFT+vTGb2N8Rrhe
8mva++VhGVTIOU72TpSoT0GQ1gdCjNqjF6qfmYxgGpJ6v0TNNN/H7gx+nDf2QWQeDNjebT92JpdV
BqXcu1MxfUGh84jbFC7Nqutu/CRePhYLSprKG4pDNRvOMQxG7xp6obOPmu6xQVaAQk5SGe27oqlu
+gXeeZYhK3Wx2dhH1A2XAc37haGmcXKDqjtnweBcV2IhS9mdShh8DVwqCYFyahp/bwRwPFJ2LIyi
i+zOaVJMdP2LsWTWBw4BHdkylgcSLuQ5bwVZzRXpkaUoTzYcjqOvTwgx1xDro4AZYcYNw8rFeOlw
o95h+hjcLKn7cUgKm/io0rzPoKJe44rTf7In2yBZsc4bxgwer1PUrr/0Y44va4i9+wU4vjmmSV89
p5TvGugsRowkCxBwsnj8k6eEcWvKxtxy8nq7zHcOg+dqrCUrzsr0vFcjK8CRNJJneTm4Z9t2B3I+
nAqjGUVA+tIPRzPE1cZlRrhl8492C37JxzCK+/NYul/rOHL2dm9pWNzM9W5lnee0Fa9ha5LNRGgA
YqXK3lNdt1SCiVniuGFmuCk48hHFtnXLzq/zNStEOBCQPSzwJ3EsMHbZdTYeoq7KLXUdDwbeuDWa
BgI/O0mr3ex617wfVZZb+8jN25lavIHdd5+EFvp8LQDKT97SjdFXNv/oEKfMURim1rvQGMt6G8Xo
qdFzi/CIXspgY2oTefKzQT0Z+GziRCMxkYGpaRFWXvd0IHGzh2ZU3SQdz0UievVUk/RwXiSTnoDx
3WFBrACdUc8XUi9B6Jybn1Q0+SxxUVSOcUkQo402G2mRBF9ggETaG+UWxmX32YiDAcMx/0ZmJRgp
1cBDMdjQcVWnlUr0Lv0lawAYP3eEcprobqHJXozGWmxC2NH1HSCHIWtmNmpQOUU0bmQO9IGimsVQ
ezOhWvZfwibHJYXcM4WJjaFmUiDhhjPVIEM9rRYXvxHHMDcRuU0KLrqLKujFjwtOXXtADL71E18Q
oqBCt7hqgEubA7a7oLOmWzD8HFsbmN8dqEHjFq0XlWxHISJHh7MpAT6eL6aFd95qywKem2+LRlsy
4Axcb77r+P+CiPIeHaJ11t5f2C7CAKGNfsfNwMwazI0USDxlAqDzooKe/nlxlqF7dnCYag6Y5FCN
VAwAYSSrjMP3xx/A0jyM7/E3PgH0OYd/ecT6CfsdPqViSe663UcnF+sl7W7UgbkOgRXatxbMtIhi
M6yPiUji6Kqvw6WEf9YRqVsCa/smmmvMrqkqf/yp/uKywJKBCUTZjrj0PXmEuMoQZq4Tnd4sDSdO
fyaVFTXpKiqHXk7lMxRIg3bGGNV/x+x4TyXhYvD2Uv9DCY7v6B8BjRLDL+KziO9wZzx7GCM3M/64
iD6LlBsSz65BFY3j42PmhcbZ0pOg0skdqLYMH+wPjpzhp27MrI/iU6876LqBVvhtHecTCcRG++PL
9Rc3EbqHBYwK1sek+f31GgOy+AT20qeSqKJ2w7R26DTJRIv64RY0W2h95V5OXfNK+Mp8Tzyx9hqg
l0+qqb0vyCv5m0+kMZ8/LitIR8IRmtOFUnf9xN9hQobbGAtGDzGCBfQam5WFsDrVdEA8HWRt3f6u
tlAQVhDPawcEdGwMiKyWIxlLi1r3YFzZH38w8VcfTDKKkNIHb/4TIuoxuG+LtolPtYyoUPEmrvJh
E2DK401ajNqVD3Wc4xWAxxQ7xgTVM7uMjj3eD84Y4JWlKQ6mCZN8Q5oAdbHV08YaCU1U5CyU74nm
WuShthttNdYD04An28DajtKUiddwMwMMfn1rSnHXnu6HRaMA5Vzj1BJqKgSikelO13Gvq5lkicNS
Rmq4V9MB/fhy2O9hcdizHtogaYEbODJ4Tw6LLQOLPmbxRxG77IF2Rdr5xR90q7NawKxcDdhIo/FQ
2npOPRUxH2tOhuVhCojOeogEhmtbdzFy5KMOf+Vi8efk5XO0X+EhYWuUWbUpKM2gGNOfKjJrC0yl
8IfZ4xXanpZZU8Ncm5jencxmxhU+DcHX9cv+F4n+OyQaYJbH4P8mb9/9WpbdnI+vZfJHHPrthb/j
0A6hLSC8UEQhY/v87d84tPmTi0GzhXrNhjmNT8C/cGjHxkEABiBO0bC0tUzu3zg0rFNLI9sWODWY
Egy6f8AffRsVfb/n+J7W4XmWid2kBSv83VGWFyhyi9okyNIrs3mHjh85p5srcWuHUxVoFMQS2Mwl
JB+pXjbBhtK6PUNCsczD0kDt3sa5aQQYJPa5u4uZqxsbxiTDrg2+1GMfflASsUYxW+bOSegyNwss
DAtheddRz8zObpE5WaOGgKSxJ6CQ3siOmbvsKcqWI5Y+1RP4DYpyLR3hiTQZui/Lp9A26Cu16/S+
XfUmwKvNA3gnKhRzVaRYqzhl1alkq2alWvUrppayFAMhnENcnhJvSX5F8xZ9UVr6MvGaZ3eu0mEX
aGlMvKpkENjBUOIg6TAU00KaSktqOPnzq1HLbJIq7m9GhfTG0iKc0AzR41RamoOrAQmLOC2PW1dL
dyYt4jFASJGVFcy/4ZSg5NByH7/lMpM7QLWOesS8lJKkglJLhGwtFrIDrryjBURqCYq7XouKei0v
MrXQKNWSo3hVHxGDXl4YiaBL1+KkTMXegTxys9+SEXhTEkhu7okHQ9HUElCSbktaZfg+/fWA8onA
9f7BwpEfqV4booyyAScZb2rBVNkO4mnKM/sA2c8/AvUQVz8uYXhDMUMkiTCzbVGhIHHdsbv3JLPs
vVwHsHoUiwq83DtMZ73xrtDD2k45zRGRP9ZGGPFv0cELXTsNL5Ye9AI6TR/GLnW3AZNgo/P7rbsO
h2PGxEIPjKn8wuugTsuPrh4n4+r/GRKb3FGzZjs0P/Oh1OPnWQ+ipeEWJ5K5t2Zl9dssS9P7UA+u
8Uf3dqEeZkeyQr0p/H3hkGEZD2a1C9cBeKBn4WkQuodBz8c58r5YYWAc0GYzQo/1NJ1FDvlHT9g7
PWsHpBN7izSgXUbhSNKr+7FitW2hl1+R1EGMut/IHXy654UBzWbR8/xYT/ax4ONT6ml/NDD3twaY
Q7nmAlDrReda8wNc/JZu4C0EFw/UapcyGN+3SKDBmTS3YGxYNyvhYNLcg3om9mWAf7UjaB5qQi0H
d+9rvsKsmQtjlDiwGKRTzHAa/DCfkkMXWAq2g2stDtyH9I0Jod54EbMBZfHBhk2jHlwk5LAnXPAG
68lyWAt7E3+vK9ma3kfQqDD+PDkLrIIBB1O8jgLNi8zBkHn/MbklgMn+HEBWNDc5fMNx24aCyRH8
TcN9JiSkTM9KC0U2ebXAMZ0AMx1sRWkzx4cxSRyFHDYZIKBEkQHlLoOLlr5kWd8u5W4hxI3UvNjt
sACqZbDsxs6e2NmGJIpeCiuJOHNjC8uHzKgK+AHEN5v7CckZ0ISVTJrsoWYv2hEzitkElIo+i05z
7zsvQ1Wq/ouXBVYmIbGhRxw3+YB5bdKX8Gs3ZYiDCv+SYXbG7cs1MKMwoR4+ltkg8VNohC23dt/a
IQ8WofX/Pan/I5mVhyzqRyf1fVx9/fV/zl3+WlL8vClHzl////9Dt6Ff+PtJbf1k2eihOARIhHwL
ZfstycFDBAKN2cQH6DcJyO+ydAIrbYtmUNfFSLNspry/6zz4dcCMelCsDYD+wRlN//+uL4ANAQfW
IQQaO3Nmxbod/a4vaCDztEUQVCcDzx2cHOLqIchgwwER4nyV2O6zKsbxJjdqAKKhfs7xuDqbyru1
qyFnV17ibFd3ToH0vCjv8sF8ggEVJbhKNik7GUqRZcBusQUmgmlkeAeKTrzWOu+2RjS4sSfrLoWd
9Yqv2w35hDfCUEwr6nDX0ygBksPgzEfsIuASfRvMIbklfZhYFq+GDoe/KcZ8/gJIYUPRM5erKjDv
pNUR3tyqV+0OgfcY2bYOqZMQ7b51ecr5jP/IHiDu1hPTUVHzMrYrvwVZeYOa/D6c3JjDcDgw3rgZ
5uXOSecrsnbrLY0TEHnyShVR7apm+eL2MDdH60vlyedm7g5Vjr9aW8TiMxrmU9L6AAQmvUdFNgRq
ah83NPGcjfmrB/RxwJbr3myzG30Fek7BHZkt3xgDMpwi6v2AJXe1A4IHKtVBv6MaHyOh7nGDB00h
Te/c5sEXKoDgaMUO/rXzVUaU0HnRE2ZDdVwY09w6LsbLehgwZTCF4/le1c5zLLJLNOWvbZMiM3Vv
oWPSO0mn2zt8IeUk36p+vnOwZTnMoj80QQ2M6Ggp+ICfXR8TfWzTE9kVF8qOWwhJbttvKAPifYJR
2hbCaQUywX4cGfpaxsXrYEGhNLXkrWdHhEzfMWLkB4xmuVOdedfb6oib6pXlM9IzRhOn4crYjln8
TSCjw5E0ucmy6Yqq0T35FaZLacI3rJz5CaNLzIZ7mZN4JgyM0XijMfFTikVnuW7d9FLNy1PrYFvI
eOixMN3dNJcK+86WdKcqeS1pH/e5PX3xq+VqtKOEDbxNbrPGe04m8xe/ER8CksC2UlmH2e5Pi8tA
qZnGx6VxT8ztexaqOEXkEePA5BPz3hOiNAzLFTPJeK8U9zMQloChz0rAJbzfNHYhGGGaT2VkfQmE
Aq+fWkwto/xieeNj0w6PzpR/K/Dg3pqoD8BVpkeBQzc5Yn19wMcn2C/SiLcW2ontet2tUt5iDfZc
4SB3oNnGOsDxDr1+Hd+TmbrHUhTyGTB9PjHRZ8hn4S9gG/XPKX62W2Lj5l1rhONHwex+l09RuJ0b
x93OQT+ecCIaL03ljueukP55Gg3ilRCl7JulLj5gqDQf0GyMF1y5uq1t5OJLb3U/z2Mrry0fyINV
UyWNs2shqqa7AKX/zsuW/2XvzLbbttas+yr1AsgANvpbECApkaJ62dYNhi3b6Dd6YANP/0/Izl/H
rlRS5/7kJhlJZIokgP01a801f47dmtipBKY7ilSrlS+FBNis0OGFq9WDEEcuAKk7vkCcfWVAPu1Q
bUcQ+pbdamZhMyxd1FoqRYiI2IvwdRas1yDAQT247QWe8J2sLYKwNeul1oh7Y3ViR9MIAlsu3ZuU
2HwkCKqodNrAcyFENKvv7KusGoFN1fGdMdjkYUku/zUXbzVpj4ycKhzOE/AyJYy96cL54bfY1PBc
hm1MH6LYW6FCdMeD2liZS+F+dDXnMop2voqn7rs2dyfLKa7/5dD5i7Hl7wMywgoEPSAtG92bTXDL
r0/xjMhZ7AlFfbRAqwXMc4cNFHXJ7BYkkeH8w3jrd33R9mo+B5qJJReKye/OQFSno3QWTLYJt3pI
Stm1KE12LyYP9L9/X7/PHXklOlQkvIzRwOT9nsQwu64yc7z4RzEUn/0t+m57HOfGvOxM7Dj1Ff+k
7//+Nf+nRI/XhM/imBuohb//+lkmpvRTEPnkhQ12Gtn99IQ2vdxppnWcNbCy2/tFtXLqep5uf//S
/2MY9v5+/c0eSCOOMey38TNjmXnNF08e+6ozwxyUyt0SA+3gcXGCTFQcdV+9zb2a9sU8Tdf51HPf
+uBeunR5S2GKJXI9jQmzO7Lajz4qql0+dpHw5tMMDCBgvrpx7blW6/xGOh1L8elBVckLFHcGPcq6
jBDrdqqu/YNtA/BP8PXtLI/Hw9+/07+4hEyAOoJ5n6HbQvw20RVlBt9aWPKYin5v1fqd7q/IR7r2
Hz5RpHO/zj23T5RYmM1di8YOBd6v36Y/G+D8vO1a9ZGo0UrdLQYbP53hBMW0n4eM8m6GxKjuy2m5
cwe9uk83AZi1Jt/biefyVqrAa9hSAdQp0XrEVPP4pPnOxeymQ+rxuLexAgDgSZ1DqwSsKVsshyoR
zWbmyU6j3vUPslAvCr30fhSZdT1kXkXcN7hi9uHf48x2AgkFHC21Vx+Uln+P6/XFQ2a9DnQaqjGP
zLiPrOezHZjbdynbqXAZ8IlxvXOX1kSYxp+Nleq1s2FLuAY11t9/YX/xhGFyvIXQYtIVaBh//RxX
V6tbC+3McYUmupUTiicbed3gf2bz+PevRaH8y6x6+85snXMKpa6L9Gj77/9Sk3ZiyVglLpKl5/Rg
9dl1BYnmH17iL54sCDuERRCKwYzi99kUFqViKHUdUIA/NRB+FNiXeH3bnvTZai6HoQPFI6yjr4nL
HPtpBGzjWlPxhz7Pv3hY9gNRTR2egtw8TjmHeOrzdCIV54aBz/fVmc0IT15xLE0H1jMScFxVa38u
MyeavObZY8ASOL2XXMGahXWMHiZALU0iq982e9GJNDD9VhxGxcxKF9l3mxSeAKj4zaQKYnJB6AHF
oUA1aGFt4nMlvfhu0oeHWoo0ssz1H+JjrL+4Y/kuGEgTQq1bCGB//VKkaMi0XCp5NEoahSmtsl02
kHkuWAXfGCmfANDtPCwX71LZWB3ivtMDhha3IPtePGCJEWMaAI/xOuMHMGpGZPrHOW/MEB0qk/jJ
ucRocXZjbF9SJoMh5hQNxcRch26+vOhiflt7Pcjc7JEdAFVVyxvuNHUoUv1loRALmjhtDmY5H0jc
fEhsZwzyjusTCdCmIZlmoH/E2Fdx6R+Evb74TTf9gCH8rxbkv7hJODO2v5if0r399hnNSYv5Zp7k
cWZ3S4nDAmPm17GY8MVN8g/fiGEw3/39PvE4hXmsoW/ddMW/fiWtZS6MgUZ57CAhRYbT1yEg6euY
k8o3+H7ASQA3XWiQJsFjKs+pAJOSTTEF4FjHTlBLco+zamrhgJIBn2FnZe3hfekL46xN3i2JKayt
/M0MKmszNJv+jdSCB1UydHW3w5jLLDGLz/G8VamQk/JVv2lHcl9VLXaUqxGsG28/8JW+t5fQPM0w
s/kf/c0Epw38RDNPkKfHISjXIb1SaBXfmyBSXepwhkx2LVFKZQONpMfkd7e2tHr2Oj91Q4LOwPLR
Yk5PojDukL1hyKBaM6BMsqdZwu0ftIp/g9mcC7IZp71hdX203Ua9si+1Oz854AUx/ICS9xz8rmVL
tQTu6AYHuRe6Df93x9yozcmDgQrQnn1bvWHbD2d28exXspvMpGfxFaU4G8ePpH6girQcOFH2Ebn0
NZm712vVbuBcbuBhKK9pig9VzMmSJRMXJneHMw83pWG/pv0srwvDvkw9nj3RLbutMVKbt3EmK/bk
UdkDLvoo8FX9w3ns/MXtTa0DIg9nBFeU/ts5WeKpa9E2VcfeXd5kPz30OufeRJsV29zWW/313mrX
A6irwafSe7/nZTrsl7mfiUrixxhoheT45pFf+KE3daaL7SxBpCc8GflqXI6l0Ws0aEXVBomVRYS0
Jm/oo/0b9CxpuOLYjIYVG55kz7BbXTYFGs+YfFheJpNyS+/MZufo2bhTyVAARqWyTmgMG3VKzZov
BI074M7xaUB+S3AT8guPlhS41800jg+WTeJeXToqyjrCvdt5PeF3RD8N+agyNBZe9fJGCkqz71Bu
uHQHxyJzyIShfyqH8cl0WANSzUPu/3m+/mcX9g+7MLb5Bs+t/30X9liPQ/pff+XK+Pmjf87YPBJO
DbgakEoM9mRc4D9HbJ75B3YmCgoKGMwa23/505Nh/yFYORNcbaIJFbbLVf+nJ4PxG2edzS0Bx0Js
VMh/Y84GL/K3ZzVuDN3W4XITDEm//3snMwIMlAD566OaXGOOfMLlmULIDLci9J+9I3mQ72SSe/d+
ZqLfEJnMLkzH63AqUw/wIfZHLtTM/OD06XIHqE4+Tr0Tv8JTwVa6mnjhXTSdx6bb9Aw+n9GJwCQO
z0JCqZ8V6ORw0FTOxhy2k3mmzod9x1Sc28iyzetxbUvo836WrEG3LFR5DJbhNa9TLr/31Zbp4vqL
tS+03rolqQmGSBpbO61mHhDprWZew8KVVcBXIPNQM1ORXk2qh7VGGtsNGUNxw+MsBg1A3BGbJsgV
PDV1GamynT7p4FV9KIDx8I1XMXBiWpKQ53gkvCfwmhZWmuuUyw/JvYppXXYF9XMRZazLjplO4Rqh
w6u+Z3zhR2zAECmkjcbbWLP46+rYPIELlIAfmhVB2C7mN/tgNXb/Qc568eAXOrAGaBm38xjLp6b3
6tuh76blpFqV2CERGYiz4pTNCMu10ojhF7csGNa08e5Vwe9FbBkfZG7EcRXAio4Vjapy79dsbV6N
xPPuyKOc0QXCqTDC2EdqH6LXrfeuV0HZXN0r1VTNbWG0/p1NcnB6zi3fPvZ8fvuJwKYz+432sKbp
pmjzxV69u40zW9aPyEm9e40+gi4l5SQiFuBYGZxJnDEouGtCIVANmtdaiRxejW59W3Qt6oGV3Uzk
uLlxbfXspRB4jRZns7D746pVA+/ZMPemzNovM+fXpw4bzgd2uUCffUZfzs6GU/rV0Cov6oYU8CKL
Df9ega4OFk7lR86o5F5hIkp48HfMmOzJfGWA16MkAN6LZjHV5s8e2lTs4oZ/bhrTTfbjokN6VrnM
joT+DesVvAmaqSweNTKWNPIJZ+FWaLQRxyGHZEE6XKU2W6MgmZvxwWVkXpxTUyHY9TTDDAwmQ8+S
TfBN+kOaBrEcnZr3Q7TmvCvYEiLhkbNpP8Vt70q35V31hkEVv8C7Fi5918UV7xo5tEqbYM5zPW+f
EIaDkA5XvTZcD+8Ku/JdbSeaHp2dzV9dIDdBnhsn2uMyd4zIiviG3JjplG0CvhQlH8GSybl8V/fl
P6R+4ofwj4Q7V4buJgi0TT3D84FmUN/kgvEmHNQ3CeFg6uVVuyYzWUwiCzU/rW8wSLRRzxmWbzLE
rNz6NDcXhBMVXEMv7E4T58jtrT3JTchYdx2axhGFRwN+DKljtokenU3+SI3Wo4SU/A7HRc9QSE6j
GMNlUOqkgdW4qkdmqosvH+rVOw95H1/lk9HvfK9W1zMRRJGrspLRMkh0oi0OTOO0r/bKk6aMu10b
rwflGflhyQT+42ZwL/gpHvHxJKGbzAdoqvaL0W3c0xFc/xaLeYt1/MEwTcFKgFZY66kbEqvdfC4x
6zVURHs0czv2u/Kky6b/li/uRV9F/KntivlIQHX5KLHN3uZT3ZN+BvTAKvvpzhhjc0+0Eo61LF0O
lrNestZbDqXFfjtN+3K/GAUieY2fMpgHQK3o6gZt7PqJGCBGpaV7uzbdzTAXMWiUlGklTrBDG5OO
kINVvOm6eL51+tIDc11/8XnaHmRmeFEWL/EeBRL78tjud7Uh2uNaU8yU06Rd59jYTkuJGHx0k9ea
nK8wMeh8ChcFtPDHmsKk7j7MeTsfdaI2n5n3DFwYs3bA3v597BwS15BZR0P3nmkn4lezsLUqUJt5
z8mtCgYQXcbVSCJScTQryz5JnGZ7yAvsVZsEZ0WDVfrai5k3KE1z78cm9Q/ZytGUV+AxBtuquCqc
1b0sfSvpDQvAGJHXZsMDwQzxi9/CyjDtKo44e9MLJsD2i6yJAGRBnRUfGwTEe2OkmY4z4e3J0/QP
9QrDp5lj/YPfJVo0TNgS61muFwnI/bS0M6ZdiBv3Jv/hpneUdksr/eIijtJ3ho9yP+lXhyxKJL3B
qIbCuLZVnpz9ovJ8ZmQI8MohG91dIagayZzM1tCaqyWwYRTsJmGYFzNmnY6eUUHQB+J/cKHhH9zG
JfimS0qUvQnpEdqovQyN3n/gipNtmI1zc9LN7sGJ8/qeYb9+MfNCht7AJ01+L1NaUL1K9Du1LW0E
Wmss+JYGH8nNv5ls0b4hMGcOh8sEa80QzzbnoIMxjDGJucuJYgw3JPpznY7TQ+oX3lcFqDBq/NY7
t7F41fzxe0bs/EdUQSrQFqnvest+lpatIWfv4Y+aBQgVAxHvurTxc9JZBwasr7EzvnmitQ9rbRG5
GcMVJu/g4zItfjiUtQhdt/vcVmURTKZ+BaG4QBogmm9J7E541zR8/EiJjxO++3on1sViQREbd8Co
uqjo5+JeGs6FaCh5ZsQ3RtUgAO4IMjCG3Zx2cxP1RrVekmWII3CHX8c8fWINQSlFfcE0Bj6rOSHK
xoIVsl0ULYEfPFwLm6jK1Gy93UBXF5CVZkapjLPPoiieNOGwP5tb/TUVLgK3zHO/gV55GCfje0z3
4XUZunTN/UTknx62NhgOVejutb/E67nRRwtNTvuJDJFmzy7+eia3jWdn00TAGoH3J5N5zNVSXZlT
cwV9Fh+FYzxn81KcS675QGaOsTe6nlFDPqS7Rs8P3VQ21/WgHq017ffGSmZwCfkHUtL6FS+HtRvM
sX5kbA/EoV/5rOPKXJinyCmCTzPgZumrvRphaHSa9xYDYsZIEn/SW9u8xQyMKNqz71tj4Lqy3ypR
GYSWjCza0qw5NZKdHGiBb241A0I2cL0SbhGO/EoYXvv56DUQe3ursaIMIEgweU56oGJxH2BZJGFa
zvmeCAF1K6Qb33Vxfd3xpddlh+tKv6RLb+1QQ3KJssGD8qYEoXm5cTGb/BmMlMNWNR0PzZzZSJ2E
rB/GFGpRTivoTtg1HKBgFkf6WWt7B2rt+jLgMtuKzdaQt7U7JDtr9uny6u9kYBxZoEFf0vTbeO5v
CaSGKTLAz+3dIG+qV/aiMlh79TT3411jDLeDJm+o1pCwOiuTtgEjyUKSLjXguOVxc5vbXplOoW1m
Nqsq17LPMidm0KlaiWa3C8Tiwh1lzLXeiU4W/yHY/p8Amlv3Rrv1T41f+Lmoh19EkD9/8Gfb5zt/
oFwwHHubGdtwFfgzf/Z9hm79wRQZ5CFjS/eHT/9PcYX9h2/hPvVM02ct4NIS/qmtEH9Ah2SL5phI
cbdO8t/p+4S5zeD+RQMJ2I/uERwAew5Wsex0fp3R+XrP2ChutROJzNM9rFuwUVZnX1XlWkRuM5KE
vU7iwSyd6eDV1hoZPHSvPMOjqinq+WmhbyNbBNIrhkSPcYQ+2QFGDLnDkpeDf5dphK79IWFJQCjh
RO5Ih9LCwis4FndbbiCA6gSrWcFAxMDYz2B2G5pVEgG9VRDW0VqleBxky5apEQBjmWddrHnqn0C0
U2ND2w2XsSu/6hrxQp75zB7qu9kMbUACwf3iLxSZtWMf2tm2ZGDmY/WQ5et4jb25PS0uJpVAtVVx
mMwVsVgp1XkhF+CqShTpKPk6XFuoAfdDP/L0IIeAaFI+zkvnaAS1zdYSh5OiNwpc1bJiXHS5HFcM
JJHeWJRZdmuf9c47gnl/aHTDDUzGUzdVYZxkrCrGkLh+Eg8LYJEWC6QqL94POPN2XDB15EkDelVS
IB3B7ZIUZrfjy6pOK2y0vWtrLhFTubOLa3q60XKbvRIJClAlTcNGcklnU5TrY2tz8s9L+kLbKp7R
qzhXynKnT9KoBcmfLcbgxazjS9MtQo/KOs06BK1aaugkU8fm+ki4QQG8N5trT3uDk2AwDUcCr63I
AvucslzW/brT7RoLooZ7FZyOTeoiQEXv4ifYAqMZlYKiaQcmf6iQ0B4Z9KmDW0mKsQyfya2q5PCg
sdziFMm0Kh0Cb+3NCc1BZp/dooMFblCKRVqx0sUOk88DNh+t4qItmdloDFEVCPADCTVr193UjD2J
zw2Kmv2NTRc29a6PW0jJVV67sRyc7lNNIu5Dt/LILzis60zD89dRqObzfUxy5kG2tecmt6a7grPb
A4PRx/VgUT9vNSMtn/M862OvP2pk+nkJVrq8rEieTxDXir3O4oimAs5XbevqZs6Q6rf7lp3tuDNK
3fiAnVXdz6plpr3kEpegyAyQPoWWkD9lwLXZaQQVbC7rSXtJCzsrQrG61H+AitQNsH7dC6Tf0qck
LcE8rYgfZJkSQc6TpG2wTDbpS2zLorpo+SKMXUU0z+06zQ4sQZyb8W4kOUoGOBEk2mIjPday1KKM
eWaym71xeeyYJRAWqnXqQ5GVPl6C1jFf29QSYZlUyW0LwOnWaTOP0rdh4plC2jvwC5AwpPd2VCUt
skJZrsdsIajKASb74jOq4HRtja2hWfDoBwjEiYrI8/gq9fCpeo2rMTrvBxfy9KDsEEPygCsGPy1f
+VpU25pqWHAUpyJK9X6gVnLlXes1ycFtrSA1JvvWz6fkKS6ZtzY0lcS1a8n6w+3zn0noP01CTdbh
f3cgPuEK+Nb33779q9DQ/PFTP09Dz/gDJg3GtZ+H2s+T0Nf/4JlkuhsPxkXbsDkF/hyBOn8gMNQR
5wu0HO/n3Z9HoWn9wQG5RQ36LJe2g/LfOQqxGf16FKJNAcxrsO1iHQ/b/fdVvLt00LZmW15pEyOf
5kBQPOL1KNbmmXiRisEDB5Qr5vOw+TervmWDs3k6yXF3j21lZawi4p4EawQwl37zgVKxF5GzeUOT
xOnt3dwRZZU46iPPq7ZFN26bn/3NWSo2j+no28y5Nt+pG7tfR9ngRDWBI9h0TCHExHZnbI5V3Jgj
GAyd8FukBYAtfdXvbcY0JON4SOhzssUszP+QavrqauTBCCHA2Y89MFN9QBs05Vlya2w+Wrlk5ZNI
Tcy19HlIuRHp1h9TY2wPYtLW6/7dkgt7zflC1hpGXfVu2q0I4rqpu2V4LvBFnwlK1x/GuRNkobv3
02j4N3putqFXJckrLDBso7R1xH2MU1hkNB9xrncHwBjsITNojEin7uumdq86KD97R+MkXGmDbqXr
XyeyCElfLe40+ntOdGJt0Op5UUkcXTBufuZON2U0t5a+Qyhtnf1c9Vdjv2rHWFuZHRapds1CuIkK
0RIfB/ws3NKIb2BnYJ9oPQ1T9YxgwoCgGAksc+ckruyDBYplL1rT5k/t1/tmEv2Nm2n0WKN4cjb/
9sL4OernnLmrW/T3a0GDMmO83zvgnUOtwQVubX7wkXoeeMqrXmX9wWhoQ8cpEQeKv/hl8rJ6zwPQ
+UpuX7GwLhf5TYLan83RZkVXCle6V5VTmDFjP9KudnuokDgOdEwigNnxo23edrzs/hevk/P3hCnn
ftUlkII2xsLHfWPdW2zAyvOSN88pmvRnjz35Zw3dCwqT1dZvyNGZTt4WhFtXOl9y5mMnbxJmyaTw
eGG6+fPjzalvbp598GDPQHDYZ6M4ao/eWBf3qm61ayJzpltRdfD42oz2vsHg2O0yRrDucdQISNh3
/eb8xJMOQGDdWALMNfb5O15gVVvEz8YcEO/4gXYjEUBTYOi0+uAJ2D7oclcKUkPMmYIUoh50E9ry
LFBire40DTkRkvwgHWV70znic122bnwmcV6lp8YoPzhZ5z5AKjrEmmdoV302WrE4lAMTEDeY/Fn6
byBjW4TF8bJyWKr+rh+FV73lHIXGebPZYTzpn+ngrbvOG1MGBWXhPllxzz6xG3Frl9K/nmtXVIEf
9/i8m9Rp4J1oVQ5DcJmSY2NRzDyLkgR1Fdq4VQYglI5bQ67tba/XAGLmQqfqcPjcq4mkpNjJ2SVE
dRLrJKW087DTITtcWtgH7gfqDCK7ot5ejHtJKRl/zWMkjvjy/IAnHCeipSElomvnyrULWD7ViMoA
6HMBhXqD9+mDn39xtXjRjp6cCOm263LWgtobxyKc3nHJW2ts3cxJtWFrSUMvDNRwQa0vRnJlpIM+
BbLF7CwH1/rK9H0oDkzRyR9E9sNoeNIyqoeBvYMfSbvgJVcwqeBTlA4HhdBTOFl9yWf7nvrNsw/j
31AQsxgIv8etWyVZbrKQ9WV9C+hU1A6U9DY1hxOMDFsnvAXeTuIqF4BRKp1bNTlqb29wIV0vJ3gJ
Np/xzgH78kQqgDhRt/cdlWEHO2Ct/Blhp+ncSN9qr4rM575XdhzaRWkNaJdM9wAxLD1Id/IOddoV
d1KU5zVBKx90hl2fVWqnpxhC+76eB+LrSxjw3FRTBiFglCMRh7kjrj0QEfgh8u1epcw0EieLOmAK
2p64C/3RLUkMcgQGmh3AbQ3rq5SInsf6wZtcdrkO6yc7B4MWCNM/Ldigg7LtjBAuVIIMiLkZCddj
qQdVvy5v7dJ+4YzqLmwbyV7Cb7zLJvZPgdBb/TFZjXgPatx7tiE631uEBXI4kERewpa/rQcPvqa2
6NcTbM23lZYVeZ8R9i56bh6d8REMg/6xcI0sBPbrfZqMVtXwmkVzzO1WndzVXW+Q5ngkqCt09/OS
M94ymW629XSxErVn2GEh0tZxXw1malCrTqYV5Qy17hC75SC3/UNPwtvz6tbD1eJMI/5euR5sIklI
cjXYBK09yZwzjcot4CpW/50S3gn6TINfz7RD9osyQOmisJtadiAMVnMJaWJ3pEPOmLbSIrJyH+8P
b2DfAFqiEJ2tlEfjan00gb5wFtp+85n0kuGGXsf4xkKh3tsDMZSFERtHp2/ND5ri9Qh0S8IGftEe
mHgTdXIoL4U+ty8j9+ENc+7uDmaPf0Y/KkldIiiG0STAMDOdLkVtA+5AWnws1+m19azsvFhp+iFm
X3GJYwNqXN47VAKEkwWjV+u7ujL1S6/ID91l3Pl3du6qAwbL7jPyQSyIThGazHTv0X2qKrAqz7mq
mEOSSbsp1+ldv8wg9oJGVXpULLV+RZjTB3QeDhM2xtKEscBU1hYTU0XRedTdkFhlrEdWlzQ3dpbp
J1Pr6Wo4/YG3amYTWkyJkd4YwzMxMtCHxj5hfWYBKfI1lon9pBxaScSkO2bqSxbIRCAgqzw0rZjd
HSPhT9NnbzU9bupuGsIaqeFnoRhuKShda+DqOU+Crit8RP0TyyT30YQiAsgV9nmWpE+9szTZ/XvR
+p/6/p/qexuNwd/V9y9Zl7DV/3XY9eOH/tQ4oFewiGtCwwCnlTIelcF/ixwc10VfgNCAdBhQCf9d
4vvwKjdthK6bjiOIdvr/064NSgkSAIUdSSTiHUr5b6gcyJ/5vcTn5U0yoRwaYZsu+TflpjcBv6mx
/B09b5FAlqaaFO8NvLTKpT1niCK55F8X6UFnGjdQkz42DHc3eBM8i/Fi1sSh+R1oJ9uNjTjqUPXe
pRv6qdsgULUE6RTQ/Vy18fAUwwTaruz2s242RZeFHR/wM3Ae+SIGlDpNNXN1T0gPvtqxBF63kXSt
Rdmfpd5uznnR25/NxtkOw40YNji19q1Qrnpmc1epb/RFvpsTsmHNl7R2ow4xnJeo/KQzACCZcUIq
gNYLt06QaCPS6QE/F6lytfakWTYFHI+kKQLcDymK3WPQV5sLwhWmuhidYodUpN5rWZQcm/0weXws
tRBHpLvJOW+McTcWDkM5nRVVFJNFae+NlkDjuC++WNUqT8nMaW97qxXa8B4/djkaQNuIrVBDggH/
0JxfhGBQRE1GKWH1m/QJkcFd7K+6e3hf/+lq0j4NfQlgBGX0M01/SgcBNSBo16l1X5qeFTUzRojR
0dqhdsAuGQNvif1NIu2u1iBuW+QqQLJQ0Tx1PGY/j421YSjLuflkJRZj9I3IpuYN5o9Kb4Oob1A3
v4A1AiuUnWQChwhZRWPzxw8EXKH92CiDPSvececOPUxDk+w5CnV7ojLyUh9Ugda1QONmOdYng5A9
cg23fyxxhOKRbhwqIGSI/H9LWvEztokP49xsdDmSPmGH2kMVv+SWBy7CHkF7D5O1mUhTzm9o8XAf
vbqAPcPo1n8xRljZQQe5mtp6C/Sgi9mQmOCbD7NbM7dSgw9Bb2OwNYhZ+oM1sF1CzN2vJ18yFQyW
CqKxSAjb3OUMuTb6Jx8KtSWIkqEAlX5NJDS/wMx5n0RYuvl037NJynkjlybxVFShTf+chx4cByv0
XARAl3jaWH79gOHuamgmgA1JnQ9fETdQlLCEZRDEUoyM8pq0s0OZ50Akak2iLqQI2ih3lif545Wz
vXlvRagbQL7gE+xmxb9ZW0Ag77RBpVK+lrUfmk9Yx0kF0ZqNNIms4c7LJgcyOq/ouCO0jUkD4Ah6
iWvzBz85n5P4Ze4KOD8M6mkqrFlM66HrDOuzvmwgPeoWeM86zOOWYMIpaG3VHalLbev+nYVYmFsO
O8QbxJhsKmFJtgLnVZCYJW9rqTjOwPY4H6whX7SX99/SK9cxOZaLlckdkxF+WbtxuMo0iqWL35WS
DrDoKWR6hNogXpHAro9s7usCF9/2lTKD3j6TfNH7y7D49clHXXtaSKztL/6yNSs/wJ1avWaHot44
mxibWBPPJU8oNwehYVW6sew3fNH3dd1gnqgAtmvKEIDAE1vzqkM9TjPRSEaliHppCgWkoxjmcPDF
emSBPT9wequ7KV+aT3iNmJDr9YiGo0xlZQS+5TfnwRt3dWN7rK4FwSNBLxhrjhWqjt3CRuzi6G58
eo844Mt00nDDNTzg9mLwV3Z982mwxj7eIw1RjxNX8SGfvWrPxlXs9CnZ6GJD/5ZrCNromLktYKGr
R8/Rqp0r2AAHops73gwfwNnRLY13VxWEA6+1jQRjmLvSDG1f9qApEbuuR0U033EmO/CtbXIAqoas
PTOy4hnVhehRKiVJbl0hOuLzXbbIjs51eYKMVLe8YDXfzoZtRRb9PSPhAU09FivDp2KymitTZSba
Ti9NCdxbElbOjXwoJ+IrESQQnhO4RSqe/Xp193iwlm+WW5nXMa7QYz55xtfSdt8tF8rdE8qSn9vO
yb6ZrZqfcI0tV+B6qmjJy3jHLPsZK2j3Aqy4D1kGD0gwfNCji8GoQ4CvJTGKlJfSV3Kve4isJPGf
3+AXInUy57I/4d93N6aMu1ggkWPz01Lk/WmYUTxh53ONq3HFF1rZwg5tMDgwoNSAuTuLV/dsJy27
ka76hpI3Zc3usVVm892iERiUd6G5fABrKBSWeYN9RuFNvXEuGQu096tlosjT/cOw9XAr9L6wb4vm
BjMXYbXaGN/JqeNpsrhsr7VmfDCk/GgmM865we/X5DCNmXluiMAQz3Fj1i9zWnaP9Np3qT21wLk2
pkzSE/FMZPejdMFEkoQ0eLcti3xgGGUTQejTPyZiVuSQeE8rg68PI9P+Q61spDL2LGuf+4PJ8nHq
lB8hkTyqxgdt3Ii7vmdL7FRNSjqBnupnYk7L3RK3g37fp3UdKUE2fJl3BpJqs1MBiyfGLCS6Sj2E
GTC/xlTm5c6wRptddjWOzD/ashx3mmGVIKXbeucpfXgSsvA+ZYLFHUehCcght0YYpVpzNTnk1uxg
774SrdCc5nIcL4PQX+fOa28amsOBTkc1Drms8XBm25yHk+WLxwXfwWlRuXFfGM7wfbJU97r4RHx9
plErp3vg/jEsr24trpKykIBFu49iWeP7NDXisECuH1AKqvM0gPEoGezTtnbXY29qt103MCQTOJrh
7lXfMB+oc7upb2J7EfcQ/qZPTL7iMKlS585vfJvUlzlxg0KmaCBQvzYXphPFDaBYIUPYFNq9RecU
utZInkJVMrmxHHXd9JV8zcaBLX/dPMdjQ+KE3r0MHIkRfDx7G/l9MkRylRN8dNYW2/o4z4nJ1q5Y
OqaqvcGUN01PfWKx8yHE6GZ0O0ZbmEYKV+Cd0VFfgdNslHWe08HiHXrGTqTkXYb4Q8eBw0+DXM2l
Qi76uSKA5yhK40OcW26QlA6SCFFbOwgKRQhQogyNZuI6EIwcU3okTgo/XjeVGD4rhyN8z3JYB6Mp
GvPeSyznzvO74bHuLFI/O6QSvJ8UmMeqYBoOE6PYwg6aMXl29JbNIroowHwKFKBc7L0/VNVjltc4
gnLKj72QdO9KlDnSi//H3bktt6klYfhVUvteKkmcL/auGslnx45PiSdzo8KyNiBxXIAEevr5FliO
wI6dCaoZ13BnSW6gaXp19/r770HRG+cZ4NNxmbruFX2+0H0qg/JuwCD38zJVBvfQTuCgQEBc4IFW
EHimXnqQBda1QunnOA5zlz9HanwOJCi5cTWKlROQIOtDCCPIvN11xNxndZFfe54+OBBT/ZQiCDyQ
S6f8Cus2TR5akH9zc/efoNynE/Jlk4CiWDlfV8CGGMlWsGecpMqZHgfFSTFwoEG2XJMqK/Naxhkb
dhSTArrzJqaR0zBYLl2NNyHI4PwoNPjwINoi8KJJZJwYgQ/IQzW/xYyEGq/iQtwChDKO0iKZLg5Z
DsGZwPZ+kMgdL3M6HQ8KMYRiSw6VgZEHup7SSc9p61YVWObL/LwQanQEKVkBMg9/CmqycM2Jgb95
XCS5/je4jTVN57q2OXGtzJ/FhgHhsbCmh74MrcASCTA2JQ286jCIJgw30wEMJ/HhghrSxMzN/GId
D0cHU1gz5Sxu6udw351DerW63EBRr3xlfaM9MKS9dTWBVCe4WmSeAn20BoaFwUz6jW9BATzRepYY
0+tCWBCu1Ycl/azOkaWHbK2tBsSCJONLqOeLW2flF5/DJfxEQFCsAgyMOb1OCQMuRvCv4HlLxWEw
/SqM6OAEqz1Vre8OxEk3mym9UuPAcY+SZV5+1lJNu0xCN4FcLkl6B3mk5WdK5GfnBeR4x2boFVdD
LUvv3HVwlqyT89jcFAeJNUq+BGmUzhg8OjheZYk4Y1dveiwc8xuB2vrISMXByhDq9WJV+v5YWy2X
kAzRIeqfMRWXHnjP2mxKNuZhB59Efhgt6NLWNze5Mogfpr0RqxVlLXbdmQIESId13KvKu8tc9IJZ
Kau+PYv6b8+lq+XQiUEEPZhZfBfnZUidWNRVYwiclN7ptKChErD6TUR5Oa4KzWFVdFbCgZ2trfii
YA92TLd/kp/CxDiVjdrl8tBcUlK+sSqmXg/OXrggICQKp1dRDJ2vHNPNlJGJFq/vGc8VTVRFmI5x
Rb9mcsXqd5rVxMA7mfwvNGjLCZhsoQ2ZrqQOVWAqTRiIQ89oCXpAnBhCqEx0IxPVPHd0tykZQWCJ
4Xs0kho7h7u4E5XRyQpMQCPALQMqgu12PQBNJS0RaXQSsmPwGYR2/D3FMdvLXkbZF/KOGdRaqnrp
rMwceg4B7Wc5gSbLDS4W2gJa6opBT09CVXwJhBwd2dPhAhcjKmcrF67u1RKk6ljdUK4/dQI5gAv2
YIuEnrnFtyOmstGcX0Aa6uVQzWfxQrNhEFhnt4C9tZTG1iFo/EmoU0b914Z8AjyWWZCwOVPGrnmK
I3mj8Rh3gaFACe6X6SMmE/7NWMXwVrEcIvqsGgUIYWRM94BaFJ8dcqOe9J0DEqxhb3q9gfMpPbIW
JA7H1SSZkh+KL2oUw6ot3CF9QOnQZBiAhMJWhONvP3RZ7djB/vAMGMGhyok6NMpTnGk99CUR8lRP
BxG0lTJfhr6Y3CAHoeCcvn0iKejFiSBsIwwA7jRqW5cpyOASBkWd+C5k6xQnAtqowoTnU40WSz05
BoRpgSQh1H3fo+d8eXZzoJjs7ZrqwGKCSathnjGh8KuXRQS1ZMzm3ZpWPQ8SQ+JHBpVGBZRkYz0z
SAJ664C07e1bH7J13bp3YKCjAZQEQ0m32b73NYB5EDoiOmFLGenw+rOdYiwTBj0sUtJmdShZ/Fdq
CSlJPV1HhDmJX+gY/omjFsO76oL+b8qbTzcip98cVhRI1/lclDdzyNGzdFv8k99eRV6Y3UW/96O3
BT0RJb1TMB2NoHzdsYbni6qu+C0Zvp3Re/w4//MPddjXSJmoSeqUPzmomPrMjXn6umdZfdAPBsgE
CBHlUSMwdpT0MzW8fYe1Pt/+TeMOZlEeZvI5OF4U7gI8aFH/NR20JPzQgWL1NZYfQy4F1UHVtqWD
wRCgBxxQVe+yVZ/wv68Dm7FB4YGXZsKbZQ0dQIbBg2tgRavn8h9YgmL2FbhRcBayEM7RtgSAn1Su
2VytO7it/5Ul/FQL+HbZlttJC+oAJjIiEKrz9bNG4K4tmBbUYqZOsKLV39cv4EeyBXVkYcCdtKBo
zOICUk8EVB8sKrtasAzeGGjRWLQ/qhZAT3d9I1S9r0iecZBdr2tB7UOAowyYVlbp+wMZAWjqEc+s
mxGYIL1VXL/x5BbbRoDDMHGMuM7aCIBuc8KPpAW5CdhVC1bfwuEZgAZqI2gtDqbeJ6qkaZnJdNXx
AReHoUXI2ckWVLUPWbFhUVZ63S1qfUOB+ARij/r7+oQfyBYU2iLqFatmK/mdYEkZ9lU2g2mneFoi
22+E1VfYdeOFIV6SR70afSQtwCL/i+FSa5n9ES5hC4RCcGtKkGp1NBcHlkgDJVBgZ4GQR70a/ZIW
fuFHzzH4xPX8xyr69ubpa0H6z36wjTpffv8UcVYEpTuEBtUPZTBen3v+zIz6V0NJlevb+XLrCnf/
/ekGX5761YvafnjizYUtZjAKV6d+usxLOyCC/4dvP9iBvRsOYp3o/MeV/PlH4zp3fME7gtNlS66c
LNFZrvA2UXN+KKBn3s3ugpd2mNrpVpJ8jBRLeEm7Sp7YPqyeooU9wcKJ/jrLZsNU2I/RVpK8apqr
cKDdJYOHn2XeLG8kC8Rs+KWuwg/mvr22xXwrSV42TLl7UPY2wfkU/f2JEmkePDQhPxQJ92CFR2jd
e2yaN4hjwoWumjmeR+CUmpLZDsftdpV8gsY9byunMm+lmq7bVfDpo+02DJCmJ4ld6iwXNt0w8ppv
ZJ2ldRYdPkI+29RyHe51lhytW2Itk9C2q9jzl76pDtI7C0ZAPluW20us7EJHy9sPXi0jPYeDby0B
n6PcS1+oGTbAPdjGBbNgGt6DXGofy8uFzbydNts4VEV7eIQXdpraMzdP51nWsGkaV9V9qMSbuZ5j
N8tbDCnZw1pw4cneqFan8KhOkrsaIIPZ2HRlCnXc8E3AvGQNaR/So1y0RcvsvrPoKMxaPoQiuWl1
l3w5fxB2K3p6Ktd2vejL+cpurls0VSt7CJ8u5+tPJ3YQp3TYNl5M5Ft7eHuk/LO5SOcNTwWgTPZ8
d9fK+tPFvPBmjWUM4ftY0eWVfwfEsL1M6WERrQ+3H/y+h72EuOZ19raRosu9nM6KqU7wkiUA8ZI3
tqv4L67X1DiDAfew8HxZ+kQkzaxmVBc2O1+xmDOOd3vn1aNUAd9uP/j9R3n1zlCq56zx99Kx9yZp
dBR/+y6N4F5O8NIQt3QVHcW/2fzbWXbRzCqfikldTfFrZrtbu5OGSEfUaA9r/be5YNhTI+eTkyn3
sGC+1YHRUcf3NusOFEfNV5N9FnUPr+b9PM0+vXrxwB/2kAzfe+ksClOv4VboJZG1tq5Gcl9G7Po5
W0GVnTDW7t0187VK03N1/mX9absh+9q/NYtr8hczf26Lv/4NAAD//w==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B496C593-0990-4E6A-AFDB-126252835FF9}">
          <cx:tx>
            <cx:txData>
              <cx:f>_xlchart.v1.5</cx:f>
              <cx:v>Profit</cx:v>
            </cx:txData>
          </cx:tx>
          <cx:dataPt idx="3">
            <cx:spPr>
              <a:solidFill>
                <a:srgbClr val="FFFFFF">
                  <a:lumMod val="65000"/>
                </a:srgbClr>
              </a:soli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Chart Title</a:t>
          </a:r>
        </a:p>
      </cx:txPr>
    </cx:title>
    <cx:plotArea>
      <cx:plotAreaRegion>
        <cx:plotSurface>
          <cx:spPr>
            <a:ln>
              <a:noFill/>
            </a:ln>
          </cx:spPr>
        </cx:plotSurface>
        <cx:series layoutId="waterfall" uniqueId="{B496C593-0990-4E6A-AFDB-126252835FF9}">
          <cx:tx>
            <cx:txData>
              <cx:f>_xlchart.v1.8</cx:f>
              <cx:v>Profit</cx:v>
            </cx:txData>
          </cx:tx>
          <cx:spPr>
            <a:gradFill>
              <a:gsLst>
                <a:gs pos="0">
                  <a:srgbClr val="014D4E"/>
                </a:gs>
                <a:gs pos="100000">
                  <a:srgbClr val="7FFFD4"/>
                </a:gs>
              </a:gsLst>
              <a:lin ang="13500000" scaled="1"/>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800">
              <a:solidFill>
                <a:schemeClr val="bg2"/>
              </a:solidFill>
            </a:defRPr>
          </a:pPr>
          <a:endParaRPr lang="en-US" sz="8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99DFFACC-79EF-4825-8A11-B498594FD4AA}">
          <cx:tx>
            <cx:txData>
              <cx:f>_xlchart.v5.12</cx:f>
              <cx:v>Sales</cx:v>
            </cx:txData>
          </cx:tx>
          <cx:dataId val="0"/>
          <cx:layoutPr>
            <cx:geography cultureLanguage="en-US" cultureRegion="IN" attribution="Powered by Bing">
              <cx:geoCache provider="{E9337A44-BEBE-4D9F-B70C-5C5E7DAFC167}">
                <cx:binary>1HtZc9tIlvVfqfDzBxVyRWJiqh8AkiK12vJStl4QsixjTySQ2BK/fg4ku8tiue3qmP4mohyOUJAg
iMy7nHvuucn/vp//6756uOt+metK2/+6n397kfW9+a9ff7X32UN9Z0/q/L5rbPO5P7lv6l+bz5/z
+4dfP3V3U67TX6lP+K/32V3XP8wv/vHf+Lb0oblo7u/6vNGvhofO3TzYoertD65999Ivd5/qXG9y
23f5fU9+e3Goqlw3uX3xy4Pu8969cebhtxfPPvXil1+Pv+tPz/2lwtL64RPu5f4JoZxwIfzw8Z96
8UvV6PTLZU+FJ4QryYQST9fDr8++uqtx/19Z0eN67j596h6sxZYe/35757P148LFi1/um0H3q91S
mPC3F2913j98+uV1f9c/YPO5beKnD8TNuom3rx93/etzy//jv4/egB2O3vnGOcdG+9mlP/nmuqzu
sqa++2qf/71vmDgRinEuhf/0jzz3TRicCF8x3w+C7/rmr6zo+775484j31yf/y19c/Xwsbuz5X/Q
N5ycCBoQFgTyyTf0yDfhiSJ+QMNQPV0XX+PiKW/+yoq+75s/7jzyzdX2b+mbg/6U3+n/oGtYeBKS
MAwE/WJ69tw1Sp5QRZQvwy95xZ+75i8s6Pue+eeNR445XP0tHXOZa/1gm/4/6BouTxgPCWdfs+IY
0fgJCYFojCKdnkrcU7r8pbV83yvf3Hrkl8u/p1/O77S9+w9SAKZOuOKAqiD4fplRJ0z5SBj2hQIE
z33z8/V83zFf7zvyyjmK+d+w/F/m91me3umvtvnfl3/OT1TAgzBQQLP13zE1EycB80PU/i/X5ddn
f82Zn6/o+575Yy9Hvrk8/C19c9rd6U+/vAGUVV9N9K/c8/+RIF7m1jZDl/9sCc9Z7I/IOzKXyUAo
n5PvkxB6woOABYR+iZAjEvJXVvSvIuTrXo4j5PpvGSFvHub/KKSSEy6Z4op8ccxxnQtPGGMr4oIg
fkntb8vdT5fzfa98ue3IJW/e/y1d8ntu7xtt8/8sokoWhoLJL80umtmjZjeAV4QI0VSt/8Acv3XL
X1rS913zza1H7vn974mp/lfT/B8g6Y/pwJOHnpbx7JP/phSCvkGA4wScfeFBR31DGJ6ABTFEEH9K
2qO+4Uik+NfL+n6EHN3+bCf/RwrIvy5+/6xCm7v+bvuoPX0jkPz46uN2oYgd3fojCevJdodPv72g
Plfgm//UtNYveZaTl3edq1Dev4bjNzc93Nn+txdeIE58lEFfSp8jpUMfPGl6eLoUnvDQFwwp74Nm
UdRH3XR99tsLBENAqVIqhPwCqF6hANX78VJwolTASCARK4Ef4NLXLb5sKpcCtI5e/6KH+mWT697+
9gIPN0+fWlcq8Hhfok9VfghMopIjqMz93Q10RXyY/D/tD0VXZ+WyD1IiligZub5I59S9rck8xmkq
RPyNeb4s4NsHrl949EBQAuVDvvBRoiRY5bcP7Ksw671Fuv08F90r3xvHWMopP/3xU4Ckx09RYUCh
XgnJCaWAi2dPEdYfW5HNe9e3+elE5/ZV2XRjnAfcbH1vqiJiu2nD28K7sVMwv/3x40WICnu0ACJ9
imaSKwojh2gov13AMDiVjy7o900lq3k3T9myq4LM349cqIuZZt3ZXMydPXVJUJPIJCyxUWdyL48t
UOJ1owRJoyZR7tJOWW6ilPAqUstU7hwt8dmqcXUds8pbxmg2hdSRSKwTca+c+9z2rrxhhSo3y6yW
fcbFGCeBbM9qKdr3Sd6602SsvTwyKXF11LSsbSNJg2XvtzN5Ixk1V91Ukjd0HueXPRuSs0lac6fq
Ovdj24zuc2axo1FX47tq0O7UFrO+SIhXxV2SKxJPDdUXWeI3t1nuzAeS+rhxmvPwwrYz3RIpk5tw
DOp+M1rjNweYStdxSnzcmyjO2SlNR2zTDyzdBktO37jGqU0wN9m1aBd90fCwq6IqpVVkgrx71VQj
S6MxmPq46AMVWZktlwub833i19OGJXl3Vg60fWXrPjlbhmA+lS2pDm2/YDmsH98Vfj2+a4tFvoZ3
6HaxPt1qKqp4kHN775oJ+RAQxNCk3dusT5oPg7/AM63R/l5OIXJo6pIz1uvwQhIv37dt5j5Pg3Fv
/Q63OL+zv8tGqYtkTvmhTXvyZqgW+3vRT/pibprwoq4VLBIWLS8iXk9eHclh8aOyqszWmqSKJz3S
bdPS8sbILIwGksq4oE13zxO8TEtCWJwWdEn33qxspPnQ3s8W6ay83p3KfKgOjYJzXWCmzTwUVbax
THd660tbHYxVKuoXUW4C7s2nHknKm3Qi5U6qrL3ifiDiKkzHh9J3fqT7vtzVle8DNEhzm8/t+C4J
m+UybEd8FcvcqakTFZEZOw4nz1wl5ZrsXiuuvdQfYx5iL5IXYdSHWR2PZYlQHDM9PpAyd6cup/w6
5fBEMoYq4tq4Te0xXm8qM8CuZWrugioU8TwlRbHpZw+zjCZLkhvpJ+29CP3lUk+Ze0unOj/VDZKh
6tpy55W6/+QXkrzJeT5tsrRadsSDbW0KPxbDauo1RCs9jw+uw+6X0tE0ahd4gsvGnXKC+O/K0Xyo
0iA5q2z5YfLscJblXX2dqs/+EPpjlHu1zCKb1PSQWXHrU9e+p0kyvEspYjOiXpmfUr9RG86rW54E
40PPA3NlCoGgnOkYzxkcJQOv3yUtN9emZvw67CdxPbiEvNG5NR8GIZtbr+eI1qBcdh1NmltWC3de
ME+8npVTJvIKFcZKT81dqgKr45w5Lwq7sNw8bk5lSALbWO9mdkb3mzkvlstJOfu7sV5545qeqGhM
YR/Sk+Rsroo6lpOf7/sGAnU8J3N+Kua8uzeV9OGmuhyC2GWqfU/yMrwofBewraSsveolTRX9XZUh
KeWHsdFTf593A/+QE12X6X5ki+b7vF88vQVBnoZL106JOJtSNvAbVjoXtXx2b4lyfdzIIdMREXO3
adtF7hCHwo96SkMdNXMPaBr01dCENOoRYWfcK1/2vvVeNX5144nhitem3qksEK+WTgA7g5lddSJ9
nYjkqvZatvEDJFFKl+xQ0/KtFZxshyoZtgN3H3NVD1s+Dp/KjNYHT6f3buDZIVtkGmkymIumHqdt
JcY5tknafyK5bbdpbs/nvk121dSRs3kpww1xXRBXgUg3qUnzK75wd+mFZnRxtyRnslBnXmnaTV61
eolMmLQHTv1qQ72Zx62fiqjOy7GJ6qr6nJqlVxETOjgdLHdxyPWN00G+pbUXnhdZai6tLKadzJCw
bVGT89wl83YIVXpYHBxJyegffO2N+zpoXGx6prbN5NHYMIW01KQ4zfzAxNSr/fNJ5OF+SMlrVifh
TvLAXhAdsmpLYft7a6ZJxqINvSWqF/gwSqt+3FOTBztJplvdJN3FYGkVa+oPh3QKyQa8QJYoYbLd
uMTes2YaTlORouahgKvdmKHMZXTut4WW7Q0TkkSkL+0uHYdsjrLSK6JQzbdKjEU0sXI+13M6Rqoq
yw+hlzRBLGfpTsN8zKc4kEZtQqGyOBg5A7Nn7SuwM7Xjg2DBwQBf/Y0DiGRRWxpqI4O8uuSVNefT
kizbhvr0QGdjNyzLkFV2m6ZlG+kGEeh6Is6M7Oa3y8SKuCvqMVZW76dqw0avOSOdXO5M5YsDdfXy
xhSmSWNiw/28iPBQD4l7mZds2YzJ0J6VteGxpFWNcC/HqJrScms5468Cy0uQA0eGKO2mOvKN2rXe
WG+9sFqiSTC34SEr3gcyzSPlu2nHEzdGQzh6uzarmmhI61cV8VDLc3865DmbWcTHcZN6afiuUik5
rXJEvGRNdlDjnGzDKeGXTdjwPCon76buZ3VF2sWdOdWNVcRFmPFtK7v6gaftVZYswUU491TGfJq6
NKoEFZuaZ+WlsQs5mKwO2jjPZHdeLQn7MBSB41EgpqCI6FTZ88ylpYoLUvgPpq7rasMDLeeNX/jj
YWnbMDa1150OpBIfpmrI881S5sUF71N7X7NC+pfE8nFJI6JJKj6Eo+/vp6y0eeSDPheRN+tyF2Ri
/NgUpIn7alp5gWlfzXNfbWQ76marxjo/9+aqKqPEBUWA8KuzQ8fG7iJsbcPjbra2iqZG5PtZq8TG
Rd6Ia0eTfL9k2nykRnk27owrV9/40SNFKgqGOlSRZV8Iqy9CmgiAs+k/qTyZTJxOtCl3fmlRcAxQ
+LOuKrUxzktuTBmsOVCCJgSJb5JNKgYQoiyv4zYz4nrJc+/Ga4zBdnOW7YYyL9Um9ZWIa5C8bMPl
bD7OZljMNhNwEllQnd0AVvhEvtqckjcFcfaTKYJCbajIsD9SJ1USzc7RLWiofD2XLWjZShj1lo68
3BQZrQ4skPqi6pZlz307bepmAhh3RVpEtaFtssmERXEP68a70Wk4vMspS6/TGkxDC2mu0uVxFWH7
nnkStDRp2xWUl9p97gtwkjwMQE/CtiUvAYP6EzOyGTdeKkdU7RFQmQKIorrDcpw17jQj3vAuy334
jrSe0rFfd+40raU798cC+x/GaZOmqOUNyNYHY9M6tm6lv6FsPgT9XB2oxRZYyskbVc/us3ImP52X
pNnqIg8jkk/WRU4kPo0aw6pDScP21Y+bCPK9HoLIgKJfChQDAj3vIToalk2aev0+9Wh7loQAQ9Dh
QMdt0XavqpXRLKxVmxGOubWuUxs9aRh76MXPGhqytmXP27anlbBArFPncO0jv+kTh4Y1tSnafs9z
MP9YLoO4DmRPt2k/JWeOgxBmISzbp/78MkibeltYwfZL39ymiUZgataeWTa6cz2Z9v0wcH495nR+
O4Fx735iODTHf1qsIowyiWMjMjxerApUGYwes3svZ340Wi1fO4NE80mRXXsDog6lCAFGRkR82Vu1
8VGnzko9N3eFAW8OOEjQjxf12HI+tyDEHcqh4Cg07n9qfNOhRYzkqd3XNWtZHIYs2Vg1tBfL5I2n
XTdkG0DzsnWMofAkAxhUYdC8Btmapnwsb4qJt2eskst+SETzyeRV8ErJ1GzDvl32idc1bdT2wtv8
eOXiO4EIXVJBvPBVCMXfP+rZxeAxU7mp288tapoLclNs2zp0u8bNQKdcT5swY8HnkbpxnyuW7jxC
71Rhfp90yra5AF3yxJRuBlM3l2NH+YfRGH2ZL6w89/2a3VJeZvOlSY0ez7ssU4dEknLj83zZ5TMS
ugaU7NMwF9c+ycy2m2vw1aoOL0Agl52emTvnGdh81w7TplkRhvLBuxnTTr72ROA+1yr1RUQ1517E
LDBWcgneOzXVYRgAYFnSgLOjWUZfkpb40MLXCOnSGkj8yNVnvbSvdNWumBKutL0EoQ9rYSPu5/I1
Z6XZ0jkxVyUj6qIYWnBQAskhHbPxXbp4aRaFgla3HRtKedZXSzBetMmUwkh5nqIk2X7eirTM/Hgw
LKm8PWPFwLpY0N6zfIMNafquSTiJbMtMeQjkUqWHEpRmkyzrGwkIfbLxrSIyTnJJ1BgJMO7z0Of2
U1Cx2aAag9N3flboTZJk2HGqw2Y7A4SzqJpB5YOZ+JHnQPLRTvt7dN+AWMXt736BVpNqImIrvKaL
69Asl3OHxk1l3Hx0xVDuurzPT4cR7MovJ0Tk0qOhyLQc3vV5dRt06B+XmZgPaqpYvulcPqKphO3C
clL52bLA+Cg63k1XUHYgKByvSjbmp0mZAfSU6KtDL1RzNzuvueOOgBvSitIIaVvuWK+6l+hE1YVr
/SoaJjT9Esftftc1epl5Juzgz0Cjfu3tdBZWcVb34xTzpZrHyFXTsCNLWh86W6Br0QGLwJ2CVzXr
hnc+GeiWatrcCdvlpz5Hh2UIuudNpxdUgL4h9ndaQFBq28pc9UEeIIM50KRPtNow1aMzSjjvg7gR
C3LE+oMm0UxwsfeXFoOIGVaplyqy6A4jkfNlrzPUxNa0UOXohJIzh2sJzWrApXABBKCatu8nF6gL
MkFmsSYLL1JiurPcBfpCpjBchwJ6qn0q4kbp8Z3i6KP7yeWnalWAQoV2sy6hDwU52mQ16eWzQpYu
21wt5kMp65fjHJiP/dCj3fZFek00t1E9ZTImHF+qvZU4r6ueeQgRS+UNAqOpVh+wqTqQNVXnFd/9
spw2BmLJrWjnYTd3dSGjwp/odhhzKCNr85rPPhr4bObtK1938ExTgIo81mKjU52sWo87L5lCqIL0
QtdhEqZaRYmmCtz5kkp3OY9Q1x7DkM6QYBDerb+fB89d8hSKB7OuffWo+GiG8KmnoIolgXLS1uiC
K03yfcVBqCol1cWQSBE/ygNe6sEMvEVnC8ERpl+FvCVXblcaCEJTln3u1OIuF6SbjmeXgoxMM7Qw
lUK98s1c3rSGz3UEAhyiTwElG5pgftkOI8Q53cPF6eRXh3nBjnBwiELEWZCCTThBgktkBvmv9EVs
Bq/ZhgVCUEO4m7a6Rsakcy2uaSnFaxAev4PwNdrf+6KDIrjwsn2/MA6hTPRTe58WUFys37u32kOa
J7SrDt4qrjDBAWvo6JOzR6XGU6jnClSji/WS45tqCrGnXQBxjODxj/rNY5GcS2i3usn4wfO9B99f
VroceHBfVYMstdYvd0+hmUO6NBzSkG5IcuOTSl+YhpabVnB1oXrbvm8INDRiU2hqwyonTjXLrkeO
TitO/R7g7lH7qanC5nZOQXY6vw0vpgA420wZTJiJtrv3NYNDynIgW4v2aWsl6HlfIKfXeG67FYZt
0tjzylZQJMM8AOctO9yOIurOcwbCl62qN3jJWgXQoN0ShZDgy2A/DW3S3GUkSa+DwUA26tb4KTka
ACBRVElsJ1nVr0d6q0IopGmpy5t6GqEicZRJiWH5m8faQHpIwINKs+sAkA/dCSLq6Al+HaSeQKmY
QnXRhqAhrSvpm6lzYxzWHPpZAybM0Q7HmSzIGyOZjfIBjsS5p+rgKl9fLGzQF4KCxNarDzLQww/W
Tp3ZdUsDcj4RoBlPx3duAk02JfQ5v6noG6/WAFvg2PvGKvMhk1VyBv1Cxo+S4NhDtFTUJGepzqZN
MYN+WqCJidHmlLtUzYiQZgY56dHs1Ejs054xqKBNhaRw/tjcVtSDQD1BM2Z5glahB3Fmsp02FOLy
FsUewfMIs3MAa0A5cuddw9Pf0dU7Ezlar/2EnaFCdWx+2UG0eWsCsHZvmSBZjHaEMX3AWzYij8qQ
oWrJ0aDHY4g1z09u5gl6Ga3mOj9oLtqzyVQQEVeoZD6M0pWsvF4ULeHKXED18uyWtSHqQwbJBDnZ
QZ3WfeAug5CQN6wNhodAJ/Npj6VHGgSPxXmIJsRUjflo6w6Uo7VLdSg0kiw3eXZNA307jgJWWwKP
HajKkCpjCRv0lY9uaJza92AlBY+G2SUoyn4TgrcMIr+aPB8gO7WgE02TgEG60W3GAQ53qlwuSwpJ
/fHlY2K6ukCJ8cjQ3YsJNdWgqBz00s8vZ+q5XZ0V+WkzNUjoHKwyDQRAZhSIbG6CRUSLyJdLIxd0
ZFPgdrMtPw98aeQ2s2hgH4XiwJpbTtGZTisLcHOLlszQZTiFkIAdT4egKqb9oPiHpUuzzbJOYnoI
KttBBHhY2QzqrE/6Jnqkq1+Ggy+fKPXTiOu+Ma7L0+zL0fZ/vvzHm6bG/8fj1n+8uZ6M/+MVDhk9
Han/4adOH5r1NJM9/tC6mn9+FxbzZXXrePDZiz/NKr+O5o6mkU8n9P/FxWejymeD2WdTx3V2968H
lUfz3W9GnOt9X2aVUp6EAWOYLKJNAWD8MaskAT0RhIZrByAEuhf0AF9mlQE5QX0IMJnGudZ1hvll
UEnUSciowNkfAiUY07jg3xlUsudN3fpEQtF+o60LZMgUPWpCKlJ0mkyleFAk6YdwSw03KLG+GfPl
nRCDKe+41wm7062zjm96OmMAGHtN4n9Mdce1Fzd0LoOzMBNu2JShp9v9FNaVvaxEbTwXNeUszEdR
9sXcbDwpqwJ1OAg4ecDYyQ03VTYH1R2qt0nuGZo4eZXKvDUsqiHwYincCAwAMoJapTdpJbrSRM0k
6vqCBK7FktMaSsw5rZkuPnt2bHDPNy79EvrfDlcxmjZ/9JhcroNGHmLkGUq4D8Pr5116QOp8yGSm
HpKp0UW772tecVCa0XbBfrFpD/UTLKzKP1d+ktPkZ433qkg8e/563ItRzhSDp/409VwKpqz0Zf6p
IIDSPO4bJhiKWUi9tth185R2/abLUEmyyOPeYvTLiTNnKQjlIid21stMW0ibmEh25AoabYtrP7bR
84k3JuY4+oSflKCRJTgLjLB8bqM5yz3M95j3SXrd6NNNugRp0O4qhXKEqVbXS3lbCj/pcXDmn+n2
c9+sz+UhzrlS8TgXPn4uZlZN0HhMfUodYk5Go28q+z7jCdVpNBX5kF/rBL8L6qMsayiVT7D4dFrv
O49/PhFftx3gPBim0SEGzBQ59HzbqRhzz58z9skLqgD6g5h8Ke6QSF5/aJY8qK5yjzTkkpWtG16X
FlQOTCnLKxjlx4YAInwbJAFG/5IrIZQUEtZgRw7oZe4XrtTJfRIuWnSnTYs5odt6SW1DjP1UN8Mr
P37knzcPzQcdPc4qhjiCwY+OA2TQUKoC89dPXE7I8p0jcsFgT3QThiVodxIub7sBVm9Bn/Gbi9vG
d2MXbse88c30k0AgR0gGA6DjRpYgURngVB2tJg2XQoSm9z5iYBjUHshjtiZEjdk2fnk0TAUGQXFe
W0cNuj7KsCqR+9nwujaycGi7SKdfh3VWdxrsuenoTT3m2n78sc2eK348wKjY5xy9LIHkh2w5wpJh
ShQY9jJ/nLu+QxD4Q+nDWP48MeFFYGCj99rQsl2Tpp+a9U9u0uHfNRaB7ojDjOh6FCYbgLbncata
antnZfNRV8IDhhdAr2WKRoc2RpyzRAD3bTp05V1dCA1E7UzdEbFXXuGNZdRmQNsV+V2GuzR42njO
59I09U9ghRzHGFmNFFAZKJxsEfL4YMvMJm1CvbCPNqHSg/7ZW1MNL9ulz41GO+FaLM4L6hHXGtfW
jduAtjnv9WRMcrA4zVCkcY0hszuvs1b3SaRxlijp40H4XnUj6zBd6piycAYkUq9wRJ/5S1jhW0vM
DnCA48f+P1L9gFRQiKCeSp9gnCYQrM8tj8jUGISM5jYQjSjQfWKUgFDECDsMu5is/BUqh3tCz2rg
uDY8wokhicKleepB7nfDxH6e0PwYxSnYBo5OgWZTdPx/CotyLm2dZI25NR2yqN0yWyp+SUkGJZDZ
wcEcYTJWy7s6w+wiiIasA3OOAfiTvEnbJfH2XQ2V913nDVZeqVyuBGHmY12Fp+UgVvc0loUIITcG
YrwxXVEu75ZKllMZ+VW1Fq0c1oeDGh1meJOBqy7vMC2Y4TsmCoc/dvHTHhKpsMzuZDCsvivnNAfB
aB8fj/mr56ZINXOBr2hAHrDy3NMrN+iNqMu72Urdml04dmSEytgs/UXXlUkXVVXd0Tr20qSe9ylH
cf2glU74u9EfCYIsUCl4xthqDCh+EhvHEA7r4+RZgOOIHMfQGDkKDZY4nZLQVLcLqS3GezPFaNhi
FlZAT2VDOwEofhyNx2hEIZn7lKBuE9CcPz3Rdr7NoAdMHxgmDwjGaeAr/FEblCjeEoe95G1SsAVB
ONGht+llAGBBnP54GSudfVa8MMjCOSgULoEh7yrmP0+KhY1D64WyfldzXfcMmskgvIemzVqgESaM
mmy7JGjyl6NVKRDHZKJJt6nqKQb1KgjQ/EK1TNvzKlEYprGuUi6yE5HjTa88P4+h983NOYLIz6CQ
8QRiCIcYviZ75iMOmzHDqbNDUpT9mvk4TsauKeq9cREr0RaPPzlJd4xriqFAgW5g1+vhU/QEz3dc
yiTTU2uDtzhRgZMtW9F10OHouKxxy0Gy+D4j04ywndFy40/aPzJbT5o1pNlQTDR5ncxyDWna5kvd
7XND2QqRLQ5ZkV1bjcbmp4twJbIumeqVUxMHZfFdF5AWafQTJz4frOHXRkIplE2gGjxIcKbs+ZZa
BuGsKTR9q/qMIbd6DB6wgN5jw5q6j3lMfRxyIrskm9cUB1aukNKZFoXGywhoPJnF+lbTlvjlZxUW
Ac6uTNVqh9ZNjbxKcJIOglLG1i1CEpR2V3pBx3YGE3NmY4d6ge3+ZGtHHQC2FhLGKUGq+DiTwo+2
1s8lCaqhcW9ZOq5I1XctQmuplry5731VUo0jCk27vAsoznqUUe01BA6ZZV2lbrvUkvTpLmTeML0F
S+1gDszkGaKPjQvQROce5JBTPlVmRbcBsLnPqZkAaz0YCR6Y94mPV+ixCExRpxym6Psg8/pYVEOB
lMhCWuDVk31WKFx/OPsjpn2UozhUihOzqF9Coe30/0R1ybRw6WTrvRlxlAXo8ERvaabmsYzRWWap
/hksHJWj9ZGcgdj7KEu+BGt6HlF+gbmMNHPwxg4EEdK7vkdAofbDPrwwvBHbZPKa2UayYg4Gr8ZE
g7IA9GClqZur/mUgrUqKXdJzBTBAQo43HX4+gApQe0j8ftYoVF/clrZQ66dohrSGXEEWre5Iy3l1
hFfkBH9CV4Tjjd/UDVYiyhK1qZT92qf+2No4OILNfdP1YfNrEQBIEMLBgo47G9BBC0F4dm+yzEEz
jPqhZCZOJj/5H+K+rjlOXFv7F1HFhwToFuhutz/adhx7ktyo4iSDkAAJgQDx69+H2Pu8k+w6M2fX
uThzMV2x2w0S0tJaz8dqeUnjjVh/GIRNTV4w6LOkKKwdmuE6bF2y0sIg2wluQLQF5I53IkvKYdFr
/S1sWog2uCNppbJet9+JbDf7odNph8YIW9Qu92SOwnWrcsBr1JQD8sfRHZeF5vPFDoKvukg7YGa3
SWgjVvW9ZVEp18lZDo1YPmyygNrQkhUYOqSJqpg3u3iwGQGVRB5ZHDnylLaTJ3UZrpGDJMmwBfAv
8jfIus6TyJCZldnWLtuGshZL0ZxX5bkD6gdJ7nFmWZ1UtAvW7SOQx7h5caSteZWQKY5Kj/pUe9BM
08gq1sSLKmva1leQNU/VoMNlu+GsD8NTtEQiPgKMzEV4MEp35NnTuVbBM9Phun5cpzWZ7oJxAs+O
EyNz36lNU/sMhrHudWG0jsT4yFbAqyfeAN04bprknS6gL0hiqKDsNg75a9TJvP8uYqPntcJS8cMP
5qZlCUvVLmMkr0BmDTSvUAfQNj3xLlDphUVZoNRpTqGTasUPkffJhFkG3ZZbAv2tnrGkt8iCA3iE
L2ZKw0PfE2Oys2O8Ee1tT6EoqQ9yhpBgvl2AQDbNkUP86ugH3kM3eE4lEXV+xFpJE1WYeQtxrLdj
3ixQvAYkHcAxcrtJf17qMRCQezcdTptSsYUgwM6mcfSTDlxKxzMWxxLwckmQtkQXZ5B1QX7qk3xN
79s4y/Ayvf0waJoWvwsZqnpbbnokw+vmBhbP1zK1po6vojUIMmgdJYXk8bT2MurAs5B5PxdDGjQY
Tp1QHCpfV+5hCSolFQwsml/MYrIHyQO5tMdMJUFszsp5ls/3qUwgrSsGxnZMIrMTFeolqzkPthvo
REfMVOAHhOw7RO1B0Jsg4SAhbqNmaKL2QcpF5vywSASC+qCbKMG9I2Ttt+TnoIWiOayFb4YqNEru
gpEpDGj/Ka7jHtfrZMvYs6vzYSgt6mDMbJy7BidIGaVi/xDcP1KWAgqsPacnYsToSyOiPkmPUiz7
jCXtpPCiR+j8n/ou20M+AXmQZyVbJo0FsPXIN04Tsx3eZ96GKkCCYfoGmeE/nCUjx9VaEaHIBCu3
P57IEBHTP6J23ee5J+DBpipwgcWjCHoFFvrHMKCgGUBDN8i0yiWP/K4yywUEDHiC0EKDiJa9a3rM
VyA2fRJuI9F6l8tsv+UGT9psTylWFq6Q4FfDKw/WfYGlNtifPPUBftYyqNcgXJ8jvBVHbD4suIcZ
ZjKM8X081kLG8QrATeBndDU6fVKUcJaAgmcAgCBaF3AQHN5XD99Gho/MZLAPjk/+52Q4rBpbvue4
jEIhiH8lI1V3SdjY4Ol9qiHt3t/+r0l+ex+QgljdZbHpcANRH4j5VTWpaeyp6ROPQQ/xhn40RQ0l
VhM+oQCvNSvo24PS2zxhqaHydrY+9xHznBaRErNP71nnNGZpjrsWb4kNMDZbAuaASruAMHxPeiHs
ivHDNqvD4ZW9zaA22EGIa29jEnGDGq00uk+X6Mq7fK/Ow7dH+7Y8Uq4gKD6kpMFfHGjW7oOHhlNg
ndaR3S8jiEjxQ6+HMBPPW9AQN11jpMk+vW8LaXPe4S4xyP1TosaO+DvodBKsrnES+62/TSgopA3/
0G2iSXYIQtored5iUEzmVO+IVnhYGgcPwC2T9Y58jAuebzNn8fAapXWP5TNSZKwYvJ2R7N6PwLL3
D4zn/YXMdY6Xtg/37dCBKMZL79JaLM+urdu6OfZ1js8VQxLVyZUaocmdbpK3tdLIkU3Z6X3KmZwt
bmdtEoUPwQmgcXFpGsgbTzM0mWn4jMxN5mBjhmDqmzIca46LUyk0SqapNcA2oXjckRs8JuHOma73
7Qwzwg70KGgCZX5USBZXf52wsV311UR0CL9JCxFaNxd8hCztHLHI4f1iGka8IGmk7aUbHP7vwayn
X2i4RICKBmD57WVWEwcosFiJq0ei1vNLCuoMVQD32772F1ihABKvyQBausitaF1+aDscsd1hDXrO
xjNlOKrWz2G6SsSbutVaqat3OFlOrbDy6ESLevebJyNJkisjockOT8nPPTPovMWEjXxRfHtJRK6X
6XlIFrGkV5Dj7ENfWT1iihIDeTZGpOplpId0g24MvKUl+/RFq9lXzc7S4+UNP81HteCvoRLZxzs1
TYwXiwWO90O9TPGvpt2AKzMSq54VgCx82t0lJrJ4R+qjvYadqRuxrt5Ali2ireVH1w+Wx+eaDxs+
Y3uD3jjKcqCG4M0V8FIeKZS+XYfaqYeQFcAEvekUzC8LlO9LAxAeStoJoTJJd33QZfSINPKIWm+f
PNckO1QQu1wBi5dtX+PP4XjDKD8vSM94cL3w0drmAjnxDlJqh+PuLlMQX0yPBDCW54eVy8CLY7oY
2o4VoIsohZgXIFD6hdRJhJIchyHDw98CsmFUKSQ5mNCO8n3ObWwjLL63mZSTBhKdNGGTzNfLRjue
ParNLcGTRTINVGEzA0u/IN5ifQWL2TADkoT7GLjpAwR/lJc7SgVyf0dzwe/oxXxJmRdD9EpWmLEu
aToYz48k1uMU/Lk0kYS+GSda0tJibIF/B2XeRpl9ASK5qOljWA+yrktOfSLWDwsUUsnwHRrbeYg/
jzwHNHGyys0dK4N4G9XLRlxMILHG6QDmeIoijZwyyyhzkcMq7ySLSzhmfJDNRbaAmVqr95G8PcvB
SADEJaUwamBYP8NN2857/GO+3qMJsv998zZjt78DCg3MGZfx/jMahQHe4Wu/v5EnQCe6Ayr3ndto
Wm6wlWtki/yyTT4yB4mNuu9K1u2/eV+yyCkRiRgF2QMK4CcevofToIbk2dskK6LYhvmDE1m96GIJ
e6DnxG+cxedl6PddXgfbDgeO4InwQpCWTedhC7G+SQj+4QLccr9z1YBp/PJ+IWoZjrQBSyV4eqvY
elhRMlXI3jjyqN4ClnoDGoc82sHooB12EHK0qSWk6upu0BxcfeqCJ9dQgzFDbSCxlJq43tM4QVZc
I5vb/bbczw0XaIVzpODU7ZvcxDvNCB3tuq/JjG+xagrooPuuOwjZYjce3yYEOPAe9BR6l+FzyRgF
8kbESZvl/wB8/VbQA8tBfMAKjhHcUtjifivoxQQOAXh1/CS0TnHXWV2v2A2QnbeXISD7DmpnAC+i
mJthv/d/qO5+re32y6c7cRLCoxrh+r8VttatOljGDFDVW2iUwIBxF6gDsJP+/lK/AejYTTCzhrgW
ICv8P93L+r9IjJdcDTlHKvmvNRIqeOLKwUA4d482JfvqZpBC4cU1Ek9YE0vwyN6D49/fy68QAoUh
dncaUgwedDjWefzrvfA5iQHfyvqJgVVLvzQwYyJEj2MOM9OmkTr/0zz/+wXRigHAQZrDhYtn/Ruu
qISFIqqDRGVYexwUtcKJf868Qph739l/P8B3Mvj/l+2wHMd5hovu5mIMAoq2X8cYhkCGofwbIROM
QzEeYrrufKgLSez0n+PWg1Ir9Qjd3MiKjm/IV4uJwrXY3SBeQARQl1oZ1J63MUH1Ez50nEJTfwXX
FlipC4xhKlp9yWOA3p/HYeiQiEHZSfrh0LVui6cy1LAddlVuKYr922SNdJI+sDdGQaVIh5J73nfR
sN6pWswMpL2b0yZCVSZBFl8h1cka2AEDafA83kMktGd7SFBvgQ05Qo7lmv6cyLdkRy0hFs8iuhiL
B8npHoiWGbam4ErDkd1e+tjhDQjyqcsuyQjrCg6wt+hqQM/gIIbdJtpghBmnLtqKfrSsb6rUQO/i
in8VXQM2rijeQ+nPGA5sf8H8bkO+h5FsmFHbIrtRaXwwucYlO4W8Zr6GLJI3dQmV0oiMDohiK9vn
BAcvSy6pnxgxZzhcgr0cGWcLpMe/ZYJs8WMyVEK5DsAPasAMOGchxZRrXgZOQ2LYwbgB/UL8wAZm
suVQDymhw0fq2bzpj0A8d0wdp1AYpxc9QYeUfmwM8K66ggwChOZR2CGKJAwlOPb+9Eh+x/yapusS
f4EVz085fHULN489Y1LF8GqNAbS4Bh70dSphfAebd+i1x7OtljXerC/CALXRXOJwiGheeuL5cqvY
OI1bAUJsaZDPs9yCmWlEOJ5I2E7Laxp2youKExz5kCZmfWc/9aj9AldA+ryD/u9JwABGrk5v867J
kPL0AgI9h3P8Z6QH9LafVL6fdq7qbWm0P8+jPmsVkkbLwMlDE2XDFLIrO9Y6w23ESsXFoqCa/Aha
VOdPpmdBe+waCjueqOvlifqGyso3Cz81ZE6umjDZzp1d5yvUUvpDZtO4XBkVl6yB5Auo1Ww/cizq
K1JTDfknicWrtKb9BMu0rlYWcWTDbTKdkG6jqI17epOb8ItW2I7wUqS3cM8bGHaFwNMNA3uU2UoO
UjfufpPtFB6QF0wHCDqTFis27b4J457iiJgbS4L6ppvH6UBHgGCgwmHC1I5Vgi35Y2bEAGbRNN/h
XuRVK0wNG0LfV5Sz4Trf4u7oeQ8eqjdQj+Ik9H1JIJw+LvjIc46M8NWu2p3AvPLvA1PtSa0R3Gme
SXoUMtRPhgAdhKw3HMYiSHT9vKxb/rUNeopiwnUflzxuDmE8hdckZKIpdBAk8HhRGF2nEb3jZMYf
AV80UExMCfseAWxGRhWZ6MMcS9Ecje+DQzR204dxJih5EAqq0a/uOhmth9mwW3K44hkX+admjpk/
gwN138aYyOignZmQaDWd8MWM9qQ/8olmXRXAZXHdMRCiFYkm+bjOiUKm1ukbOk7RAOu60F9DOZrb
NSPhzZhG+wrldGdx6nmBcNGtd2Gm5jPwt+AaVj8RVzmi3/doWRIodrc8EkjcTfAZNpnlxxAEaxk3
0fZ1HKWOwWkaCJi2bcTKFa1pIfDT1kFavaj1OnX1UBdhZJqLjzIEYiR15bwkbXJN8rA113Yd7DE2
Lr6hbbcWwJpe6OK/hY7zC4FlClYZN1UAN0Iop9duzirqdXIg8OZfjCD2szfrfJQhCLZ6LJwCC6vK
rKkpXMYuIV/Bjekiidv+pFGqFHHYTY8QuavHUfhJlWqa6md44odPdjVdXEAKvpY8skYWEvcHzidH
1Y+Nt4qtJGu+PLB4FHCJbrP8KjuzFYCZuxd0qB0KY+boEXbE/Gxim5fOhvyaND35OubpeiuBOM4A
PonDRfkEN00wICd29W2aB7op2kixrzZAOlLlkNjLgspxeEiXVB0R6NMUuuAtu5oiLR6gFAC7vAj7
HOvenGa3Ridp5vSrTfjzgkz9eRu6LT9B4O0LOXT1D48JOYkpc+4AR6h/miyjvLAE8uJI1VMRCugj
U6bMacgYjYo6G9kz6yf2CodG8lFarl/nbd5+wBXJqznT8R0BtXkKcVJUwzpMT12ig4KiF8BtYEf1
ZYOp8ZS0EYc2BIDWRfiQ4CxbEZFC2eSoSKlKrzJAw6UZe3lS1NlnqEsS3P8cX0dhnxwldMSfgQwM
D6wX9iryLXvqOrvd1KMcDmuGkItEvGsuPQmna7i2l4d+5PajzXPyLYEXHi6ZwcPP4TtsHlTV91Ey
uZvVZrCXLmuiUTnm/YmnHamQoEPjhcKLnbfA8ls4UezjBinsc47i7fOw5dNHHPj1bmnK7rYomKCi
SJtjyzi9BceGHgdTx9oKkvs+wXq3/XGrA/2gAAI+1Ks2QwluOjzaZff2TY7USO+37dYy4m4glVCo
Tzr9sU42BkNF3a2HJFP5VQTWoZzNRu7zuU6ADdrge8BjqGBuPSVbw0rfrbAJV9B+d9BMK5rM2XQI
tVXtVLTM8Ft0OagfUOe1l4D4/qWd7Ff8TQ2oqYlexg4ZjHSZvKxMQgBGTdRcM23iLy7gDoJ5sYR3
EBu45yae5+EEX2VCSiai7IZwbfMjC7ueXXciNxWYJLIVMxi3KmdblxVym9hcdAnvLzoA43jjgyHD
XKfhMlkIyWdAzdFqowXC56G7T1YSPGY9awyM0VZAJM6M/SDrBh5ikE5e3MBarpsqsD2FJoujs8cp
m8dx++DzHla10556hBUbVt1qhVnT8CZfK1QFFo0CMmQuJYWZeb5DvSbHMkGjio9LtkGlDQN+egvB
EI+qJUKKeDOhFJheaCO23CKOWDPtZqSw7iFsuJqnNLuGlD3s5cct8TyGVWcdQuauYwS78JwTYJKn
ofW9rcQ8UvfEglrBAh7XLbOFDXjdqjIgbH1qEvD2RSxI+6h9FGynJU28LMNsiMPbhcFwUMYWSOJd
1iKcVpDobJVGbX0t46kp0yhT11Pg11Hetz5I2ZZg+vtw7SpUip3adSImpt39hH4D+VT5VKYtrElu
1NgPOQiW0kVQsB9I5FpxqwT4oaLrATSV0GQPfZF0HtBz5qS66htC9aEGVXGn4KZLK7k269XuRc0r
NPMRGYpyaaOzqq0BIQI5tYdFCPwb/JjTJaBszcpOcnh1MqJgIPNADV4iE9jvM0NqksCSHJ8gIY+S
A8xpsYtLpHAigA963MUwS5GJ9IMPiM6QmLncN22JSDrhDToMmrX5hiA05JCCQz0Ph9kQreyguizK
xMHEq6b0Lgrm1D2DTur4lRxy8rWe5y/bJurnWpgvNTNUFigTuqcF7PKB59yeQhweIYJEagHAZ9tN
6+P2YpPGwftv4fcezGaKDEIxU3Qd7Z5s36aVtakvXN4QxNd56r5NNd+OmW5BJNQrvwPHkYdltI7L
UG04bMgDG0XylEHCYKtmRrWJ9YAFU0CRs3yPtFGPZujH/DBmWX076l4/uWGc6oNDMwF+Bm5VZ0XQ
rTDqazlUcT+0R9ih6VOvwgguTKFvFKfBXaxWchMb0Ca6HkGfMZRFVRzz+WvvMnfa1hhuERiX2q4K
2TyMBxOl+gIF0zKdjUW/BAbz8VoOqpYlScfZFAw2bKjYIMly5zHF4A4eMNvTxm3znYN5G04SCH9l
sSmXYvPKXnDK4/BvUtVWjUR+gVtAZxSmmqODu7d0vREvsqmjL6j90Z9IReykQ9YdM5PJh0CGtpzR
v+RT2HfPrYQWpUbhdsxiLj/rJYZonyZaf05CDhNLnPC14HaVedkAnrnmJsag6xAYW4MmUjmJk3uJ
suR6XqLmm4JT9IvidfRJRclyO4M7qqgZ9DkBaPUC+A8mGsS01RSJDIe7lPMEeSuC474IyTeiOiAA
vu/2U3uNx1c950FzgGEDVAzgLJ2ee9o3uoRTb52Adm8acEW2yAjNkhBHCvjLJb1rzRi/CiEmOE5a
3EMhYerKS4XPLVGAY00Ib+i5S12cVZOAlMwi11L1dWf09IdB1SZKZZIk/IKDd7EFC/JlvgomlVaT
kcFVM9D4eWcu4SqclSsaH5h7Slf56ubc4HhA5XnUjkOPoTlNbkEe2BvjQWvDc4qU5nYdnXlV8bSi
IRSADvSTmdv12zR57BVsStRpzgBH+T4DN58LcAIznOlzcg2YrIZoo1nRvmQXrv0gELHxY5eJ6YZ4
1G9FgHRkqlo+BPQQDHDWluE205dpbNvPmUHPEjUmY9WGwRBe3JJFT8D3cwZdAnK4Ip0W0Z4WJFXX
iH79An+fEBKpHEPqCR450JdELFFQOr5rgXwXUth1zQyNMzhxLKKSCHhPiJrRuiMFmNupUiokafaw
l7FoU+XRhwA5ddLz7VM/ul7dxzpaxgpVBVcIaXDob6a0katbfwrCWPbkPnUJTNIqGprkawvhWtCX
c5Cvkh8B2as1vFNCp5qVqLZXAnfZJrrRlRkOXOorAQQ9h2MUelLi4cDxvFM3PudxgvYYDgWYeUBv
qSRNCnRScswdrYMv+xN6fhBdVwu2CoBc+AHQR6mY4YJJp2ONXK0/O+GC7s9xGOFKPAgoMLr+QAeg
/U9oGwD092Qg1Zh6GGFJEMoH6YzCcyABBBtOQksJFBKWZIvh/0ATlyzEPI6y9xUzYqWfKHBu8fQG
FwVmhzzRQwW4bRBHfDU36CG4k4dgLHckFvtwy77XhIdreoKyc8N+G9B2pPnsDNxBoujzxW8BKlsu
lxRHBMLx9OJg9hny2wkJ5XoJJQs9KV09wsl+2oCv42nhyJNavia56+euou3kfH+TOAxvK/DVCnE8
lqDd0ZzhKZmoadJDCqlck1yHzg1eQwnRTMhxUDvUw9GYHN0/IBTSlYIO4i6GnASpu2GImJ41SKJy
cmqmrPPeHAWZoQ1oSog6XLuQQ92vpGkPZgHnz4AdoN/T7YbULz/woE05cPiZM+OKiAyMHDIPV+QJ
zEP3YnLXPgfg96ci1rC/FMRh7xzAd3ffw14hy4L+Vlh10OnIRAXzep+txRYPoD+21PmfOt9rGPvn
Bwp93lUyuOZWh/BnwZDl7mTkfXcwSQe5yMxARZmgfZJsXbLzgBQuKxL0tSLF2i+qP9kphI5qzc3S
wx4wq+9mCzn8lJbAUJriHHXVlGz+w9gEy4oEIWgPyEBRIXJpKD3ZlExdxbt8fQ02jnZORVQvQ/Qh
RycQWuG7RPpvFg2dYRGVM0qDfgtmVCNWRuKAdMKOV05QNX+v0ToMiAsy6rgvNyXqI5wiMw+OnYty
yAPigfUlD4nWB7R9GOHY1Nnndm5JNJYZj2uN7kVxAw8j/HvjpcvT0FVxSN30CeQriFuo6KDzKcEq
DzMSpCiGsgHg1qVG5Q2L7IA8/G4F5L/ujXyyQ6bS9jqoRw0xraOQd0PdYzqQx7F3Y5X3lAEUDyZx
gnIaDyZbazj8oe65Gkw7yNIBMHvdQJlibXD26IJQY5ybQScisz54PGy0yuE5O0iwuz/QLAtJgZKm
vg0QhscvKC4X8ZjJzu5ZVxI3V8hg0muL7gDNK0Jk4k/JTOQHvST8DkKt+nttI8x8vmwrBDPcARnZ
tmYtDBrtPOcrdQ+LbQWGACMN+Kms04imWQe5tKLsQwT4MEMDOL2cI4AWTbWAnf9jSQicTFSN5Kon
UkIgZenTwGt9nOI+/JTaMSpYBiWUsO0GjfC4+QIODH+BqytuqtiNM2wlbQ+JLjogsflcpxb6mLHf
IEir+bLidlm7k7OohkvTZz4+AqMG0xMmsDZV9ZzMCL0BFNdNMZkMAqekHtGlou79eJc4425r9I+C
7Z/WJjuCijUflzWboHuc0PejAB+ZfSFW5DWMxILcD8Ge8Y5oYNwXyKl9U6SKMxDiamhEhQNdQvsB
uORh64AAFFtqTHpQMyQ+VRJ2zWEbVvwNXLrjGcR1Z6o5MX8uo0BHGj6u5TJR/zlDtJjRcKu3pmqH
Of8wUjs5XI7SAQVBAxSoi/Vd0vL4JhetyiBU4DDYo4UCuwkCEb/6tlHXa2DGB6iFZAkVSvwVunzX
H/oxY75s6ChtmS2k8ZVbvIQv3OYTPzjR5C3ir03aGxnFnh6ndKEvARdmvQC5UgnAAN35ojVd9Llh
4FzRJSeyFw2OOzxkC/UoClgMXfXAQ9odOrQt+ajQ6gzdChTO5xn5eSUSO+T7vKX3S7IAhk5izS95
2yWfBvC8aIXo2s/J2OlPdtK6EPhinw8ZNF2QatQzlnxrP9fBEtbIrdagDJB53KGVBtrgAHf50tcu
OFuJTV3ZRmX3aAGgryc6QG1uM3ULXCC7CniYvwAxbjIsgzp9hfUzOaxo//Nhtj4+K3y1Q1zKOUcb
Hd+HHcj7HhBPNo751ZigKUS1sQCJU9ew9dTTeG4/wK+HrhAAtyqLpY4WZwlFm7WERTe91wLqpCX6
JLhfPzE+oWXm6EKYt6g6dHnL/4SwMawIJdNzjnT/FBEevWpoYD+F+BOK9hqYOIiOP0H1n9+toBlP
Zp6w63L3FRLJ6cG40PMin3QYYR9sD6wOFDKaiHQnnAe2R5kxJlWegR7HX98uQ2z/kAA7qnxFoTKg
/epWrCLSL0Hekicp0KiwJED1z8agaYYuoPVSSYJGcUD/7UEZ4EH2FQeU6uYKLBx8FJ9Q0aLJzgdL
Rk3o/STFgCiPloy7OsIOcGCCplzRmmMA1yBNou+JB5nvT0sMtXhcJRoNLsQ5dHuPiDOkpH565s26
0G+0J1pdSY3mkqTkxIZTUOUzJYtF8FLg07OuA0MrWdSkYQXpT7QhbUTfsKa0KrXhenZ+BYqJFqEr
PRIY2fMvaY8GkFMxGNWu6IIF/3BIK+R5YEqrwKd1DUqdQOUBQSTSeOg6PNyY2DQQ0hIKMZow+kc4
BOhkUYEWg1QIDS4XrwRUAk2toFcwNd9lrFiDA2iQWtZbODzO6KWBEgb9ylJrX3S+8FlW0AnkqPtg
WmhWeZFSj05X45LmaYTmC4kbh1entjnyBT7FNL5cNEFKBnO/QGS44jBqSbRIDPw+EpLWIWtPol7n
bPjDBfUW06LhucLvoMbN0vUmmEYUzDdoT8HbtFxDNNKYj/9Az/0qUYfGDRZOBrceGh1CKATq9Vdy
rg9Rc8jVsG+hhI79C0ksUrs4VXRXliTdrjdb8hktU8MOLTKzIrMtrBBFCx5lLKekX7Nn+ZPo+vv7
+pWNxm2Bgw5xb7uXMN/9Yb/eFiC8fAqhn/7RabMTLfMby46+gxZ0/JgJ4iCKmcMVjQNFI0Ed/tPE
7HaDv7CWYGbhOQkp+iTkcQQb3W8Tg/6TpO6nNv3wrnRAY92dwPEAcyg9rmTMgVAbvtlHtwDfqTrX
7zqUn/MXjBvB/P39lES/zgm4YkhAc4bpAFqLtfu7nc+zMFgynwwf0DVkFwMs0KNhMlaH2Dwcm3wG
+4R81XnsUZZgsUISFYj9RrCJB7eV8wBF8pEC1UUDwRWSCF9CojLg7eD1eXRpfIJct1zefHjmTR7y
94P4nX4G4UzCJKQJGidGUf67OxTV7DDFazBfxKh2+nT7KeAyI+3dow9yR/Claf9ziT4SYVyPoi02
VjfIvzT9zVSSravBAw7d5Z2pW2t0WChCDUWIBteGbzr5z64Hq1KU5xgfFi2+ruJ3GUMCuDHq50ZC
JrOr9yDu259Gplrw+f047KH17y+4b4S/LFMsiBA+DCgH4KMncGL8Rq6jmFobi8PpKusDq2iJCJsl
X1ILov+fpAP/fik8OlD5KYCUfYP+tic7Hnfe1Wl99SahmilU3VhH8bADJX8/ql+Xyb79seFg3mWY
SMjQ9yYAf5VoNNTDG4W2SN/V2/bv3pQnnWItzqFAgy1/u+J/1M3hv2vC8NceDP+rlg//d90cfvky
hr92c4BzZ7cl/dee+rfG879/8+Hezv39j96bOeQZusvvTymCJwiwyP603hvPM3x9HDyqEPcw6E3Q
7QHHz3s3B4I+DxAvhjl2CaI89uh/NXRI0B0Cai9IRVgaY4Gn8X/S0AEB5vc9gr4Q6H2PAIpqCdFz
D6x/Efw0aQNLRzSK63WIsqZYjKYg4nx6Y4YsGAH0R6TaK8Mno9BXq5hAo/IynHO6VvUIE9OVBSrK
yxwt1tE8LCP80M561z2G4foITKEjp0hmPnhU0Ir/MUCmRsFUJABVPQ5uUPvxON+2S5dDLghVQFy4
LtxIwQFCQ+WbZqg4kQmet2ibSNFLzQ4b4oU9zFAMijJZNNrjjNzMqLWC4ZVJn33L/x97Z9IbuZVm
7f/y7Wnwcubi25AxKySFQkoNuSFkKZPk5Xw589f3w3S623ahXKheNgoouApwZYYUwSDf+55znsPR
btMxYm8ZV9BzWZF3RL2wXNgbDuOWAfGzg7ntF87tiB8qKIb+2sLF2bmtgF8+54POOtQR6WMt5fww
JXp3h8O9uBYSaOkWEIWWhNJbtb3S1mNOALK+5nY97Nez/lYgsRzi0fFPRq3SG5F4+yk1lBYkVVrt
bDhv2MmTjDdzNDKxmeyo2YElM15yH19Dirf/URiTs4Xm+jUGunNvVzPJmcU0Lz1goONQQdZIhHFJ
HMZ0u3TwSs+pE0ysNS6mq+HdLMcrxl/0nzzHx0smKvlwIqPeW25lhsotsxtRAHRNnanhpGC6vO00
W9222A/uxqTEpdD1S3/Wx21jVNiIalV8l5iod0NmzbvWTr0wVm57NRz/w46iaiMiEYWOlmDzafkH
KKgX39KwbLhFGda5zdqZtLfLQetRqta8mpM/3ZjYXy5py0hZZ/gtDDN5tytn3CzxdAOdd96gkUrm
3cgKSC5pD0M1FY+5yoqwzPL2zjCzJOx4R8LIzx5wqqC7TFkfprSnfsnghAZWa0x3MxbNTT3ZEOZt
flKNjO5GH6L4afFc4O45fpg+lGXl89dKqZhWa3FjJo1+mvX+M+f/fx8TGXpwAe0nm3mK/KvLxPXg
Gex8sdLKCIL/stxZmgn2vh60fYYdfL9ofXlFpTcQTPrubGSWdTOjRtXKtHZAL9vbajKXtwEgX7rV
ui45WTIRm9rK8iYw2WdsGoBt+15GkByb/oaxpiV+6twOA89KzuMlAkvlydCTE5hCSgAy3O/1sJk4
DwZ9RLrPWbpnDWNMgmTopbO+i1AxB3+CXVi+zmMvLxxg77UufxazIv6UW1cBt29bejX8aNc9FrJ6
xnBbBjlbmILxdpelRjeHRYp7gfxhWK6f1PyJSghlRXR1sPT6i9X7nI9nPzrU46DBMff9bdTX8YYo
7Rs3w/beqItpp7XsP/Isto8zW7hny9HGcJIcRYpIgT80Db5W2smNEjsAk/I2uFGz7d1C7UFnGEfZ
ngj1n7uC8yMwOY63yOIRcGGSywiYEOqLSWIqG+t0l+HD4tQu26sXmflD7dnxccBIGsxLZh6xBE4P
xZQv+7LLjE1d12q/ZJNza6nhhNV2PLIbjjKU0nZ8GC02smLWDhpZ47vREknJF4xg0qg/llKzcn/T
CGXICx4qszjjEL0rlPdr1RA+dJzFf5Imi1PLKLMggTZ8IfWU3uNtfSePZR053DccvcS7Uw82jhoO
iV9bxa+sF0m9wY9k3MR5Wex0RM5Nrcc5+pCVb3NsKJeZ226QTNzv8krh2XTL+evSs7IdIu7PQ881
mM7T/NWfJ0iXVEg0j42aHkvdIS2MSHhfFYnlB4Of9/UltiNxNNlKt/ualGcdwFEHnrzI6sh+PKoC
ik7yTYXv6tpJ93tNUC6Mof3txsTL+8D2yEIFmgMNvUaww/oG0A/9LiSojT2PHbSGJAOZzTM6HExJ
M/EVL2uSuxCDSfUL6zAP5Q91I+l5tmjNB3BxcnqJJXtSF8loOPeZwrAXSEKEh6z35HKeLOU8TOxY
Hk0V8RXJRi69o+oG+7UldXJKFiiUVCuY9q8dV38aCmIpSSi0yLWCEevgtck17EmR0NUJvrh3amY2
rp0vS2wQTXdEHInviUTkj4AtWMxxHHT3SRZx4frLmLzVntVuBxaoBwEwC0gRJJSg8BTbwnjuLJJo
SqTowbXrBMvYR8eh9vh+mMOAdjEt2kPNrf07+270Q/LF422H2n+ZmSL1jevMkwoWAXQwkDapgMCa
lv6FHXfz3ig9feOZHJfBWPS3rbkU9xFe9e+wZnoWknlkXskZDy9ali93he4eXeHk32DgOp82sc00
SBMOQSzZh3wb+1Z6tNkZFNxtQzimxryZWapBjo54FwMpE++5H2b7nFNX8YlKKaNT0aMyBCSbxoeo
sZxnniP+Fl093vVAqxFNXbeOQpGROTkiCU4fWQqjjZtRHD37WTlcJvxOXJVzol1SCYguMMxCvck5
yu7MvI7ZpBHJdUPDL5ajj/bxaUExu7Kjf4QhOEKBWMromIkMJ0CW8GVFIGzul8ZsorAdW+L9RptG
xXaGZ3Fbo2O+4bkav+EUa75SdDLsSk1iVQC8HgP5bGbtpIQcLqXN/QZUrdI+LH1u72dVouuZmsea
3p1rdXAJDXz1Y9DjId77/liLzgTLl8pmZhlcyJcGXdwKvMrsrtJaF9HaZDZ3TlfnR75zqdz3hl7P
eC6nZs12+bhglP4W+V1kbcsU9/WG9J297yFiXtFO9D3LbheHUV+i93mW3HN7lh6Jg4Eemsxwz/PY
NSeBY539lAVBf2A/nxPUCFZHRYioACFeZ/vq4KjY2knpW4Fo6wfRt92mtW3/nGtDXwRuVFFD4cr6
2LoWizdK09Vbpmh1CdK4b0UIRaN6pZOjLred5c+YwQAJfHMYoG4jfaw3puH8asWJ/8VNyuIdCb7a
mcm6y+QWHxXsnrJKC0c/446IaVU/prAubv3Fcr8OtsoPdVLPcWjE9kJW3pzNX6l1SW467BLPSPxs
wL3CnKygUQMFK5VBoIKcB7zBpcdEJOk9QXCBAolXNBHvbNupUChtXA9W1D3Yfod4IuFlvPULA+Q2
pueCa0lv8a6Wrvj0G6PBEVE4sXbyKhm9pn5XfpkJkrc7s0ymm77tAUVKNtSbReEq4ViZHWWcXfSl
T1+b0r2L54EeFHoHEMa3o9cjteAafrA6Hz3Xxcsbk19MNyCIjHsnZzb0MLfvG4iHuDnUYP3quwv4
Kauq4+fSQsRZZXVYmEIzxUxXQarv/TyO79rOWLajsURHg03xntVKt1lqM9/1ut6fhZZsnZ4+gEQa
7IRI8bnfHJkqcgptmaz5YvUltt3oV8eqot1Q6WR7+TSXNmQ12t/S9ZAdY8asFuCMjekjVTFQRDRX
+VljmgDNvP6j1pKcW4s53lbUNbzk0ZQ/peh1ez21IbyIqD+rGrsVF7jj3WSKkE6sMyMWY4yFtdCg
xammP3ipj5pRGnH2isVfqCCJxiFhaW6zz69rw9k20bLcZJqoTyOFU2d+wxzbe5p+REvaYf/tugP9
AYjavlkem5zYt5EtL/U8jX0oDKHeY7NxL0ji2jdBdvM3StK/dUr+P8w8/KenZMPgLPp3p+T/aSv/
A/Dwtz/085Ts27+YMEpQBnD3sqhZ/76fp2TWi7+waWRB5dE9DPn+fw7J5i+6ztKNeAjHVqq42EIS
eFjr2Tjl/o5xvPy2EPq7OjaWmH8+FHPu5mQuUDUgtjnsE/+yzclNFErAn8PZLBZ/SG6XTJGWhqNC
V9lcngc3tea6OKZDRNq+1zi7ou6OT7annGO7dNFjXrAMD0p+/FseJM69oVrnPBE6s4Iu1yhwwUsz
8IxT2g53W/9qtUVxpzwc8htM0P3O77z0zpg8BGxbYVclcG9gUEo40c22edcR7sU1rTc7nvoFnku9
vAAJ6K9+6RgSn0ucPat5HKncUV6PfcEpX3U6YJ57PdHw/HqVD0jRK67K6J4dCFhHnvPTHvdYfHGA
31zJwajrFJvRzuQQfr9EYNG10exOWe3zFEETDgdHTFsrsaBgp1mTP5EHmt5dt2gOaVtFcYAwD1y5
QbmDXJG8NHQSzYRNJI+GeDB2fuIKTGBNcrUnR24HnVkg0PRyOqt4NM5e034p8rSjPYQFhiJXbRqh
btbLE+JfFupi+jWbJtUGqyh6oMEuPTdpKbPVCN9+RQcaORbwGX7JM1ncYQtKdsjTywnlSRjYisx4
kw+EsiWhdS8AA5BeDL+VBy2P78dMyp0rJ5odEluGLeUGB32sxvOUlP0Z8lt6l4jCAeNdjPMj5Xb9
Lpv8LOyczLiHnNceZqMpb5loxrPVlvOBQIT5LsFGnVB3Oqx10G/DItOybWnU+HlUYnhHamZ6fLaN
vmMRo23KKC8ftE43H0FfdG+mb+TfZ6PVn4yhJ+eSTeV90doaMU13F9t698p7xSCBFcW/YBUqXk2V
Djvh1QTpOoPgdJnhtiQ4s9VMNX02Y9vec2CrzrA4ptA3Ca4FkgsnxkXl+x8r9l6FjRLckrWF02U4
5Um2tZwyeSjbQceEhCK2xaZDvZBeDTuPKrqAJsX3wRi8m7IH52uZdn1nIYNidNNRLY2lD5M2xugm
ANhsB82X53oBXZTHtXfQB0ZSJm150Wv6o9IsXu4zW9Y1426kfTBCMYJGcUvyqBmp8wuQAfubMnVc
yoOSBBs/BzFMLnIjtdx+TUWhv2CHm8747fRtApXkNnVre6IqpBkeYFAvb3Di0ZW0vJ5uIPPGT76V
2fdew7bBq+P9MLjlJdXb7mpg0NziNO7wOQ5LVnBNlm5gV+gGpB4me+O0HbpPO5baGKT454+mlDyR
faGONpo02ZEGtibCIW77wFFR8cxtpL7MZQ5iPm50wqGFvU21Wr+FSFBy6h/qOnSJLW8VVv17QpXx
vUosY+M0jvk1T9kUBXy3p5c2IgC6Cqjzo+NkZsyYk2vbBTvJwXai4tQvqIEAhtyRM6DW2Ey69azf
y8gUIoQ6kRV3WubFz66Ab8amooroJ2iaiDtJWi+bpag+c4EeFPROMd2aC8YfPho7pXIGlsVzzAEF
1wbLzyjMtXjCSyRkFS6ybIzdNDVLEdRePT0YuS5eVBuVfYijQ9WgPh2ElumWwJE3pXxwMedDY6fw
sK/jwTg7Xryd9L7VH2lUNGbnS+wWdXftTGpjDhXn5LQ8LbXRakvYebKY6g1mpGx8VHKKvQ/qIyBm
hYmb66P9pRjk2Lhbr7Y1quc4CcvP2WXLk+2RlJT6Teb4zxzA9+jb//9//3QOWNFLPEj/+bb8+Zsq
qrL744b955/5vaWVymzEGh8DsWBzaJtsxH+OAa75i7VqjigrEDmEzdr7v5flNp28BF5BPrJ7p7mX
EeH3OcCgwdUXpFohnQoGi3+LfvwXjWcthYajvMpJvIj1D3wpTww9BC/PPngeRrWChpRAxs2/wvqt
8s2fRCvoyqs4ht+A7T5tL39eyEf90BjksKJDL0vg4QPKduBNdAqW3TBdCrKyx3xpMrUBQli//eHz
+DkJ/RFdvH5e//DiTGDsJXjb/lHGgjafT2bm+aAMffo8XEWP1DAJXtfW6b4RtG9wcKnhbJSpucHi
lH6bwFuUW0c5JtWOWGDmHqh5N3h5aDZac+ozykJb6FBQQ1nwh92s6m0bx8tt37rRtXDycfO/+CVI
QvrcdZjijH/I1CprtfotPtlUakYmq1p2hVZYHDHHGdYErZekK9EctQKev9BXyoJPixeMwLW6FSvM
xSmN6VLh+gj0YUn3/loiMHgZ5RCwKHceFuonIM/dboblTpHZiuz/+9/hzxofSiUXAQIwgjbRHdf5
a3Uu3Iy+n93RP6Qs4TaKRodgwtGzdyv5/e9faZXq/3q5sYcCHu7ZFDX9VU20B9Hie+KVflTN/Gjq
7RyvOanOpAPEppPr71/vL1+iH7+Zr7vIpFziBsHnP1/ehmhxp2g5rxen6oE7CtayPvb/PWl7fRXi
+gwYa2eXYf5Qvf6gavmM614+at5BUduy5wz/vTb9FKKL9/T3v84P4vlf3j8bDwQ3pvW+8A83BRnD
a2cb6R0MbOPHxaVrJPG5ZvDHjpuZ5hra2xKnhabdZdd5bUahozPbEG+MrklfLjcFXrgHNeOID5yB
XhMCSfoQDMJcDjFZsFOVU8OQcm1+GWJ2uqG56OwBYjkuTMUxLzLVVI8KYpqH1nDal9FZ0sPf/5K/
0ZD/9Ft6ug6L2HYN8ua+b/9FJYyMKMevqabDKE0BUBBrJECs9qiBYtxVWcuu3qy+TywyNnaGS5+L
Vx7yQhIcEXVHQ4siDJGlI85FkgaNU+ovAqrDne3P1ld3LIoXu3G2JKOMR+EX6IyKhBn4qyh/MvSM
yPNCLU03JNMXfC/GpozTeZ/FO3Z08VduZ9nB6WwbmcawD+CiqxueLgm7gMjYmrGTgqbCKljZKfwI
wxL71qy8JxXZ8ig1WWxKhlxMVHH0kfDgCYs2i49WvQz3NamCBiCda53RJ/P9EDn2tmbBGzpW3YdO
71QAYgVx+0xVGeb9MqQlFC4WSJB7Vjvz54w5jOBw0m3jrDP3dmThUJROYuDprZ2N5i7Wg52Y+lPd
t8WLGyfZd0551QTEyZ8pEFUJnTsje5mgYu/06noltcCFoQ6279NoMTPeLrBYWCFRM8iZEa6NWaTj
fd+Vza+lzO13nWSLxvIlZCv6Tcs071ZjQtxYcQrFzCVHWzj81I5otpnhH2GOkF2L6igwcEN3cJRY
TWluuddreV7fz02Vyzo0fQKNbTW2gSjMNzshrmShkh7jDM4+ifD5i5ZnncG/1Zc7QbIuX81mcM94
voQsssw9Nm/vSE7SfFeR014k71N57PTeDxuYHk+ZRVIcvym1llnQN6b5XjWq2mWJoa1gIE4C+KLV
F5yvPfyDaeSjmWTQTlV8GOd+lyTmgxFReMa9bTh2ZOmCWZtQIzhpfZqKz1zhPH6YVX6bRnYSanTD
bIY47zd9lLF4Kro+VLp+qg1Jljdmg4tbPEbgiW+pYvmKh04/QInXr5FYMJ8r54VYxrtREMwe6a6C
/uj4z50dAcxTSpzdqR9PpU3tUDUsnPx0ROZeNmRCBz0iTKEl3KIIH4qiJGuEonGjeTEE5JY4HMaf
6E2rk5kfZop2CTpimGTkfgKlN2w8eRi5aMM0A6Wx55Qb4vrpBieKsVdtq93YS1WdSY3poZrs+V2O
rf7Qpy3d3OUMoj4gulHfL1jl1zJ20dzMABGPSTnlBwEA6OBWfF0cba448LEVXbJ+a4wGSzkXkXfB
HofzTuJoH6z4VUai/4TIMr+agxpPpDOHYzb4HRUutXVWukbWtsuikL7G4diTyLnXZsoZ+nyeYxKk
KH/iWFIyuTQb0Tg4bvW4CCZtmb5Yg17uTN3AV0nh9NbKKf6Uc09Ey+zTvXCa8gzBlEUwWef1WFbS
HdZn9Q95+8TSPNs4FQtbzaFVsFnLkCJJefTQAXC5A5aWb6KaoWABZx6otQ2pNgpvk8Y8OX7Ucxp6
T1/9QFEWv7E6uWvj4kh4fWMkcMKXTm9fFjCH9wZfVNRmvYGREVGiEOh1RY/2Wknm5/pymFGXPxK8
8TunSl2qMbsS8qIrnjSd+YK2muQexZfpZG2Dqio8u07s028W/QDa9gJw4KQ72TWPLWoJJRUwmU5I
MtWYCzWbgr6cMNdxtOjXrtf2PeARtFjjkP5cNNqNMO1x71H8kg169a2TY51YfErO5tmsCQzRduyu
zWrzaFJF7Jg0NErS1ltfUVhFtWtyT/Z1RJM3jS2Kq7FlnRffLwg77N1JUVBf7OftS+zg8OiVyU+S
0cHNMbrjV9Ic3NCdSZ9z2GXS3poUgNyjvOXhArJvX7PGPgAUyUPfped+bS4I6wgllzlSnQZ474Fg
qf+dGXh4Tsl/bM3KaE4SqwZnR9sy9kIvmj0ll/YNRAjtOvMCyYbUCeNF5NLsY8+J/ZUmawzddHl1
V1jZ/K8s7q9KN5qN4tz9qnv2TZtRsuwOTbVvqXAfYXXo5o096fuu4aYgVG/eDWZj7QAzTMeCeEk4
5DLZVWaUbKuyfxIRrsux6yAWZaO9dVP9oqKSWDAZDhom62FO9rz9bvahLK9JzqotkCnkjNwLXLaf
WSqR6VWmQSbbjwrkAOq2WyqtsRskdxM2YxSwH4/3/xxY/8WB1RCu97eL61tOq+8lx/8/7K1/+zM/
D6w/ltOGufKC2FALTqz/fWClMuEX3fLZUHNcxa27HrV+d3f5LK7pwNAZC8FK/fCE/X5gtX6h5AHK
FEAg28blJ/6dRba1Hpj/ON1jL9M5SfAfk5s5UY51Gv/DHFyDSaLufqaSq4YRyYqmoKN7BOEZMm9l
M/f3zCxpKY5posJ5VN/GRq6FOer1J1S1pYJ0VRiUi+nr1Z4sTUFSEhDVx6IMf8uxx7MCStznMwBu
lb+ki9WcK3D7n9KMJwp6+4x9F2c0d94U2jCY+1Rzqi8uKGrj2JKHH06TmarxVuES2BIDnRD7jHyG
fuhktyD+LCR6yBHk5856T/lvoGqPpm5ZLkAYZvV16A21NYyEMrYB20s4S098I0vbY24nqr3zCRIZ
QJ9LnvGWk6S3eNPGY5/3JCdUvzqpClkHKi2nh6HR9obsGXAMn8bUCfaAlndFyKy7/lTzIl8mu2X0
6c16gxP/nGDUV4cVciFI0Wf0IW16hiPCPK6p+DYLlCzSbLlqw0WLskUEfPK8y0iE4pKSzcLvs7SX
th6lczPS//HBO0K3YutLkA7EbZZjp6xWs25cBRp5TYcFtTXSH71nPZlQ8z7hEKCkjJLw/ODmM4z1
cucsXjGIcIRE05kHmU5J1Uxhm9VD794s/VQq9vc86TGYbSnj7iUyhB+ryRiOoiB/PNyAj5Wp0wWT
oA0E+c+Dr1vzSLTpizUNcW2ht1xyeuWnT790a/ndl6L9PpOmHM07o2ztgr1+EYmd06UuD2WSSu4r
1o4etRYm0hlGQXZyyp4clEuFQhLO0AmOYF9LE+pB9gCqDw9Wiu4eJdl433KLD/Q0lVyWU1Zt5jqL
WSULcfJkRkA/1pcdrdvZft0ziLSerp3Tk9kicWhs0nWAZibvEBq9ziX3avJuhwYBs4Ne6kO3BQRO
wHjS1W5B9nyvjDr/MMhemDsfTo8dQDwEBeNFZFPjTioT0JQvTq3ZMfGacX6SaPjiYJX9V/K0Q7cS
bu0Li+3UDiqrjr/GCgINommxKyZb2w+mVW5cXu42d8ya8UJMD2XViX0yZp68t0SEG7Hxxj7IOPfc
GCJuRjgK7UBNCWHWgQX+HXB3aQR0pFuAVORyIqOrB4vUZ8hcyTs/I2BJgNs7kKZ3TtL22aa3nDOB
XIqOpiz6mqjE31XFQvRVmtY2a7Ly1Au3/iLb5c4uXfthvbLvCX7gOsE/uXUacbvg4USKrbvQM2t7
56VscXkHav17JdgnV3YWvxLrWG7IyIznasjyQ7vaO/ElxnsphxV63UZ0itftJ5BtbEWO8h9jSyPP
wgn+7GXuMwS0+9KUTehqkXMmLGKf67TRDlK2I+dDCiYDyax/BrpqvBX2PE2cM5eK4qZcN6+OYfVb
Ubbmd8316MLreDd22SK7Y9/lH/i2/VClETXTGkxQKLmDYz3W5oiJ1HCH6sPy5vgJ5HgM/yBTOISK
Kt2XfkthwFJrx9zLjdAkOBo0Pd2S9DZVp2wii+VJiVVggOdtAo89wMfmwEaD8roxn+QOVpvgQu87
fKB+0j8xQGZhzvvz1E7NA5d1dfWM+QzRXCNbGPkHzU1gtHsI1ScCoGCogb16nxO6y8XPvfSA+ar8
ZKrwCYcDFw7qAukUEIFFwksXVDbLKxOEd5zNFSDO1f0o6KNHshhn4+AT0WY4Wb54uhRYGW1QChCm
0zu8A9zZe938WuXxyG6z1zbTKCyJm9Cx32yiiRtT1Mu1mvw0tFw1vmQAGQPblNWtkdc4BAZ3+sAd
O2CAMrvvcTZqaJfNsq1yTGQT+IFXo8SXtIjUvx/oeEb9sKudyOPuYihV3+Ci0h+R/ZcsbNkq0BgA
9m7bkuN49+pebaypr/DQaFVHa0NihonstQD+U/wdm5F+KIfSfTONbtE2C5cWjFLsiUk3D05Av+cI
EZU7vzdynHW9wbk1GiZRvpHmzmKD8yUGxXbjjXZyqnxVXxqxOogbJKnt7Cfzt3RW3SO0d6KsjRFh
HdZn3IMJq7MQTcdBDxqM46LmuQ8JemOsSs2tmEA5mzbxxknWHAnNRp2Xshofclfb9nPm3zaDgfXK
ndMEwcjRsttEF5x98J58zduBitI2r2/d2psfYfi2E366xL9CUekOg9dNx2qKUgtwgUV3ZZLq92gn
2UvhV80Ldj51Kfs8olc0Sm96ZKcgGb3li1DWvE0QYfezGmagv10T6E7ZJhvsVHoVTiiF3RFVCtpF
DAOHfZeO3oOIudFSuyRGblEnSwfKhS4SSsVdL6pO5ahZHXLmON9gHAclkCpqPL3KMnkfu/HVmlws
5UPi7MmvDRinsXGcRCqcD4O/H29YVKaXuIMt4Ujdf5kXG0HXWnjQe3SdrG3Mbbpz0sw5u2ldP0Xu
wAyv2Qo9Po6wV228cToDvVK7Fgn1Z6vEf4bjfzEcI6Wstoh/ruYcy8/0L8Pxzz/ze/TB+oUwFoks
OoNWxYQd908xx/N+ocISXy1Yzx8Rhj+YOsQvLuMv+1QXA4bzY2L9ORub7i8u/2L9Yz8DE//WbPyX
9ir23cIkKk/Cz8aL5rEQ/vNs3OPBTxeaZY6RuSBcNnn+bssI50Kf6pS+0e67go5acsBtv3YpZ7Eh
zk6iitvFoVc8RATOtpGeDp9uL7ixRVP51adVrwpioNWgEnqt2ExVhDOpXMqvkJZpP3eEca/SkflK
4rtH78+9JcSiEBfb1qfQIXW8R8ai/KqmfrjXh/eiUiykiAs8syxSb4SzBjj6Q14u2Mzr6b1lSJ2g
EBMexjMdGxG0whJ3qNm5cbatnSb7NcGbFQemWpt7Z86VW4rY0iNPL2bVKPf72xhTu4ljLFqsja04
R2zB9NEBojB/CLBwcM8aJBCCukmUnE3pDt4WGyKhY3aJDh4VLas+6rau3yqa1O/6dtbBSeTtTQxD
54OBtHyzutTGrezFtPGMWfMw1zJ+xyTmBrOHIV2wQKDHvfDChoHvbrGn6mKbM3fQ0ZsaBcJkdKFw
ptkd2O3pwcrNZVfPEJ7a6kifU09KG+P/UPYqcKw1jJu6F9G0vgFfr/iY2pzpeyq8CyHP+hh1snsE
Pt9u0rZtt9Y4m4doqaG+lBqzkN3FLur20t9405hGx4W92GlYsD+wCrT9OEjtxj0zYkFmUORVn82i
7h8JEeON7em9gck3iNcUPPdrp9XTsR7thr4Nn7zygjkHGLwTVAsUj3GKlvMSi/4lz2Z4abZfqPMY
qeYmYXf23WdUlwHGYY2O59xaW7hL4BqAHyRsZJ/wvhDucEtAgZOB7/TZezNL/LsMFvYeaGJVBAb7
vq9SAiQPxwgvTkBTYHwpPb8UB4D0aFeWl8YnN8/FxV9sXs7UXfUo2Hvu+iaxboQh8X0nfZUcSDfA
G5yremN0A6WtsxiucVLQvV3I6U0rY3WCC+B/G9Xoqh140BhnqTl66XZsGv+KjWgZQzhOlfYqYxCz
CaRA2l68SCtBLS3Zh1VXpk8OxcgwZC7Fxrc7EdIJXz7xQWZfeAQmF3eS7W0r5uTkKmPwt6Iam3MS
lRZVsdQ7bbhWqyeGJ/0+JnHfbjQwuGdRxRYPW6uHsEa2+w4+JgkRrNJ8xV+nUkhLQjrwYboG2UQg
sj4BFtf5r6oUMfFqRL9ZOte2om+DrhRdn0o4JeC0lwMNKWMQ0YYSXedxMOdTYifygD/lIjieEOZw
F6ZG/PazxbhLbtYdtu0EFCCK/DkQOUgjSHaW34ZZbVRhiaXnsYeJvQ7Oogs74O5hgg/4ziIxce5s
J9ljQQORTgF5mGVzvKVgL9t6Js89xRfmCnqB71Q6DPmX6UcCgewJWBs3pQHb36Bq9PqjtbRjgS7l
OqV9Zwgm7LFXzxau6Ae8IH62oVdyPBLWPVFd49xWayCiWKMRRLOXfd0X8wPBE+PYrxEK9PD46M1t
/jAqU13z8beoBfUxpp9v3ZoPknQm+E2iGegsd8TiiXgR2tBJbwzyVI8pf5OpNft+DXj4JD0oO1sz
aNpJcs7hwQ7U3xMtf80aEGla6znBKnCEiF+FYg2SuGukJCVb4q8hk3Ex/W21Bk84m0eHeL1Vz73+
UuJ2wj9EUCWbP1U73HQL72HU6TfyR6ZFYBPaUXD3ZfoReCH54rkzERiyMDafGFUPxlVfYzIReZmY
3IwzSnnpSNJYEa4iY75x14gNZqjHITULmkTdLhzXLI4+ZgOcsjWg0084nVg1ZuG85nf6oV2jPIlz
S3NMe1Jme9OteZ+1hmZvrBkg0c4Z8HbWTxvXz5KTil0r5derl7dkattbfxotoP8iMLiMbpw1aaTH
ir3+j/QRIKQ9Jh9tDxmeq2mulrv5R2CprcQQeJiNH5p59q/mQiZ2E8PCfcjWvBPY+k+3SvRTBpzs
BgBIs9Xa0StC/FNivc82BKc8Lr8nV1fxxoatsGnWhNWyZq1iJ57v8jV/NQ+CBiSWrFiNLAJbfvpg
Kyig5prcUgSZCMeQ5lJF/l/sndly3Ei2Zb8IaXDAMb0GYg4yOIikRL7ASA2Y59m//i5QqS6RypI6
2/rxWplVZZmSAgMBuB8/Z++18w9DFgQ31uL1wr4OVoz017XJ1+QhJ1+nizcsm4LnqMUtZiy+MWNx
kJElwslvcZX1i7+sM+1juzjOpp5HJ9H0j9biRrMWX1pEwoCPyx8IXOp8huqEGwigk09TZN6axF9s
+9HJvtmIlM5q3LSL/23sJFa4ZnHFscZoFwktDeSTUV7fWlmUrevFSWcunjorwF1HKmj0Wb5a7rwS
+qKT9rc8hNnZA7h4jYyNw+7i1osX3x7tmmtHtktGNp6+fHH3ZUhCluMpjr9RPFlDg+RZaOmHfPEF
WjTNPnalhID+ahtkOVwshINu+0I6xXZ+tRhapr0Ti+sQ+J8Hm3qc94UbTwe7Y4+cUmUftAzE/HfJ
xf8WyX8qkinXaLn+9yL59Fy0z+3PDWRu7vIjP4TP8i/LRVJkMVqQ6CGW4Me/i2TGOQifpaHTmiAz
Gh7/fxrImHh/FMXYgfEJEzS4tKGRDf2rhjEV9ruGsWd6bPEEMhIm5xr2eyZAHXQuEbiTfaLt6zLR
sR0xrm2aByPszFarODA6uA3Y9UAAwropi1nAgyIdl5VRwRETHzKO7FqOK9dGaLphftfIYO8GvQB4
aC4KB6fOVHUm8cF2nW3eYGEbz53OgGmiPAXl49P1tElAZHyV2xeDrNvPhMDcdDJ28BABbQNfZzvb
THoeXtQ6pDmp5g+aq5QAN0aTyq89Ueg1QHEjUTuE/61+UcC9tvyk1ZcOAHCDdp/Vbl9fJ/RmyTUJ
vMc2UyarUlv3KA+aIalOdtFES86c90mjd1tyidlWm8nLDCZWnFUAhsJAZBQVu1dpXdiPNbXoWvPK
8SmGR3WteGe3TB4tjsRRs5T8xtStSjPS0A6XzENTIqMOCSzSJ7u16k9GCz9oBX7K+8x4/HM2zWcX
NBgWvjSfD/xXcDn0tnkVW4xmUaqJTZeYnj9Rd/HvmF59g2aMc7Q+z/q6G8MBN2TlwNct+5KoWiJM
59Uo4KMVmsqvSUJpH6YoR6iKVnyHeXu+8VpjPtK+XEru2Jg0fB9avI+yJP7C82DdJET0mZuhNLSr
KC/wNVt2s2/LSVC3dsVdpBwiRN2+vC5x8vgDRInSl24HPNkajI9ambUShhooylKG/RpAcIl3BqPp
AF37lIGMGtZxv/TxjKLfANME864FtNZG1DCZTKYS13itnrQ5r+hBZtqODEN1IJNMfaYedw5RK6oP
MMiCM7Dp8qLUwj7fSaXNV1Ov7EGI7TTIbpHy//hf6hqJwl+zjApJR6zjygFVOXiyaI5J1YZjcaR2
GbNy7XRBnXhbo9HYOMSCVILn245qA9xI6J//dyZXdHE3/2FFNYTwWJP++4p6GX/Gif5c/Lym/v1D
P/oOxl8S0ZXjfY9reZWK/r2mevpfksUSRMx/fCY/hnLuX3QDdIN+ABM7842bRPxFk0CnVyFfEQ50
Mv6Fu+Q9qsZgcUUpZqJkBewgmQ++7TvUE0qUOmsBalVMDGp/CHPIwo2FYj6I9MLmdY3mHGF+KrTx
Pp4KeZiqOapABsLsfXbioTBo3urEVEyUybaawf9L3o5TaBBvjk2zAJoFQrdp/6BKfLc5cPDnF3a5
tbprWBYbztvf3G37MSPksTmZoT7dYn2mZz0m3gW8bP08agAdVj99tf+gR2XLebsfcUl0fMJBv4um
j/CddwNMLc7MaonNoLT1LsrO0RJgVMxed4kEV0n2DxrTvWj06tEba0jYfi8HQoA5DsNbtUJYYIfA
idHWqcHhrhR20LMjdFhT3CJGA8rIfsIFL8VdZohO7WRQlKekFaBQQ1wkA52JoLHxGcKX9zkHFOmW
JYF7rdnDdIsQ110bQlnPHTnCqCvIv4hXHqRaUlacAJ0RWZr4TUab3FDf5hvBK9i1fb8NaNhcznZs
3DUw2uEKEXz13KDd2sEh9RqUJpXAEES7x3cQu4UE33ljuBHLb66Dz27WdRQad0JoMZBPB8naqm2S
+lGLmM6F9sivMRlENm7oQFePxjCmyreRTERXrPj8Rt5smQd4cyjqmtpCXgcOyRB3RDaI9mQQv2ec
VTo62tZ2Zrv6RHRfER27puX5C9komcA51nALks2408zMmD5SLUzaEw147lzcTvw+RBxP5aGpXCLr
Blpayg9sjUtn1cCfVhg1pw3tBfBZk6LVjvkHa/F1gCCV/gi9IJrS+IxiyLSFhXAJp3A/I6sa+oYf
90bR5OS62TeRTWSer7c1NymeJd+CLQn+/RSB5q/2UumkRnEfzd63YpPbEpNXhWjS6mr1gekRXytt
eEOcQgV98Qji3rhzlpvj1TFu4rEyy5MHIk2s46yj9FDDMF5G4ahuNKbi5Df8Bwtec4jrNm0z8xJm
HpziVWM7qLPKwcg2RMJiObJqAV71HzHhyuoRVyeddYkeyn7QBkecx6GC6GGm4bMB4XBPeLcE7wz8
9LkIsXNXps7cSTBVOEHRna6HcehcBiPoKf08C9L5CEbEmjZW6XgPml233Y0RK81eWzjYINeDEYz9
Mc7t5krHxmIC9gjp6Pk5irtFyS1JhDRphUnN+Dwu2P1FIiDHbzPiq+qRf8zR1U7jdBvnurhDvZPF
C2zbem4N8nv8qPTEHTMqvp4s1RiTaMHId5uOKss3yilpFw4GL5eDWotuZlWOBHshE2s/tZyob6mb
eRE0Soppibc27F2a6WR8GCriID+1zT4cEkTqSYBYGylwvSBFGcybaL/ClVP2XMUGfKdWgrfN20zw
IECQeHiEcLo35amIUqO5gwyqaQ9aj+7somNzbzDce/wm2Wyy/MLgmr37WBK9cMuUj5DuXGuIGBnQ
N6lBskAo6IvgVDuQeIjhiIFZEabKjaj0vNkHzA2nLSk3vD0AdQzTf32Q00njiys1AJBre1heCkb9
/C0Y61hDAQUad3GvEbFA4R/Zn0iY7g08Ox4LhRsKmq0OtMlzxPg3RF2ac004icm0d4KwSZ4a0Ywh
NuI+7L6AZO7Sjw0rhIh8+o1WA+ehKDCvgWgNvI2ThRoSCkRPCB15nI40JPjOO6T85wRUwvTR7YM6
/Wo5cIRpRMzIZFHmDYZxlbP/KIrsPgntAynBLmkixKPp+iEyaCjgSXdUutLiUH8C3ohLEIHiuTB1
75M19IFfKnQCQzgtsseyv5/J4tukHaMoHowlrCCMDiZhE2szCICK5/Ew0k4Us7WOnNza046wmTNL
VJTxxxCwW7uVlWXjii8rEnFYZCBVVK7+ABKFwW2uP2mgx2i+oidNyRuCeDACjhCpEb5kbeB8XcyO
q4IYiyu4dhf92NTzBiXzdGOXTvhkmUOxQaktSSOg4+DWQfEkgGhvjUIPA9Knc1i+ndNArJxJY4GV
RPKKSpGXVmF2bySts/Jwkm2V1jHHG6bJL4DwboZ8rK6GTOUXlhz6zdKAuGFZr54Sr48+DDK7Hh19
SnYNXa9tPTPGI+S82CFxjj+ErZ3dj7lsw22DA+OCU4lYZ2mtjpnmYVIwJWcCEsohojqAneLBLO/Y
dKpPhZVX0RrtSUEJrZcfIxv5rmDr8VaubdFIJABhOlf2ZK6WKIp1GDjtt7hxmjUaDonOPQm3Y2YY
ZyuEDbAGOVnMq2mmHFi3NGVPNbzTnZvVM1JfklwPToSxK7TETRKU1W5BUqyBKVWfkrSpSE83BmDx
cyCGzZw7/bnuZPABuLa9AxSYbi3yIpDTasrdzrNtnzWCTk8s2DP6jYKwaW3JL+nScTO3DdBDNAB+
3c/JPiKn/W6IB/VF17PkxEAJaQLil+x75wOqWfiVU0o2h2Xxs2NmEb7/JIynPsEPxH9IXCfF7Rf7
BKxQ000Wmf7UgYNIcW36+miyCUmctwBvhpL88Kz5gyB/qXreX9XC0oSHAvcrfYO3hZgkBw5uuuUd
a1Sjj7GMWRiQUFJj/L7+emdDef10trM4Naj2DKB9b68zRKXdt16IIDNdKgyafazZBYYZi7jR8A/F
3j9djPme4HZifoG7+fZigndYQ8LsHXFu0MEtI3loMST5Wtx7m99/rl8LWRfbFPfNxWmGT/RdIVuH
nlNpKBuOJrmv51ezqgV8GdpJV55ap3T/8JT8w/UWy5rgMSGo7Rc6pcCAUhZZbh0VE7SH71tQEdHy
8C3Ah+O6jWdu7+8/43K73j4jfDj4dWwqiCt+KdZn5i+ke3fyiPmb6srRiA2hLAnYgYvJYA+UNj/l
a/nAP+tawvbx+1/g14fUtdDaeS6zXMOw9Hd4yZKMG30ixe3Y9wjlxlEzD5MYy9P/w1UcrF62jQmQ
k8nbpwZy9FggLbKPKAia/RxjxXJcgqX//VU4UCLXXNwveFLfXsXuTKPGPGofPbzVa5usV9+glf/v
HxPLkwiKaQYyN38PMU0XV2sVl9bRIFJkR8+Ih2KYCbvFZ92Jc0fwl/rDke7X9Ys1nTWMjyUX1MG7
D1aAMJjHzJZHrQzsT6J3w6PSB0qRPgO1V7izjrWnVTwiv7+hv77saGY9TMZ8WuCH7z+qhy1LV5Vl
HNOetzsoWSc7G3i5Smz3D16wf/iIPByk0hDN44CWMN5+d0424p8j6uxIxlJOfJQoT6rFOslIlRV7
OcHBjPqXBj5WTlLuXxu3aHDppb676KDHhRl5tjhmdt3si1zi2tTdaMdB549v+iuH+O2r7tGdoIEs
X0EYv7xpkdu4OuvJERgN1oFE5Na4gqmR3cKNAGmeZCDcgpkyeRqp60ZqrfY81AN+Eqm1ksNFaT1n
odF+gTBhUnUqSHfXKA6r7A+P268LoafT+qDxiuaCBs27DaWIrZEQloAnnKgO04+DuHoEX8d+OSTI
SLDZUNb//kkTv65D+A15q9ie8dTiqnz7/YdI24yAPe6ouRq1LlANzg/dNHVf3EawZUZVsDzvSSzO
dZ/Vj8NgKYGR3Ztu69bA9lWHvaq3VEn4WmcBA/D3v+A/3RNWSpr8GOx0/b3XU68hJwwubz0JdhTd
upU8iVAzj8RgFwA5ayI3f3/BX949BDTL20Arh0eUCcPbG1LH7VL0z+o4yICsPj1ZdCF1wWM6VZzG
//3F6BuZOg0alpr3z6arIG6FCJuPUzhN1+A2vAu9dTnlWHrFKen3F/vlq16kQThmhW4uO5717q0D
qSGqNtDno43Rw6Z8RQOw4kXklPj7Cy0jm7e7q81yuRQPFh8Oquq7Bzkzo3iyGUNSQTRRe61zhmPI
iS88vQ+0UrWnKhnohMhQuhcRObcTJxLHbFYQ5tgG0WTfRnFKn0BDjG/6rVDVo3KaZq9rNq0sul7m
ljDG5XiOsAVwhxHO1x2MSkQdv/8kvz4M6Kw8bNLsa0x+3pdCcTG71RIVd2SGQiBs0ZenfIxgvevz
v666UNfwDEjMELT0vptMfzIjdKFudMOEg6rB935wDTgdECxrb6MRWHaSxfTH/uGye/20MOKcBgwE
vp3/FpCu339L6E1NUTeWPNr1JL/atjEcGUZ5D68NkcWqJta1yqz7cpqMP7xkxvtHRHJlG1CzyZUN
kN7L/O5n74XMgi6WY5wchaCTpNZ64toInxkh4aBaxD/uiy3SVK6HshXt2QtL3kCzCeO90c3YPg0j
mW/1PqeLqNKlX1M3i56e6Tj/rByeoya3Wwhy/P3XpEpoBX/TGFv77+l7InXN8oZMTfWALZ/tTmMz
2M1dAz4LKznye9zC07VFLmTvk+pE3y+lcRSs4hqj8doNmTJfMteDNKDD1bsB5Z+cG7vTEPPG9vX3
+L6SAfiKLja5C7pTk+FHW1ov/BY0iwessakuulTiDHsf54csSPhyyCz0nb2I0DQh9AD0Re8bo135
bEIQwQWbiYTmUY80S3whFyWlKU4ItOl7U7U0Q8EcRdfDDNB142i1Kg92SYtyh3AqiPb2kHIqKmrF
n6oaasJr8TmQrTRtvWypa+qKdy0qMmv+Rrc8RuEnwoaD+9xA81mMD9MtCMM8ujZzAhYv0rAeupvW
bPlCUCDwdpcir9LbUunsF03fiXordHu6TXXDvcAGV6a3TiXaL1Or8ylGM7HUVxPng7xsavC7pJZk
fM2THvODfHTrmTRRmpKL74UsPyORFwN3c6Cj0dObi1P8MVu7InsCKfZM56pb0sB3bj7bjOTMgL+x
txlFvShCbA/1lJBGNZUxl65T1GtrTy8QJ6+izGyNq2IEMHorYi1q1ylhjdE159Wy8QXUgcrXtFge
hqEhzWDdd4vgsILOubbJuLi2UKxVx6IYOEgwrY2dCzkERFqipMwC9lUxxOeyyehpIdtu1W4ik8hY
GbFHlzHs9am5EwWEvx3qEx6wInJt46zFDXvDax1Az56nT4U2rYbIxvV8BJFtzidoV5OL53Qup29e
p4JrV2F7/N6CszISE1dmNIk7SVLDcxxEzG3bvh2r/ffXCobwEvbHOzM6ZuI+F1ZM6220ZnEnJhHF
e7q99OaNTrKMN7bFU1S7NiezKLO4r0a79MzNpO1f5hht0XaCnHz9fTQjSFYkPG4pJEJJbeeWjnwm
LWbpxDa05wEjcvyZhE4H/nX7c+yeJmNE78q5gL0HQyjVyczYlm6qt6ecZBi1yyuNSUM2S26sDAZJ
NqxnhPFNW9T8IkKnd7KFBtveFhCjpqd+ckxtoNFjpemti06tv7SmTNzZCcFsmDGDeP7qakwyNgm0
Y3kzE0RJes1MbWzy/hGAxH7MGCAio4Z2Bc+KZJoDolZ2pvORwjwFxEV0T1mZqyweiExjMKxyevOg
lpIjHie69XNGU3JLB025tCSgXR6xJixSOTrknUuDTPVweL7v+P+rPPnjnJS35qed/hc0/SVJYl+J
93l+Oyh9/akfg1LvL46ZHBwYhyL4oI75P+ITz/kLsB7NCoLBmIW+we14f5lQdixmcsZydHPYdH+4
F4H00AWDdE/n4Tus798MSsXikfx5/9Zh0CBscehh8AvqYDbebqFmlHqk5RT6qdC1Mqrx30KJXpNm
HezjTkzVJpUmMZh4XapmO4HGNDd21ZlfpykDS5cDjWDORDrWNJMvU+LlTdTHSWVSPgiP6mo9tuIl
dI3wPp96x49D2/o4SNldwqLtrtVIGNU2LhMrZCKrOZfhyB/CvZu8aqeRpblvuqQ4AYpDBzpZNxnI
lBdtlMF8Yho1EWJnGx0SR6QE92Ya9M5Fq2qFMjqzRwirMjf7L8nr8NYgLyuw0Tl6SbVVM8wdlbao
3xodm4tj9o9jYo3Mmvoh1y5TM7aWWiB3qm3Kd/shDJDJ+KZRlOi9syC+FyDDVnheCoXjCWr7AeZ+
+8VpyvqDLXuclw5BbcaUfMHFN29iJybdUq/jZDXQ1t8lRnw3p2Z6bQNqRcvqzeYlNI8gX3eYNffw
OzoyfZErbTqhPU+phMSmw3Q4sFuwURSeuak5+kMAdzHR0KisrY3imHkr9My6HDzmUaLrHXHoPa/m
1K+84EHlrvOhcqzgrulmWHhN0JnaOmkrKzshGWFldpAtfhpgwIKvMxyfLDOHe1AN2LGm4mh7ZXYi
E41BeJ8DGaGyCZgNz/N46ohJd31y5CK82La6rYtQAk8NQqYzqUAI0iF+WRndiD1/VJjzXEgVvkTq
sXWJXN4TEmZ8qpSJjpNgTXXnZU4GxDEcnXhPYqSbPcQgFov70EXHom969tgJ4isxkG27YzZCON8h
Cq0CQSg4DtDeYauakG8OSbplZbhoW+kbdSURvQckeeoBhjv02cAlgbZHwWsMwKL1LceEtDOsLxL6
mR/ZgBWoOVqXuCHNxG1gGeMmU8EA6MGtULI7dylkutwyDmHfXFozuY4KcboTl2dZK9RcVrqTBEod
nbTYFlSm9+BsbyZTwLXmMttQoVXKh/lR6CN5vk4cbIMBK1KWtIe6iaKNsuvkos41/VBZMt2ijjGO
nsZ6n1LOblqNRNJcTvFR0krajm6JJjGb1UEH8MEXlBn33mwAtXLJGIN9u0qiTvNllwxbAp667miB
IDxQlb00VBPHJpbhqWYysVYqX0I45x3jM1JZq34riSJNGTCuY6J5/bDWPG1VEdfmh1H01VL1J2di
6uoxfUB7pCscdU3q+rp04TL0cwiDAYcvLVj4FIn60MXEXiwRgERTWIDLiWa85rdPTgk2ZEypNPoP
CDz6rwQvz2s3wokAt2Xc16D3U4cNsghVB6GuPhSj9aE2s9vUjS+QIlOX9roPVOAOe+2u1Fvv6ITj
bevFBw4qxtrV502YcPdDYm3dQd63db1z5+kyMbRp5Vn9tIUA322GgGEasuYH22RsP6IZX4s8+5pJ
vVkZBcGhtHv6D7FWXEIdFL7XwUCoGSsT1+deoiPHppBjndRh362AqskbwsoYbk1NwXB0GHm2qnbJ
4mUEQ93T+lrkAedtss8IxJAJGLp3tFkuj33DxAzjSHKOvC7Z9/RV1rwV4oYYoZshATsDSx0PeXGe
AFU/Z8tqlvaBQy5jApkEoq+8jY3aPpZVF/l8YZQ0hG09OjWJx1pLOWNM36IuF/vQAfPSxmCBbOHO
vsXg8tgDY9+0LOs3ELdxqynbO6SJcxvYzQ1jcH3LMuGeykQbHezPdveRdYUITFIEhlVldkSUGT3J
2l3a7XS+qK0OzZGJlhURTTF5l82ko27QOkBN+WMbGqToef0VBrZtUYPExNKHbrtob1sb9LdGYFrQ
68kWJgdSYK2Uz7gbzqkZsTtAIJ9Sgp3jpLvLitTeGrkKPozpeFlBT/In0SX3yFrurRBWP/Dt51Z5
n+zQOBi9ZfMc99U2h8q2iowR5W9zKO1kh66RmLyklsj3w3o3us3nAjDsxiL8d693xl0VOCkPcMok
I4e6fbLqUQdaat72XnWRtdEDqFJF6DLitVLClm6rja15T9IjM8SUFm4E1tJKc6/d1ty1kF1vJ746
YI54IImPU+738OiMrHlYFQ6vmkb8N0baS2fGAVqnR07H3dYaauPU2ImLog4rLzkdJYnNc+bi5enV
ISq7PUHNxyEO0l2X6bEfehqU6QEqbpmCBgk8h1RMuSgYZU/stMb3tSgn3fMMBesmyiFh0TapL7M+
1rCFDuWmSqzopZps7DVGj1UYJWMxZvdConoMyktvUGysCYkUBpbOgT5oHTv552Eq9p47f0pIoyLO
NfIRDpSpLy0nPg2zeUBsIrYyClzDDy1LnQkIw5ZOcAssAE5hJyu2UO1r5ozrKzQfSa+pbukepcVK
Yzhbbdx0SUPOzeI61IY2Rd8S2SS9M7WLx2I/lyTCCyGqLbb4/sIIiwCVh8HhpdfjVWBq95E2Ltsz
ySUlZgrNJXpCd4wHxBrFlR5WWH3lnMF0ItEi6W8JonAPXpuq4zSY93LSqxetGTRCDHK0EVvLGU3A
ua+R2VKW87BnnzU2Q+d9htJwLSInxnkydretVVzDNNU4QGo3sPn7q3SKP7b4PLb9hAG6VvZHt5XZ
Hcaso6EhfqFx+Wp1qJ9YXuV+FHPwjAK+2aCDag4miXSbpByinU1U+Mp1qxTfqOTDtsMj+eztptAJ
RCB0NH2oPCz23tC63+zeCtc9Y/wVpKzsGWfa/MEZNYQkvftoplbl527uPDiOitcYx3XfcKLkrggL
8rdGmqeek+Ur05zK9YRQdNzyheFzAnO4Bc7Pguzx64WcYDY5VPMmfZl1zbn1vGL4iP1gozOJP2c6
2b3zwJYNEV9g+o4bGXEobuSq0pvs1CpV7pMexAFT9fBSGNke0lGK68GpNgw4MHnnBtnchhv1N+TV
unvl2PVHDUZh2c3T3dACqxBejLfag7RzQarjlzp1P7M6Z9sayeKaM1x/D2oATbLp7SqvIRwHkdcm
YE5/mXC4xkZgDn5kGbRftDIxUFqYqHEMq75IRKtWRCDNFyitvf1YimkNv+lzFuYLxz+LxXVVDeID
C2SLYAznHolGrxHjsgjRVeQyZfNqtQJ9s2eeQps0VTCR8YOO5Qeumpu5iBrkbH7II1O80FCxXzB3
AWBWHXEKAeYLjbb5hr5XujXg8qwUEzYK4OHo9ORdx2SIFqZxFXBQIYh6JE06OEaM6nMqD5+YlIGU
DogS9CVPDRqJLXGd4QcPQ1ojLim0/LwYHjDLHWxj/MIYy97VlaPWOfOyTQ+vC3FKaazUZHlooPUd
39oRo3+3IoaXWNqyTFaT7J+GDhezoYinLqqA+CfwSCtiRNj/0nIfyQJLVlBB4nZFtjcRGpDOkgzH
goikoDHPSZSYyIRs0mkq2z3FUY6MsGPelDoeMrNomw11c9tEg9zp4gXFNwUTeohNkgf3dJ2IIaoJ
HtGkubajqiKJoYHsRbBGY88ETtXZXhU8dzlwaSDLhvBLraj8WMKFAA7FcgJvAgHlsGprfD3kRT+N
XndhU+BvdZdbnHvV/VQW5cbRPZRBcX4abRJzE+EiopsoDdG2SRAXTsWemJWHspS3HuKSnR2an7Oi
v0dVY11ptrqBi6BTLlvzdkIH6TcVIaFE2q+gQjSXEImHbaM044GhG1ErWZ7fTx0ueXqZbHXEoDOc
QoBvws1LIgaqOBThk9Edvc/rCkUUOi3im4L4S9qItZgcdaMQb26mzIZuQDC1PbnBvSOyizrq5bmR
Xuf3dfGN4hcGVdRuRKJKH78rfAw5IHVso63K+vy+gbyyzmQfbmtZeBspKXaM2gUToyXZJVAxYzWP
ab4FKEo6hxu86C2+Ji+d7B1kjgmXFFJIr7UFtBKHqkdU3hVIvHMxzf3ZwDmfl/Xoq7ZZeib6fDYS
74hGXPeVjTnIWQJeGN2NF0x9v5ScNzKhPRqueg4rkuBF219wzCWjJElR1qgDQafDBlXaLou+aS7B
LMLGwSDapNrD2bmuY/NUTBHLY1S7fo9XcQvdp6Rebcyd2eEcKy38rklywgLNBproRz117y0nMldm
rJ4np/8c9OFLWeJLg6t903eXThncA6frcKgV4ZOmGQNK2uzQxUr5oelcKM/95FbluvG8cpeyOa6M
0K3OQYCjVSt0cSFldZOMVGdam+g+6WH4/QBL6+c0KEfKM+26t2uoGGk+KbaEJODjshPUSA+qaDuD
1D00PMFPcxN9NYFHrMxghDhiGm2zGmXWDWSK5Y9ZmeTlJo5FfmbLAqk9lWZGgVc2DjS2prgZOwM8
gjbVPjSxdJfEWtj4ldHoEZxAhr7GKJDp0fzkkFPV92PvZjQ6o+FAVZ0ePMJKdpBowHvNKjyR3Wpv
G6Bec6NQVJfelecSmlXEmvhmxW1/UlFsHyvTbfZQi9JjXwbz1hplcycJS167jfHMGT65TAs8iEGo
XykVkgjSluGFScfO71GwX9IyJpJFTdPOJMponQyclgZHLrlDjkvyM5Qys0DzVZhyHaIbhA/DvC7G
Sbumt6Ex3sLsKnvkxeBcNrCQgisbmfBCBHpxc9rwueEg2s24YxS1l2Ahin2TzAerGZAtjsMZ+R1l
RRs57MUeDnY9Xteug+4zhw2kVWAfJHUliCP++tYbaSdyyLInyj1O/URZJZA5J8NnhpJsI4xuB+rG
AyY8lNpZDhieHhJI1IXqlFvFJkvjXRLhcANseNuTmLXjKEzHxZySR4IsPSppqaeXbNXsQiOnhTPx
yqeiLYiSShO5NgJoEj2mQY2W96qElnEi4X5B5WUAUFO5eHeqZIWSUD91ad0d29L8Vqv+ckaGhfUo
+mSo+CxY3TdwQ/LrpOFrLFOb0XMKRjXLRmiQBNeB6OvWKXru04iTJzYQN6ZlfhnazkPpeu2O+rr2
J4zSq3aatoXQd+FIvwMPC2cZK5qBajFRILUV0WzcfVVlhZKwu5zp36+aOaDDbaIJxsTNPKPw4ROT
3UQoIX1q2jVm66MtZlW29GAfwZCCv1dZFC3zceRN9fuAVrved6yRlmjWFIAvg5O8xI51cGV9PaG8
PsRg09ccIU8s0Q9VMBRb2U8bjlo8yXT5/W5oQQsBmz0r0Rs7vO60URSbLj1fVNvidk60g5v0GzXY
qV/XovA46KjiYy012ibjOLpbgx4za+etMYcznwieUmqPnLxc0sAajoOdBplIwXikI0BEYDweI5f+
tSWLl6IrvZsk1PgiXWuHTTtaozhU91jhrh3lET5UCeK0Wx0bmOWsZNMAbqJQ1tZ25swrDjjJXU78
hivqc6uMU+raz6Yw6Io/dyLf9Z37DcRJxTE3njeFUOQ45GSzJQX4sCpZq3r4VnULi0dLnyKigDf1
0vpvK6g1BnDNTLn0SlTiheuioBcQEVcGZCl4SsrkuolYoKFCNPaEzFc6V3k/GEeNmr5CVkvG3zhw
KB8glPEvsZMjeCc9S6/AAID0bNZR5zDXt09VLk6NbsE9mZjdTGnWb+nioMDJAJhBDHNqdui57i+Y
KDc72RqZh2lbNoc4qxmAsKrhJmtFY+WUxjU4coD7dnenSTtvt7mL2nPbaOnY+CYjtvJkc0Yg5b42
+nibSE/UxqrgHllYopuw12b9oscC89Kmk5N2F4HwWjoW38fN/7/79f8tbXa5zmdqDZa9qCPT5e/r
Lt3vN/9n8+o1uum/NvPt17bPuh996OXf/L/9w7+xf3/oxONeN5Ac/XfH0se5zOMi/LkP//fP/N2H
f6UIIhFygPUZOqNx2uA/TKBCLOk36FYQNiCcYXr/w69kQb1nsPw6T7cRt/zUhtfxhOL+04npBqTC
G/Vv/ErvNBU6gc06JO1FIoDAiO7+2x48Vk8Rc9Adz33+BesHE7GXn+7G9fdx/G8ktL9c4J0+p5nM
LK8mLuAmNqGIZFd6z/Fwjj0/yr/8/lKvApCfBAF4v1zXYhnAgIUJ7Bc1yixaXKAMJC8TixEw7L9c
Qz6ALdJzjbS2ntrX9IioRDWvwzwG8qD8kgExYRNIXOow/0KSo+uESyJohOxgFzShvpvdov8ao8WM
84v+O7NPX/h92XeWHwXYzMuHwu5urrstDXbr2Ha0FZO6xNw5J2wDHD0WXqBrLuhAJNEabGWAEqyD
VpbX0f+wdx7LsSNpln6XWQ/aHModWMwmtCCDWm5gl7y80Fr7088HZnZVVnZX1VRbb8asF7lIM94I
MgTg//nP+U76gKYeDs1aOsWgCNuXHqjbWNIIg+RtnVjqx0/zlPXnLKhZZcCyzcZdPmAkyc+qQ15w
J6kvnpm64zs0YIZng9jZimhms8YV4tg3jgGsgZnFj4yHEa+oU2xt6vkQZECpJd0U7FXWxL97kf67
rwek/pqyLX9139/4v1wBvr/Vf/2//4+uGkTyTQwhf/+qcfz5Iyr/eM34/V/8+zVjuTAwDS82rsVb
Re77r9eMZXmH7cQhzIi5+a+XjH/AHTW5ZOChXZwqro810P5XLhmY4P+0uFseAe4cli/bdMz/YPWB
hln37LblxY0c4xgGxVSfC0UVJKIwGY6lssbKQY+eJuHL7EHHlet/YHX/ikrtPjgqtd21WdqPmH6n
l1QZ8dm1FfuIzPI4+VTkV7ih6tanztfWc3cP7DHE2hCOY/0kijrgWPzbZz/1+chCQ0mSi7Iiv+a+
m3m7uI2KYx7MjGZJTyRvNrnN5xm4DQxfuyhmU7lF772j7YplVyLG4IocYnXV9laHgWeoT5bfjD9B
O7w7eef9BOAi3rKxVFwz4uq9yVPBoTmXR05yjAAJ7OPJizj5KYsWQz1H00FUpbPDn2dcUOsCBBk1
7CKuX02wbn77qqsKrNSwcyE89fgnxuQGndl6we9y5fRASM14qlDFI3EPO7287xiENwjfL2yZ/KfJ
ncg8LxjTyvJfpsmTVGzN68Ae8jsnITOJjci6NHneHBHuafRO4vgqX+ioMGbia9/IfpA2culqRb10
K5meKfDy91lpDBwQVHCc8Tzs0sLMvqjp4nyaQF7lwuuRUALMcvCt+KvvobP6Yzy9usSlC+x4ZAbq
heBa55n3bll9unVVgprulS95nL9wDIuv6SHCTBSNw1vQGYCibVQLJ43V2sWnVqwUsT4iLfmwjLix
nz8oPTlyFYioOi6fyKcaY8rO47C5aPJZelAWziKA5arjtx9gpX+DaMWA9X9TZVQDriS+n3uH8tBb
KPT6JhgjsY4WlC3TJ7ugWEwuz2KXW0AOzp669IZTFDu3h5EC1CvSNPNVhAfnesEN7HDgjLdjUze7
om2nT9ZbGaAmQTV0nxrVL7aCFOCGI1j1XCXjVaODGGhk0V5137zdSY7hz8haILxV5R4isytIUvaV
OiM5YM+IO0XUtgDiLVG8YJMUi+BXy8GnxLftnxkRYDPU9mzt2OHWM5E0aiatMBp2APgR9r8JwOw0
/fOQ05C86r6ZefCum50PRy+u+aVULasT5S7tEyXfbC6H1Ip+lb0ut55Hc4daWHyNa/yU2hXYbqIE
DQCdbWU3xojywli1tiu7okNN+C/xMIN5atS5Wjh/UOHRwkJXfAzSzHbWggFMFyCg/mYDygUTCKSR
8XxBB/oLRBDfitpwzAl2PTNDSPc3pMHyGzroLfxBXHX0jeYBZ/i5t/Qtd7MSxxcVn1JOy2xqs/K2
UthEIJcJJo39sxu5JfDNImL1EaQAIfyQ7WSFfO/mPpgbz+dPkiUBbnYkwJlyNWI94qxMt/uQ7Kcu
YG++ABWHBa04jLW5i0B8bCJ/5i0hwXQdLQhGKcE5Bl7ziNVT3gOrPzSFrW/GnrbkclInt+drvUrY
cx0ppx0P3ijL2yS3jK0J7Yq9+sJ+TBcKZN7CgySAl7zHCyOSAYwMI6QtyEsLPbLgKPIwJbW1hjuz
tqdKXOdQJsWCmwwdwJPzgqDk4ikuhI8LqjAKCkkXSuUgan8T2qM46tr8aY6uvFROXRythWiZt71c
ASYioVtUsEZ5k/fNwr/Etv3IcWGG8APs80EvjMxcUFmmDTWzSM+dOzXXnC+aBaSJV5eW5Zh9s4J/
tIlZodI7oDtU0n56KjJBtq0qwrVcwJw4hgxihFyIfLaqmyD1EflLER3oUyELNLExbxzMjrgDXPnG
TVAf8KRQ6Ln0KUwLGHTG5PCLRj/23G5c3rc1qh1RVfZGoERDnYdAdbJsg/o07L2hNdCHqC19s3TY
XUEigvNV9sjP1GLYSAlnayGU6oVVOi7UUrHwS1sorvWq6wONwxfNN3fKeG3ZyDdt6g2bXkXOVzjD
QiW78YnYO7CfVjjQgnSEMCJd4yoynBpjnzu+0IwKUXVhq8qFstrZpXzrvYjvhi2rDUp5dsQ/OuGU
g8laLXTW0Y2d93QhtnoLu9UMkIe0KM0fI5mfzdTpp2DhvFoL8dUdJPBXgeX+AdVs2lRCe8fcz+41
sFhOD3hOGrxB21QsMNnCcv0NgIG7EcryizG5+Trpc6hvC342ydqZfVYdjs8ilPXJt2HUhl4ErpaP
o3/gumkAeBNX+EDse6372x4DNo5nkZ37BXvr8tl7TGYrPwUl4qAhF8CuWVxJTdaTRpH7dPb5qI1N
6bGvCcI16wfvgM+634Vel21bu8/XwgsgI1TpvpRtfwww1a4KjWQ1VjQ88YWKdv1C7g27nqD1lNX4
/YP8KiTvy60oGH9ASsW9AzXprIdWfZqw7z4axv6L2zaYO3P3QXvOk5jBVaV+UF+No62OTWfovder
flu7anjC7dafXJkvOmZ3jBKFrJzG5X4A63rodaYkvRVhe4qtoN86cejct2FR3uqaSgVoiO5Aifad
iXDyZozFCObfpufWNoPhxYxj4wB+1aVsBecwk8KuXIjIpAZuUuk8T/iLkDTybEu+hOqQcMgefS+s
Fr2jvqk8iHlTW+Edr4MvLw25BOKB2HuAI6C+tzCZy0xfRY4znquF2Dz4qLSqHcpNpbN6g09I/3Lp
8oTtgj7OOv0Bfqy768y0Q0NAspWJfY0BqthWkfketKxf8xIyYUKPJHVL8/UkpyuynM5TtlCl64Uv
TRByWLJM/i5e6NMN7HR8J3HzPhkFFn2f+A8x8OGoRtqC6Gt4X5aGqCUsXDFc0SwBGpPyoR9G786b
ZrYFAF+o17B/VhAdsvPUnVUpHQtfTD5c6AYJWRmhyEdCZU+JIYsHDlXpuagXqra7ALYBUHrJDYVM
JrvBsLrQp7HLpV2hgQHmHm0Q3cUErBuid74TkRVekVDnsgMeHpzcgvYeoIjf1i5wR1AMMGU8+MS0
e7hw18d3EDQJhefoy/txNPVNNapkTY2reULFKXawlKcf/TdRvF3g4sE3ZzzNQrRAOdcQOEs9fRZp
VL1L+snEgiXPQ4LQ/CK/8j6vd0le+IBwCqM5onx66zxJjUMIwk2uVZ3m9Cw7aXFdTVZKJbgjt6hR
NR03Tvgz6Bpr41COyi1NAiSiQA27cprccO5dd7HIdqMl9U4EFXfQMTBPeqGtcxOuNiApxYFVtPjl
0cW76hYse9+NJQvpDiv2wmvn6NFsWxDuLsFvewUkeToHQSvWdWElR8Fb/V6abXigxybYqm8CfDi3
6anBqYtXx2g39W+Y+IUYX0ei8Xdmj9oba3GnKm5Iq3EOk4s5dubnVKnsBtGcCwJ0hbUdpNYuKHRW
mA+U5fVJsAnwn5WfcZ8P0lnlRebnj2qK8NufAteL03M3eX75OM4Dr1rZ/ZwMAxWg4KS8Shppaoip
mamGdYH3jpruOFWbme6pjQF9fam0macv7OPRz9HnN+SM4L7yb8p3IwQdMFsDlNE5mJqVOXjThsBL
fOoHr75mMQkYvpXlm803z05nbIsTK2+E73rTh7O1R8OtIMhWU/GzCYR5XcaTx2ITB/9qxIZ5Ub18
1BEJJnIN8qeTkXfBAqHhZ7v+uHW139w3OSb2RObNycir/E6MNKFQzzUvNsaxP7BMQVmPMBhy6qPv
wOEIY41tvgrDmCKtJnOgArjWWRQt4VFBjiZ2hb2lxWrauJJKs5UyeD4BsOFpgnP10qIqTBioqlyt
WnPpFxYZFb28cvcjUcc14Iz5DQPATZh4vKwi86eHaURZHZIwDpZdkUAXD7HYdG2LnWTZaLY4S3pw
jZVHo+4i6HPS6o8JQZly1ZJSOk15kjyGXta9dRw9mZna4UIdX/iQu7rdecuLHeRRsjd8CrpWrpVH
FyPAQEiR1jRsZV+JI82s9UMQ5KLbxCU/2mvfPaZtU9yztm5WYW3Wzw0e7lez8urXogyfg1yJK8eC
WYn5RxgH26qWfTHSLt5McQa1VT1QUgYuOwiqQl33U+TcFVH9Q2mqDVaVBoi1ootHr8FHcduPdeiM
vCCBvEmzOXtJ2Ck+eckY7KHw0Js7syFiATl0TymL75/DgoTANhWe2zysQJqHxS5pEr6EmLdY5kjW
sitGD846cLHYJ0fu+KE59UFFMACvNeU039bKg/VY+Fl834SYCEWtG0rOqL7YtnCtthbq+3FMnZi+
D51cudEQH3PbV5fMZfmkJsmHSRgfmVdqythgX2LKon4MFBoXDeGm8wuNyqQrzGFk/ZkoTc1TqWEH
VMG+s4bsHjqxtwEQIVeNZgtvYrY9BZTBrcloGus49stDQZcU3Bea1Zg/l4Os6TZXrs3hOi6Eu1zB
AJ/O9agiPnZJXr+WHXTKGzNNWnubwQmwr0G4c3of2GuxIo3Yn5KIdKT+acys7G9N30gOMiJNFReD
Mb90RN+mRz0aCfdXo2Pg7W570ZJkxL5BKR5QD2B245mXpPG8XRnW+Hfs1iz7dPW/c2doccob00WH
0z4wVP3I5mt6/oP885/IpOafwkzfOqmgoxE7tEDd+XNSq6qnEZ6COV5Co3WhzFHDZUKoVlN+NDxv
E4TvhCr3Q2KdMMXsDKfZuZG59VRwXfV6i1V8y5+6hynMWutfjLv+9rst4rVD0NanxvxvReLcHOpC
EMW+wIq9qIqzIg7t4fKPX4E/RdV+F4oJucLN8hEl/yQUu4iQDL3DeIktsVr+k0a2g+W7+36a/5Ek
/8kiw2JXyObh70uS1+CwS9Jlf1Qlf/9Hf00UCGRE6FCSyADv379z11zQ7Zi+/1aOFP8mMbWhOcKb
tPhI8+Q8fhf9n/9l050kCKYqfoAlBquPf0WORAr8kxyJMGNRCLoE96FLMIn/7cezMWVS93UI3skV
3FyyLJRDt3IgB7FJlM7wRtWcuhiuW97H1bzwX7EQ1x5Uo3Xh98nWpHDjIelSyv4aa0pvIq+jal4a
4GZ81eyZ4OxTV/Q0Yw5xVW9cj5AxzQy+sxzvMCzRPRadBwRC4LxkHigvzK4qRqJb0LHePhd+tA84
9OydNMOEFOZGsKG3Re51HDVHMg6SstxlZ6xbRiy7J8S3ykfPOqsJ1GSaS7roJtg/66Uce58YiwWi
KIP7suakD/BqnI69+EhTXf7A3+hdczoL7BU+8Q4nDPG4kSP9Lg0meTMGE73bNP9kSGBBKY6cxR3a
LS3jcyyb+peqmH7tpPCOZZA3X+FkBQCq84pGo6jq950NAtppnfGUpFzEVnNKIcTaTqyvRFBBmLjA
mLBN2xjCYFxdQlFwK6u08VlIeN0rsyrJgmnkhzmuGU6m+r5hWbFvebSnqOq6B9/vJrxShm4+FqDW
K+vN1MfKjnlGyhBlzSsF2PFq3GPZg3pjibg5Rq6fKixIZvOjJizYry1nfJGWZD3eF9lHFnfdgcrW
bmc6cfyp6Zy4ikVzY+jQPaVNV52aQGvkq4zToKvanZq81qJBMsb2JJCcOFNYYfqKfQ9nMK9Sz6Pl
RruzWjs7zybQ0qbMJX8oNZwckIL+CjGEWhtXRPuppuIUVEb0knZxlGJ+q2y8SFNZbnPpUtLC5M7p
gpAwFSsQOVO8905/3TuMBeueYtB0BYidXki90D1C0gbrsS2iDSzT5dgDHvpXjNMZjWNa0uRFRiKv
SiKK7QGDrRx8TVdhw+3Z1TMic+Pl11VnJFcWWZp5neYjEx4GYRbubllx/lHakiu/D50P7kYLL71y
MTBR+4qWIfKDrjThPdwrGEq8wryARfLvQvrH1qNnMDPmOBRBfMqGFqPMHz4LZadH0eCDHRPSB5uh
pabRoen0rDW2dUJvXfHkl0nwauQyNE5EDOpkS+2U+RNDc9uvIjH294MecXMgM5pvnZ8FuFOKur8z
+6J+b8h5rv1qNH+kjd3gvZm7+b4Fs+QdHFxGHIkYAqCL0dLq5/bkrIIuiuJVH5j2sz2I6EzZifOB
cwnWq0kmLiSIorNDFRbee6KEuubkOwtqoVP/UWO3xoRMaoZwD6brbFOFbbnzoiL/QarRfyLD8GEI
tEpZNfa12cv5y60asjrUcZXFNvCCAjQ+Xol11iRYBDD3Nm+dwqu2IoBTHRE7u6VHjfBQxxbnKoIm
u8HEcAfFwKddK+b7jJ2gXs9e43Ber/Qa748Efdi3eF+reONg5Wew6+pTWproj6JlVWhHaCgNFv19
iTaIO4Vqh7XhV1Q3Zk58bw2Guy9jkU6cObqAgV414s1KIzp2HC6mgyUqmmpRE+lN7KrsGM52fcHV
S7TXL+3uvqGjhRdW5clLGif1vKIVxibiBEX4GIQT/nnPGKv3Qc0QlBwy9IdawBxauWJub5y2MT5L
VzFetrT93s71DBc+1RFdqkbCKd13nGFneFH9LoEUf9VQ7N9mpzCvGbCCfNuNrTdTwwP2fI3OUt9E
sx+gwlhVjtNyDGCVoVmvTVE9hGlbUbPljzjWmxiAXlpvZKFOzlI0MRRFducjoVATSydEknLZLE2n
3k8ifwwLt9+3zUh2mn0dJswGXBZItrkgfUGHEBwc/VODS8u3A22lmxIhC+P9grfNBFLEJMxs6M9O
RjFyR+JkrOIXbYQYtWblFKl49eYUwz6OU9vsuteeSFtyE0xsuSxqFW5MBoYdu6jmXuaZuJemCm+5
LE6AcFJ9HNDrMNwU9zXohPvebAPo8HESPI+AgV5tYr9MMKrAmkOc+tkr5GJpGvla0fFV3Ip+ym8B
gkIdD/OlHT11SKqTCsEsyI6MoBCXbe526ymf40tv+T2ualUnOHfy/JL4gl9XpsbObFFBVy0hdL7q
nB9XZtPKK2iIkikePrDrUmPGQNAFD47XyGMSp+MjphSPrd6AzcfWMHyLb5xvt5B9ZwHj16ea4IHo
jDqG/OGfJAz0cZwbF4G+7nfTQgpOv6HBujZo0zazGd/LzIaCABoVpohzKRMTeu1CH6Y6Cn5wDLA4
H5PbOush2NWQioNvaPEMB/R+1MESv7BIh5QhbQ0L43heaMf0ecasLWTxyIhlXvmJbg5cLtQ+qRuD
UtcBaLJljWQEfR2hwsByjJHyDIa1Ca6rK7r5NC/8ZdYU496fff84mH373ARlfjssxGa+T7gUoDM0
OG0XpHP7jXfW36Tnb+hzv/CfR3tBQbcLFRp8ormNFlJ0UmfODZa54ForfzqyvotJJXNYL4BMi4U2
bbYLeNpt3fo1XmjULDzTY1tCqAaeAaw6/gZXUxzHTZruFXe9+E528ZCkt0Q6xvdq4V6nnSnfrIWF
bS1U7C5aLppQtYBl63F09bZpLKt8KMBpg7AEIzhEiMfg4mqA24J+02gND89/ixciNySJtr6V36Bu
WwHgXGkpUxeti3nxyqJbkPvYb5Tv+Rv5TfCQV76EYvHQgASfMMyA9V844ZUv1TqCeRisEzDi2rQI
c3VN1uaHvjOiV7ey3fiHJfmKrxHBhbttRiJ6WCTk4qe6Ns1pGghshWks+hMfWash3jIUMF1/sLl6
49jLjpqAx2cyTNazT7jx0azD6gQP9LFm673N7To/qpr2SNUP5P7L6V5m+o0L4C8nprKvk2+qH/sP
uHGcIJyGwGnr9m/qe0hVXnbLwmI7OrlxxZtDrr6p0mMB3eCXrV22AF1VpxjyiBWA+evj7NCUc3dn
u2M6r3t8KvWqakhXPKKoNNtcW/ououwQGGI5urmx+p/p6f8FXA3ZxCGe/A+mpx9x8fXH0en3f/H7
6CQB+S8ALmlbrvTIUDNC/z49KawenlALpQWC3N84OtS/QZNTlqd8AcuOIeovI5RjL8YxigWUADqH
FUT9SyPU3w5QDuFVegF4HAwdUKv+jGGefZwoLN30gYMWXBh3vua29YdX4z/RN/403fMU1BcwoZlY
19BzvjFOf6DDBGOfGaHlaxoObcyPHiMCCy7JS/qX1/y/8CzLb/GHZ2kCf5rciGdRxXtrvJfTV+f+
hiT4u0jIf/aH/EmmIGDrFOXAU/T6Tom7GTu1/ieWOfwBy6P8wclGOxuaPOA2iynZMf8DSWu5kyYh
mZKDaxTNZ6kkQZRY0FGuRp7aDagQ414QnERGmAYbLffD1p62WE1NeviGcR9XTfNsAfg1kSHbZNN0
6s5y2U5tooGSTZ/5ZlcGdFHbHaEOZozgIRZWH61U3ickxMn8qEQl51YOau2V1TtNOfQveS3lYeZw
6Al8uAxEYmX4ptyk9FpeY2nABV735UrG8HdlQ/FrJDJ1JqMi34xcFRhtKeq+FrUhz1mYzWtNEnQb
Ge5w7sK8nyho6rKN7tP+qvdJjTC64UisIrRjVX9KK1enIM4Rq4162LRKA/+32isntbqnqZidu5Ea
ij2s32xbYss5Ojm99llvOjv2tjVSWmVeeyLNtyyuJixK03Bvq44HSb3uCjfwvC21h2ZAbtC8DuiN
O5Q4hNdh2Ud3dMqPn35HOdKgbRYaMpgUyY+E54v118jt55URuUk2bF/1kxwBBtFVZH41DeAUdqNO
98uoHepIpyTrnvHPYJSYZOfcDYPggZYX2MW4WM6uRS67y6s1OSy5yaugu8pkYGMHXFZlAQ2u1Zrf
L11ToKWgDSTGJQmdr44qYRYo3QIdmJ4cbX35he++TZbLorU34lfwMmxp5pqXpIlqc1+MzpfuygaQ
z1hrThEC2nVW8Sa4ge6ee8Hj5RO/R4Jf+JT7bvscG4wOyPfqnHt9dF3lYwCAvDH3oFiiO6CxyTEs
7GHjN/AaRoTpfWmByV2B0As5ns/B1mOcStY6g0Pozo510KbkCSwtcaAn3X7MvZTBORke0lL3D10V
8MNo/3ww4MncMQCXi5yengDBUSRklP12gHx44/m8nNhizGCTN5W1sbh2XjqajpNjYskc1ziCOfbp
2MRc3wTmvUNw7G4OF9mHyOS0QvJ3b7C7J/uIyuG96TTBB0kECssmywgu1uhjy09xGfV0khY9tpLA
uZkj1m1Y4yWE89A5Md/UV7WhzHuT9t2j9Ct5Gxi2sW+ryL5VZh5ejY7LkqEmZqWilrYrdxBQrWtp
MfZ3oJL6KZvWKZaPj45OqhWTbdmtbKM39uUceb+cJPV+GWHQrVsAyecGHulH5AtzG/a1Q0kcwvzW
aDsyefSL8HoEIpUbU0+QIFpeyXaYsm0UVuKAT3Y+5EQ3rrIwdB4FzUG0hXrMNrbhmntPFc2eoMv4
6lnB8F4EbnQn8lochtjK5IagAbsNfAQ2BADT+zTTtjvV7C4vvT2NPxo8XeRQQv9mYmf2mPkdDqGW
5cN2qk33/M06s4dU78Kq8W6h5xQ/ENDGO/pVIRjCCbhMmDquiIfN123tu+e0sou9WbvDmlFNPlSz
7W06PWuK2AxvWLvC4glqc7l4ZVbQ3TVaqGJFaVvKkC2lu4lBZe2GYBScxyQQqigro4eaDpifrpbt
wRy4COGcavd8NNzNRFvErpqrds8JitK5toqZr3E6bnvh1BRoS4r0orKOHjWc1XDFkp7HdIOIaL6P
GmSpQp/4bcNHyyz1aU7nmuZUa15nbkBIOoHXSv9VnvhHjxPDrkwSuUFS8Y8uhscdDQCknEVo7OGD
xjl/AAszWpkTOASMW1sxN83RaAShV+Jh8y6IAmMLZgj4j8XqbT0EHa/DVGq2foU33RZZU3+MdYfu
SC3xXYbric03XsGOq8A76xgqfAelDtRUDV9KFHpH8ss9W4VZ7EfwUpQVG0n1o0VR+OhU0c5sQ+Pg
V+v32fPcUibmgz46ff+4VUj3IQcLdpynkECNdtV4M+pkumFIB2zgpeW85TP83e3obRwTSAfQYZ4y
ZhFNc0zrEEubLX9JL3eLotm1L9hCyVq4ET/qNLZBOEzO10UVJlCbQut+wcq9JU5UPg9xnu87vy/2
JLiDbaxNsVSE5WsQi/5aTD215GX/w/Pt7ugp6VEv27P79YKUEWpcTtiU5l78DlzCqiC8uG1I7F7L
dBquTWMJus5mOcHoB2uBc8skREMil3WnN+QnFpdTCpNedj1EAa3BqCwgBoEp+8BuWT6YQMJeu3bQ
d7FD7dGqyj3gwJVX7BXlEawbq56nZSiGNK09ABUN9IJS1cZjFctxXEEz7qgBpAGpBDNIxb0d/fRN
fjrNEvmQ4zk6B2bp70PJipUoMoYTXLLentMouezKSJ9H9Mt9UdTywa+lsXWdhhmy64p9iId23Sw3
O6rP25WRqOl2lGzlbHPw16Xf2kCjwGHZzez8MPM62xYVH3A6UlP09oACC+F029wRxVfCPfxotaJ9
BMmgn/kghbcyMsKbLun9hyJBH5ROCyuhqYq919jyteNASigRJw0GkyKcSfEU/t4KjOkW4j7xUEMM
X0MRGE/wcIK17vDVbzxD/v4+pfjWf82Av7aTY4874VTmBfSX8RjSjnBLs8J8wn5H1ZA7xW9F33p3
fjlMO0P07gs6u/MyNIbzkrjVfOFOJXekbIzNjElnY1ROdFABSAENTPO+xDKztWit2FK2Ol2+X/XO
hYpVth4D8VItWBQlN742OeNFMkkTojTQe4ATkA/ibqLv7kw6rdgWPp6ifO7sbUX55XpqhMOXWEHQ
7K05uwk8MzyaeQRm/vuzDDNU3/mGA+iBCeWsvXi6qLYA0p+pEF5SN9B/5xbpjaiT/CjnSb76QTDs
u0A4LhWA3AyFdnj7da2v07bU12bd+utwpCeBIqk04hJomveREX806TxduCjMRwsv5w1KqGZxTs0A
LbnV/Cym0nUxY40JSe8ZmdyE9Zn5uJ77VCU3VP4ZO8iHKUCY3D0D25luTXL8xKer6QYoDLdu4pfd
XtWlYeMizYHPodkHpBRMxEbuTcPRh5pP4abTVtcgdgrWM6ooH/tyKnY9FxzOQIVqz6ZjdTd1qGHh
9HLAWpLp63k0mciD73iaidUDf5Lx2AoB8w5LFidmByZCNnDZEGHLV5MdMMCcNiY64Q34KcC7FPvO
LLJn0fNxyivNsdqPzQ8ROvO1k9ftxhlH8UF1o9WDPCttIvEtOfaWL2YMuhqHK6UhTarUSY7UcHvd
3GDfxCrC6nyoajLakkKfbii50lEyoO8EmBXsAnZWYtzmfx7hXyC3ATccrlAuknXAj94mtgmDsdR1
cEAhdfaxsPUx8QJ8tKx5l7/oZiHwrzE3RBdTxxZ7gzh/YJUAwNBLiq2uImPfuSVLJXRS630GCYp3
rqgf7GFZuaexcQ6D4bavZjZXDlYixPovr6bbzHRQEHuwCFkyB1f8GemGig6unFQDNDvPa0bq30Nr
T4XDABcn6M74BZp+ndVCbTkhRqdK4zHsovnWAny9xgqVf6rC+Gy1ezOxP9lZ05gv57b66EXKIpEX
P45lBNjKA2fB1QrjmzEg3+LZCtlI7fzUezWgaK5pRiPGB9QvoB88DFep3XQb4XXGsXArCo4VwjlJ
fzgeqx44MFfs4nqq2JUXUbhOKT7dyjjDpljaQ083WhK9h/3gHtLJzGhG6fGQ4AYtHyogX8AVQlHD
G7Oic5TI6rYo0urVCKF/cFcHH2NU/Wc1KPmgzMaZNhnci2M/AOCFigiECVzPwYjYJGzwFTi36J/6
lk6N5qHCkLMd8l5h456ou5FoYNsJFNY6AMC0R0xMdrBWGMlFFp/CxGSHY3b1h9/o/IzFwT5QQeH6
gA5LLL40ppExTM9t8cHx3nybQNdcmz79sOvGwg891Al7HKvsx9tAz+WxmyOfZWLU7jqv56uY4/Bd
pb5BgLRpeBc3U+B+OJFD8H2geOXGgWRzV7hduevjuXmTDecrpNbIulDx3L2lWaRO2EqKl2BWIqCg
qrefxXKHlGA0cfx70WEqiv4cxZ5zHeVt91J0tntAyx1PmRsOZwyG6WfH1jYijsmbyy45uB1Ulf/M
WyXWGMqhGbdJSbtRUKkT3R7OVdNFGFQMBmzKSAvSwXFLvdxsdM6TXah8mwaumaJvDtGlNOavdFDe
qwXVFO6H9tZhmOklgJGskyGn5GIpSlpDEY/6VU9P6kYiNp/pV04OSTVkrJKV4O3lbnuamSo2JXAo
IrbeJmTJuWnj/NHIYhqHKVEMucqvEG48nDgzQ7FZvTR2Ym9SmWEuEo6qe5JfPrKjL/PHMqUPrNOZ
dWyagKPUNsznILTXTlp5PTakdjTyA+OSNL7mDqfNamzcIwsm7xmxvFgxd3p7phg4Z0YcPGW20SGg
q+yWo2LyYzLt8imp0/q16qtJ7SsDLOYqDug/2g/lUlpK0TD2SqMr7hz8J+BdMaW9p43EfdI3I/we
q/8KR2+kVsczrybfK842J9vPoqKcdKY+ZCON9KJLou2r1jayfZcqVn68VVfpUI3Ryq+r7uJYXnhB
9yeK7QAZ25Lkq6/RYYM1zVYWLDT1sytEtOq5p9ETrfAr20GHE7Rs+9tUIDI4YRY9T01rc+NC/DaL
PLjDDVt+/F/2zqQ5buXKwv+l93AASIyL3tSIKo5FUqSkDYKiJMxzAgng1/cH2e6Qigyy5XVH2C9e
+PkpC0AikXnvOd8RWv3VSjv11ZrG+7k3SVNxHZTpWqkMavQzK3utCcrPfX5P3VzJdRw37Z2tUySG
zNfh6uj13TwMKEiZ8YHmVdY+prh8aWbkTq9QZ9E7IKY1ILI4+gaKCVseK+HKFlq086LRfeCow/ck
8ouvi4iM1qD/ZI3ocHVsznv+FBMORyPvrcT6TneyvRkAw3yL4LnthkxR2O3ElF75/qz2eCm4Y5Xn
ASZPkRhqPjdFhO6TO8TWQzLg5Ej7hBe2xUwPHmxYT9DiSFKx6c/H5i1nkMclU+dmrGeHIjV4MKmk
AzuwDJ8rH0xp3iovAFOTXmPzn0vycznFmLQ2gpEWwRo+T3lXzl3EDhcuUFHIg/Sm4hQmmnPrIufa
OClQV6T/4qcRUVWvUlVv256kcXKQ+ht4a/FlbmcYverUR/g/zaHWf0kR/ocxhOSC5XY7YCDZzHLU
T2HYO0GuSGesZFbtp0Hk95IVd0FV1FvfH/R9m/c0iwgcHt0l1COqpr1U7deYTnGQooBeKzaCRxZS
LUDKNlyylXOPFNSj6y5qMva/VfmzBz0HI0TW30ST1l+IAukbjgB4L79VJJPpGHD68MJTYbqhWqKY
bJ350INmA3kB4sCno02szbqCDzbihEHbv2vKceZoFrf+dTm1+UNZwDku7Mnfx0m34BvQpDpmB64S
h5dOPuW6bUR71Gf1QrpacQRxUeDVsDkkNcO0mtG3HYjpMbYcJwLNNNMj77/92S2cxyJib2yFVRSw
K8w3lDteOjPpNxV9MsxdfF8npQKoTc8uR5AxnS/tVoeWkTtUzigTab1nvFh+ri6sCrSj0wgKKVkJ
sjc0ggEQ5s/YEfatrWvmqRv9n/C0tceIV++TabptvLG7CpeV344oVzwULhqGib0OiHZrJvjSHBnB
pQHO+IEk7HUVFHw8SjDSYkjnoJn9ZznXGXMTURv8DWVRvxs0inFJXTEnmz3n8WL/l8VjVJe6+4tu
ir4JAvGfo7mY6tgnuS3Aroi8p46/JAXpHHlUf5Qr9KqIvAg8TTpbnm3aODnPFEt656DfHg0uLPai
hzHFLRKlg3GlS1LE37+qM3EUleRlqCUmZoG3ukv85u8lccS7OuhehipBnVxmuVxEwClbTibvqonG
Yl8hd/7bIjmDmgZAVupwNuz5s0HtJDRMrUq6gOAbe4Wkla80GoQVZ1Lrg+sjQvmsUs5QOCnhb1qw
VJyzW5mx+M91rbUBBDM8E3mI9FNrvPSQmVQ0SetubuvJoIKYz/FVn4/jB+Mvs+LPSj3jC0H/xkF+
Zp5D6KfIqmM9i7rAKzQK8CUX6DTq0/sP8Uwc+ushClOA3cX1r9MW+PMhjgafC+mbbSAlpVtXxewi
IleE17mpz8E8mdjUen/cVi2b5PeHfmv+CAR/JlE/ho/M7s+h8dmPRmSKdimSTFuaqbCi06UQ7Gp6
3qxExA5simW4fX/YZYac31ZBJoizNKdMZ3FT/z5tReeTzJYwLGqD/IhT9pPjU/KLHGat7zJ/3x/u
rRdSsMboFuA6uElnNzhqG90g/5nhOmk/oEPac/gftw1c8g9WGWO5Ya+uzLdN8gpQub+CFPhon/75
LEkKUC+EFDA3p7D/PhJastK63LiipKzvHW/Wn2OkaYHEDPkfTFp0l6h5LWHCXTp/aVwhZxXpbSDc
yDoRTUk1P2KJ/fubyiNc2ldEPpjngbLWGFq9VbD0/FoFhnTxfPnTiNQqrT94fm+9hWT/UgMRVOUx
Zfw5XTKiWxcmAgsqDvANiTdfHa/6+v7lfDTG2aJGfoEJ44o5YpjyasYXaHnF6f0h3pwcv6JiyNUC
P6mfv21+6qnWlG1Qs3e9AqhvHk1C2CE+qORzrLHCNOUAEaqlzVKT04tqTHy0or1+9dB32LRQeP98
Shdn30HLrnuhVX6DpKbNkRFIZ62MrLnMtbQ54JkvN+9f9Ov7uuhJPKAmJkms7vm7B/ZX9yZUo0FR
osG3nOnkxob7wVbi9Qsu6KHDOqe0a4oFmvLHeuJHxP+SUttAFo8WEBCOzqoesH7Ry3j/ct4YiYtA
yG85hi0IKTkbqUsSdDteFbC0lWxaugsUdw91mz6+P84bj4nkZET5PCtWrl+Qht963Rg/M+GTGRLM
CcTk/FnzoO5l5TppwuP7I5mvv7FwoX8b6my5oEblhIXDUP3gU7gvrQiBMhTn1eiTa9kM5fxpstmP
2fQ/iC62pLfR2yb8ggpX28rZlIAQ3XJvdpTRChxA0LKtOTvaXlofJdjQA3Ct+SrMOQfiTiazgHSO
Lecquc1NmUrkOPl4raqeCvbUkxlImS1dgTicP7jQBatxtjbzBaevp/MCENd0/rHLF9i2jwwrQIot
n/yi1K+xeN1hOUmei3mhIud4Ydo8/NKOWbRzMxBUUAQPjlNsE2iga6MBemr2nwpcu2sJ6bmsirta
IcoOKSwVVdZsu4xUBiB/7ipsU9TAkaqGVTuY7pEgzH49WpUV0NtWGyk9E9x3lm4o4bmXmYWWIcW1
uh5Zrzd+BJHQjUDDcoU+d8vUODfOnf7NDVX5wUfrjblm+ugQULDYHlv+ZZPw21wLiwFATTtxX1Kt
uxwMXxx46mMQ4U+qFkq0Ct6fcq83PNjGXcuyLR/Zi3++4WkqCxxuXUCa8CQB6UlVbBs05Jf4OOU+
9PByx5ReH6zEjz5IHHzj9WU3B0rCRIvz+szRRtOgxb1TBpS5ps+Do4yvDf2eBxuXwY+/vkgEHqxG
1Dr47/nWkb4o582pL4NiaOmKDEssOZ2gbqOlZXtwuizx1h0N9mmlTIr27w/+xnWyrxK4emxOBuhM
/nykmGvRDFZlGXTYtfckyT5EY4TUI53av94GWMsiZbgojFziFc8WRGpAXVQR9ROYnvc0TaXamN7Y
8xYJ8dfTlO0GgimEUZw+dOfsmurF2x8NPThVo0eC7FB4FekN6kSHfB3n+9/eQEsH8sz+xjLoIp9/
tqIkr0s0vVyWXYhAw1hS0UOkp0OyG2r+9wd7/QIyGFsbZEE2De3zz1eDNiR2+oIr06yHWGhPzex9
T0fxECnngz3I8i7/uT9lKI6lDpfGmm+ffSkLss8wHyPEEHW+FdRK/crOV24OT3IuB+h1yHvfv7i3
RyShEhnb8tKdf16s2vWgfmdBYwzHzK+fSZ96EAuDAWtfvop784PMyNdzH7eQztNbdh2MeDYj7Y5z
h4ShHmh9f8TqHFhWdpM4+gfDvN7YLMNwNBQANbmZyz//bdUcPH1MEv5oiKWmBlGjtA6gy7Xt+3fv
9VLJKIbOZsMzdZBMZ5Me6PZYpqlBXomgokWlZ52n/U+3dE5pI2moe/NaTB/lsr6KP/PQQy4Lh0tQ
MUEy569aWMzS59iXBb49UQXP4T6vyzqbr5Dmatu5pIndweQ0V+Dys3iN65TUik5393JsogPQM8zo
bIvmyW7u/D7LoFzWbA6WbQG2ZfsCWZzzyTeVE0Sysz9Y4998MCR4MuMMvBPnDwZJQpzT2cDpoWjJ
ppOfHrWROuf7D+bNWYaukpISDMFXW87CaviMRFUelNLNgZ4MgZ4ZD54rP9q1vPHCAvdib8s6RETC
2QSwXZIk66ZkIRprgZAljA+jo4+796/mrRUIDhllOI9DOffuz8k8p7o5otjPEA91+LXdxXRi93Lb
dfm3IbX+fhfNmRGZKJ8MODwkFf05nCcTYqliXtEpC78v965NnFPRhk/vX9VbLw92ZQfbIPUb83wa
jx2Mq7ni5ckT27vNJoMWW2h/p9lS7drI9l5UXqdAs5yPUjrfWvNQxFrsq6mUvTr0UDrVY2ENWRBF
5o0stecld71OH2sySliu9+9f5lsTnmOPyWRf7JbndzPnGl2n7jKsTbBVsJ65J0VA4+b9Uc6TailT
cQbnZpp8jgQy57N11e/NEZp/kwVer/RH2GUV3h1EdGEqhpzenKs+wSSvcLbJ4aaZygzMsyv2UCHF
dp5qh8ZyCvmswbqRKw89Rt+nH51ujTfvPHi+5c0U+FjPXpcWZIVNEiJfm9GiTSCbZ0MuwA3hdYfE
9Z560j/Wbh3TxCih4Gdq6A7YIL4Snwbvu5bHWsGioYrkA/Qgz8KPuY73b+Qb7xo9bbagpM9TXDz/
IOaAlNJkZLtNyNP3ejbkTsevVYV4lKrp+f2x3rgdxi+Nsb0Uatl1//mimcaEV9eTbO1D47tOwYFQ
If25m7AnuX6ZbimVyw92GG+8dBh/sQYzGkzU88/v0ObT2EYVl5fan+Mk0tYmqh36GO28EubUfGpa
1WxQYwzB318rnmR/qUixQTxfKS3NR27odVgC0Yc2DrgIeBgnqvHRKs6ix8nDmvH+iG89SbZslAGw
UvssZWd316Hb2FlNFWjE5K7xcqJKIGLrpBq/CAqHg/T7473xzeEC2UMJPmxsFs/ewCIkuSKBrxWM
Q0TnArPZRieEdSNQxP4nQ/kLmpZsOer8Zx+E2rUSWZQc0Qy/Km/tvMHg5UrnIiGx9IPl6605Knih
Fh/CUuk/m6MDkjjcWA1nlaJ/6OPqh20DYSAuZ5VEzYl8LvnXhyMWMEwXJp552ifnL6Ax0mszu7kM
sNOg8XPVXQsDqKYO8MFAbyzMlNR10q6oPGPjWJ7nb1vEelYowEKOgEDznohQ3ntz8/DBlBD8GWcb
+j/GOJsT2Iwgq1uMgaDfWGGChv6HGezO7J1wFebYZJNIh5+hWpIpnDT6VCn8jcKmV9t7gL2U0aOG
LBM6vSSKkdBmGFvlTXmQCNkeZ8uKT6YfjetyGsIvYa2X+6JDnMXpljAnGLM4tD2aFPo43tpGi1Y3
pX1/N/sFYqvS6LJdVXTtXh+a0OcANUY3KUyxHeJTDM1Z0t7EoxvvMRROh9xGojmIuLgawE4FuDkf
kirr1tzhjBgl6qarGKFggDiRTCE119uwj23Ewpm6BHNE3HICher92/vW3OQr7hrME0Gf4mxuOhjc
5OQwN5EJPzejfMb1dmMJbUes7DbUVPUfvHbsudnsUb6nIXQ2Huz5shHQ5wLZxEvN6Zog34OS5Qeb
19clP4taKY0t9iaU6fyzYawxi0Gi+GWAiPxU10mLZtB7aci/rqIrBCm48s2vUVt+cGQSb49LlZY7
yuH6fEPm10VT1MqmJlJN8+d4xGSI3Vk7YXTR8y2aGc44jV2EW5kNzSYvEQlqfclC3gAZs1H526nS
DkLvMaVKq1yHCEOZcPWeficdbD/9ZhsDB/URKWDmzqSA4Guk9kKiTGSE92ZmdWtvthsiBlKLNKq5
jrYpv2cj8/oHng+wzl6OOXFUzQ5HF/97MdvrGODz1tXIbGqE/dGjeGtNd3AWg9igzCCM5Zb9tkYk
emcXZTaURH89k6SxZJno+8wgM+P9mfzWWvTbOOcbo6EeirzyCazybPgQJfWGdUEQ4PuDvPVBdATk
D5t4UcMB/fHHxeiNWcOtaMuAppO3nmyi+XTzqcpiNPXd9IHp7M3BqFdyZvFxt51ve52WxajMeVe0
2Ck4ic77wap3KEDRUsvkg9v31kLgUPbna4Fl79XmN58m4aSoqIjfaE9m5zprkHpPpDv8kAmahdj5
4E4ab82LpefNARYJgXvep5m7Ouf+sk9LxzzG5WUaR28GGmpSi99UQosDq27kmtA9cZfoZGZPEaaG
qEqIDoy8bAd+dfrkYgnCnhFGpK28/6Tf/HksiJSRqN/65wsjCeidBkagCFRT/xB+9Bibw30u0JH8
B+OQXIDRBdHGq81BB+AprtHjBZxEa6o58rmcNLUBdfPBh/StbSvFKUQb+vIX9+w9FJidiTmbi0Di
GYk7JK6qPLWVfQSOfJNXzUOR+x8UKt6awL8Neb5hTWdy6Cob9AaQl33UVz98K0fc7hzb6iP80jlF
Zzm8GZxIaZKxfeQsfHYuksqzIJi5BcuMOX2Vcf1TETy2JhbNW1O+jdZarcFNYEXeJs3iNdCMRZnZ
IvojyO0JJ378FDbwHXoTxwKuNnxGsWzvoxmOt1fmOSFfnbcbXeU9ejar5soh9wXUcjcSiLuUNivz
p67A47rkGgK5JYyjv0aKU2M2r34k3qBWxSSSbV9M5n2N6JqPvWl/MJveeov9xalLiYN5e96AzSHu
dSX+hAV2cpjlbKykbj3ZtX1BzfRJJqQ7vT9933rEizMLoYxLsfX8ttfQw6eGzVCQNL6GLq5vCQnm
9LsRJP+GYDHQpL8/4i/txNmGEMUMxnWT14Vj5tmTjjRSrhwvLwKnmIlhUL1zb8UG+Bsx2Rfk0eSP
tVmQVWShnPxlF/BimT8W/Sy35Dn6ew1+RPzBbXjjvrPZWCzQPsbAV0de35m8goy7PMj8yNrG7eQs
4fEztOGqe0pbYw7QRX774Ea8bvdZqBKo+iyrtvvq7BuN9kx0Dm90N4dIWQWkUASpYteFJMT7rkOg
lmOjnLTzrR+1MezhLsN5YRmb93/Ir5SN8yeCLxw5hsExxzov7+tII5xCJgW+5VTQGll8DYnI5xPa
6tK+4M64B5miRsZiRTpsThHZ0Ar6qJBXh1sllL6bplD/HFtsvEFd6J/ZFpewBZlSOKayHaI+4Nh9
/GNCjM2SPWwtJ423aIWtTUuqbxA7jbsd497deNGFWWXiHn7/eMNriwlt4kV4ir3eP+a6+0VfOLjv
34A3vhV8MskzoQHA3u+8cES5DfywFFx/no33MbK0ANZs8pQYWrz7+6EQXqM1wI3OZ+NsA0LTqWmK
5bMEvSbe1I23uPnGOjv6cR49vT/Wr+d2/lyX6i+BJFQZkTH+udspNSfvFfExQT3YobeSNIwxe83g
4WGwDpuSmOgLo9LDWzkC7DBNLTqZkpA8S+T1vi719vDrB/0//O4j+B1Ha47F/4sSWHKC/pX/c/1c
/Pjv/wLASSBHQe3sxy8cxOH7f/8XNaLlX/oXwcG3/oH83aCzyA6cleo3ggP2AoB2juNyYFragcum
9l85PsJd/smiAqHSyKz/NwFPAMdbJiBLMPVS2/X+Ct9gny1kBlUY1k16WfwCdlzn9Yp2yLxydIzm
uHAqN4JYURkPkiOo9E52XMbVwfYjDZZIF8/2Fm1/T+gsuTHf+RCYVQfPuq1ncsoKvJ0Y6DXRPvRT
k194pBant9Ip269Dm7hf8MuWx9iAyyxVam58LUPuoSdJcYT6m+2czB82ckjLy7RutOpLGdfV1UC+
wbwnhIMINVanaI5NMo8H1fpfhoSqa+Dpi+dENpPzeVBj791Opu1u3CqJL1OzktZW/IK3+NBik+dh
Ybr0v/AuVVuhwagXlN6lhLYmo52WF7q17nU81CMSFYy/6ppODyvvzmvyub6uYCB2vO9di4CxnFIr
ZDfncNLdEvGoa8WxXBQQ+aoxQ1aQTda7RXjtmbBc8KWRtoO3I5mKXhF2TFtMbfphcI21EYeG/qIU
Jal5m8WJrYinLzt7ptqXViTFFj2xmUDs+lKUK1g45KKN0rdgxvONw7u9sdPamsm9x5lUr9uoNml9
EO3YV3P6fQ4JrrAxBBbRZAOoqhJrxWlgiDAWjCFAzgLbk65IJACXDi4YZ9BKDRbJJksOCqKxYc8m
yrwHyd5DJe7ISB+MUp2MnGBsbOrTs1un2RY4c07RZopx/XXNbvCK7LLVErGvOqsgMlT2+6wcGpDv
ZeXgpcv7gzeMMG8IOy0K3I/CiaMbisxEIcf5uKG4mW3QrCyw4qjiE+uHp7ZQxVNYahLZTIi3eNaG
+gYL6yfC96KTiJrulpg995TX2fAlLoArR75BTGodjyfmQ7Wbhip5zLsxvM3NChZtXGvmWvW4ZUPX
DDfKSNxr38/CxxgiXjDGjnajjUsiAaAxfze4rbgMnTDfI7VJ5o3hYnp85Btgr+D3O5/IEijvu4lA
7xXhc5S07LQR4xr6tTuuqUfMh7I1HRB5hJ5Cji3lQY1Et6mc4jEuA3Hhzy7sZqO21QMJbJilvbpd
HAVZm/80lEUzW7gzZL4I4cWWJDq8ZoRE3rYJcKpW2Q9p425IELHEyhKje2nATUZtmwC+RizUDzc9
3aILgEUVHWu/X8mUUOpVn3ftKc6d8rElf24/kKr4TZnxk4HFfS1zzzvypIstEjsLckSNFmnKxxO+
l/hIcmX7EBli/tyLuSAgVY3mS1q1+oU2l2ismkbQIslHf4dk88fg40I0bL3ZxhADeIJueo8jr/+s
O2n+NGVz8iSUTOy13XjZU6OVPrGSvGGOJqnvUUHb+pTDd0ntXKiKvD9M0Pk+BUh3U7LLOaqR/MlV
CVWyxmDga5DPkgwXOe48EBJ6cluG6XgctXps1+CaBLOYqEyKiyPgYAlfHAMlCA/VAyEjrWC5L3Ll
upyNI01f13anjpWOepFdrvlokWJwI7X2UzK392mtud/x6AJh0zGcYHAkFsBem/WcPrhtal0U+Cwu
dQkS0Um7kAyF6OBbnYvttG14NfruHqZFvsF0Ub04vU6YpZqrWxH687dmIWuuDI2Md79Q9UUEreNT
FJPC7jSLlEIVDeGKsx9d0bLov0giEEtcleswKwAsZ4YxQ+Boj31SR88d2owfuVqSDIfm0uxDkOCO
GkG69OKzGZM1I6hBERSo1HRJNxitHomNGICkSaMqI9Ps2mhGbYdDeRGL6V51gqm85JRLwwfDPxrX
Q5eUi4o+0YlkBZU2BmYsx7tKWZ23ziIl7geibL5lqtCwVia9KdZkrvjbMIynO0sLvctqKO3nHhf0
he+ELcm+0mCd63Ux3kZGSRoh8RfdylSWfkXn3HiYDK27dsHHTzjyIQeiyyPKk+SjQ1V4AyizyfAu
NbBe111CsdhXdrWW+kgt0ivvDOVMh0gLKdrFHaiWNOwONhrVvQS2cqlJk8htclZerKq1f1aa9R2A
q3kJ+b2TayJMFppBum3aFDJ1oWVXaoy9K19k2SW9SyddpfNLrJvNCuR5tbLG8VOlt/dgw/S1Z3Ae
KMMCKGDvxLuEJtBeT2b/1BhkUWiOSVSJ1akuiDQCxnGc7qw+CTdt2RpPCXKefUpKzo73/SVFLHHX
mPBAYrKZHyLXYAWJ2/qoUlA1OALt/MquwIXbXTlcVaUeLdUA9pFO4cg9HfvqxMwtNqTEqNtkqtrv
zdiRzGnWRs62x/IeOdNYR37hhDC6XuJharte5Zld3BKrQ9i3iR3UKKW51jsMjoQOJJdaG7mcz8tq
L/sRqEE/yi9mixMIMDiiVjf7KjvjW7qoHUHmzJcD4SQ9BAcVY3BtwFZ0FdDaAnLPJMbupwHwY9tj
YL1P6fpvB0vhTl5qUJbHWV+0GvShweiuHZ0cJ7zpDb+Cyj/uZoEdCup9tLI4kq4J4dQOqr+AtRmv
7VJ9wz6ffwVWSoaI8rLvhYcxcJp1nqvnfY29/EebJd0BDKK71l1UJo3N34W2C84BoRpAE6kf9JRo
sCEhXdSUiXE511r6gg4bHGL+yzqNcQ2rd35KZS6OZpcmu1qihO7ZkGz7hsQkYVULNpadF+V+e0+c
0nCRFBWn93yEFywNTdvonKEoxVUDkqqufJG2Stb89oekj0hpx8IXkAfYrBP7arZUHZRWka302jd3
lWG/NHp96nvUxDRh0jWEiT1LtLaahPbZSIDj4lVMULjN7DByfUl7qaB0t+CpOMV2zX5WBQa0IqMX
GJd3niazY1rN0Y46h7dqaIMBbCqxgGLY7uY82oVWfiUKTbuDvANq1+n9wJrSaDOL4qRlJb7SJN7J
QucoQ1D52smnEzpgY5MlWb7vJDnSlM1LLHQkvdgxSKZyEORMa6640TjoQNTX3AdpmQly0rACZGT8
wLoPlGJKOdECkiEPrbb5kGWkYJeiR6tg+C9JMTXU2Jl+5IgHzjiUJ0cjctqXxGwM9kIZ9Ov+MBat
H6RlpBFINnvHQk4ntB1f4Ql/+v+z1P8FhUcjWzffO0stIPHlP3SF/jhO/fPf+zdL3PsHEgekkyaq
RrpZDn/kv3Hixj8w39kQwzkw/fsc9dvZSf8HRSLYRnBE6Yi49l+dnRzvvACHIpWDk0HBXggfURs/
5I/2istynKGNORS8FFduBJ9GMzu+sXPBB9SWsU6rzQa3bBqS/YbRTBAchsosaSlW0yeOBk2zqrCL
EsCRoSdY+QaL8DoLzZGNnZVtXFQiXyDctLMJuzPp54swcad+W3a1CWVFzlfk1OgBv5IVY4ppvV0P
cQmNhzyNft1gJ9i1sYCKk9Idv2sW71WbhrSKlRpvZ3fh6Yh42ruDFR4rewQn45RjecnPpLuCFrx+
RtM+7zzdzzYlZ7vD1E8pEdixpZV1kLPH7Nt7I5x77eiRO2+sJo0C+PchEpGzIwBFMx/1IYySbdFH
Y0v4NsC2L7HuT/ATfOXL+KKSIvM4dBRNrW4bkyMB2UVwGa45i8TkKaCriu7wGzk7okOKxqLhXOjk
S3cEGm4IzBDY2a3l/xmBAnE/j20GIAYqMwFCWpZQKAa1la1Do3OjjUEwm/DWRuYYSHBXhRPqQJCb
MvpWzFN0A2e42lb6nOOpJqSMT2nUeJ9nvl8aOdFq3Kqycfe9M7Msq3FV6UP7wi5/uCZ2CLp2pkci
yB1hnEBpVBsFS+UzEhHf8/N90Rb6ldF5+d7zd3U7eCnFcYcEbnLSG6upbzETm0yY2tVXsod3oQEj
Pg1AWT4B0s4+61Bd0NGSzSZofi2wXfuHVo7pnddJrJjw0KEFcEqJSyPBcu2LL6ndwSVCeLRJ3LY8
JH4pjxwaAyxX+V2cp9lpGGVJaqKGcrtUzV5jP0QkegmyenqA4oXcRPP97hv7h/CuQE+3GYVIDhnV
xq2uJOGxeOC3HflpRCIm+adqcMpVoxnxPhor/8WJsobEO3wKt4PmNM/RQFuar9ikX/uTx7ILjkc7
0ink35r0Uj+1kGIAkzTzozDzh1SrzS+w3+pobVrZS4LN79FhNwZKRVg7qtvWIcqKgd4tIRetUD+I
E/KeZ45fW7/G2rwa4kg+t3PHFiDBdhWT3pHV6mKwYvsmJzlvJ4DxFYTDh1XQRlZ2qGg5XoWVC/7C
7L1rA/AxQfZKHvw0yw+lNUGT52P90PVVdCPYSQaZKMSFikHfsIGfA4JXbNrdsXHdD3X6uSnj9AtP
NN+PYy8uOI7nQV+W9XVGZ+aljiT4AjKC3WPSivm2seVwSYkAWE9CoNEqrD2XnHVZ5CuNINOdJsbk
CpOhOPkzR6aV4pUI8rGF9ExpIzmCyRc3vdfjsGhF8gQzaoTIRrf3iuNwciXjrHmAjajIeiPBURAA
ttXGxP9CHy99bAdHXuBfpuI79m6KzdydzZ1RxMWtrfvhgd6O2lMZjjZ66nu7thnsn/bQNntqV9PT
mJpIcH3wKVldHKQdXsE3IOemh/CofHuEthAdTL++mGzYYaEvVhC7+u99SSKkyNCe6ohXVrBXqo1h
dMO+hdSzM2O2k/PoNN/q0O4v9EYlu9yakrVTWuqUVnZzHSMSCaq2F6dwUtPnvkrmFzs0hhM3JLwZ
q7p/ApxsrNkxFhveE7mpiLUMVA7PvLZSB65OX2Wf0Cfkex47b4u2NObdrP4uNLbHs1eMlLdCEo4o
KENRL1oJi28oTXAQkPtSE1SW19nmz9mMSYXQnbBnKk+wnEzjoR6z4SoOi9t6kP61SQ7AZ8rY+X4G
fbkbxaQNK31K9CsnyfQrX2b+tUb25gkAJ/F0HP/9y6oy8r2fjzd509c5x0DmSg9gfzNbfgF8QknC
IUnCOdZVCuPGcwCQ9PDzeuosvitYasDEX2hkBRxN6kT3BDTZ7NOlBjajcaaXOFUwIuDgtWDtuzQN
uqlrvmUOtXw9hcU0ZhzNmsr8mvYE/eSdne8bFEAPRpt2dxFogGtT4sjU+oa0Uer6zaeu7P3rkYyv
q4HcvOe66gkRNAx1lydVwza86tzLkvPl90mrsOFmUWND6rHVkcTpYR92Bgod2bJRxru/85KmeVS2
3d2ONgkXkzXMe5GM8YkvW/3F8fvqmydL9+eUZPAPHdlFSDSi7wpWJcl6M8pRWaME8vqLCTbFBsmI
XEN9hI7la512IPA6JWCpy4dniGpGvh5MJfK1M2vpcRF4P6KsktvKrasDHUfCqGwnzX7CiYF37g/N
kxfBB9xaVVR8E1Hk7ctmDK96Mj0vBo9df05x5xD7XoBA3cwJw+T7tiLCI7+WOCdvUq/orjIDtF2P
phDZuiavCLUFA2hl9rXK3WGlDWX/ROfP4TRGk3RNpN7oAftQ/Yn0AO9yBif3Q4ex1BO7kPC59rnH
IAal9hDHtvOlSZACjxka+mXTC82JRRuZLHB9BDAc32/crBTXNPexK2GA3WReDtwlDW0PWH/1a06o
RKxNXyMG2UDAOlau95zpMyqIRDxbfVddafDt770ogjqnj+JSUZdkGZxMYPyccwl3vloe4LEBIrCf
Zb8epjLZ+GljXvXkpBwiExZWG5fVbYVN/JPrSdhJLtE9TcNZSHPSEomsA7PV4eOYcxrbaJWoDxzS
upNrR9aLjFvIXoaEodOrwb83qIXuyqYzCedr8V2FaWytC4Bst1nYAAcyh9EHBVq6e4XUca10cemF
LemhDhC6K3zcV9JyxqMvTY/gOq35EcOXk/CGFSGWsnEDF6AhJp1u4vw+dbdkI9Yov+smSGPTDEYE
POvZTrS1UnC096HRuk/sBcyHUfjpBARHuD/x+vdfioo06TCrP9tN7m6JKzgJEwAc16dT32Sf0gUm
Sx4FPJnGR1W32sEpzQ5inuW0pDtqzfyS1G1BQkQSqqPZE8BW8XlDOBcxNa1uR/SffRuyN90ZaC0v
QO1b6U55rQuAHwNQuh5ZhK9F1Debrmkf6RcVNwOl33odzrq153tX7gYLulMutWmnJYYbmFXu3biG
ixaP6OAvbNCcbq2lHhuQKQz6Og0BqmU+LC6jNbKDnXM8ZWbntwq7LOmm1phSLNUhrxLUPOE2yNSd
Q2FgpWahDo4+lTcyaxTviXBaJof/P+ydSXPcSJqm/8rY3JGGfRmzvgSAWLlTIkVdYBQpAo7V4djx
6+eBsrMnpcrOtJpzH8qszKrEiMDi/vm7eu8MvlmMDcY8FDrLCuoZhmnS5Gb4CFOfHke9TD/rRVN+
tk1mQJJXVjt0kpbGy6IPLmuxuStTJznpnuRsmOq5BbwOqkbmyJicxDCqNZpTKz9Tbx8A0I+GGBgx
qf6oWjPtvltV7nVBgaQLKAn6s/WvkpGyzrn3FSksWctBsrOubVstN0GrjCgoRBr2aTufsxpEH+9w
+mV1/Utuu59Sl3QYmn1vauGQjGbZ56rwjK8C/+xOLagcOMqSA+NV7hfahM3Tgu9nN9JcG7UDOaPS
Wl9VtnwTnnbvg/kjHx9d+lwMus5aoROCU08HHVqWTslya/s0L6I06MhEl8ltsfbD4tthQP5mZJUM
N0RO3Y62sK47x34xOpuQnJG4mbQoyqgofJphqpILQ/I+rdq4VX3LkruG3olzmrXWvh78Pb2Hy9kX
I+UZtvlkqZp6P39uyAeE99kbWBgp/p1XEMnBilbC54mJq2ifIHBqFbn1suBAOgBSy5CMwkMAunJL
jVwRSrcurmsev1cNsYzpOcmnCrLlKLVkOTtmpxMDVgoIjckGRFJsc10mTgIz2H7p+jWk+9AJFxvm
RTZ9elNrJTt7kS+3js6PQ4ZHyGdfcU6Qqg9d6f2T5+5XvU+wUXYbc2ujV/tXQVeW2EspBl+ccvSp
jHB0MJ3V6rNKO1BOjyRetm/IIfyaLVsv/kESwPn2J9Hu9uF0Z2F+9R1kpb8mqKyiVu6ySnEy5ka9
rTlKSynK7BbNa/Hwp9P53e909P8ifOcOZVff/cf/3hjvP5PUfBSUIf/ZTr8+cTu/HIBbkbtzVvFR
0mzrmHeEWMB6SZvvf/85/8KGbx9k43fh0E/VvfurHI/418XGup2eKAtc9hm6zpM7zGZc1qK/axWl
JldjkOmCm169Si/lRD1RHnyLo2k7XCcZ3+7vv9K/3uJNmYa0Ev0HZ9pfheWD3iNt4ZRxaud6vdYr
tRysfOIEbZNsaUR6mqm3eRi5zyRV/m7b+h8u/h+4eBSsNk/7f8/Ff/o+v3Z/Ro7+81/8QcRbv3Fg
2dSjNHtgkNkUHP+JHKEX/o2gERNdNHJspLDc7z8AJPe3TdGFTBJs6ffChD/IeNP5jUYGh/eccB0c
obr775DxBibCn18o3CVbpBOiR5svZKEi+PmFYjrX6F6lXm1qTfU8ajbFqeXy5s9mebMaGvSZRtLu
TBrAA2K4666T4xd3zFuMX9pjS2HWeVjcjIY6dku7GbTTklhuQlpfnt1Re6W9Dp7XMFQ1enu0/YS8
OLw9aXdXe85i3du2KEzUrjUFt6fVUL55E9ir3nzuytbkXKJRFGcd2FqlvIae1Kkv1kfiWomhCca+
IqQpwS+wX9dUZ4KVk1Lt59Kve2hLr65K45wFs0sLLAx5H3uZzpySlbZJkoMNIGPu8rrA0Edw+kKV
hKjy1Th7zQLjtqQdUlPcdg3Quk0V3QH7/eKcgEocEiORxnj5p2TRtGHcGd4m784ap3nN68R/T/El
eNFqdmSDxyoDtnFDv/OE/siMjmes5yt0h2JuzAvqsq08zQ2yS5KzBYdT7zndfiTlbYxXzix+5Dc5
I24jX2ZWHgrncOQccybzeEJw/7KMDoGhBBsdRSce000SuJuH/Lo16+aYm9NT3sCK5yggdkYVpEfK
orKVk2WaPYtZ0By1cNRie7xubHVBXTc8U65UE9Xf3VnVjNahHjHDjqn7RnzxhNhrellBekKzDcJi
tk7pXDyxiQOpBEZ+Rrb5LRWNiilBHmgvH8geXLXqMHBJNQvPObET06HzMiQOJhkbQUBjmnhyS/Oj
ofvusnbNtAsKsLis9RAi9C/YLc7V2NRHOukkXKYVkcYLNIkB7yKlboANrHdZWjW7wiyepK6JaFBa
EwPVfIcocK8rd03uiMR30W7PGieXAZ2ilUTFMpB3OhJFP6/jrZlbbjSOSAQQ1pehPY3ZFa1h6trv
tx4LwjdOaDzEnhQ9h7zNNAvXrvW/QSmOB3oqxDdav6B7iYWPZetoD6lcSM7N0++JlTS3jtY/Or2Y
H+tqKQ+6pBepFlIca6ZFeEmgQyqRHQ1IYiDg1LFPrAvZXikz2Kc0LYROpgUH0h2+N04B4JH1TYSC
gFagdMDoksziWwOtE44Omc9pCv9EZXkXNQ1wU1f3GFtWDbuiPpYI8eh69s35k+HUOqkGxZNWJqd1
rZGrdgT/Or32zOFXByeZ83PWOgFKWlt8WHCkX4fVC3Oj39E4htsAVpes2mHRi6tqLIaL6/a88YPy
MXDZq/ZBFA/pKCPlIdRMez5YjsrHdQmXataOpFAPDzjMJu+xJDn0jumiAsxLlLiRmDb3Ft1N8dZD
2YVGSccHYbw9RKqxpgdBquqZyH5VQdf1fBoPFgQ/6MTbULbkbSbjeEf+FzjMyGORBoiCd/48L++t
ZFGNU88mv7pH52b21LTBvvJozeCf2JDDlm9LgnE39R9Gy3mIwJNE7gk/HrIPOpqptvOnAPOYrYMe
3yBP7l6YZaeRQjQ7W/fGWOmXrA6qA3IeCUeqmQedTCQinqeTt+QUFGYNq8RMz1tDbn7sEOlLi9bm
25KtFcPBg3mk5Eyb/vplxnH85AkJ3Jdrr7xSzybxOaR5FjQytv2ZQFX7BqtzESnqLC61Jt7BJFUk
CDB+qlQODexKR1wThjIiEhlWJmKjMu7aKvkMnV9ARwVWcCUpqj8bAQoszxqvRsj7B4y52iPuEu/V
rBwREbvewjAE4OlDyukZR4ppxgn11fulXICUEnDsPiH8Pu37/qbssibm79T7RtOXg9re2q007J6q
CWuftCB0GuV4lDWOdyAfIhZLd5wM6u2BUABqkTn6uyVx6/vJWohCb5yjPVbBmzI5hc82PFtXWOPR
8vsv7g8WTte1mID7k438GxkUSX+73pD9R9LYdozNQbssg5PRxA3vV+trEMtmFruFyHfoQ4P1wF9u
BJTs7Rbhfr0IujHJ7vEiUUMAzmTDhqNHMjssYHrIAupYUH77IY0dw45Z67BoqWIN7q+DgVVrtQjR
Rf/Gk9jP9amH2djh3nR2KbgUAQcm/SBNEXMsKbYStQBr73zQljY4KZgL1OuzvvPcoHqjxHqMdc3q
w2EjZTlZt1H+g6kl17v7hNgtiCy/WMgwKoOo69sTgDziNE1+zK33uRJeE68BbLNOK0Q4LcEaarbd
xFk9Z/thqOazVrTvlFtcl/TPodQpy906Eapa0gpxS0IE5Wb4euNaXzjIb+TzutHQ2kZIt5Kgb1rK
ROinBccNn988FHm5M6uC9a51v64bsV1vFHdW9F8R6RYXRybJzljqckcGD223EDtXPAPdodsYcmoN
PshLCvZkwX5NJX+1+MGl5wsAbwInYO7GnKUfzfU3Wl6nUC97dZcUZhJmGx1P7ObI5m4ie9HTF5jo
Dxm03+1elPvSYWAYZ/u5UkMWVkXXPpX+VvqgEJ7RItN/qMGmt4dy1wgeqtp5mzaAJJH8PjAbedJ/
qAYwWe0nxARDlegRi2nDqi3GZ39p2DB6awO6UZOlpMXks8+6Tmj3N3NTKlSbZoFwOXefw/hQ46vV
+y5fqyuiU6a4X0AQSDf/1mUJLAIkIiA232HKioLo59Z/wnS03hVW13BBiU53d5lH3iwXTPL1x77I
X3jti/66n2r/U+s5/FtLXx7VkJzccp5CrQzS+6ErpzunT/IXjxYGQgJI+y9Tko6b7mgNPgnOc5bL
2OkSLjTdg/bnwCm22hdXoYrxYxvVuRm2sFrc6XFCBrQpUgg+CAzaOsx3BxrPiRbu8ybmaG5HY+2P
Oh6NI1ml/tep6PSXASVMTknQ7QpoQK7umI2kVffWrVO5Y0wqMSiLrUvMYjgHw8DkgLVLHIcnQq8e
Wj9wHqYF2UfIqknlQ2JKM3SoqPjoFJbf7UVNuafYJBpKSpV7kNJweGVqF8O46oJ1CFEAubTgWDgy
liH0ev0Ks0P+pXMD/VudtudyIsQwyhty19vUei/dznmsXWG+Id5CBrnaLsiMJob5RNsNSimBFYwI
W2eZ3/RNUwUAjbpq01nRC+BdjxkB00Ht3qFEvcD09BTSsh3MR0Nbcx5nd/Tek9SDzzI77zboHYF5
Q9n0sQongqnDQygsGcoG2C9SLRnhkJfNg7JsSkGpW+xu5sKkPEdPGnCuXg7IHpTfV9E4Y0+rN8Va
CnhOZQNKNmPTtEm+16FXrnaguSipDq1XimdWs+KZLW74Uk6z/ljkfXLUc0+cyB5g4k1aopmJts2p
b+7IUV/cqXxKTZEvF+xMFTlemToHmskLkelTEXP0DyAA0PNl1QzLMds1PbNjqsfAqOq+p2TzmZat
4d2RE77Yrgku9Mr0tzYH2M8NEVIQj12T98CGlHVVDiJFpqv1KVB91dBGgzYOGSArbMg5aQgi0los
l0OwXMZY5LwPF1Ilqir2N5XklNDn9SUtNgXl6M9bg8NgB7yICp3lotw5je3Cdm9cOiFeRo+CE4aV
4bFca47USFK167KmjyOpnHqvEr+yo2qdyxN6Sh1UJ0/9HWAhtZTdJhbVKUK9H/m/HueK5VVVweNU
MRt3lAB/qzfZqZZ5+d7t1/SifghTf2hU+2qsPkEYEp2te+Zh2sSsOEna/VL1tHakbRlKbS27naNI
cp42OWxpO0rRlEy/L1HRJPPnxnBV1SuVT2YOvu7NKTUGVrI8+F6umts5zWaHGLZZb10AM4TUDAuV
zIKl86lyMk3ZvTNuCp8GDQLRJ/sRFMstOpaxpfE91R3zgFDx3ZQv43opZ1sL3S43YmTKtYqsLmMd
nX1kgw0C5WOfuc6z6aOOiUjulN4Rjlwa3wg1SSJdwz9yRco99lceYZXHZK0TX2/CYYZUs8HRYcRq
rtBOy+PQBcYDWeScBYxWg8pyKWam/O/c4v8+KZ7JaOgtcSVzR4SJOXgflWrsN70uACtpvu3zA61g
NLwEiXgxDBuTqB1M1z3vI0TaujqR2/n+98aX6ZHEKkZwo6fWvBXKe1rzSY8FuJYdB12JK8Xs1led
wfoyLdKhvam8gawh6YI/e17Ntt+cxxIXsF09TJPhnAHEptCsbBk5mQGQaWQkh6QFOk9MFEwHLZ51
ODsjJPm+ubHttorQ9NufYaWoLJ3nIFxrI49T9jqGc9Sis6mgb0rvpMl6jBoO7g99KoK9KnTzlehb
qJBCSWreWZnKBrkU/X/ZQaTEb+L8868sQXP1ruiy6VsZILRG0XlrzVnwrhOuPfJNELbTUS1NcyHd
qmwZpYb0quBISwxqYE8xz027l8HsxD90JTUPpb5D+JrFU1JlcVCyjSezVnztmOl3TYA/j5B/C6UZ
O0k9kTe888seCF/XSAjPLYtWP8zvNbKN295alwcijggGL8rruRjq0KGgTTGBa2VcLln2XUrXpupO
CBbaNj0mjca727HwwwSES5mV9K+VqBCLfmTTmZb7rNeDm3FOizivhXssXOHEZklEvU742lnoxp1P
4cqu67qZnJdNs4qlCUXr0hcMdq1/U2itok5YL2IDAQCVc+gcEHkTODB1dRVWIqteNNm9oDwuKAf2
D7YzGzoF5OM7FTTELAt9PS0VgCzlFujZRwe4e67TTbtOmmLupS5NGuWrE1hZPHK36DqZv0ifQ0Tq
R8vavtd5+aXLx+15G/QmHvq6IMPQIhYdD8+uFEFyzkXnvBbIzHcVqpWQmdnQw02rUcYKZRAE7txe
IRCteVo670AFFg30yhZbn1pxB/6g69Fg42WIR6mPN13PvJ3roxm1G/xDwbw8BS1VSutEN02a+zoN
ghzRIIrGY2UT4T5prYng0AMRkAqKbCYEkwpu6qYKD4HHEGXZQmW4dFs2YK04m1413q9Flu5T0X7j
vMYoBk+3RPZKL1A9yLEg2L9bnlHvdjvwnmvLqpInRqlPUGRt6Kneu5ABP4XtvDI4NtkpoTMIq8Sg
qageh6+B0V5PxkIbVG4+YWwqKM2w7b10lR9OBNc9Z7NRwa2oOkJYjAttSJxPa1M4O2ctzEu9ZFdC
q19Qx5AK3mWPyjU+yE1j/luYjupU1o9ZY75YmVGerLG23+GqFQissiKpVU8zkScfUlYavXG17yLs
RmIdarNEa7S61QMNYzoYMS0pUS/95OuoD8UIF0LD0y5YpocWIXWDKjRJgJ36ado7HUoEhv/K4Iwz
o9ocrOABFN3pd4RcN0gDENIPhA9kPbXvvAOuXiiKzhglV5HOHHUoG7T5OddF7sjb0bUBCQyo2h2V
hwJ5lYlqPx790ugojsvkjWm4/on/wv9U1P6HmZoPdt6wePgiO9PHXpwXh83VsKY3SMWhPcCtpagW
BtweXl7RFzKfV+EVvOrGk2JLCktI091gblig3HoWgsGDtnPH7Z1gysMhezAdJmG0aSwJ7qzG6Yin
9uiN7dfUX88zD3xYCqkjCNKuk4DSgrV02hhV8hn9Sr+frMKLPUpLztIB/kMq2oU1oz7SWyqHEru9
Uul4H+Tdu14JnvhkceJgru9bG/knwIyH5AZNvaf12YGzCwDiWmm3k2lj7LO7S59oMqJXW4QpEWaH
TCdrQTSVcZxzDmfKGbpT3ac6yEW/1RU473JKgvtB04HhEvSzWbN8LVID5KxfLMJY4bvz3vqWOKPx
OPkQfO6MQD/ERTN9dzpvfGTtQ+vqOorSsnY4qxYwSjdyjPqafV1SOgTOIoQZK70g2M6tr+H6O7hU
yx4iU0zBEHupUXm7XM+IqWN/NIK12RdioSCPypoXByqpogx1Xd8QASdzaCyF9tq4lbpFaKUdczY8
apg8bya7JFdXXsERCat5nkUz9RmUkaWxVS3LN+YsXq1UVq+CwKzbZrJo9+6z4U0T7keq8IXAG2qQ
8sDQ9ytpNaEjPKpbpNCnz/7sDHemiRf0Rs1+Q12MVzUHUNAKzX+/9W6sgbs3GujgyC3EHEkTtokA
gUXizTCpqNYT7cYQyqFckc3gKJLx05I6n5kQnMc2SZt92i79kfdgiV3VGRyu/KcJgn8ns9p8TPUS
fj2zbn3a6F+rudbCvEqQ7MEkUsHBIV2jBZKhhoAtoFVCCrMLM0Q/Y75VDdpG4Q5nu2b9QRGiy/yQ
Jij1AIlKWGawMGaayjV2BLdhDLHgpZ3Qcxv1pCT1jG3r+zgXGsoSd4MOxrdslPbCuvDiNmQT3tD0
qX8a+QNu5LfD+jxsyhNeY3Q/FgB1toMN7a6RpwxX3mbvCHU5oUlva4EyXEoVsWEFu14NKRPTMqFc
MPuqZ5vfJiFWmZcK9c1XW1HssCuGvD9KP2vQ1M009XT+FgmdauUY2r41PzqD7AGf9AJNB8cwnzuh
BU8lzYbvToZRJKJUi4RfMLXlYSnGuaCZvRLx2m7yf6/j4D2bbNGMoJWMRgvHPuN1DEVwv4lz6Ddz
9bMs3D4i0ns6pJT+3M/paD7TaVQjNrBZsFflGHdd2xhiV7ZEHXeOYj9lLWvuCEMenzVbDGcra8Fl
MIv714pypedCavqNXk3LwZSUBnB47az7Dm7xgSoRji/KSIKLpmXmNxjU4tx3/vhomhZgKLI83tKm
ZlmlKsVHde53GY4zp8t5KSebHWuYQAV3Fp3m+Q0If89+EpAZfckNgi3ox5wc7nSVx0mv0jyai+5u
TTs7RyS6yWmBoT4hfUvPuc1SWZfZ8lHKynhBPMqgtrpEU4N0qJssCFBmpLlonwfXafaTxq6b0o7J
Zj81EYcdERMUgspMm3x9BzR6UcS/nMaJwjfZucWVNOq6Y7I39KtmbabPfV4j48S1XEWZBqXtKjth
Oem1e1m08sZZaN2p8E7G1EDKw9RhVLQkUo+dpqb+2i8r6wvorcYmNslPOvPdlWraaT/0TP/AmR4o
jZY9LFk+hn6QjoD2TR6msquuhz5400ZSmViccFtlTh9py2pcByOvhpWb5AS11qnJDP8Ol+h8mhZn
PLuaR9ceXjg8epw6BibGELxZnbssGK4xTBRXvht8o0PUiMdkwaviL6/pUmUhWk5OBn4OrGgkFViZ
Wp7wCSZ7TxlZLM3Viqn5oGZ0lF04qsU8UTwIZtMUNUVTgb9GmTUbkUssHT18DbOsvqoXgTIw5KiA
5V/Rm8lG1g13vteAAxtBWUa1Y47lw+xkIloyNpvcKRokHetYXGleG00O9A0Yq8Gk0WR7o/CRVjTr
jUPXeMyCdt9Z83JLThI48Fg8BZ35xUpZrOnXjoVtrRFIyWsA6b7DKCuiacrSqNNKHY+21uxNo7Ap
oaEqOs0fVl9yVLAdJwwGvJRput7iy7JoyWufZdfmd246HBPNpIak7Q/jao9ftRkaxMSusQUK7/WV
CXluNXGQIxv17A+vFYKq+2lo74fGLJcdLXubhGg7CGaldkuGIqJL3cxOba2bV/aovduaN1wjQlc7
xfq/E9BgAD2B/aWfHOQf1Xw1SjmfVNn+7mn/H9r6n2hr9Aowzf89bf0suremxh73E3X9+7/6w/Tg
/ubriEoIP2Ix/ME0/0FdB+Zv0DaEcpDQSZY/dvH/oq5t7zedZpmtlsQn5wfG+7985LYJq01aOQil
jaYCEObfoa5/dkIQPBE4W/a9iY0Ar6H7awqDCV1QAOq7lyBt1FFVxhbYViv6ZfB2hr3iTPSnC/QX
ypO/+kBINR1FiKP7rrEpU/6UbIVnALxRUhdqOaYfQV2JwxoM851b+rRP0HL+D7maP4tqfv+BiOu4
XrAwyAN+CT4JcnftAmLnL16Tua95wAdYRCd/6pxRHP7+p/2sLPnxUdxq7jX4vU4F7i8/TQE9EbBu
2JeimpxXmG11dPpVgKSbqXHTM4I9eUVu3GDvm/9Bz/MXv5IniVIIgFYDo8wvep6pLcZF15R96czc
PtW+NEhhdmo2PtzlVfj3v9P4OXrgxw/lCQQbdIgeRib1yw+dG0r0vFnYWHpdPgjfmT6CaVFZGY69
l8N2W7nMztU8YyBdiCvpvthGUzLxlmgsdbMO/iFC7l9/vouOw3XRgJAihxDj54cqx4w/lGliU+Zm
83ODip5UHRsJrOH/12dtmRCbdoqSrV/7IrAn6kwYi32xugnLgK11715fzQ9DbsqXv7/Q23X8fyqt
7Tq7+hYt4WwxQf6/2pR69KMUWNuXMck+OEcE8WBW2j/czb+6dixCeKv4MFapX26mTpCz15slRcNs
2ZfcHzeg2JVaaKzAvbu//0W/lN38/pNoeTCoIdjsXr+mVlBdY4yrZliX3BQYWK2Rz+QoBkJaYiR5
8dvCebXdhZdUBDOTT482Ykys3zNR3ub/k35HdFwiVKv/LH/7iyfY1W2WPX17VW3S4n5+YBIooyRB
WnuZ/d7EVlEbGrR54F9JNOZgigj146IwGQ2WdQDC/vHyOrITB1YQdfz7i/JXd8BmTmGr5k5DrPz8
ZYoycOcKFurSjcn8QE/JRMnj0FxsqYL43/8o10VfaBBOThP4JmP60+o7S181ymuti3C4vOjueWWx
qbPU+y534u8/7OelnuUbbnOrf7DZWVAm/PphEoFF2bZSOzNK5it+GCVfalJuXtbJn+9Gzlz+PzzL
xs9L8PaRYEKebrkuTzO9UL+sg4TRk72ClfCso4GgrAkB6a5T3fzgTtr8ILqE+2o59FRnfg4MlvJK
VXPfXDxscVPkC7c9ri3b348VpAd+7XgATIEuItNWIxKc+P/hIqHs/Oktd9j4PVZTHsSAcORNAfrz
PWHazu25QlTclXrFoIgAohGuhjGuKwZA7op81LAs4R+gtXO5uDExM+69UiSfxEu+SZXwpHMjEyft
3zFH9e+zWWxTbcZpcGe2GisvDIEBH2hMBYhVGtivbebPD1jZFBwV/0yhakNawb8jjMK0TkSFty/9
6DXkwdjWWeVcwB0xDcsdgi9NxUjygidUBnRWZ0HSGkeDuJJ0hyaJ+OEqyMAKSwVojb9fWO6hrFs+
g8jpCxEUyx0nduRiyIZAHhBKGDdIHXhCpG3IlwWCbz1oCYAFAnqruXR9WqloUUadnakc7t8hyNsX
T9bozypDLA9E3M13GiFK4w7LZSq+GkvALfNWy4VGnShcecJlz7PXF+5rIUyedjs3ndfFCLr3zoBu
2Lnj6LxWS2G+0QJuHsfWax+Ui9LYmTyQUpHa4471FwAZZxQ7jLGQYqBZLS/p7PtXdlJooTXbXNFE
JE9oqsUhsSzIoI7Dp9bgK6ISiesTTIn30HXp+mSOTvcuA5v7VLlT8GTMqnsvqtQErbL6IF67xCBn
YVHB0yBh2Hacsq1TkNT8lSqnLGPtuW72oAPN/djlQEh9knHckl7kKlP5EcAamGPxQE0jO3PxjFf1
snpnuDN11HLsAGlbBVd6bs4P6HRdsqN1DSuLg4rwphVIS6KCDOlXD8CI0JIcijkcG3+BndcTzz3L
bb3URq9FeWCPbXkwZ9qeMDp6W4YB4RzvbgNzyxOcLmlcrb5xkxFgxq10yCii6txvJ4yyNvtNXyTk
RRi1xbM85uAhnZ7wZylsJRUQC92dNHz2op4wrU0rw7686zkcWiF9aOv16pVrGhqicl7HpnVeqfbF
zECkX0A8x2IQR2it5nGFQ/MiM3Xtr/U41p98oKxr8I8yauEtcNBoyF4wXejqTE34eEqx1fBXaI8M
iWQHfte7xP1EXZTAfuT6CDc8J19u0BjrQFkZmFtVBAFufsqKZwcx/1Kvy6ci0J14aDIpzwW+MSYj
twC91rv6vpcdyFCeDBWCNNV/+PZKZpPpDTcUP8DbLDOO33AoWJnCtWThmnQJkIKtQ35xy0J1+85Z
3Ld59aBYsYReNZ2u0j3qcg/13yBFZOQN2TDN0NwE+YjUg4ZfSs8tDZa76eU1glP30NZLcsHQ5LUH
v5vcFymqfr/UiEdcWqrOFpW61GRP9vq1LtsiRnW6hlBr3EYf0DUsiqn+mksaZ2EMsi4qdOUdtmG0
23kzhp5IqUojbSMDoWZ42Vc+vhwWpmRXQ989DAWWrhqs5JQraskXZ1i+AzZOyGWFdr8ETfVFFKMd
EugKRl+TDZO3SO/AfV+93ub9EKsWJSYIBY4QY1/h+srBdG/sOdNZ/lENomhUEAyRS2VG04dFi8XO
2SnX89Nmu/NyumLS9Y9EgJG0VItx2tlbl/ImB08IwUizE3hqF0K4ZZsTAolU1QyfgdgAJce62w9O
gRgl099K6PYvQSnMnQiMed9pUHZDyfcIkr66Z1daUcKyvF+5dou/IdW5owje8yuAy/pO7wd5R3oN
D7XmMpG9Lklv3GhmzivR4Yqg6FP2yNPob2bANq25b0NW2/49VToLUrMGxKroK4+s3o/Bk0Lbksb+
MDt6vCVj4bsh7GrcVYQerWTvk9SVGPZ8V4JJhN5SUjPaBezH/uBA7kNpNpdGldtfM2YSZAuB2gGS
pGEwA26702bOUZSCMMK542p8GqXNq0/wNurkmVjQo2MU8kVKHtuw8Ubyt4qyLl9MrG7Mcxn+DsNq
8CXB5nay+urkmS8/Fjna6CE9ikVLr+/iOren75U/teSgFJrzTLYM6q4s6I5ls6TZrp5TTD+lkWff
urF/zSU1x44tUoJ0FpaPL4CZg/aISaWxjr6Z+TcjOHPoAk/G2TTh/dLcdb/4tfxMFA8QP1n+0+fR
UdUD/uUPs0Q6iNz7tujN/si66pWY6tQQ24M039M+S99XIabHdPC4c7zxhMqMRRrs7NQDxh4zUSy7
tuy8s+uIrolmakWqsHNZx8Ni6NKJXudZv1AUsFy3BCE+UHMqtJ2qUN7tXO4CqR/gCU9aPc51PBs9
dK5S9u1KNNRtC1v+UAm/Dcn16d5Ah0pELav1jXL58dK7En2ck5gCua5PBnqRbW6tYcURRAsPywWO
HXgw3z4v0/gtAe98nPq0uDeGQb9WInW+FpNbpKEqM4IJc8zpu5aoTETli7hWs2OdNVIAUFCNafcK
SyIvlWcFMfYoBHCuriU7m7gsBUm6iL3GMAt0Seo+wTlkcszIy2rrk4uY4TjWFt0nIiNpaRnWe4IX
ILZwB70MZd8Osd51tjjPYp6d0G905Ld+gsCQEnN9kocgGzp0dLV2lXtr81kXSC9CrRiQwJqapxfH
gYfnZmKH/zDGtrsepBwPMxvhpc67CvY7yCBGkcRZp4zF7YC40hChZLLQIE698T41R3r7aryVkuey
VC/F3GN8XErnahYmyyj6sKAPWzluBWeo4pKwrBvzuvcW9M1L0Bp+7JeezYJooDo23SHZY8uEzpSp
fUKqAHhduuuxGzzx0KHN+DwYS/eEodOOx3klZ4eqSuBmBMK2nmWbxjr3IktOHjRUsmZQcBDZpNUu
ZKFpI4S+zaW6G1fOKXW5eip0mkTcmro3f9bVpF07orfSnbBwgfkE/nm7WtaUmneeg4zNFMH/Ze+8
luNG0jZ9L3uODgAJG7H7R2w5Fr0MxZZ0gqBECTZhEgl79fskqZ4RSz3U9vlMzHQPRYoFJBJffuY1
qP+zd78nVTb/2QLF/Dr5Sfg4BRqtGbsNBtislQNHrWiqUG2SSDTfkQnt8p3K1oUho26/+xmYmb7A
UgymWK8vBPpKDU5INdD+Oe+WjRcqlDI4nW+tagK2Av1aA6khZ0/XBYChzSAHdsPg6eiyHEA/wqUY
P2bB0gA1S9fi1gbPbEO0r6vbmi6x3tTubL3NLMFTq2gggd9o0S8b7mfA5MANnoqa//ZCf9MLdWxb
/FT+/aKm+X+rhy8PL8U0n//KX31Q7w/Tq3RwSDWS02iY/4vCE0V/eHQE6CiBSQc/Z5oCf1F4fLQ0
0cpEf1ugWowGzL/6oML+w6VtSQMTByzfps3/T/qgL1stWE76eBeZq7CxTCJFOmkIFE7rer3wrGNs
WQyWQOWtxyH2+ruf1uRvGg8vS/3njzHVHhgtnL1/6TusTg+IfB0tpBE95w4FxGUn0I67ldNoyd/0
Wk7rSm4pdgBpe/CmCBE+j+/nWp9nAdJ+FMlxcZr41g7UeI37lriAGERCHYC6+c0Hil/k6Wkmizig
sUvXyqEON43Dn9sLZe93TqiSY76oJN2gQqCvUHpICQCWhAIUcWrc08gTEL1xbRQAHKpiOQuaCRpL
5+PS64+jN23A5TIowbgHxV4jbrPECmTpnKurDhrsGfPo+GxaqfBlsLhQuuf6gvpQvq3opZxRnuoP
DrSJi3hEWNtKZH6TLDq/YZCDqYNI6+xs6Wx5Tvm/7DsOqreu5a3fMApa77PSU/dhm16jeJyTn1WQ
eNrKPq6uKGELu0G0zZBrfuv2g/y+irW5XcVUfHBtgDq1nVQHv8tqU4vgwtfU09FuEtLMtXPPopGz
TXXLtHfQHt5UWvSXoaObG9VG00ZXpXiAFG2hRIMR0qqs6dih2Y36whwjVB1ZbvO1j6S8ClY54wm1
Zuh7dROzRBV5YNNdxmklpzIU50yFfbdhkp1O/aeYucTSX2V1WxzCmkwToUT2+ZYwa7cbW8j6y6DC
9lOBAe+fRVy67+LUjoED2X38WIBagvGE5TCi7cCvQe1iUnVABwfgDQOM7EuZVaim5bhi3trVCFkD
CdDmKhwQbMPldLqPlrVCFylXO9dFSg0dM0QHvLzwb3PhvONEsIG6Fcu7rIuDfe/Y6pNk/ndoZltD
NAg4Y2ewFI9KyuwMUduvi2F+pTS4LtM4GpiXrX4m9z2Lk9VJdd1Vcv0T9p71VtT5emWviTElBD4L
DX+0LeTKClg5Fpw7DxQb8GLbO45T3e8FchSUwunwmPaB/lI6NFb2awrCcW/pPL5gCfpdlgRfO11t
J2dSN3VFOj2H1aMtYEWbXmKC0tmmLNMPcc+cr0uQkLFAAqB4KuctsmrI8LmevQVEGdAz15cFDXux
mXW6bOlsFw+0gJFytcLPIoF1nTUBWEWggu+SqXKvgqx/488gIjfYFXhsbd6emfnotQBQsqe5822W
oXXwFYoUpVuvX/TcLFuerP8FSROsLuPa3ZWr1u+QrLG2tUaAsItR1vfXj9agxI2LSO/eXdb+hinx
uie9m97XdTxA5YpHMLTe2xpsbkhJ5R7zMprI1TWp/PIVZDeAn2QchmYXDBCeaDpErWuwCMW4K1NZ
+ntwqQh4LFUXrFfRhBfYeRXTFgCynXZ0ghLLoiVS9hMKtwYv0E/M7S08rIZl7Is7TxVRSi/DgREw
TnfhokFJOkYZyn9SibISoxjlG/GoWEd1fQbELkBTCmxNdAjp6vjnZIK9vaN1tUSQBvocQapU6uCQ
ltCN342lz0+KNh/TG1pi4MsaqerpTRpYKSJXQO767DImxUL+qk8m/5PbZgM0HrtOLFCbmOa498Uw
IazYIboePoZPmloZFDPrApkJI7ZVYg8tuzNaTuUny2/L9/Eo8zNqN8JwI0P/ONoI7odwIdU2ES4c
hmkIxIU/jw1yPOs4DRvfyuIzXwtxMblJd+WQFR9daTFSnyFSLkCqqQHdDEAcugLmj0N0b98vyzB9
DVzgp8Bn6vbglQJgQDXzuYNXox8yVN5529v1RT4j6qkhOKEK3cEIhY8yNZedZ0q7EM3jg0OPeEdb
r977LXkv3p5AWrHikFsrSeLPs+L/ddqq3wOGTICY19YARgWdyLez8NpvXuBFV1xInh5KU2C2SywR
AAnSKturZUKwxa7i28rPgwfMQrk+UY3OIelDJAinEmhHGUmuzQooGFgMLb+7karuBQShN1XJoG8X
rbJ5n8qMjh6iz9RRM/JsACdBPPw3C/z/EQIkCXPJM/7zRPyDfsheDMOf/8KPJBDR8j9sxr5MKckS
3Bc8bsf7A+sn7NDQCCTdM972P5JAJt5MpsgLQ9Kpv9TUGZDzH/qPjOKYZbj+P8n+niaW/560cUWM
1AUp5jN3+5cxeNMZpeklWq5RzbMovKKpXZbDU2NWSk+cl7OZkYxp2l5CVOwfnWXJz+Y8mFHMYVyg
UPy9xOVoflMMAyOF3JnfMSP034A76m2xMa9bEpUg1+wB9K+UgZdM76xwmWu6JvGIP8QHsIOxBKsv
iZy03kZgaXaVWLexhLV30eAwhB+4i/Rr9F204ZIPx4m0eKZRGQ5OnpxTWCOBFIdRN75vRxb5vVU3
IVwVL3O9fVpMar1kLT0weiV9RZuPBfjWEjNT6abdBjegRb9TEl24YapImcyR24VAe+h/BsldLd2M
pjO9FG6KMIB24JcJCYm7qPCAzLUyK96i8HKjZ3g7iOmkh6xJhofYQTNU9ZJ4kIPW5KQrxDZuRnKb
bUzv0q0vinTMfTKdtYQQuZ8me+wuXWCj+HwVTEdusrQcrfN5aqBLlaWVLu8tTFtX2GNpiYNq4rV0
Tc9cNKYGBETtRndHx06p5ZEKhFJeMv2paA5ctzMyeTwF5LRcOT6PFP9bF/62LjQT8P8cEKgL+xKM
yL89Fth6/I2/IoIb/4FqArAy45eNKj+F17OyA9DQPxggEjIYU0JDCpBU+BEQQucPJFr48dBDKQVo
DSHpR1zw+RZSEXxXCGbzhJh/EhfECdKBy3HQPvUcY7GMz+0pPCYKx0XKwfa+ZehnFd/JLhNhgxRz
rU7vtC7c5b6o0lwf+kVUdPd6JIa/zgk28VdIHjSde2gtD8Hososssuc6TjDlgr1RZvMHZUsLNTXl
tcEabPIEmKYFg3HsvHErqmGBZ4x1Ye/eImXS0m5Jbfp0WDgMiUIaaEiZLCFumLvdZh2AD5yJHh4A
+TLJday2cNCsKDnUY9FDWwV9jwT/76atZjL576gJSw8PCgNh53/EDUh/L8s9SEpOo/vV/9b20xjz
tqVhVpUbslqKpTj1Yz5ydvJafu8ClS93OKaC69y65E7cD9Kc6fzhp731N/W1+8slhaFxxMCwwWfM
HZ8CYUKGWbLpVfroVLZfXkO6T8uL1RuYGpxlFjpOvP5hnjlG0rSNhk1Z4ANj0N1tUz408P0Qdg0H
mrkXpPe9ne3XJF3hX1Uzj2KvmXhSI6ogseZ9sJZdcLOi186PSXoFOAgCHx3g9b5+Uy97Ex7jbLMH
Yw5FH/0T3oWXy5xkJY1h+uff7Al6/Xu/zq3mnaySZn3z+gfxRv38PPkgIZ5csDCaZPEis7g/le8w
Hrp4ZcDwiCer64h9WyWlh6q4zRs+i7Dwbqe+8ensLYFfWXrbOmk4viP3rovvr1/Jyz6JuWXhRy7I
SJ9xPrN8syQ/XYmD26Udz0XwOMLED258SM4awLW0INdfUKFBYfuni8xgHliETxfKZgJkQtTPn2g5
aFXT1RRfq6FTDQjXpbVGyNkRVhz/zP/L3B2By3NQISLy0Zw5eaBA76uyzX33cXZSSNvfXA7DDPZN
O7DvUkaYLHG1BCaVeH1Zf9lJBkUUmP+iqUDQPelyCTxUFLKo/dfZjuHQw5yqovFdAouR1X39o056
QeYmMUcFoBgAKSJ4n6JaCmQwSxQd5GMPy1KGRzhW9Qf8WolRWx0Ccm9v53hNbHnV5KoO7L0/ZuV6
X/Rh24oNKmGwQDe4ZMn4bVEEICThp9dudYWuvkJAdJg8T/4OiWMC1k8BzaCsHFx+sN9DxudXNKSD
swVDbLv+Wi9acRUYiJTF99FZLP9j08gA4HKCjIpOfrdYvz4Y5sCk1qD3XNAyp2ErsdBhbJVvfVl9
bA/WbRz6Od32MGozZW8dAT+ggp3ileHDgmfVTE9JKRUjv2bN7niXy3UCCwykY9VfUuiO8UHUgbtc
+nLx+mj3+qPlvThZJy4wRCuQ1wSNhIg+78uXxU+nVslBNV+yKAckuAEnrtc3PXQjNtW6UNmPqNAD
RrixRJLzNvW153EY1AFcVWr30kuXr2xAWXwP4M3xG/LEK1csBB2vKb4/B2AvaYku/jykwcc+jZmi
ot8aluzUkWEsT6dWOuAYroGU8UQyUkxCtAW3gA90l7mK3iZZq+dP62JSiA0sNwj+O7cosAPb2Ctg
n+Lgeh0o/U2XTblpinqF/BZM5NPORsCaW9/w+sf+RzT42ZoK9D3X6CAAVw+gFQbnI5C5FonOIZir
9X7VIhzvRtUF47u+4E+mTVYXRBAj1t/wzNwMC1nka4GOMzMuRGvxotOhariZBq0iqHxLVge1v+mn
wuUnAxJ7fiQPwl4GZ/44Z/qthtrDYbZ0MKb0tldekS77Io35aAu+Ej9OR9J8GolyG9wIhA27T12U
++MxAaaRX1deHaHY7GAcc4m0yjJcYPcws5dmNDVZuhxfhOUyGiG44keQaHNmdhFDdnVsI9qloPqh
osOW+nEDfgGCH9F+ILhBsbMhErGgvl2z/fo5NUGskqFtyX0HgIJ/5WG7yGLbt9Ch/vodHd5Rai/y
xM+zLVuugf0jstVnDQaB+5I6zi1Yo4tFNNxT+ryqHuADVs6PkIhUx2lCLPmirtRgVbgzxeYTsUYh
a1vaJGBZ2iVk1roj0Jvt0sSaU0uUTc2mKZKgkO/Qu2rC8ACh1myX1i9c3qmxRkw72qUuKj8LGB/I
Sd9BWDhJeNCpBs58YXlzvnzt5Dyyhs0MfqXa+gRGrIUjrBlYkzUcMEw5R4plhEaRrrXJ3Qpnxjx2
t0DHMDdRxG0wX3ciGet031jKPPfQHYkCe7Ui1IBoAZBFrkSJzuMr+lKdGC/ifsTVb9csjcerMBQi
4isr1SFnl3IbzSUhAWM+aBoKcy1enFHkb5FZ4xVcwFuyU8QaBPRBmVlweQVjZZO3JZji5Dc9kE7/
Yz54fLGNxRJyWQU+RNxjN0pWcJingeVcoW3wmypSQO9YaOhp4QEardmiJrUe79qo5p9MRCte4LDQ
xAZSx5Usw5ty3vNFLasJHhkUj4eiE8q80h7t/2aH4YfDk/B78kZwDK0jxruQniOrwKyw7ZfjONuM
HK9HkEH8wk71YOO2dJoHs6uh9ym9a8t4dfwj7Hp/VrvCvoszP8e6zAFSaCJTVmXFemB2ffCRRmnF
QZdL6tmojK0AodLRbtc3/oIksYsIGXMs6OwoSyw1iQIo6JvA98cSK3KaeJ29DZJC5LeNk+UMmMnV
zRMGWrIgtIUwSU81m/egpQHWqE43/Xau+t6aLkt6XVwjcFieTedFiKQ91LiBcjP4IAF6fQ8uMfFq
LM2aeI6opXMPdQsCMeFmz2i3WDroQajhwM8ib5/RI3fRkzomohh8bKWo/HEH+rpO4JMw0HAQEV8P
cUFvg46ayuYsg6jeYN8RUsYzaWHzII9jdiJ8tK49lEti9qU9zD17KBF5V6aXMKFWvte546Ccm9UX
hMq+q1mlncTLCPez2bacobsBXuQScgtkHHhKtQO9Ids3i5z4XXFnmygImCZm59o58ibjwdYt3FhU
GfqO72mVmLhU2qMZgGi0LjQ7ZEgJT603B6yfziyiw8gq8i44ru7ZUGOnBLoxPP0Op9NoAf91jKp+
5cKz2Rr4aM8BBMOciHY0Z/3ShpzykpE/bx5Wy+aQ1Xro2I4zQI4GtEykFuLDEmWWdzvbi2oZqaPR
7R3bTtfcUoRLndqs0jUplmF1LV9lhOEENi9PdQhR3yzO1HQCT120BqIu3qfIegvrfCjWFfEBpEnT
XYeRQwKRCemQ90k3c/NQ2yui/biASmwPIbKVrFIjs5AXu6AjwuaJcho75ebHtpb5ZL63eI1g465Q
hrjyoLFMuO+tiEPLsdiVYi9CFatpQyaa2ryfVprz5iI06IdQPTMnhMucE3ZBjpRA+8BWOkvw2aqn
Sr235Vzdxa4bQ81UCuDgRVDDPT8EzTi0X+kLddalSiV0W9QNQrFt6jbvPjOIAX1ThhhfPXpFtap3
0pBmH6YV57JbNIrRRECyAMQo1OypRWiiqGO/3Xae8PrhME1+NN6ojq4Z8lzSls6VqDhW90mk0YLo
eEboLTdz1Bmvz3pUHpp0yESYlB7DbNROPVBPbrwBYr/oTyi/D977oNKLl26LziuNxh0mSUmzaWPu
P2GfJqlGNI6TrNqGuPWu6y7Oq9VWh8Rdaf/Rg4dPGmgcpWzbaQ8jDh8MOEnQ1rsUQl7DwRdomPw0
5KON8LTrbBekyZAjClLdxwYmanQZUSxV2xQR5mPoCr3rGnvCPSSubfvMmZzMPSTtjHPTRoN6hA+d
CN960zJJ9j4MfYcExplNd7Dt9nFjz/PdrGcUtSzwgdY7z/L69V7X7Go0UIJAfVhD6CFQ5HUQqvYM
EnG6AsAYwzbY0ZuryrMk18V8WOFIogEXl41ws22onkT7HFlE9WNG13OcdxBOl44Jqi8GpBIQXw+B
qPW+ts90Und+tBtK26+CswTHreAG6QerLJHia0lrs29ZhBgj+kdNVA4YcDg+Wk7BHhSssNIb5XIz
xZsf2be9VEng4CsiGzBlE8JRHEutFLL1P0BxbFtv1yaTSkbyKbqD5XEZQ59sLLEnXhg1LybXrC2U
8Jm9iHk0x0pMIOHl7iKTPioOcF4H/CNNhJO+bTLM3FoSJzkUSzWlaHOJvp2iy7VLLVJSP+vQ07pm
CllwyoBKTd31DNAtvxNoYGOyPxyETeUQokzJ1SKIL5lSD53Mg48+dthcitNaYWnstTW9hnbofMKk
3/dk9hEOjq175rk+WfBkk7tZW7QNWmJZEeXm0EgsnO84w2UP1A+Tx2AVx9hzK1KiGqQDMQV3JZsb
JS+J6Df5PpK3BERZuZzRE6gIUhNkzTQL1NahOTkB5s5cqUqzkM8ewjVs1vej54Mk3zZJPPPLbDwu
eZd6v1Fcfx8XJk6WXljxI27hxFwRvm+9ox5iFZt8NU5Goo2rBxV8AXxXN4fALcL6Km2KkWNRt/Bi
xUXdhiZlyWIMNJAUbOpAO9/R0F5KfAUrZxyA8wMTth0GqKiJwve0lc/yE8MXkyI9tXsCus2cUj9O
MJhHrGPZQMZHMhq3Q67eEYnFQoLCKuLmbMkRRPpeDQjzT4SZwlzB0FsIhx3/Wom14xXaDK1YyUjD
OuM3NowP0TEqnXrBPJSEyGzFHMIJNYucE/9jpRx6T8+PkQPTce4p/wZ9F3XJzB0LYHU8owHAI9zk
mh43YmkrLKoEk9QSbHF5zNogldM5TLpgvKNVbrJYB/tqmk9KYe6Qnbd2bZIKW4NdgDXiLqaQj4KO
zSLp1zkYWU4gcvUOTQaylNRNTDY/Nq1S/hHthX6M3iAy4Db5VQCqiutBqMe8B0Iom1sdS5LMu6r3
zCvSyc40vOqi4weS0TOJmlNRGucdg/t6w9g6B+jQuSH4zF36fLpmI+6lFmAIBsbBFiVyssBAKJNv
6sDsx6QqCjJrmxUovidrWPMFf25+mqxErW+mKgo5Lh00wjjDsgzdEhqqAagSknnRmqt9fj1KzTz8
DvflhoeqegKfvBKzGNPPI8ZEgEmYJQGmY7jJXqi2OVJ+vGee8szerWpcTK/l5KSj3qVVHzlw4LWU
gqR2ahae7WCNks+qV8Ut2O0IWqToHZNax2NDyQeELVcPo4LwgGBoCc+f4LJMnrjyJkeX+DL5LvtM
2q4pAkGrUrGBrjUPpPdi0ksKT56zXvx1uRQT8kGXAKIwFjmbXdGVD2PmzCxK8pz59Kk9kmv0TaS4
23xG7nXZ/6iIo7WOSQzmNGXKs0eRTfBVSs2i9kjtWvNX5DLRe7Wt0ba3IoOoE+3GTKV4rMH8EsMd
YjpisLbW5LD+TJ1N0R0GyDDQEpmRF4ZcEePgoJkfNeyPpE9SnpqWNHQBukYWFvO5QkeVHCX2Gyb7
JCHEgNXpqHnPOxCWU2/qB7ZT4PPxtPaS1YTKlpiMWnzoz4z4a1QqyWiAk4EywCGBPOr51asxouWH
K0vGKPwtHXxELPfGsTcbo55M/wjw9WK2JLLRU31r4+NYY9+Srqbi9mNLs5CTE5pXnGo5ba8DABwk
r8tUpGcJ0o7D22AO1/4cBLVToa7mUlNwsKH8mFIEanRiDmDwG35N7GlFrCqwo+JJurVLFGdi9lQ1
zmUK+Pq8A31PkCLhH4JtT+fKrfbQ+U0V+FxYVMlqLrrBr2dBM68LFibYOjKeJh6eU2x0iiQwPtsp
q/Fq2ecODrzgW+uZk9BYuCda4wuE8sp12NIc4QdR9lhxVS5NwNI8RgvhiLLP83oTWHm/MhnIRF0+
iAbFuni/PEeOGKll1lA6pdmVr3eN/qZnBIgPEi4DndB3ThusuAtAxImr6cucYB0GUxRuSObvLA/T
6XjTD4r7/c1HnnbVaFNFlKeeaee5v0q9L21dR7YGzuMHk5nePG+NKkLy63d39+tHGfQicqRmYGSw
fS87Ym6WtutId+ILCGcTn5rAEyNJIcGa2PX6Sj51A39uUzq0jkM8UWGfCpBBp3OX3nZQoQQw9mUW
cqCQGTLpshN97WW8hhksbs7CNWgIGkPt+YDBhrHqIvTvNBosN3QhzGQjpuQ1sec5Mv+YfdQqNSUC
suI9ZwLoo4mvXr/8X5ZK0BYmsXWYt6Obbpvv/9Tbx/tK6nQK/QecN2eugwPKlIUcrpRQr3/UL3tO
0BiOGQUxCYJMf9rvJo3KXXSr2oc4i8SwHJMlKqZ7Zw3NKxIkKb5yv7m50xEKqEcH2T844HRN3V8A
nqrrRZTSv39g7G5ilJ552d5gmmsOCBeS/bJLYvJ9komFr78hEmurW6Kd9J8H0v+R43q6zExNfbAU
ZqrK6+ac7sgJZZJxilPxmZ4EpSPKb3SpIhCARMB/tsouAgLcLaqKfBrNsZMxIMq8XSScwvk8ADgo
r7FOM6V5XlCpHcfM8A9/M3gECvKiTe/6jMEiMKbCZ8JH++jlDtJFtBJMFvVZ1cyJAA+JxIQ5guLC
c01UV80O4qvpAnshLJHVWX43R/llcQM2MXxN6LqIOvjCfXkFVIlZ5bRh/bnL7AVPNmZZa7mn65HF
xdlz2jKqzKTGgYfiFzKvz01xC0EAygsZIEqSnU/PiyOBpbJGtP4X3uIGqArVAubSNUdCX2KF1e8i
oQFjbXKn1ETrcPLNYTkuQzM2oJtsXvwNHgmm/6rDgeaRAyYN2e2xpEW3j0jmXX2eM1pGiKUpLZNb
9QDrCBaWckOqGABx5jgHWUVuE/bCHPEIH7VcVvjcoO9J7YmakKJN0lRE+injcx2TLCeFRCl8Y0Nq
Yf2jtFB0Jt1xhg6DjHdJW/Yfbjgo/kB1wP3E0LJ+2doDlUWGgMzyqcHPhpw1bbUpgeJVmwzgR8v6
9Y808fvnkGtCbfw0o0GzAiDSyR5nULboro+mT3EKwF3shzwOymsUP9zSurF7myswjLGBImqGUMKD
gJ1rrub1yzgNaBCE4VRjMQGym3fuafz9U+ysg66eeJbZp7Kh/XmBS72WH9xyctWV2+vfSGecbnJg
6uC56RQFiJCgQnCyyQNANHnW9v3nsWuL9d4vQrMt4IGazOr1+3JPXml+O6qXHrCwkMkbUKyTiVI6
zXZV1aP7oe41olgJ7UuNsCFtVCrdvJg4HTYMvCX/CmnYsC9nX8T3FGu+wnqdti4tGEoeM79vMYQj
D3VWzyTqeUqFkoUEga+QjDPT1pot0waIdADq63yMAtMmBp/JT49IE3BzVulzFqUpDF/CyihNvKYg
KOfuHImrfKkOsBdT7/r1RThZb9YgpoSzeU+9UPw6MfWhb8cyGOYPgyzMyZw0jCpAYU4NlfPrHyVO
9rN5pgSvAMAF7rjE0ZP9jIIaPVXHS+4ir3n6rMGndWrQUuZoItQTgp5n7xUgHVYBXWrTJf3xlRrR
F0U6YLJZXN8LTT+TWrAl0rkS4+zp3CqLwVqvel5VfE3yFivqs0UMFEx7pFApj/OVoDYefgz+mBaZ
IZJVFS7vzhrZK98bG2ke+OoXfIr1NB0Pn1sT8KlMj9fyM/MkC4esZdqgcWieu1a5aSz/GKHxRrJ3
C2YenHtJQpcDfrSDjlnzm/M2evn4whCXoxD6CIAln7PQt0+2cMcdgItvk6/VKMKPhYKgfHAZjx6D
EtcvevyZPsDJji8XFKWTXevh4Cfdsrof0xwoeR0NNUPTVGxiQMo9Xr26+5BQv/aQNHt82LJoBHkd
F28lo7avhnEJb11ZSHwzywluRz9pLnFS6q85kTJjTpKN5c7qC4GdJvJVFxjmFf6mBXjt7egalvfW
ammKgwqw8raP1RuPUwl79soS1+GiRkQ1cd9mJl7dZ8zwL6rKZUpQtJp2XlNOjPC0U30GNeHj1IiA
1mZYceKDnqbCO5fz+aHNkI/fJCrIaGGkfX+GgGV9N4ViuM+FyMBB2ZZXo1vmt5/KAS5+ZbXqfeD1
PWlRMhyLeSgOjAmWFrg6w+Ut+GQYkoMnxwt4dns9xbB1o6wo/hwQh6FrnuB7pyfV3K0IQO5IPy1Y
ohB6tiBP33p6sb+4i+4/Q8UFbzn4wzabA3lZhn2O9eSS/07a4cWZwYZgrEwww0+MmT6JwsmGaGj/
hJBa6kee1/wmduHu74Oq0eA7lR18eP2NfvlCP39YCFDOHPPkcKcZSbJ6pHYqrh+RJpJghGb7DrS3
22+kLK9HTxjhwLSRbxkRgqR+/bN/2flPtwlWh5ENQfy0Hhn8Pm7gzcjHDisDzPaqFpq+FCjT/eaY
ePpN/z6Gn+7Sc12AB9h3cyCfFpGzK0t3BCvz6Ez4AZHzcFxsGgqeHNpLFb6rXZkYmQ8Lakvlxy0C
M+ion4EvDRAf0sC+AOsFtypQ8UVtYe/AeQufnL6ivpeS5MXVtWw3rna8tyjj1N/lIKKrmvbs29Fd
3D/jgjp14zSO3W7TMr0VSF1kGyuUAd2bklmcgz7E0Vbx8ojOq2aUMGCnl/r2gw11dLvy/H6TC50o
6rAkJg0gDWJdkNRxT1MCxwr72YNm8+gNZvFRpcvORFNUx3mdH2p09D4JK553g5sy9OgQFDqC+ocH
9foW8M1mfvFkQgPWNHgQ2PIc4ycHilMmkvFBFj6mA4MD2mnoz88RzL5dz5RE70ZPzsdQ6hmbRquV
THsaeWzoW12PbTDqDVQn63Z1Uu+IgjWNMwWhQKIE6W9VaV3nSx1eLWI5q/FuvqMHWt02Fg8NMUOE
Mbernhm7FE2fbMM2RpLSpfg+IC35fQmK/EaEbY4RJS3PHAeoW/R+K0yFk35AqzIbPqBcU761auhM
SDk600HgaIMyKDzou6mKMxROOpsbQOw4xiciZQQQFl3BIIQz8b3nW9FVjo3inw5d7cS4MCKb+/ri
mrU7XVuP7gI6ZlSz4alE00BLmOceJo9d7vk3VieK+zbHH2VXog1440yGQ/L6Jzovga/sqtCAMSlx
4GUCwfNMuPkp0XRst8KltC2+oe3gXdA2g56YDIt1SaMS/Wabd2kn/FQ9tshh3SOOrK/yPLbfWmMs
Dq9fy5MAzsvbJ9UkfLp4g4HEPQUDqkn6Pba99bd0ZsBA3d4knxsMRsddJxd/02HdQ4dDNkiIaJ9e
4a7IAv+YAYfd0SeJ4y0DT5kh3g4nKNfVaFq/tNBrq8+uETPvj50Q800w4AmYgkPHdzeMXdxx0P94
QsjLAXXTqNnCPvHbM4tlORSltq5hQhoI/RRaV0+qNgsyGTUilXl7SCdO723jQCqTjHnJKAVKbMit
Vli3j8j/70eGnvf+SGlKLtK/1y4mN5msBOKOIXAZdiLjom1A1++NiHOciUMQdRgDzMyVdFBV6bYH
+3A9tXEPhz1Hk3vL+jXOuZH/UGd2kLp/YgCQf4SFp797OXJbcNgLWD2vP51f4w87JQY0B3Qt4Pmc
hmThMgkt56n8FgX0B1C4iYsvoDwWpoY8Mmqq8HHtjYdKbX1ZxmLC4ywY29+RXf9uwyIdSNosQK5C
Mz7ZsCCletmvYfUtgRM67J4eSLAOWXWVV4FGVmmM7xAqHw6oniT7Nk7mT1mkxpZ9gn7Fb9bkb15Y
ZJ/pLRM6DKfFffn2rHKYxmYui29paAfvu8Dp37kV+tYhjd1LzsXhBo8tfdF6tTyvZoF9cR1ykIWV
nt/kYRYBSK6nEfH0QXwHOd/5m6jLy/e/ucpfUoYQEo6ArOuCmaaoPFmyUaLbG3fe8I2ud5d+ILPw
e1x2EAoaehTs3WAsmSn1a4B7nvKb79lqh0iYYBgznYmw6e/9uEqv7HAqP7jKG5iQcAocIKpULHda
hFu8GKwf++2/PIu7pf32f/7Xw6PM6x3CCCr/ql+wJhCH++n5/sq/Vzkv1EuixdNf+YtoYahXnu0L
qhSShSc6+F8WmlCvSN3ABcN/NwqlbNe/+PeGZsXfAm9Cs8XomP6LaSFgWrgQufh1BjSLFNv//O8X
zcn+5OufBflIUl+ccb5Nl5brMgaecL08+tovXxnZhX0/l8F05eQteBzK84kZMLAPH8/LS6wgIleS
TqENNpyVrqyk/acmE3WoJlvZ37nS06vamNY85rLswXYqIC3WXRu9x1AKKCr+X9hXOMO2nbDSOXhi
QjYHguuCDsw0MR6hXnOhBamBxs3Yb1aNkXx7XVdLUe/wWaEki6O2vsKcfL7gQBntc1TLl+sFuaA7
IKUtCWXw0eqb8WxqxjDd2nO8i/2ivcJLGKY61Yyz8f3SvcuCHBpjjgoOIBNpFNkIRPF+otkwQa9c
ocsHVTC/W0tEyezWJWZT/4zXuZ0xwXMzk51QgCPKFYvUrs7qecQxflRVtPPjJj8PZNqFNzEjQFCW
iw0V2bLQQQraRZ9pVWKVZ5n5Zya98thSFR6KVYWM9IDzDJvaM6pTckzGW9dPMG+YFvAWARCaMyoX
vcv6noMsbRcXTnO6rHQoUWcr/G78qJW33Cdrw4hVpR1KxIx8ZtoYyudGvcQe3I8Me7uryXeqs94N
1N5zynGP2E7nMNZXVxOYcdwpvXDaQ9RDFywvcU4KwHPdY8M+X5GXIVFCY7nTh6xXdrUZ2eo7i9a+
/RZHnr0L+VT+P/bOazlua926TwTXQgZu0ehINjNFUTcoUgE5Y2EBePp/gLbPoeh9pN/3u8pluyyT
6IDwhTnH3JtDEfHMtydGpNngBmmfZRpkgXJ02Y1bXR0KSZocZWd5aIkYJkh8JBPbUEpt1UBMHRS2
ESmuMQg+6LiBqL0uXH64USpeFlvHvmpzNe5WW/tWkLj+UkLXNHZ+V9p7WU/NPQTd5AJNTPEZWa8T
RIJ5BeFD8XAoSB4WodG512U5d1TlPIzINgUy1zBR5qTRJ30kfZLc65kQtC3bbv96stsGP3mHtKa1
YsJYoZIHxFLmKJZM2DR2IrGhZ1p9JJjMOA6lC5bJdqMvXA0dkwX0GK/o1qH4zP0w5vt4aI0HiIHy
qLrS3RkFLVXgV1F/71njV4E6MBxnRsURKipyZYo5PVJrmCRFxohcN7Hj6Zelw0ggT2zvecU57FEL
O1Fg8yzVQ3skurnHmWyGfdQ+2IjorlomOq/FUEahbOP5E9C/8hAtWKI3miYICiSZCaEf9M3ruZ6q
q9bOMqAIBFqt7O6UrIM+XyUAUf3oxO2AMsyvjhU496cByz9JAUNU3OUWSWYo+5o9mbaIRzzOQzey
ME5bubhFqCM3M3Iof1dXFvWdZyPqIf3UI47RHprrroz8Xe+I4nul5/MR0kRNmFubBeM0+0EVDV8z
9JahOSu1sb0UmWtBbVlbxgtb2yeSS+wNcD5aLX803C4PW+rjuID01SaNdG4UQLCYw+a2I+fuzyrs
v0/F3zwVbQYBv3oqbl6K9EfdVelPD8Y/f+rvByNPv5WyjZRrXdt5Nr/w7wejYf3Bw08Ihu44FHWL
Lum9J9lldCrw8aAOXH2Lf1uTjT8Y+SAbBv339tj8V2CaD4WtLdh1sVJmSuuaLEyNtQp434kB9aqb
VsrpqlIgtkaFp4FrP1vt8K4ab0FkzKdsGpktCZEPz0NtjY9kjk5t0PvVXyT4n57b75/T+s9z+rdX
wwKCaRbmSlpSZ+0b3/WFjA4QUieS6rCt9Ks4X2h5pVs7TJfGoaY/VpZ8drmQMf2WHj1Qm3U84KKl
d60N+dnVN38YxDW/IyFfpSj0R9Zenr7HURZ9x2cDOO/d933zZ5v4/hW/Ncf/2z3++YoZR7AqYpsB
c+fDFM5a62nHn4crk/lETD7MUjyOzDFQeLszgX/jPOlZmLrwEZa1PodyKsx9OXZgfzu8Pt+Sqe/1
DUMLO+yHtB6DoUyYPbkdwNMt8rXkhuHlqex98IfAff1PfdJe5IUC2YdAzzmnwA/L/a/f1T+/BvZR
gjaUXTM+pY8TAZesVKU1RX9VDZH/qY5RJQRIvDg1mgqYOiI3/76J9OLzrw+7nmvvP0t226sN32R+
gpQDYtPP374tpthq+ri6qrxFv9LzRF5V6GJSL0o+/fpIP/cmeIs4kg+fmcmDA9Dc+3CeNTxVF6iR
9ZXXCGC1xEQW+2jwZoJLm2QrWgnFEPoaXXmGPLj83Unz8zRrPfw6VMO5xl7A4e7w4fCua6ZJXAEO
clcgdYl6/iUv1tdgL2VPAA7l1Cz46veqaInaa/Pa/T4Ufn9U/mxdTgjcEFYxkCIxy63KR7NrDIgu
xLt+b7SxCYW2lO6GYs1ClGbSpv6uKf/nF8U6jdsG/bBhrZuJn78o4Ui7su1IIwMzIlCoG3qwv1o+
VFbA3KiKTwqt9Gvs+c3ltLQJWm1rSjeGPro/Bugv9WZOYvo3tJnf0850v42otNzfTC5Z8X08nVYf
6ervXKe5667x51dJjFgqumQwz1R0K002HCCD7lfJsr8b4MlsuqkVtyNDHomFKnE3MIApHJEqF+uj
Pi/a8q4pUFvSOav4SRHre6TCgRRKwfSI7JZFIjM5xIdrHQH7jpoiyvrqSq2FRruWHDF0myzQ3ioR
Y0zKg03Vdmdk8U08V+YUFNJtrwaqmOGtnnHW0gbmsMG9wZIL8n7lZZfomLxn6lvrlKyl0fJWJSmR
gFLg6kqP2lsdpdaSSl+LK7B+X9m/DfdSaFReqhxcMCetPFqRYTy0CZTmfeRq1GvYYaJXJFVUcWnV
aoTmUto1TU++CjL6o976xbeUASrX/VoO4rGkMsRBTrDUWi7Oa+HI5Ni/blU54bTp2p3+VmEW9ILx
ZlQxCMlxLUJLlv6hbPzrJNKoUOFMDAceNQbU2LWE9ZCbfybCL7kwUEve2+ZAqetnmkHFVC4vHmFM
215M2EnGnDxobZrEC+Ju9aN/q5+Xt1q6equrp7XENtdie36ru+FaJyE4rPJQUWoH/luFTm1OtU6U
MJW7GylYNm/1POFc0QYtBFV+R70fW2vlr9YmIH3rB7K33sB86xMm050unXxZiuhWqhYtZzCnOHa6
b0mUGMby3MMEfwvIQgyb118N/B8D8zc5SNmIK/LMy3w6+Wm77Ecfj9Ox7FIG7BkJrffC1cxjNpvm
WpL7RYQIEb8yX1fpeQifI56HEL1Uu3VyFQs4moMeXTNGdtz6kM+uSkL8if7A3HAwOaMUwcy92kie
hTtHS7LoeuTScZACeg2EL93M+3JXFWnnM0Lk4RVtpzF1oO4w1wE0GdGEbBh+A1slyEdFOwWsFCoW
XrJ8Z1dxCd59sbljVka+RlYliLyDsZ/j/qZPtRLddJx6PzQ5uoTsiNoY9qnlSe/KpmKNTpXpDsiR
NxXiwGU+9LRmHZk/zPrLbUSwUUvj01cpXGannA+i78tmY2MkSTcukb7FvktbUh/4Wo0nBv9Q1BE5
rNzYvBTadZEJrecjr6oncvn88kgI1FBs82Rw7hYJ62hHW2PoF2Rr9EDI3IT2dx91I9GBPIxN2CFw
tdGO8QoAoBbxsgUGjvwUBXGjzqU3c2prXCpdGOkoejvTtoswjsxYhm418nWmbk99Ui2ZuXxHUucT
EcYLIJkAiHZ7BF6CDoAEPmdj5Gihw7ROo3CRERmHmuoa/4ZUusza4ISCX16yatYuoMBZO72JYjDL
ie82W53Vdn1MUngH29xfg9fX/y/QfZhcnD6x2bLZTLU3sZiGpmmGMhzgbPCMK30BY0bY7mhp5gP2
A0NeOY0/I6732+EMJZpHUty7OT/gl2izdhFsg+oZDw2w9HYuCzjEyl7SCx2z4sMb9dyeoMWjZuDk
3SEgdc0tdnpmCaVEoxoWKI178DcRGlN8o4VSVBZZnI33PSLK16ZLzMPoqjjaerlNdGZFooO5s4sa
m0jVjUhop8a0bnsG8Q/6oPF/kAUMVxgJmjttsYNn6aGbDEMdKzeGbZFqrv+pEu16cmawnUmz7yGd
TbMFIly063AkURUvrO656V7wBPM/mZ7g7C65SwKh1v2JthegrXGTdTLP7wyv8q0jEGIlz8M0rMVn
Mk83EIQhnNeq5NB1vSyw24wS0DwxnuubX1+64v7E6yI67MqyK94FRgw+qtWRiCM7H7l0mgJB723V
uVzynaQqiPkz7qmsDZMVyvumOW6g2B4TFFjyXGoIaIJUyHbaTejnzO08tsZ60+Bi2vCOuIFMvr7W
ySweP0WgHE/emKYea20757zAr/aiWHphUOnA5JnDJPqLmDI3YyZW5dm9x9Ni31cCZLsft88gUZwW
W1ySGqfai315EQEEG8OZ1AdFgTub+8bgY90It52/5kVu30yyJ12xBSKbPylmR/2hjLTyx7z46z3k
jQNPH+CZ2xSFQ7+DHOk/aSKC5a0auEFAk9vt3KnkLgUGcuGXZGOGttEZKz4YaQgkZKICukwb421h
VFwmC+Js/2hVtd5+L7khzydiXbg21HrH3ma2xic6Qcnc8pBR7YXeSQPZu18MI09acxSU3m32pfOZ
6GvYRvXT4g+d/m3oSZRAu6y74zFVBr9qKvUE1r+KnfjYmA0yBy0nBnGpx3E4T7Nb3Gcj4liPeFK2
k6N9WBSguk2OvnbZN8i763PlTNalNgir3iZtVY4XMeYbLMp2XyYPVCLEYPrr2pVbZz/CFOkVY0I1
ei1Pgbm9L+JWTz/r9WJ6hBNQgc2PDbYmn1/WM8tL8EHFJy1q1CtjIW3cwBB38iOLNP12Yl6w7LvV
MbhNl3Xah/ArM2/I9V3sq9JpCta5zSgczC8J7raZ6qbfqgTm9lZ5FUl33UJ+LGF7PWvpycT1OhYA
0/YLnjheqjWBw5+J5iDtkvFo+6Rg5T9kqIcRgHep/4lzvexvKp9pyE4ajZ/tvDJxVDDJZ8OTytMR
A47uo21UjC0V4iXrbEUrT6KNUJPwcOeMJsUcy8yOxoHxXWoOOWzIrknMG2MShXPEvOfzvqZJi895
pxFUgHiIewZzITmciwJ0Z9DhbNj1iZcnISIxcZxx55EhACw2ZaiYuH+KsP47SfnNJIVCgSbnFxyn
Lsdr/NL/vJNYf+avOYrn/wFk1kGa6MN8W5cF/zNH8a0/WNv6jkMv8jZhQUDy94LB+YPBC32sRbdH
TfMe8Wau2DfmMd4KzGUx8K82DOBjfu42EEzyF8Isl5Qjm1fKi3g/usCYatA1SOtoF563gfGDf7Qa
xv0SJdOJC5XLnwTNeVMrNX+z6969tHOrZTiv6+quriXhon2jvVBaiXMOGQMnVGQ+OLQWMbN1pwrj
3nKvkmLs72bS5B8w5BVEDI/psUQz+qVuIg9uk5udGKtsh7lvX5HgZgcwTaQ6IHGcOlwQzfJVNISJ
pFHsIGWecuMeFXF+8quiuohcs9hLk6TMaajOtW1gyecaCbWsTE762PPwSkuKwFJzzNDQYvdUtrIp
gqiYrgkyL7inef7l3Mdjhp1nMm6xaPlXWOnFWZ9TcUZgQYbKWJvtjk1vscc5F39ey5Qr7lw3+uTI
M8lJD4ugANEd3K5Va/kaGNrG/EFbuXYyM6haHU7LpkOaeuPPugW1kxoD6crUBx0z571diOabYtux
MzsTtERKDUPcUf7YWhnPrqmwSOAsp+zg08qFylJlKNxZp4Qw5FPtpdH1IBN1O9Tp8hXH3vy56qR5
G+dAYcw5664cM5tuga2kG6SW6a6NgNKLyWlfS1NOIXgFd9eMxbh39Zy3EYMct/KqOMBwXxt5S37T
fDMgCRfag99cGFVMW4ZcQKY4knNRV2FvR2fymkr6Ou1Y5G4exm0Ndhbyx75tR/tH7Gd10GdDejE4
lto7wo+OZFSUNzgPFvYEWpafkKpH2tZEqHbRYMP/FM+p/+y2Trllq9ScosZRYPxU++BHVnpeELCd
FQ3WGMBqTZ+iweovMymKe6u2mn3JqM4PFF7hgz0VLnCrwjRvl9lNzzFcvx1+VJ4WwGhRSBG3w0pg
aD1aJnO8dDAW3fgd5wp6JSfaZItVfJXT1FxFjlMc5kmaFw6S/n3ZOOmz9Nz0c9skOobFxr4tcZAf
JsqrKx5e5oWh7PrQyTq+Hqy6f8gW0yf2vS+OpSaPDem+EVsG22N22BjPFdL+cxtbPO4Qjh7IpyWw
usz7At1OYl8XjbowEmVxOpJRpJHAij4D+KT0QMLPU65vjSZyX1qTnOd2Ko8x6RFBiQ3/WINI2KF4
JPndrYxPppV/nZXZxBsttoxn16se6tEEUdA3MwnVlbglGNABUkDje7I1nDGs1TxxlYyo+zZKc9oX
HtXZjRvnLa5x0/S/wnJM9tXID8VLWjwyxSgBtwEwEQjuL7KYL1GZJos4WdBOWEV575r98IpwYezI
utEfMLYeqTWdU63aPSYlrI6OS2xBWmT5LYr34s6OioND1PDJiZbqaOVlHfaNzAPJzZIZr58eXWrT
3QzLP0Q6MPHInLK7pgdVt0wt/XWOQGlJZgJTGjv/jGt9enTRsd02xJds+EKRmHRJTjq9ozc3WjfR
MzpEKXfYzTa+v7OHrNxHvRJnHFbFvi1uxygaP2urzj53TP02E7F5qGB7EI2iUAtUYuy+mgOB30CV
QyUmd1/ripK/0KVGoWN6n5m3tgwqxFKk5FPPNVbKOb5e+jrfaxNBiQHETGY84+TQv6F6DuJoJqR2
QeBC/g5RQL4/PhISAJ+9yNH2FWwZuc2hLwt8Iggv2CM257mKxFbXtc+ZkaMMJ6mVwrXwYeQ6gDl8
SFObQkufABiLYyF6sWVD1wZGltevhZPgtK8T/9YuPefY9/ZEWDJ2vlsSffPQdStC0Jv+xSE7aZ+x
NL8RDD/AoJWmuBq9Wmy8qFwwiHuFs8U46n/yeWpcLVaSPAHpTi/LZfyCScE58ERcNkQej1d9bJHV
gCLoss+cajPMmn9ZSqu7GbKoPWfY1j9pUVpcsWVttgwJ4p3u12S2M+rd2n1rPiHENQ4OW4JtF3n1
Lpky4ztZyPKskD++WGa7PlzkYn1GXJQ+Ah0YiwBgM4CozI/3kgETaIOYyliPkhtdR0mmkBUEY9xO
90Ly0VeJvYTzPDTbfjK8C49BHhHMRZ1cQ4RTnGisNn0NDxDfrMT6HptyX6XTsCI3msdCRvsUYtIW
OsJykzPW2DYjMJVgHsSS4allImnH085p6/FKH2Pj5COb/aJaIw8VvCwgJTxuUy7xix7hyYHBLcCH
vO3859xx0rCslPhcRCDnuTOBUBuMcDYc+2aRmfa1sVzCsAdP24Gl6a8hERZH29KiHZDy/rYgnfkR
C1i000Ur7pMxFRzOjbTNPGvOzmT1etXN7WvVL/NXsUhu/4g/F4AukxXvJ1PpIWW9GRi9dmGT0YuI
sepS9i54ncE+rIAo0KdlnorbdQ/Lsz/L4gdpU4gEmWwLUoNMf7ht47Y41AmXdDA1LoFlS98hkmIf
0f7wuyY/jkXCcH9S2mVqEPjmVeUN+VX5YbDls93ZEOLrNcOckly+5oPzDELpRUTyB3yIZ6+e7ghN
Z8u6KFTUZlseu8qdt2A6How2bk6Mdd2HscmNTznSrK/MP6YnvLjP3ljRt784KSC0/NTQ9Qp5atq+
HYc92oR2cc6UWlXsBMxfiLhKYQ1Z29VQcTkZthtKNUnvph3aGXiXE/2Q6Wx6bL8VXxzEaAPeCh0e
IWBiL2eqnn2ZNPU5BQNVPzfcQKm9VjjPFOW7FhBPefK0NZoOLFZIkZdf6IxnT+SKu882Q84viCPj
7CZCA3zhJrbePchkSaJ9sdAsVZupVwu4iHiws28e6xzt0caDbwPiH6MqqLU0rzElp2ZYaWLe46eu
dqPTPwEYV/id4yIUqCignVtPk2aog5M27mYuB4K66mra+YVLOVkkp7SzLkkeY2AnNBZLObFjnzSX
sAdqkcdqSYptgoLuxBNEuyffKr6EHq9vwLXNV6gC2quOb/O0DOy9k1S9WLk/nzrf0XCHa3KvV9Mc
4P2l3CLNTAa+bXYXaXpEcYW7eg7HOhoA24DJgzUKkQE2MOQn67ZcWEtlrRYfFwuAiYyi6NSVRnoa
RHzp6EXBJEBvLkHbD+Ecu+0XaToQIJjc7dN2THeQmvwtE2FkCsSibVVkNagQE1hHA23jBjybd5CI
VPARGMTliUj8sCSwok0D4pD0GhZt+jfi0hzvqRcSmdtXaa1LlceotVaFNPOFtCz+uw7/k5/7mybO
heT1qyaOdUPdvXyr3zdxf/7M38twAWvbohDh9GHvhcnyf5o4fC2wux2LjBCYX1zDbHP+XobrdGoG
onxWdQhAf1KJOX+w3DF81te4YmBr+v9GJvYmJn2/gMRs6bmsi1yPw5GXum6U3q2fBXcJ+HIMWRF8
tFAO2c17s/zcjb5VdadMwHZtg5xmMsn2lEVkPFyajLHUNgbQartDYNez1cQnRuhebp4rzcDaSsQQ
aV4iw0AC3J4MpDwbpmifw8xL00tghyO314X/iiclYnbiW4/CpjRf0EHJUk7JpT6W9ky8m/JcDQqj
xuMUmlpVnlBWM+HLTYDahIFRQYln8tsxXNYOgMn5PmsRzJhwplAR33Jrkol/naYDMiSfWUpAWp5W
bhjzoiAuJCb+OWD1G+XwgWpWA/+9av6/rhqDhBwWwP/37OM6SX+6ZP76gb8HH+IPLgkAp2yrAfTa
K0T6LwGJtwor13mDixTx7dJ4f834+HXQK69+cYcf+18BifcHUFiB8dJksEpF868GHx9ArExYuQA9
lC0QA5ABYOT8+ZqJlEZMB9vgI5S8JoJ/ueR3SdFEJ9taSdOz3T/5Jos7wiWXHSV7dILR1zz7dJuP
RIg3zwAG+ydhVv1TPKGufPdJ/gd9xocd8PrqDMrd1axuENurr1Obd1c0GFqwbpScxwygzIvNJPOm
FUl1Wdlr8E/Lwm7vN2Lc9ACa/8ry+j/VLCyb+e3v7id4lczVteQwt0LMw43v56OzBywaB2rNkUXX
Z9h65oYqKvXPud/VTug0tnsJyZGewZwd92Ky/PRRz7r0y7RUyzdXUg6FzTKDJC7ifguTptgPAChz
6qvauUV40sybSboEzbDjvdSZQe8s0VjBQlRckE0l0Ctr7MvrxJgxFLk65DLhtYSkKeQRoZRLOVPX
JVoLjdSZUDM6xnO8Ro8C/OOW1HskF/fWArWqkHcJLKkdt7dq5H5mevkubn2CfPwIB4uZWuJJIzKY
tY37IKelKzbWAr2POVBTXUFHi7daoqkx6AC6HGApRZuc/XiQIYOd2RtwD6QdY63ZkMKDSHxi7JJ5
JVuw3tcvbZVFodPNwxObI3ddeNATEh2ZMK/gC3AOkCXnnUoggBGVgm8U/V0f8CBp70BJZrcCMIke
ZnErnotaOGGNY47dTjKhipUYcXajOXkz9nfXuZsiL6bJBJJSBLRWw4NOvOq2Glwlj4wSizisjGq4
m1LpJRvdVD2pg/hLdkBN1giUaMhNFJNOo2tbi+bwopo6oegT01Wbx/o0yLrF4mvNNOtgj4ahBYXl
dIGy7c9uNnvbxHaqm7yiY+7j1mBdbGO2tLohYxogJlhMWdbtukHZN/DltP1CPfitBRi1y0W6Q5M7
hlyp/pFKsLxbjHkEbFjL7LRkXhZ69uC+JO7QHJZSLFu/aIbDnHb1shuMIUaimxkM2NgAT7Bw22pN
yM10CGAee2p4o5/MzJAHTyWKfCnXTr5bdObXuNUmG/mAW35nDJvXAQ5+M2htuOwBzVZL3z1CbQwc
t8N6y7V3n8RaZl7JPMUUTEAtMRj3elemUxO08Pqo2s2ITM5siirSiJoh/1ZlScTOauiyvSFq9Y3F
QKlDH0hKDDINNEBx7lu/S1/IKGTW41ejZVz3fRedFrmY9OFmNn52pjRmOgkk6QW/0SBZ+cip46po
teFrFcmsCNkNtwnTCzhfW0hilbatI28+jzMQrk0v3EHfylFb0ntILPMM/G3dtWlsEwCyVF0Zh0T7
xM0Xy1ddEeRaZVeBjxcO3p7Kyfhq44RHwVBdduCAm7AVZv2Cy8Y86h2Zj4E2sdeb8z6/I0djvRkm
vH/QmdV1tkj3ypB1S/6k4XM0aEHRid2zfU8zpatta/eQQJPR6p+G1MmsoEtHXj0rmAUJ8rQc0lo1
z8S81s9qNHx2SPbYjGGiuJDRVUhwhFJM8lWw4xRngtFsceVHitqiAcD30vWFb4fQGqB5rrdyn3ee
ENwpjS2wDO6juTaMV1NqLJ+K3tTSepMrgBX9fooM8mBDngT6/GJL2Ylm3T8K/oGU1bc4j2Y8eRkp
mYsaP1fxVKQ9Se529SLnge3M3C09SbGLc9X2Oq94hEih7UDCkodmaSh1Ws8orucqGSe4kyl+1J4U
p1uZxsa1VddcWAzTiuvORsuzoZ2s7dCbxxHpuDsQPjsCRrkstY6RpuIVcO6WjXWsWBuMV1bbTYRM
mXYkQ1Ro7heNEe4c8OHk/gYlQKWHSIBnuvZk9kCztq56rnWtvkocgodCQLk18GVhMYkjdiQHbf/a
68OjOSnnOPp+Zu+BW6hbica6CDXCQce9l3gtA22PeLfAqP1oY9kZ4wMp8jOLyajlk5mry6RQ3YOR
y4mYL1zGX216aVTEpp7sapVvM6PWlg05mtOlVWQ1C9oxuQSy1/UBU9niCImwsYF2dPqFCQDziPdv
cZFWR9pDznOG/anpA4TyyTQP9LZ0IdnYfe8xdjCIjpkHt8ImqcyZu9/oZF3IfZwA3di2dnTTCLNL
s396e4b/d2f2m3ZLp5mnovi/C8fLWqZ9+vLRlvP2U39Xjx4lokPuBcWH5VKIUAD9VT2yNhOripjq
8c9ejD/6e23Gbgw7H0RtjwcF0laUmH/Jjw1+4erGA0aAfROZ5r+SH5OX8lOFpNN+UB7DWaO2ZXv3
UWlKkKOSdap3R7uKXCAPmabfiaRdztwmml3dQoIJbKbJr73mRg8IXrrjXFbRSevS6NR3xrhxC1e/
5KleEbDLyMdgolcCuM21Bw/nTugmjZ0yhR18qN3ZdA3uWH7POkO/nJK4+GQZ7bBtSg9uNoT3cy2s
ZOIJ745h15rdRo9Fp/ZDqS2Hui2de4n89TcYFDro9zUin4DFQtOy33I0aTvXP39XofLMRwY8Ns2R
K3K6wY0CqHOWZDENw/q+eN3vTpH/UBF/0G6+HQ9Jn4mf2vHomD/UpMaaBYCLuDkqrSMeMC5egVuM
bAT5DH59pA8q4vVIrmnoqGvZstLAf3hni3R0EuGd4qiIy17B+PP6ONT25Kan96NRWPsZLdrdrw/6
H94ey17aG4eTyRNi/fP3H6cwelVWLIWks64nyB4krk6AjAsJK+/m4N8fzbaQz1srx4bpwc9HIyRS
UedkBUouBYGZImDZTU6nq2tZ+A+/Ppb+QTW8fp70dOuIAsjdPz2o0P6KpKTMO7bJVJiQFaO+CNuW
3Y3X6aQAzMl0LTupX6o+Hw8LIecNEnGn/9fv2RYC3J2FQHz1cX/4Wgu9d2e4BdmxlTm+56mf+9CJ
can5TkOY4K/f9D/PIZu9OtY4D5OgZX2U13eoH82BwvHY6MtyC42yDweNK7hJmjxBjZuyLXArgjV+
c9x/nkaotEEtsSV0fNcRH7raPM5UGjtNdqxUO6K/4dukHFLkEKQy+3fHYqPB76eLRrzPXVBYH45l
pYAwx4SdW6q3YLlRDoEcF928ioHMx19/nh/ut2/HsrFhWpbnCsv+CFPLoMpqncY5tMwLG4Y6cstT
AbpLD399nA9+yz+PQ+QNqoy309X4+cKgquk7QinSY8Qsi4WOwlESWHO1Jnma9n2SpuWA5owtO91q
k0VbUcbJb4BHH86d9TXg+ORGR5zI6pP+YM2gbCebwh54DWMfh+ylW4ONKlog4J1E3sUejgvHnH9z
P3/7CN83/Rx21Zs4YK1MnqEfByJj7Iz1ErnpMUG8+NRlTnlyTGu+IskjgQrdVBRiGi60QMG1cTeR
IoX0qJxq+qY7Rdt9bUa/POVRFR3QbJWnKI3425Jpt7/+hv7T68QXS2nAjIT50hsX4d2dMrfNSC2u
ph3IE3JewYZbHV1f4fMVFY5yDpWWNW4wZ5rronFV+VnAKCkCE/3xUcImvfAHhAdT6plXvub0EEtH
CFghC0533P/6tf7zrIXtuWIvQRGD2vn4UtHAEWNQKKQuviDoNY8xfpIP2g/bXx/nw1XPGUNBzlcG
BB13FXaen8/aVINFCFETP6Kql1s/XehtqhwCEYhi+/7Xx/p4O387mMukmafjKkL6yO8BwmT31pRx
O6+x88VeNIaiaOQGEU8O9B1FQYPz70KXk/uslRU7wdoefvPB6hADeE8/n65MqYQLVoqigJfz4T0X
UPgMrozo4ErVzUe3MLiZDv5kNseYzdmtBiP01aYB36SpLLtgbpIs5t/X9bdTCvsCvU908qWcb4bR
Z3XUt1nTbQD+Ydk38nI5F0kfnRL0UXdwf6Mf4yQLgpuL5bwU3aQCv+2ce7ed8pNRErw8doIbbl8q
486WuXPvMJM/DFB6CZm2QC+IJtUeNFcttzNCaxkgRR6vy04MLwVqw1fSkKNzrzUz9uWpin6UHnG4
J7JxyyWoxiY6LL1u9buM1gmoodutNQKjP4HYyLBe8L7qXytZmo8oLBrUQtFYapt+iqwfxThYCAhx
jwD/8rLkHJtc2eBP41DvxvRVJty86z5Gn1NrHrHhJWUjwRrCizcq9WO5E4lj7RW4sz6EPdx/81wa
aHDX7rPXqs67q/WM842rP853ee1zeBiJ2q1noMCGfijd58WK7HAiQOTsrj8LHp2XMdtsvdtU9SDK
0kJ78GtzPvOcKT4x6lPXbx9v5Khha1SJuG3MNslPNSgL1tl6TAawwdrjTDteym27JFmzdd/uVhKq
J/to7lBI3rUvVZ1zRgL918UGXx3x9WnDZzdjVe03nRDJAxYf64kWv9A2RiyqGzM3XHgltP4X2IGS
M6qQOOxZhL52wmcFHXXdHO99dMAMuABJ3GexaT56hCkYgWbw2Zamkb6iEjV2eldbL5jA8RVw0RRd
EBFJdYvvm0HVkHfTDZme03U6W2OCv1tPv8Dk4NaETv2TPgur2JrreViqmuGzzFSM/8gb0nCZdAoY
vWQABvOZcwmA0HKOFSkA0GjSfg7wxS+3pa0BsmZY2ocyQdazyXgDSIEztUSbnhNsK/qkeUmwYhxq
IqSZ/yF/vekQ/tUHmdAxOHatPThJzgcG128+x4DoTrkHpnlB+TExH4U3hCd7yFz9ELNN3qLftTez
Vne3Mevao/C66oLAdWvDNjMNHaNHU2dWy0li+jgge4we4sEFUC/zl9ap8jMYknwDBw8j+OLu83Qh
2oIg+z1B8uaz53HZNVa5F/U8QCMkDhwBz7Ix6Pk2ulN1O1Tv5cbqCJIDZmMZn/x0vCagAyuo7u+S
pDWZwST1CVoKSChNNkFeKh8mHG+ryL1uAz66COdxkMgXrCgY/h9757UdN3Z221fxC0BjI2yEW4TK
DEWREsUbDFItIueMpz8TVPdxt/zbPXzvGw23JRbJKmDjC2vNJY1vLdzPm6hI7tq5RwjByHVzgRse
DxwU/k3yZIYIm5au1s65ZG08ZNKDcT7tM6cQXraqsQshhOSI2kDT68QPXby8ObX2CriPiCWl0FHt
GiXjx1E7KsJ+bsyO9fuo17m3zDZPtaHWXgod3BCLDHfUEiY1yeRnhvk4juGZoXD03NfaSjrDMp9i
soa8GrS6XxFNf2smun6DOqO5kvvanZRRZv66mhcQbKSRu0aRWmSXbIdI1P1oRFYfFrVKkTCG29wG
1Up6UiujUskij6zLgEZUI7YXEyYGUW19kquh7+YpD4egZ0B37lW1uaNQMlAlm5wXmSXyJzZ60dOg
iekzxlLqh6rb3Dv1uC43mYVCh0mqRf52b/+WFkl7nBFSHOPGYVSKul2/aSPxYMtperCmZUEaOAzB
9vwh0hP8RewhjijuO+x5nsWdlh8NxaAU0LIq9NqFWiQjjLvMSrMjF8hKOIpKxtpGyBPBIh3sUKe0
PgPXn19Q5u2cVRh7MDVG7WFOLO460X9BMdLgUEu22dqKDizKK4bSPWh04ihSrTgrdZftyhTTwBYB
tDNhzX7t02g6b8rKPgmnE64L8mM0e3JekGEye5el1gH75pzEr9/GJ72hbne1ye4O61hwYRKm1tMi
5AqCnNYKoCI8l5Utd6Lox28klNvvvTFnhKSUqvaoFdL6Ok+rg3FD4ipa0JnAyRyox8BTHup1dW5n
pTGvJB2i36yq2oNxaB3ooJ2DM+PTcGt1aH/UkE0CECHLqcF+aBWGuHEgYbAUYZthSHw5WVRa+8HK
nWseNmS2MvPWaf7T2GBM0apkrRHUruL5PPGhOp9nOTBGJWgcERB83e/zKrqr1StMDZjT+zZRsEwc
uQTMtET8hDloP1lKvjPtfkSunxhP2dJV9wTBkH0YqukxTBvthncw8SFHMfIP1f0oJRc2KQUsFYVH
MKJ2j3ZIHmRj6RcnitDX1qv8HMpG9Qui2/c5obW7nDXR69DzK3HQYPbrpkT37L5CF5aF0t7HW6qi
W04qAhk4/phxZmb/wq7uxBpS9kMjJgytU4i5WzKlMpAqgxvJs9L6JjOTIU7VROdZkXblh6GRH1Gw
LT962vFLr0/DtTeUmbib2hk73Bclz/Rt+u6xRpC3dOz1PissiwZArU65uvTcXT1Uq7TI72tT9nd2
N88HvekgOSeOfSjYXB1xNyjowkL7XDVzeJMOpb03orF4y8rGMoOsdpqvRiSbHXln2bsjC/gRNZk0
RwWiS1CnefvF6uqXgpfeFnVG7jly1XKvI4PglfXc5hJVOuUY1QO1LPGHvdewQPUNxvxnNVwQFldp
wCeeBFmhfYdFUfvJUINpkY5OQEQULTeWM1RvllqOp5WcPjxlPAObWEcfJ5fQN+ysv1fF2L3hjufM
/qmBCR2s8ix2fupjgI9sahlsc7bhCqOc4/dYId+rT8jM4cZGAR7ihHxvYLPczLLWbpNJDk9KFI5v
RpvY36IBtaML4UbJ/VmsNrsciSPMKjwmIuVBMY3lxMTYicBRj1+XXk1uRVY0vmKj2XQh3FUuKQCq
RxUV3RIQYPlkmzHV0JrwKEk01/mp+hmaYCpuiCfIfQyPPDMqbVkKLx8Gc/PMESaGALyZD2qImJUt
Uj34vaFVHGfLGn222VixIpXacJQO9lJPZTrEdZk7nD7dqjwi3RQ7J6v43Hgo7HVAy6d6TYbvxPxg
GeviHNFWwbuAl/glJH0BmTMlzs2WXIOITmvngyn08AtrJf1V0WrlXTOH6cLWKHqUuP488tTV/QyW
9Ukloc3VBtm+hMQGU04Kx8N880RhHAZ9aAqcYM2DqX9BUwrEbOV4DfOQi6r4ghKOdaetPFgjwBss
3yuqKntnrIrptmW/eABICowzGyEAeiXSwBZfAT22i82sIgc9ectyLS49hT6ZfUVf8aiMDhpys91g
Tj+Qdzp7ennDa1rN2WV49L2sME9aV8CmSUaVTPNhh92LQT+SEd8KuZxFOqvnRRaIPNXXteaF42qw
99rSkIFcLPne6JMZOBmRTtpgRzdpOb4rtWA1SPS6a46jdkLoJgLEhTPatoUAUkIdXW0eF+7ndtgT
3CFQHEJFpMfnqUMhdDKGygg6TLO4w/ruIvo5vWTqvM/MiGqegsujqTaBtM53k0mMD/t+8yDJ8fJE
Mdq0Jsh6WdzygKjC+1ntBLqytN7Zffejb5UqqJVq3atmUrlF47y0LKp37VKb575mdrBGMJmm7jro
ymtiGjuMxQTLYHEoi+5UKM23qVjvhiw89ZX5VLfhDUcuA6M86c9mu74DQfuCoOiBTPo9agP0kmn+
6ohk2q8ZQ0qrd95Uid55bXGPOooqnyosuQGG2Tc8fBRWSsQhH2vH3CQKCtnDLh3q8xxbk0uG6fdi
dCCLFky1XanQEUTTMHxd9fX7jEXEZFe3a6w8mbzFWaKvAszC6ratnZ2MFmX7srD+rhJ9r64BIZ7P
8zh3h6GPL7J5EvY4PDY2IXJxlyA1j+KDNTmZ1zbj8KxorR3M09gfRnqYCys+BQNmut3mizhJPbGe
zc4o9wlhLLbfYVs8Jo3JeHRKt3bCcuJ5X00sywV7NZQLqrle+lEq7S4u5odN4PKbMBElncBRMNBB
fNXZYq+N2qSfe7voutRtWP7d5xo5eV6lNVn6Sho5PrIlVcP+GBU9VzQMubp1mWoaaU+2VK7ukDrH
CH2phw6WTvDKbT/0FkBHLDqs2RyGpmY30XJmDkFVgxZ+s6MsfCdhlBuQ78qKQbJYbClFaKR8EkVp
iyIu+wF2cZgzZ9p2Gks1hN+GiAYhVBp6jEojVitZ51sSW2iBm3C5QdlMl5xYCpadxhS3oKiTMeid
hbZjsDiWJgjLXqlu3YmazOOPdNWmu9Rc1ItQMwQ1EfrZOJvCb0TgMeSODEt9UDvZB6bExsy8axRv
VTWZ8qaPx63ldfqKEA9Zd1+bcqR0yBVT7Am9bI/U9ry0AkmR4EsadF8u0boDpUF/NZn9i5kXmp+0
lH+uEdf3sl29DDMOltYohZFatUct63iQdnp40mPJUKCjybcRqJw/NjUf32+sDSVY2MySV6qzs8mw
yoDpKJ4//oljF9qDMGn7Kyt19paU60HTs/q1K3p6sLnVmBLY+nQ3rZQ9Cs0mu561ND87GW8mKBTp
irhvdh+DYkBvrFGghBEPx9w4L5JauEkSO3ssOOGpiKfsZK59uTchgH6tkp5fIEl5Rc6R9doxeLmX
Sa4+F+zGKe0hvCK0mdtjC/74Ppupd4m9Ya+fDevNXKNh92bB72UUzMJrSdvXjKiOPbmkzZ5Sjd5+
GHILn2QWTpmbrExFGF5yGAyYoEPROn5ljLJBcyuKgutfrMoFNX79yvAvwUmcMlG017PTtp3mqvj7
Gck0YQ+DOlorAkWnybjAfRS3Up3kmTBhNmSrZHgVrtnp47pTkhKCQsonoK99/iVv8/Uaw76mTZqV
7eeL6/AdVC2/rkKbdc2H7T3JB7ZsKv/JZzXfVmS/nkyGlJ6h1uuNVgLNqLZRXIeXArJ3SLxiPsHw
xkCFEp4roDcEr+2M2wvmqfmZYBKFeJjR9uu8Yp5v4aWZkeQ8F2LDnpVGe7TK7W+rnndLNWcuWIJR
EGLwQsGytogRmkkRz7EqjdTPerLtko7rPlYor1WLOav/MXhSFS18X1WDoVLK1aSvvGg6K9Uro8QS
C1upjVgWZvXiqFN4GsF/vYYxLO2FnXntKjG3MPpKdpNTH2KZUqvXDNXn0WlmBcp7N+YCQVMeqg80
B/yGpYa91w2jKKMCJlxzj3VXu9C3tF97Z3t7C5Fnp6HibRq7SnuYMljdHzes1mXxbwXxA6+Iq/nW
eKZhkPdLeOwZuRbYchDL42bxInJir33D1yF3yYBl2G+D7EYvVhNaj77+Xgrb8RyWeftuRCNCNku5
J1yNm31mVxoOi8PEoiT7rh176EIABnVG4Dc1RL5vLRZdiVVoVc95pKl3pW6i4ssRdLg9nY/0S47D
PURyhh+sRcEBblfBVDOak7VkpPCh+Mvsnp5wcgauEmsVb5vy9ZVVpFJ57GK5p6tWhn5Fd7obBOej
Y/BOYaFWHlcaAih4OIxdp9+uwRbTuGdJtIToOZC92PqyHhQLqw6xKbR9thmPcGHpkz0ajPmZTKH5
Zd6sMm5HQd4ySq2jIKas4MlYp81F7cbyFtXL8JhAVvmtHo3wPalm5zTKOF9g7fJkMpIJOJ60lgg3
GVfA6DTht9SUiHm6Vm9D36oYcPt5nVS/5778T+jwN0IHWExMnf+9zoHM1vLH9z75PvR/kZZ/fNnv
QgdL/bQhRLdVD1csynLm3L8LHSz9k4WgHLGCxZ7WckyWVX9Iy9GjE+ClbeJMXu1j+v270MEQn5jK
m5L0ChRzOI7/K6GD8bHF+/OcnTUYTCvBUhr51qbm/etuQSKtc5AojYeqjFSy2hP8GgTpebLvnxcz
e7MBwrt1tfYBGgPHy1JqkHleMugF1Iqitx/tkXINyU52wwT9MtpGB1TTxO7IHj8XCv1Iyv3IHgdg
IWfxztAL4ePC0dGMN86udhQMvSbSAhQf1xqxOGo8JmQp7WKgNtbsRirfEzPG6KXA/T0hGuGnWfe8
bT8Hwondpq42OVD6ZlLJ80Dln2cqoguApO2xHttn1Y5rkoZQHaarVIIitL4Q4vGQ6urb2PLtTVk/
5xVMvahHe1BZQFxM7arG0E+1kt/HrOc+EG3zbKqpg+APJsuHTKEE5oHXsxT+qFhH6tZjVJJJF3a8
NSO8mqgvCPKgHScvByWYyVv5UQKIhhfNR94CI4ue+BV4G4R9LJKu88G8IJtilsX4iCdiHGqQYsiq
PKSUxLsqx5hjNiZ/mxnXyR6oxfjK1EDlmTjsgFdtM2guvAU1K+pA9up6jar86iz5GOQd3xIxlTxL
AzUkeiktGBqKEL02Mx988ROVEqOl7SzD5fO+lA2MDL3VPBkuWNOyBWwPYtPvYa6ovA/OI1qcPtDL
nGBlJKDQVdHhATGxSaIdsUOnTvcY2mF2aRxcth9SvXoV62GyuTh0qA8gFKyjrSqPHxdJwtSS2GYm
i7XFdQCt5Up/RKkr2HPjsKa15g+2O9cx4YeK0sw44kDFEZEOnV9FxXyynF4LUBFyFfX8W3bbt0mn
wqWsOi2wRlTBDHRhFkHKcGHe1l4h5S3X8ztZkrjamJC5PIbfdANBr7byX2kI2X5UldKfervzrJHp
GsyeGUkfBYJmUWywOnE8xI/PH593gVaZzTyXVT8hTSTi2nEJqeCjb3BUDKadn4QavXOTc1Xjl6Al
5uq0LS6VarsXoqZfnpBUoE210zeE9Hz+s8NsuiaZfuDtsgzrcQETFEwN94llUSRMUNrp/rk7HKt7
tjJe0LT4hO2Bi8nmbvx4M8qam2JS+Kd1VrwV1aQFobCaU651MjBCLto8o/pbMCk/FF1aexrDQpf1
G4J5omp3a6FpQZtVwi9ag7cUoWIwRXF3tjtl5mGJeklv2Mg1/Yq00OKmRClwSSZEwljducpK/nKe
2APYGjeqLjgI7BGHGF63PBDcJyIfk+sYy9uP2wtR53oQKiul2QDzOwDWdVENV64gktQ3SOg8RTxG
9zPeuIAQYG7DDDbex2cLsH7Lwywv5hhuRwiXQFmjVNVhhXgfV/lq0aiQCevssaNmAUMiZ2fqjFYm
hcv54wLYrnBu8WtirOVeXzjGnJH722ASe/j4mPth2iLauYxgFvTBSHP3WidSOXxsJqnDaacHVTmE
js7pJZM3DIF8BGr2jq+azBudu0co3M2FjqKKopXaqB3KC0iq+VbOcm9P6Rux5Jh1rKm8hJmWBRjv
gI6vQjlEkvu0gs17WZCg7SyTi6ws9PKCPD3xVsLoOXsLABccDjCV3GQ29uQfUiaRmnnBgDB6Rqeb
ntUL3QcH1rmN1jFpNMk1+ih156QQB1FJPVDyiEMxUjncJj66j+DmcNCuMdENJJwivqxhegXk3I6e
BP3qhSM/wjQwX+UWqQ54evjDyvWfZ5PmID79uGkheo141JVHXjumeeOSaKVx1ZZ02ZtovF2J75vH
zsTF1Mw14LWEz6/KhQ9YrAQ6aMy3g8XA05C8NQt3wMd7jfci87OClxxoSXZGCTcN/TjNmY3oO9+M
uwzfw3tNXYFyVU2+t8PmvbH4v4shDbjpaVITzhNDyRMWfe13WyiS9AT4cVVjfSnYmgSZEt8r03Br
bek2+mRHpyWZI8B6eZerPsBbEZBSRtlXzoo5EG63vmQyR0WLZMswA8TrneKua5u+aWk1+xiGHUmY
svYoI/ZU5K7V6Q24suFEnDEfoS7wa1DIq8YQpAJEb0xzeB9HBpmOLqZGEA/k/4K/XrJeBOB72y7A
K1Crntk0yqkOh1elr6rfOmf8biSiGtxIn7N3u9GVFdadsq4diUjzdOjLttqBNJoZ3bQEb3g1q0W/
SI1R8SMeRT7igfCGtOtV2eU6qba3QDhti1WH0RWHfll75XmJsNnEQzTmlzB2dLJu21xFxb9kTXIr
R1NbgkgrQ+WhHCgfYst8/FMp9n/oCTd9wC91jbFJXSDiUMU7vyYD5Y6irUbVDgcrWXC3rvF7kvFw
0Uv7ccDtwWXFXWckfxtT+otuEv0S8Ezm/EKDkosi7pd6ChCmRqp4PRzo3bbDjntQT/AKTGQCzHX2
/p9/y1+VIR/fDUEYSk3VgSb/y3dbp0gxwKoPh3zhAtkqASYOShABdPipnPpfE/A3TQAwY5xt/74J
8H/kr9Nr++PPHcDPr/mjA5DomR1WpgidaQM+yvw/OgBJc4D62f7pktP4dP9QOjufuHTpDhwQMQDS
trbh9wZAtz8hHWPkaiIlJfxD6P+Nt5QM3V9ulC3eEeeAgfOOxuJf9VYpNZG6Os1hMZf4Gdh9WWMB
Y4nlzivQjNlqi35XN8t9Xmnr5OUxRRUSzE1CQiLMmJSbG2FVn0NkOMx8SqCBkLymHzOSvu3pnjJ0
AHiTR/19SQYxALn8BY8EtyJSjV0ZwbZfdBEF7ezgSeVNTA4hNdnntOeBN0PIuM1TiT3cHqgbLQQI
xpa82Z5wN2WUBDzcFWaduMdb/GKO2Z7nhsegWejsRGaZ7rF8MMfSW7M+WmsSHiul7R9KJzJOIIZe
UqtRnpO84PnTlKZrNHO5x80eQXqkVK7trr5bZw6JYu6uI54mqWT8kiG/qRprV+71bOc4QLpQuygQ
A8t+L6LsvYZWM7mCmaZfClonWTNBQtJd75qV7x6P2tXUZ6Z+Vn/TVxQCg0aRodqP4TjcqKFTuvFc
fsZrixychwDgD+xtrJe3P4pLtRQXw66fSRTWvFXt5xP10wsF9nHjSbgbBAdJx0uDwhGAaPWZVdz6
Lcspj2ry53xy+QZmHBR15GJ7XIKPsx4GoZWarKDM7UdoXJaQmsdASd9bqyXu9ExRYNNm1eeoc/Iv
Fc3cF3VmTvpR+TcInnYmiAqX5gcMnyjeu7W+hy++HkJDOfWEXb9WBnyCGicYWV0A/zz0D2yAtfoe
ZPQhtFfYf7Jv7hYS2Z+NzH40u6TaV3Ob7FWQnRczzKxgJdHl4DCxD0h9eMrXGougoU9P7PsxNxfA
qyhRuuKqOeHwXREE33hWI/Rrr+X6bZGAmPUnLWYxS4LqGuRx+VkHvR2Qfdkymqv0hy7vgeHbYQmt
Mza9kDsHZ82Y+DExsN5YzI2zR4APniKqVZUCYamIYZQI0+zRrG41dR7O5Gf2w25qFflksSA8G4Up
8F71o98tjEaLJNUSwgLA7O1UXKAtWKtFnKcFSeixSoUkLSPtF8adckWTDnM5fF8ca7phlUBUV0Ta
ORVgopP6QRpSXaTqTwHg/w76vznoHfU/26EBQ/VbPM0/qvd/QBQYire/4vV/fv0fhz4AAGwqDgmy
P6c+HO1/HPrWJ2CMQN8JfP157v/z1LfBBiC5plzB/oyEneLin6c+5hbSl2EKSPRO/NUvQTP/KXjm
w1/85+qItlxCPEDBjoTNRGj516kPzsGMyLBZHLJ5C/54z4mhm5nrphvIdyKhMxGnDvoFN9KzmnGy
6d3PeuLfupC3UdpfCrTtR9isz4yfHFjMJOn8xRFRSdOsbXvTprWLuA2N5wUsdzdmQVnsoozRqOgb
Fo51VBIxHN7UbHP2hMSVwaR9M5gtrDENHapp1hHsCO1dj86ptgCCbpEchhxdymkf/Gbsivq7AdMo
qei+S3ILs5eUWcD2PxfDcInAfOrWilUgLj3m+NI5GBWGSzLtzAstbokRWGBWdZW201GkZQCm9fLL
YjMI5po4zOB6Ch0ejaafowFmc5KuV6MnptTOmcnYyg03NMV7j0iiyy5QTa6cPEMwlwiCFFA4pvNN
1ZWgi6xXoE9Mp1IVHLTuYezwWPeyOYqDocr9cS7Y+WUPs0LyDlvNADxygG7kheeV2Cf5cB911pkR
2dsaDV6fZh4bzXxvkqntTn2/SaTL78VsiH2WYitexPS9NCI/MofuUsLLZVhXe7XZ8c3WXZLpd1GB
ovajNvrf4fI3hwu13Kba/vdl5NcfXf+PL0kbJb+kdvz+lX+cKxYzY5TmHBDcu5AjedHfzxVb+0RB
yIlj/hNH8sc4WXwydaEivqD81IGS/Kma5DTiSKFiI3qZ25Ah9H9xrpj2vzQkugm6gZrVUrEF6R/q
/j+p96PFmPIyjeJjV1jDubJLum32HN0Zb4Ph5waCeRdhp/rQqYq7FKRKCng5fi7U6ZBB6E6DMBzo
Y3un/Ux/DOBZz50vid3n+9hRInqpwanO1YzOaYBCljF3ieURDZPV7oZ0CFdPKsZkAuCReJcNYmf8
0WF0KWErHkDknUobOKWLxLd1o8KO0L9AUXZHkjcZQqfPzjR9IfYopBQMu+Vp7ccNpUuuXzIqAg1P
OlyjqVLRUmzxkzP3DSIZJR898L7Ng1yaBJ3ASp5TK7Ab1JVyTcI67XwIZdOh1ZvqZp0I+pw7XXxd
23Y8p+Q5PIb1ou+WtovvcUFDg3SA5jJnLbMu0Ap4X4maIpqzsNTChV6Kz1Es5U7T59pLmYf4lmjU
s6MmTxWmADdCXHdjG8sORVPvKY2o/AgrHx7YxOg/Z3Vq3QNe168hPQvzNLM1VAAKA79xzgzAd4YQ
aYs1GqAGkdiYS5P7/MyZr3e9QTiCU3BsWZYbzvpXyNP1AXraxTIWba8O8V1kr2PvA3Ywcp9pq4ZX
GJphyczZuPRKO4ZuV5rEirPgdqlfDyiu+yejW1KWDMmqBsqotVi4F71wgZtLPg85XFZbO/Sp+Ebp
hF+O3yXIwv5LWCLlQFX3tGSL4TmLKF/Iel5Oaow/pFjs2JcZQwa1l36eRtEDeg+dTDOrym/stGhu
UegXvNV5EVtuXVTmXTR05n2mK6GvxNb4Dbyadl0aRG8yMufLstY/ek2P4FEtqxmETRLdr1PanWYn
d7HTUNKiSL/kZha6TDqIfCqV8Krq/XPUVdTZvZUdY7MNo/PUM+a8zk5UNa8tAsYXeHfDOwJD9WoW
NVqMqNE/ZyY7ZBznwwWbc2N6/Vjwlk110d6gtX0hzW24VWpNCbRJ/CBR8cWapoogQ1k2R1bpGBAS
XdwtuFA7prULgVVRPDyuykB2yBjmgdmE+YB6fBiKgzAGme5CsypzImyn6SVmc7+N3+nQgk5putnN
0lZ1Vz7lAJ5QESRlN4orhqIcbnQsLkxWLd2b1SW8jrV2P0n129o535hlsi0lwKe1RAEBgdkd+3kr
blqis7hiRKSZX1GsPEZh/UNoQ4iR3crroMVCeZD5ONp3MaEXbukw8iTfVDtEnDkPvAIID72Lb7sm
OdNdT8dZRe3ExYxP1huibtJuOqdbI6Z6cxt5Q1t/K8iyGR7afrH4kXBaKEN4Pw5l5bZNBkBx1CnQ
R3OmM3L2i6HHxyxbx+aqgbIoDkOoFuAZhyU9ZzqDagyMdZm7oBHkTYc5J7D0KibJNFSDpqZZNTEw
Mc8D/0VANGmt/XouSU84oHSNQSzl4NlNTdmxVRldvEPTjgC6xIUzkD3PUl+YtTXT2U7QTZd94dbh
og4grY3MRZIlr3FVZAEbGwaJU1x4NqsgQgKL5pRm+uoDjSQLzNj0x2oR3UyjxFkwMEp/bHIhj7K3
25tZ9MqXKfLjIT/j44/8gtVQ7hIUjGyK1NZdWp/NZX7WQmRrFcIOXAvhGkj+FTJ4Ud2g/AGhIZG5
tm6DzFf4coCEdczM0eakapur7rT6I/ZJyBUUej58OkjkC9yYfaiEleU5eZZ9W1PQI8ZsTSykiKnm
gHhBqM9kE03Q7NKbtjtta8LmdbzN12h5h3BHBzla1i6WkUEmcVIP8By670ZoNr7JGDxzY0TTCDLF
cAwR/Hl0UC1xqMMLDxZzNxGFeyjXBiprHoIkcPt6mkw2Okn/XSt52gSsV7oLahlnN0bq54iQpQM5
wOKcCAvVeGmn+9wiFzhe2wNKd+Hi1rSD0trUIIigD1pbiqNYLJVBNF5QczLmgHmvOJv9xCS4au1d
VwsN9oHqnNGXJMGs5Q+huS6eRQ24n2oHrEHYJhs9cCBxh1mxW9Scvdgxc58eoSGlTcU3lLJD8MWs
37dq5WHdQ1MquUVv4jpKblkg2GTF1KjF18zxoSarp6VvSMkYmvNcFE0gGGxAfG5nFGL1FKQwShAv
U8mugxEf29V5IxMCxKxsfwOyPwRDNr0VBbNnoS4QRwYeN2obH/G+RodhynW/CO1bBMoPIOn1W71A
icr6SV4nI0GuqHS30ZI+DKJTrlOc3s+8rydwhBp3Y34bWR8O5YzJBzwUSRDw2Jk7uXatDxGQFkCO
Q++1xrw8GRmiwAl9qPHQANQwYcj0y4CoUURVoPHkRP2WYBNzWWosVP/GVDGHN8luEixTCXL+THPj
KM9TB86HBCyLfJpEsscFY1taqztn4AGNAKqKuhww6X+WH4SY9YMW02W5cTtmKiChSqrsC6Fbso5C
4ftj+QDOAANt7rRKU2JYOu36Va+H+WuBP+lkbdCaoQFf0yzKhOC5sGbTU5dsPKEsmzj6c5bj8xgD
v9kwOGrBiQkvwHxdNkgOfWJ6Qpw7MLrWgOjYwPFPhQAlAOwpQMowEd24QXe0Qdl3G4inW+xmN9mN
CnF64/TAJ1hgiOq8QYyH5l0souiLsYRkT+K/RUWfsY0gT8M4JO0KC0isBBBN1aBOLk+3dXJhLuvn
tmbMF/ToGrfVDkQAepx0FDvZ8WxzSR7BQdFZA/7ZDDjk0qkl3Fa7G4ejiJfhnMeZclSaDWMENBG0
ryC69U6VCkmlVb82CSmTSDor21lbP9YH08+iRnzrZMrwZk5FCi+ubR5SB8UrXRKq9Ao42b5LwnnX
2piOMOSAX2qyeUSbjLWCFdhGaCK00PGBGKiX4gPglG8spxVA1M7s5F7vQ4ZeyQf1yWYrztejnu82
KFSEDRq0VNJFgT4rxa2xmOnWuFlN7hUQ4Y/GBpkKN9xUBKUv9qJho1DVH0SqjkWMRw5V/8zhvQY6
b9K5ctQ3YyOeLugxCoaEA06cPBPLjHgqiwNkQBAJ2kFqXt+bGKQMMy7uyqaz2eOQPRb0Mr6p5VTv
nA2vNaFjPJofzK1St+UVGxokrk6WKJ1Lwkah2ei4yzZmV45R8TdAUvGLQ839hPLDOodGDOcrWUbr
0glKM5/1UuTcsGLXPW2xnhEwdF+XjaBiRrBU8o2qos1SHFsNxZsHyt38prP1m7zOrttDolucA7nm
3OQpsV8aUTpe3yTqK+dpwhpLUQOSDMznccxwqmTkcIY7pUliQrDEijwVjdZuKXv9YVArPZAmfrwK
33mQGYmzRyo/BHIex/NqjdMtRPfpAQ9iu8VGz2xXM7xL5KS9Ls0Ej1arKgJpSOfAx6HWbdCAqvUK
vN8IsvsmUMzY3GnoLH5Dbzdf6i5Zb+1mrT/XUMgQbllV+l71avfolCJ/jvAtRghPU+cENxjhFzj8
E1y5ZmdxvZ5FE5lXtIuTNwkcF9oq+AYoTVzVMupgKbHPtSAXA8LJBtTFPSa4LC/K3QRrbZ/mSnmc
BbV47eTTI3lr+k6BnIu4O8Xd1sZumhbjbWpZ2plDYvS5AblZrFGjYOHk07M28aCl1fgyUjNYDJyD
XjYujVsVHfd6a6RnAinCgPTghgKqz7/HmYmClbH5FCTNYL4TYjj9ZiLStr06d+YbAGAzXrrWqHb/
6//LPumXv+n/VZOK9T/1/2eYjcP3bPnzGun3L/q99bfVT1jiVU3CfcDK/8+BIhEUKMEMbG+AL2yJ
F/2fA0Xnk7rN1gQiM3IoNg7p/x8omp+Ie3R0AjAMFc8BX/VfNP6q8cs0D6IAS0iAKozzwBn+KiNj
xhi39soYngKgjz0d2cp1UtFpEzhNsFZjIWYUb2ROz8e6MQweKRzxD7Ry/aG1inGvN2qzF32CmvpP
b+P/sQdmBPIvPxq/nCSVHp2roYpfneRzh3w0Q2p3tEZZV3esa8SdveKHcVMllJkLSe9zouIrDBKe
YH2kO6iM8W0VM0fzb3ZZqoiupd20wf9j7zy640ayLPxX5swedWACbjGbTKSlSTqREjc4lCG8DSBg
fv18YFX3kVJqcarWs+jq6i4VQQCBMO/d+916cgv3ibYDzqC4YQ0XsTQ+FTGxXYCuVY3yWjmaF+TY
BvUTSRjoYgLhdJq3H7JwDoSelR3O3nwQGZYhVoH2Q0zgMfZcrYAq7sMDu/PApwC6wpZaUKos/aPX
9sYGfxHmK+QojdfHbb8x+tq+QRLSffArNu6URQimCDmWRSs8DKQ+sIe4E6FVoSVDN5YSvF0RIUB8
FbA+FZpxfuysKs+oa0yEJKS9JW5ZYwKC2ziMtOHjGEYaIWZze2yi1Nj1vSW/JHrcnvzCHgPYmMCo
q2NdOfLBBXx+QyLVBHy27y5YC9Vx1NAKJC5plitcTXDShDVdllG81ZI0w5zL/H6Hk/MTDDxUUIms
qmDZMHDgCDm96709XGkY1m8B0PojCt2JkJ9EjZeg4+71PoKdxuGUY4Ffuis5OKRTs1USn1tZoEGu
YzSKti3mdW/piXOne1l9R6fSWrNFLW5sNbt0Ma3WyK5oYEnrQ7rMsqOhJad5bjbsiXClLHPxtMzK
ZWwxPy8zdb7M2fXb9G20Tr+miONs5mV2p4OGQX2GU20tc/+4rAJiWQ9Apzi3PPWGY2rW4u9n3YgM
8q4gvHjH+G1ZCZcVpl7WmmpZdZq3BSjrtfq+WVYla1mfrGWlilzWLLGsXiSckBG0rGj5pEhHf1vm
eO5iy8mGxQ8MdfySLSuiZbLBp/bQAs5kvaQqNVyTnqku7EH2m3xZV0WDBKvTEAiZuCS5IdbfeFmJ
6biyJrfL8py/LdXD27I9Lyu4zQ9Za2OuQZPzWZb9wXgxI+IXireFn57gVVPEIvDGsd2Ltx1Ct2wW
5Nu+IXRj42C+gdqqYYG2zd0CcFNvMDcwg5yAzDfIm/0GfKOEMAUoHzEH4Z7WHuwR7OFKIDo9+CPE
OL+2K5uKup4f1BtSrjDy+JICfokRaeDpAeemjqcQ9kgVb/PJtFFKeaH4UgxLtTBZ2HWw4stLn40i
j29usqVsH27JMwjXpreg7/w3DF6UL0g89YbHMxdSnlvqib1zs8o5ZF37wY+H+bOr5hGhlBQHaooY
Ct/Qe/VC4WMmHD6pNzRf/YbpK96QfRk2IyLGhwXlVy1UP7Bjfh/YzQL7q97Af9bCABzfcICF74EG
NN4wgRPbCROAFfTA6g0kSP4OUMF04Qvab6hBhUr9JHPBEaNVbNrnNyzhBIzqhMS23g0m3Gg2+gvC
sEXUCAV0IRs6TAcXRewTW9GHOSltXdncJb3VVZsxN62rsBmaS62hoBu4VqOfEi+tHtD84bs0ehLD
dVI+Lh3GKNUfsgCPnJ/aK9qv8Q3M0ewDeXMl5YEOFPzUFwEn0Iw2ecXkS+h59iWNiLtcJSIB+6rR
vL+RyZRrH2sLT/N6bBr/zkRwlWyoK0ViFdWt026FXvjf2tlqjhMxeSBj43yNOUvdGZ1q9tjJA5yJ
GnVf0Kl73eTUsqLPIy5iX6V4sVRLwGc1o+TSbP2GfaN2yCbCioBPj4Wxl5xzb9BX12CXpi7LwRLE
8pmzJUBRgS7Z3rVTmmN1hnUQN35jrGxjVFe4wRSZHlhfaDdxMoDAOXXxCUQEiAVbSa6HNEK9MsH7
d74WD1vcvPLZ0XwuEfn6fEnNmTxIgs4ObWaOm2awmw2Tw3gAyBJ+VJky+AujjomerzyzEFuQ0kt1
ipgLEih1DuJsjhv30ohsn7rZZMYLt8Nojmi9EEQo+myY1hzn7b3tNS++KPRWo1lmcZPKcDcY175Q
pybvzMM4nyELeEyMrj4A4nFvfCvG/2YVX0xUsIxEm87RqNWXJHkw59j5ZTR54ZdRVgff7QuUBRoF
B6NAG6KX9abGeHw92ZW7E5WGGW6eR/NU8qUL3NdTft15tbPR0Aci1q0Bb/pLgw0p3nM6ZM1tSw38
Ai0fZmYJovcTHnb1RVm5pEpHHEPLdn+3bEw+5xpRpwxTTjWCfCDmjtRV3gZWaXwpCcYj/8MjWcDy
SChc2YRgWGvS8Fyx6SdtEsFQtP5SoIchGoxzrz86adeVm8Zpss+iIyNnM/lLbm4kIjMMUqmBeeny
rkDxjg8SASaJQTvku0pb90pvPyUyzh4pBfG64hdNpOqk6SK7m3TnPhtDjgRpERUbS7RgD3D7Wlcy
wem2Mth5nUKcSCR+xNXzRPjBtus1YiI7nfcV6il6BM1Ky2fLbgp+ZqK+mrR6N7oTkpXnknJ35TXS
uJTMZ3xGcprXOPFMwr1RHUI9hS/PAHHN7IV06k9SMxzOPKAS10Pq18fUCzV30TlqS57yyFm3z/ET
QWEikXiI9e6axOHplgZVcj9iJLYCRxrUk1qIwNteyrtoeXvsiuyrGERMMJLlZRLv4Rh24I9SyjWl
IpjvdiEiKMCxCkhUcL8M6dhQimrwg8KC94+ukMOywyRtkV5p5W8mY+5gyw7tfPBSsmZXBNA4lx1F
FAYRhT9zNWrzouxMU3XZGDPSzoGJJKWYByMb0kfaPpkpbs5bgloK+BCs+ujOK0oeOmOALniVO0eV
tgv6FM1Ms8/oJI3Qw8I4ZG0VbMCq3PLux5FIXtShmmR8Tc6F12YAYGPfqnde5eTpVQv7b0Q55RbX
KXa2x9b0mztoze5zE1JXrJyo7VZZkmlfhBFqR69ym3LXyJbOrxYVOo4JYwbt2kAJol9dGzdmAh/y
6NWJT/fCrV85rIpknetYgmsvzfWFOECUBnUUPRh7rPh4fokTr5z/7+tyIPs/nOsMfVGW/ue+7pbo
ieTryw/Huj//nX8d6/Q/+BE64CPMPgj+vsue8FzatsT2LFESHN0s9zt9INkTuuEvHVbdAhO5AEz/
UoqY4g86w0hPqHbhUkHo/HcOdj+pNBxoLhYgVJtzHT1kbvZ7bmU0LAyFuur3ptlDaSCBiqQ9Ycb+
pegtDHeu3ZaXIOCTMnizTn73rH51ePvx6GYvtiQ8Uzwfz+XMe350a5po9tlKdbuhN9UGvqOzMRIT
hI+bFPt/cCm6wnTCgRAiGf7xRluL9ptRQDJDp5bscpOqJw2mekNTr3lH+nLWI3+7Kx6l/9Yqx+HF
ef37ZzobY0Z5UBApNI4JkUrgZygRZutudPvD7+/q7Oz756W4J6EzHVqwKn+81AjqKMttHiDeS599
i0mKL/WeUTlBVIbp2q2QLZLQka1rwl7fOXqf1QT+ujhGiWUUU4U9u8+ObLnQqrtuBz/FgYcxAqw3
RHP5+1v8+Wna1B5M+KPwai3ktD/eoow8S6om7HetLxx6x2YpYfOOjas2aV2UxTs3dUZv5KZs1O0U
E9DkMkzOqZh2o0w2PF0PDZcVmUSgb65lvnpRVSDIKy5g5fwVUPIflVI/P0aWQZPsGSx61C+cM61W
GGN+8Kyq3yEOpDAJNImX5Veb3z/G5TF9pwh7uy8SPtCXwdxDFLY85u+EGxyQ2Cg0Wb+zqAiwBdYu
EZGfJko92McLe/X7q/3qKX5/tbOX5gg9aiI773eeGuBAgduMFD2IeqkNVL5PNyLLPv/+kiay7Z/u
kCQdx0YB4zMgz6ayiaKnNwx8dkbsiJOAgPMY4fQ9ONVMmFMVoSZuQJlMHpBAIb86ne4da9va91Fb
7VTvq00/mkRjDW79ZRwt7QDXy1+ZHMfvZwi+OU3ptZE18zsT03lpbXkzFkTsBR3sIf45H3GexFhV
dXxGydDTARbakJHrN9qKfTGgLtxtzbr2qiGweHobk5y2Z7YtI8YXr752gajQmIjosXjWX2qu/zgy
7V8MTXTtmNz5wm3+s/zz7wZN6qN2YIvf7cYu3phhbMNhoAHfeA6++yaSH8bEStdQGvw8qMgkO45l
2l7KsFDwuEa0wEovyWReaBkTLBmL/PggLOmplmYEZ7Y322vTmbXDjIsmaLBeBQO+a/xlrf/YEx7/
2CkP3Y6VNPQGNXdrgeYDrQb7o6/GIwg+iU8TmUMX2j4Rq/ZFLLIPPZ6M60xMeOVJA9i26NCxfHUn
/NPEElCzQhaIT2kEc3NJz2pJEGnULi3Jpw3t6TWbrLvO67KVz75/3zlxd+Inl9vfj9afPxDPttkY
8NXDbGXL/eOTHQE2UgNbXjoqB1B4kIM8/QBq46GfKTWh2jD+9ifJFW0maxv0+jLf/HhFUE2KplvW
7VpAqoYUm9yIvviluGytkng13/n4+zv8ed726N97dLmhy7D1OZvWZOSTBQHJYZdOOT54JYZDRC1o
45ntFPz+Uj8PU3QGVH9J3PF1VLdnwzTqUcIPqmIV9BQECq0xIKn27jsP8JdXEY7HNsXi9HH+ygoi
uooOeMJOc1odVYTra/u+ibyb39+M8fM8tkCnqfmwWzRwkJ+9qCzRwNEgEthx3KgC0jHTrTOS8uFI
xCyo1ly2FAx8zEnRsfWeiKTfVSJL3puWrJ+m06Xaz9kM+i1qRHH2/hoQYnOiXLkTZO9iRfXzbTik
3VYMXeJhn5zFgfQ+ij969S2vBvcOrMSwo7evrop5to42CL933sB5sBFTJb+T65Lk5pEAYJ/vOCKh
aVoYW3JXRn150Ft74+vU+aloNtchSbLr2O3rT7nNp5w32nTq62RaO5x9A98rKzyP+becos01UEEw
isMzcZrmukm6+n4qKbjWXWLv7SgejiWlCdJ539tc/PoGfNIH6JMKvv/l3X83oYZG66NcG3io8XQX
tW697QcRfYiZxdZ146a0sCH6FK7TsWK1BWEr8wsyoQfZOv4BGFu4Hr1WwZao/FtgqtWDJ+Zvsx2W
R8vDITrU0YSLGzSblXb5tk2a+p3tkbG89h/3EbyC7+7gbHQir+EXriZMPVoaAYj2y2NnjwBXF/lk
0jLJ99h80lQ/EFazBFyRf/z7D8T65cjEC4exCYyxe/65k6Qihsnu5S7V4q6mcOTZn9lW3VA4IFDO
179WAGOeXNOIv8h23fWKVJ/KxBhjxRi3I7k1dVkFrSPc1ZAYQwFQra/XMRfcYShKkSdGxreJOBam
SvfexXts62kVULJ74tDd7g1l65eabeT7uapeMLLfOxMXioRBcM3gS/udZ/7z1s1DwEsHkB0Cnbxz
qyMuMQqBOO13TZo/leHOVYQGaTORzniDrXf2ib+Yth12JJw8BTTqn1jUMqeo3jLp7BDmv/qJF7Jq
4zMStGLeudJyNjkbSVyJ0EWfJAoXgfKP30ITRn3thjYjqY0eMgpJT2k+L/GAE6cJe8poW+l0246h
A4P190PoF6sv7HvTgY3BwsTG+8dLdxFU6DDV5a53p09h56FWau50qCyEF3zmyOu8s0Cd+zGWicvR
aV3CB+HAjY77xwv6SpMjHGu54xhe3vUW+54phBxLqX5tqfmbHhYPVZKPQTTVbG4Eckjg8W2gs1v5
/a3/cjDZOFgBlrhCP1+Wkx7MWaz4fgev6gK9dtEFUyWlR1eB2YvT199f7heLpqOzc4RjwtmbQ/6P
N+74aRYV/chLnloQArURrmdIeO+cEX/5fA0qGYwkHu9PaYCppFlpiFruOCO3CCbHOFBl6sOCIMx+
kESqREr0AaRJXGlhRP+EvJbNqLQLaLrvzZE/H8o9x+BUyKFc0LA//16HqbeJpyWHylL4tOPIjbay
nZGgLiSlwtDWNSykHYFoi56l19/5rM6TEd/GGrshHjb7dqT6Z2Otg4tuWqXe7iZDxJ9rF6faamij
7iQTwy5Wg1PBsKSCSodNmwBSrJQDbzWAl0Q7saD2mMGQmIYrFVvY0c2u640laEl+/f3I+MVEAwLD
cZhjMBNgnf1xZMSalxBS5jQ7ZwxpRRKisxHEqSG3Jzjnb18KRI9wfUJ/dc87r/0kqSHrpnXBoc1h
8Uqn2r2lSQYuCgbdP7gt9qA2KTdLSe2nWY1YuLmrPdHsUGS2t6gzHMT3bniRth1VxH8XGm/+nCn/
C+j7TZWUnfyf//7FJMaVKIuwRSQQ5fzcaKLGSKueKyEEjwLad/V9ETXmhtVtXuljgfWpiv9m8swy
uHwqmZRaaEbQbjl7axGE9c6P7WY3mQupZcFvJSl8vlY33wt88Zew0PMVgp2GvkRFuNi0z3fcXiaq
PpoRjjii1QHfwrprETqIAShxESJmd1ppBg578nzdWGrQtpwc+3Ezj65V3EL15+NK6Cj6B7we+SN+
B6CJbZl5PQi43IEvFjbxC7nm2lWGtk7CcsnBO8hyCYwvuSULTlCFZc5HY21sB5IMpgtbg+RHgJQ7
byrR0lmNsth4cHpzNvC/IHjdpkYxOhsLmYKJv8FIim9OSrEEZjYnmJiOdWuFARy1Nv4g88qYDnm5
aBzjxCjERtNr41jM44jKs8+UvLYLCApXgsDK8JZ+S15u+d/aAIm0lRmMG+FnZVBmSkRXnlsuIeV0
OdNtD0z7XoGUJBi71Kq90WZlCBG8JdzRj5PHQpIOAvFNVOmBRPAIQk1fVdl2ypIJdm49le1lqjhO
Qk/ya3xmUkLfDEZlT0hb1BTqF4UmQ526Q1GbQV3Yy+YqgXX14sqQeokbduN69mA03KOy1dxd1cl0
uiFJU92XiWi7zaThKrjTK2w69OFU1B/YxI7bxhv9BGF85AA4r6N5XoPb9Hfl0p3b5OFS/tPJI8xW
Da2mD2mMUHPMi8paSxFjaEnr2gZH0t9S592iT66fwtrMP+aap991pQPetkjHvbb0cq3GJzBp2tIJ
3wI0Le9oyq+UiKNNNpfJzhQZnHY/w6/Yq6OlpgFgjnxJsW6sbOCcQZ+ioiss66uwtGGDkxC+Bj29
nSMHHWFm4uyEP1fwhkDHp1jSLyQx45/drhkCgdVgVbrqZW4ce6+skfbuOK0APz7qiE4czWlubL9o
N4ZeJphWwAL3emJceEUeX1kD74PTQoLlByXPbNk7WzNuYUyivKFxdwh9gXMqzXo2FZimc1aJQEp3
QSmOh6YTHVpYXAvJnJ0yqkvjINpjNo5mMOsZ6paOHEmyL9U6c7PiYrDiAI+0dxN64q7Q4nFjDF68
hWsyExXQ9UFoYvWY2brehVFeP4Ol0S/L2IX01DUOkOaufXW0Bgxwp+rAo2ANjK+yD23uk/1JOsAB
EY95kAjhgQSoIy7rbWLXBkrhCTZj33wsE2JCbHGf9NNHm3zOzUCSAxJawm0dbTF6ZYV3UL1LwL3W
hAHCzAfSssFQhhahBYvnQU8FiacY7mnc+XOAoqu+S1pN3TQRCRiyxz46WPIS9KG7yseZRrRWfpPN
gELb6pJ9IotiXxaeehWScIEpGWYqXJlKOlT9BGSWs8XR3NTbKNxUid89ZJVHfqrJ4HkqIDyMgQvN
PGMxZZJIo374hBkqu24GRlk6AXnyMuOA7Gmi19pVeO1nKOCgXDYjH8QmJGZ4kpfehHZLfppiRM+w
/c1QDIQBSLP9pBkWAa0RVH7N5HfeuZpZfRndGfOWBYG5h5veutB2K8P1LjWk2Okqcz1gzYiLbO1I
eVaXFGmbZN+2PKlVl5V4whA2PMRU9W/MPDUfwqLMksOQooSzASFfG8hKtnDl0CWMZH0StCL1z44e
sp+kvruIpfT8omaR/dJJL3JA90Q4kwY7sYA+SOdegCN99Snu92t2AQWH74UMN0/e+CFWXvHaIvmA
R11I47mEURFwRLNPPlbDT4lfDoGM5bTr2LE8eJNIPylaoAzGfNxUndkcZ2It1slII90U6Jupwi30
BhmTOKt6RgJUo+ZjHHnNl6YWpJ4A1//oNmayT0kxzw/W2CGcm3T5ZFfNxPmwGobACe2iC3osC/mK
hreNMQpGVuTQYU7ZcB36BiKRSwmZyGHcjduMc1OxL+BB5rTfI/XYhEM0bzw7MbyVHy30GGL/IFYV
tAYPdUnyA2NQG46Rn8b3hKPQdHZb+MmSx6k9wt7hFt068+OLyJz5VfEHPSpz7IcrUtAi9DkNsChA
nVcVfLZLEQt+qlUnO4FE7l51pj0vWusGiGocn5DX18+U7swNhTP7RF+6cTZltcBl+zHbDtVITofr
utEJ24hy17Ud2yc+ooaPirdLEb45ZqTPnwB/159bFbW3YiZAQCY8bySA026eEHzBjU72WiumC42h
eVvbbf0Zvj7ZtCXSdxVkTZqAgbKTvT0W/FgN+K3RiuZYA+K7nJWsP3dT3X5UMc91dt3mSwV6uMHC
EvNYGyJwjxHViF3vd/KrP0j7RP6zNqxU5UenkaR7pAAOfOSvc2oJDwW2OVi4iqwB4P2lwbJcB4OP
C1pD+0UUdBmnJTNUH0LKqnTjoTYm+5TYVfihduKIPJW+enYiqHYdPiVw3tocEunhsYm0e+hYUeeh
TWr1MIi0Xl20BTdPtt74wSPT6rmMwmT/BuKrdS069YAuSM/zbHbg4FPpWFjEX7RZCHEU3VmWBgl8
5WNcdPwBaFseac5D3gXpXFf9ChlgTRmL9PIJ9v4rfk751Y2ETfjKRCxgS0ABIsy47um5mPZ9UsTq
Edt7766Hil8Sj1d253Vt/WJhu7vX/LnJiTQe4tPkFOT/4qVsP+bNPN54juwf9XrM7pLldZtt6F3a
YNDuGqG4UKZNWyp2uklARBWfhOSpkVI03eiRNr3qc5XstFEAMaVoH96ZMKYOb0HojjXwEytC29my
jx/wLsuv86CgicwtJfGNVsTTq1tT5oMeCyF3Rb0FsXvpaEO5drQKQiPBBSQdJZoT3gkCaedV3ctm
OhRKOWS29IykWUNfF1BAYqQxZ8WnPEsrY10Yc3WDjIYiLuJY3rUuvVgdHAs789qX3WsFx8amd1Gk
66YYmlfo3MajiOohUIM0voF57Ps1n15zy2wxI+1akqccsyRXoU3t/pvp9bPNOwN1o9U1j8VhJZc7
ndyBdgUzwnggmEG78zud2cx11Lex9prbLkQv1Tdmfd2pqf40IrC6NTovOuF8S3YdmfIgLDzrwDzm
txsybKxDqUXdU4NkRb9tNU8yx1dZYR+qqeLheZZ7xZk43NZ92DKJOaZL3bSD6E0ivPdMgEZ3HRZ1
tFM5ljnhFLwals1LC/ZfjzcvSm4cIettDSHzQ1tj7V0oW11U8X/Juq6DUNXWZyRn9haFzLyuxQQ5
zBrxwirL2Rk8rxUdTQEpueU77KxiujMKEiPYhMCnF2n4aKIDW+dadd/54kq5C1BL1xPOMm0bDL2f
XjfUf/QevXFa1C2XzZyTPhTGdewWzBvWTHtdT7SrETDoqZzs8N4JTYRoY9JHTLp46IySZmMDbelg
J91RTeDFE77NKz0CG19GbglhEAIEW322gD7tP0qoL74dg8N2y/Euq5T1VeXi2CS6wZTm8RdLNpvS
MUACduJiHFPxxH5bR5M3Vp/9YekzVd02prJ8aPBB0i2L2ZCqtJqeyD+K7vQSDaA71nunypvAHzSC
YxIwnN4wv1D/Kz4RHTK7rDk8JFMTERM9J5y1O00iXqdZJg+ZhlJIhZp+ygoBMa/vaXwhGCfYaBhu
0HzqKJkd+z6HE7ci9cW7K5P61SjL4tbWI2c7iim/bQwPBURKZIBNtMfekdZTVFot0rRKW8+Q6CjE
LfibKhniq4QYdoxY5iEEtvQ51sNhqzxN33Xg9QIP0WgwvAWWkZ2wGjIqhdGEPIq9hXhKhb0r7bHa
8jUx/1Yph9PIgbOzKHFfVdabT2MtjGu/8GdEC4V4qPHSr0e2sEs6j31RoJd/NGzXvcXDK7dIKkdc
OWwLV23XRptoHOtvM50mc11HXQLjnlGQYEhPwEOVKLfqesIkWKRyPeLYIzc9xn4P/QizKPt5EaUv
6TQCmoSK0mVNnq5soYFgIs571s2nLiGLgS9xm1gzHjtabOzH3P66EHb4Ic8qdhlCbTNmQAzuhHvd
eXo7Aya0vAs5gV8K9XgT2znGXqu1T7i/q2odDz5e6zKfD9NUqSvHJoWGLZqW8b055bGOxvSUpxZB
AU06kwnWtiWn0lxL+YpooSlCfbr0Y2EKZ2cb1N+prEFdwNtERaNPtPHGD63mcqKWvWBHVZKtSKPN
sNIn+p3twsVK3XEfoi1Xnsyuct7yhSwX5Z6ocnqjA2E/g+wuKfuSTyTTvTFq/keflinHnJe2Kvt1
EdvzuqkhO6ZuGS+xWp3xcZwgqFem+9mYnW9hWzXPbFjz51wWFXOW1D64ua1tLdVHmw6l6O3ksGEh
Hcmg5+13KBVRHIJe1ce9MguVHDWrGkSgXF26ezczDJYY4VQnbYhwq5WTW52o3gBfNL00qugC5MxB
lWGnz0WRlrdm4xW3TkIZeZVAbdil8Le/5tLUP5cyjb82oY71ztT4gQ0igKPdptU9bD9v+Niy4eG9
JZxxCmKEWSQ0xzrktceC4o/1JxZLSmdzbpg9NX/+URUm5gPbYw6mJNOKY5RhvC1Id/kqe0kNQSKA
fs3EApSQcxc+6zI1PgPDYKGvyPy6kc0YPptZyxlchInmr+s5lF/JD8SFbM7KB4yV2eV93ozMCzIe
h2rrIimutsIfKGj0ZG/gqCbtBNpDmVf3MRJlmy1mFT7jJuLf8esxb3GB+hlxP8jZMdxbSJwDJfkt
NykoOqhAiLSQzRLOUoDEEqW8SGYbtILUS2XE66Em4GrL3pWfPGveiP1hoPoYxMKftJ02LTsAQBnc
Emcp/zKNyfYJnLZgzwpsg7ekzax063zsw2fVKtJioj5ZUMSRXbyaPSLXVd9YEwAvYfnPfz5MW2lR
v7LoTgI7lYQTrF1jHqsVx4lqh/EpWluNIzNMH0tNwDJEeW8jHyt3OXEKj4uwIOF8mY3Zvsap5J/M
ZjHHdPZsX0xEwN7bA4IKXiHt1jVZ0dxf5tqUQ9qa0IMLiYhB7TCYu/EVVFj1qnCf8ymZdk2ooGbE
D6jHzV3Zl+VTgZz2NnNBtq9rLOMPMGjlBDkIledJ9Nz03lQ6vyObcn7rhHQ2DnnTWCKbHSpS53gn
fLuU/uMpoCzDU1Rax5+fiRn7mnB4wYqPRPcS+L/8lqQyzXd+3zb0L3x4Y2Q0JOaIKpTvZzXwOud9
SfnvOCRS01eMQzZ0dixIFSYnghpKS2sF10KT2KhRS8F5mzWY5WtN4gRxTyUU72JtzuOcn2JFJlez
7CBztyRmLEca+MFIdXPT5JV+pCXd7gdSmW+h5Y6AQLPkcZ7j4cOAA+XPLtj/o4XesRYu/SkKo/+u
DAcv3ct//SlevX4pvv3Pf1+9SPnyJe7lt66T3wtR//o3/xKiOv4fPl0o2GQUptlU+7Rq/oUss/7g
Gwc4T3sd/REf1L8dhsL8Ywn+/pMeL6je0Sr7S4gqjD/Q46G4YCf5F+jsbzgMz9oB/GgDYZprMSNx
MQKCf2wH+NbkaFmtUXBJ8te4ikhL8RAQoIoZ3umA/epKJpJJi+I8OfHn7Rlc0qWYR4MrwbskHKN+
rstqXCH27v8csv9ZP/Vj/frtnriGv8i7TFSny2/yXbc/6rRwxnZf75GN9Jxj9JNU+NecZn787oX/
ohXwi1vyCH0WKHscbutcp6Xc3PCrdq73k8xeszx7DbXkNeW//8ll7CXNgDf+0ztCCzXL2GbrGmqD
D96YIzPWERAx7Lf//qNjrPrgdv1FM33eHcJqX9C94I4UUY+X40ISCCvTu2zL9zqUS8fiuzb08pI8
pMfEfS44q59ah65i58V5u97HA/E4QJ3vpmh8NLTpsYZP804j+Kzn/efFLLpeLh06/yfJLOlaFd9m
BSoHv3/gyqLdpwQyrSoteSGxlxA70VorMDvdP3megrWSw7iAL3b2eTlt1Ztg6ep93STVPWsHmAlf
yx61lL/7/Sg5a/n+eY/Io5gVXGQL7plwaAbTNSUVcAutb9o9YZjTBrtseP/7q/xqyC+kxH9d5UxJ
4xEbpzQ8Q3vNH20SacZHVQzlEWvrP3p0313p7NEN7OkqRQLCPs57lucxfXkrL/4fPi/955taiJK0
1+h4CdM8l0RUgHG9oqqLfa2gcNe6Aio91R0bT1FMwBpBfRl+a2Bete29zrY/SHPoS1YjyqNqIC5S
3XHHjTcCCGSjPnxx44RdUxpamLN0Y7uA1N8KB3TV1FVNo2ZFuKZ0VqZfNauq5o9gmSo2egaOvWfF
2Ltjw0699c2nzOVkbYcp+7dCoTIqRriu1JgpKhLsAyjLIy52dKJlu8tujuRSL1BNJA5dF5fAZfIS
qohb3ndaKo66Pw9fUID4O6PjyKMcg6ukorpAuwngPHa9uIJ0kGMpzzC5JZLfh56PeClCbjqDiril
wlefqIRWQWcL21krKwwxTfbwDVaN1fmUFcnTaPRw3KQNtRONxHFOF9zdXDBxkZzbrd2uNNcc52AK
Ae7bOA5LABnZbBJJ0OJ85BvWUXAW2YF6qS4MMJGBV3CY8HwqT1h9zacoRnE4Rkb6HHlV/shJPcHQ
Y9WfGqcwn0LuvV65g1F/qiHrzPxOsLlWsQsoF4fTxLfOJpHdnSba/FEOnn1B5FJxS2pT9xzyaC7i
tKlPTp++EinRQ3lyzKfCS15HOYT30EOqw7BMjbGU1cWUm/Tv2hzcE982/qqbNHHGu5R87AMzegey
n6KJijjIsQ3gMEJnoCTiyPI42fUghSKr9k+pg+4HqZNxTZAwD7FH+xqY2kBSxtuwzyVkZeoD3iUx
xuUmQ1z3RIWOJDYkbeuiqaMHbza5pchNsmd/popRNKh7Q7QlRZBzbOGUNrdOvktKU6+vjF7VfuDQ
bfoYh7Xmb+grSw9fE+HRK0enC6mR6PXkwct9GMuMw4JLAjT3OG1Q/YVLul6zF6nhP1Zowh8sDFHp
2m518u1aAYaXZmfMbvvtVNKONZkMvskr6MKRk8xI3D2lxQi9oJ46/qNsWj47oc/aGo2Zv5kn0g86
q1bUw/Khjh87Km5q13tl+uIPuN6IauIA71KUJp2FAFlJGMXd0PrqI92xbGfXPTI8si7MBOKWZc+b
OfUyKhdYtfsVoX7G59mv5VcgZByoNDBgAbhk+UG5Xf0ponRy4U45c+hY8cu2vWYdkTUl0APQRqNF
503YcZQ9N5D2jxj6S/pngI5giL3i+fVJgCBnnV+E3MGomFC/0NEK4sKJryNc9xts9v7/snce241j
Wbp+lbt6jlw48Bj0hJ4URUqUjwmWXMAeuAP/9P1BmdkdEdk3s2tek6pclSWJhNln73//Bg4dd6gF
jeU/WJpEHs7dNnn0d0mH0cwqKofoMy99e4fxNyskXFVQrIr2mQEHVwdZMLf4qIPWU+/lB/R9hBXG
1aLSMMZhWb316/CzaWt3FanhjpjqXVN0b2004m2UO5i0BqVzxVHo3kYtLyVo3YD9VNZdd1DA12HK
e24hWiRGy02fPILfrnR/2BD5i3Z2GkoMX/pUAa7E7ELNJuOhpioON1FWjqu8TfyzSVO5qTTe+pRN
76rrSght7KHXU011k33TbcV87pYW3xt4+pWZyTuTymG/ZoPybqHwiFMR9uKeCB7zMLQ8USkF9Vvr
B4SRZkCeXc7Xt9XEayQ9NspN3vbvSqtBDkJFzYGT7t0Kh62FpWevtk2hrGvqhxNp8FDigbVgDSU6
QAtIsLTZerdBkdZHAQDKfDx3WkTeVtuMUJRVMiYUMaOFjdjzp3GPxpMHIHdpCNG/R3bOIikjH8hX
Ok8wY1odZ2ezZKcY9SbTupLlWVVzX10YxVUm4Meu+iqC+yoFJHCXq4OQqF9JB0+Kr6rbR/FLk3ri
U++pVt38jDBgihMOjfEpsYdw042QINyeTmKhaY19SgCEFeD8sivmYKEZpEVFPiy7ySke4oErNLk4
cA+6i5pHU/2y5Q6Db+l1jX+ek993ZRgQspbn0EvBiVRL7dFCqkfv89KnneSaIwHdmKie2dl08ckM
wHV8gTlFpzFOp0V79lKV7ZSjw+yPCn8r/VC7Boc+m7HZPWtJgvZliJrrIJmeYt3sn7yU9AhvZF8B
HmDvJj+e1nmEyrbU6uAmS1/cqpar2IwIkcL0iJTZB97nx7rTSbT1CoKcQkmMsW6WZ2tUBsu7MdxS
3N80m3WN4XLoYXRm7bU4yh4rUANoGVQcXXriHmyZwMaJW1r+XmS/cPeJe7Bh9iI52BncJed2jtx9
BhMk/M16m0eoU0QEyt4oH2wSnw+KWcKQV/GIJL5cilBP93lf6Rh+li5rJgyZ6tXYYVK/yEozlgsz
JLhxYQd9hQuhNB6UNOShr0x5wHYAu+DCa6sDeut21Qo5oswLKuKznKuxNwii5PDJauqfJKLoUmEu
0WOfnETa1oo7GR1ALEz0sUTodd7B6kggxBWxhRm9pBdHpraY/Nr9jjcoCCIeh/KztJ2QuNHQ3Q+e
S6xJ/xVxgqpbX+NROQefwITFEqypG8IGHBfpMU6YPkYdXpjgpxTV1moyW/au1B71DSA8xUhpyO76
xBxAgoUDUEZzbbFtdsfukGdJuiKd883y2l2J1RuEOFxZLCg+G8Ph/aJwdLf4RGjXwsw1QuNdJN+a
ZYzwOFuDPKdEjTP/uNkZFXlNQxW8Ylebrt2eHB9DJwIUha94xsefEBvOaIwOQ5JWwFxalPuZOZ14
XcP3EBfPdpHOaTGZSwgbjlHaPh7wvAHok9Q3ljMUfQw+sZDBdH7RWz6MvZIvvEvbHmDMG+1u+/cN
9q+cSguiF2Q5WniIWajhrF86bDVNodUqPduRdEu9MQCem7AFJPRq+oSG1vI0mhpInjHRV6R+jW9v
DWDPogfwXfj/NKj9wnf7/fOAEOCphcSLefrnadoN0QwRc5HtaikeW328qlNqau/Gr3nWXoKRY+7v
r8BfJkNIgzqjIcRr+nFobz//QWV1tgz7MiNjmCYsD9qAA4rjOM+j4kpj2/UPYs5fmZvzNxTQNmdp
Lz5L5uwo9SNekNc0OJaTZhQUgkZZb1PnY5XDmklq+dpoaOFTNKtnhGT9zdexQ0SPcLaRATstEhkC
JtSgr8WEnmlQnOt/fz2+NII/jcp8PlugM0WwpIMkzRfsBzyjHOJC86w23UX4RB5a4OPvhYl90KJv
evBZ7BFotsHheZHIHGlOs4vKQhBWdi4FjXbMl6CVyQ8e4PxqNJg8VVyCNWYwZq8sI/aPeY1+LHUU
NFDyoFkatoG9CyGobM2BwXVtuTK4My3dekUFhFOoz39sPU2wHAoQwC2CcYBAFcfJt69TMc/J1Fn2
E/FF/3AtftVBfN0rcqCx3oLh4f9FeQuHJ4AOoWaFGH6BtqaKBang4RJ+wTMiM22n0TYuWIUbG5vk
2CUMi8Pf346/zNmYeyGAsLkp6MFRJf18N5rR6Z0yFvHOZ96GABYWV6XV/1MZ+AtiwV8BqIC27lrQ
TH+9523cdoGTF/GOLTqJdSGFKy8xc6xg4GEamBK1NCYMD2S0ds9//wWNX7QmXGNaFJRWHkQUMeuM
f/6Go0itrs76aIcjRBjsMsypj1oQsB9oaY1JObfHs6/Z/iPGh4+pP7KpL20Mu2E1YUtY5BEOUmEN
yF2Rvm5CzyDjzsJEZUf/zY6iyBV7oDmuWwsUg+vXp/83Xv0PeLWYsdUfbvRf8OrtZ4ENPmTn30Hs
/cd//scfP/M/lglzXJGPJtYQAHI/muDbvzkg16yiADpnJ3oe1z8jlQBT/kCmTf03nhoLawQUtQJp
4L/kkDCb6P2EEFL8yUj1gcjR4KCDnVGbH8qebxRYSRVetjO98KVPMS5uFHsz0K/nXHPu6k7b5TNN
0ZPimQ38DLOMG/qVQzNTGiGhGHuzl+NezYTHHKegPSnFGXZCOtasMzGy6fz6+xgg2i9APlbFTKDU
ZiolCij9on3RK2eipZlBAy29ON4EWj7Pb+6FgCbvpp/i1Zx/fJXTgvHb2pnhVFVYexvGapzJnXAw
l1Unz3SmNjI3CKAJTNB6poTaKrBpU3oXr9q+vacKp1g2QSKNZjqpBa+0nwmmqgmfHEvGC2Mmn7oz
DbWZCanJTE3VZ5KqcBTcwJm4CvNkbcFkbWG0tjO1dZxJrhK2a9HiAt1B1V7VMxU2nkmx6UyPNWei
bJlVrLRn8mw902j7mVDbW5D6Mji2zUy2tWbabTwTcEFtXg0IDzOr9MBmU24IAOphR0GpJFwdgxm4
vP1M6pWwextYvsAX52Cm/bZaNexKEwrpwOR+8Wd6cNNBFEZGupFYfk2ikZeUmo+ttIfFeULbmYLf
Z9c1vjL92vA6tmJ5lT63EJxu0ZVZe1NpM6STc+qWIVZTFT7zd/gVcrCl44TUQtpf403FlqyMT3WR
9c+Bz3oPkNh/HKSZYoVatPAMC0iaUefLteqJP61oL2/dGZrOM5OKmxmdvWtMr3xx44SNKj5H2WOe
5kS+ZhDTdSMTJyv/2lCLDDwo1Mv6CLeRXPPYFFw832gF9KgZuzdKphA1w2bYweeHSptgVVRe7uKV
m6V0IKKQMdGiBeAS/PyN0bvJN9dgH776QhuQOASPicHK2TOZsAcJtCzSQpxMwtOvrHljCT0j+VaW
7CMWvnBZscYpfZoEdVgzK5F5bjO+tU2KBXQb4qStYsX9w49pZzY9OI2NW8GqrjzrtdLN7HGElflW
t66510yzxZKXTJ8d+n3+P1E33HABQW6GEeiI5lbcQ20EGGn4lUj8xnal5+F4Y4Q8mjZe9OnOBq+Z
tenheAHN4zPOTs4X7E5gRBS2ky7NkftQehm/kByuqFpnNcP+2NGOD40sXyLev23MrmRW7AMyBkMM
mupGpNzT8tAgV/Da4oomRbRm+WkP0J+CtijPX58swUzC23St4NdnwMG34ezoxVoWONMMIu/WGmYm
p9bI76QYkG1BXMC9Sqx+SYI6YG88f3HabVYWrd08uNh+f8+yIDH2dkcRWeEqMa51XzED91by7etJ
S+yGvzahzm4ZhWjX4wGEwbP84tyXYGUgoQmUXPiAj9ALjKc+n2n3jbTc2xpH9n2RgnAJOAiAGLBo
jLB1LeBqbmrbgkITPstdMwgR3WTYF398jQm5TvqCJ5zxiuPWuOBj5V36SpPriCcyZQy0g2++MTfz
tuTMhhLOL+oAhWp3zNNNFkba3VdTO+G2d1eFsIcKkrzWX3dL9hJ/z3AENFRpkDdLgWnAsiDpiNRU
yz6KSlnBglRe/KackF/f9uiw3AzjPczIEjaMZCfAUF0aVRFjeDydVB6dumq8aTV1D4JdLDq7+JbH
EDClMy5979poWmho4U3U6QTfNdFOJvV3u/evfCw3Fw0MjtxwL2SAwHaJtsC0j2GtsNrCsv3owEeH
62zTyWvAWmOx9Iy8uDScY8AEJjYgIhbOhW39gxKJODkdNTwFo1o5bolrmYtYP5bjKR78VT/gGx4U
BzN3gxvRaMNZDEay8Qqc2Bc9MfVbp0jJB/YJ+xiJBF64yKB2XUf8bQMMGYGJi488BJqpjM8q74qr
KorLq2Rq1To3pNjjCvFei2aXe/YtRFaQla414VGEwYsWGs9AZe9Y2Et4CkpuMuJIEG/m+FZIIg4g
ekF7MmqjW5aOw87JtKwlcYHTh+xs6AXIRWaZ3Ib1xl2etOXBd9MtsuVoadsTNzh2xGaomLkSwkmY
CcSDM0IygWSxT4dR7nXPMHc9RXile22JOSS5HJhtQ5+ayo1WFC+V3iJwyQv9OKa6e6h58CHbY5Rl
d8GLLkBryBBetGL8bo7lpYw99zM2oGxaACbfXDimK5Gm99h2Jq/jqJlr3nW1iM3KW+ptDl8eXvbB
8gOrWnTTRD0wu2wXJpMJ2cLTrSWLCXLq7iqpPqKxCdZ67o0ntD89nkMhyoFl3hg4tuYTbq94tOXH
QjinjJp/y2NVr7F0EzfmNFrrHpieEK9WS3ZpnpYrS2ndQgmj/FQ2MAOhzftRFunCLMvXlhDHVeUp
f5WI7lkPyIPWC057H+4LvgXtO05CL9iEbfWxCh7YS2AFY5IzYQMALwuAj2tA84cAs46lw2sIEygP
n72EczhX5qpBXXckkzxc0yR4H5ZrdxcXTtBDSrodPQRplwhgnPHQN0EPgdYIPLwAu+QhmVcslrLk
pyKH8BN6Z3bwcRxdELAerLAwg0LnWP0G0/BDH0pzTcSsfnKDpLglIwlVbFTRWeHbCD2z9k5lV/bf
cn3MvvXs909Og7WRTYe1qJ14WmFeid+MbGLIzlFuVwzF0vNB25Pw2MHsFwdlBALfNoULJgZt7cYL
K6nzSoSPjTNoZ0fURCuY8Hu5iYW+DOpQW3dp0h6RBls8MTkuekVll8bCmvDHs4e2OBXwGw4WsjSS
Y2xJRHwVPPpYC1zgQ8bJelJVnsPrzrVTE3r2nk4h3Qq9qNbxkAVLUP/CWkf18D2XhnEm16N56Ou4
35WRWz054KcgQ2O+gsYEF8vtyTm2yniJPHifSrowSM/aQS8oYKUwql2BrHpZkgqANGEMkGkIj4+V
odqzsjdXERim6qA/p46mX9dBXpPyW9TbykCN3OJkvKRnuB4QkeG3sAV2gbflTS9JXWOxmeQdequ+
qpeTSMUijlS2kZYOzlan1nYqpushjsZtjQJjQeCLuSFTpLuZUnq8tCPApiBA5Dz2iNOqRPXIa1Lt
hW3dCYdN9QmYQwPijM3GL51wg/1gid9hBc5Xx/GqrSdecTxgZso93tJ2cWZZB8OdAXih9N5+NMth
O/RDuFLmdDcy0p6G2CDI3sN8D0H/1oEStcxEvS66IvyshpFkAI68riqydRcnhLbpw3CIO6FYtalg
TwD7MQ4rjJZte+Vi4bcnGmi4ChK2KzDxtSgVa1jIFz+luoortyXqe7alikDWt6nsk/DWdJJqxSvM
BIsCpbfIafLxu+RICCsddpavhyMrWiKohv1A/zsdbVqVdJmEMrXXo0q61eCVBrTUNh2SbMG5DSpE
aBRiXRXiNIvZuwdxfuGYECTYaMgnuF+3mu53G5mDjQLi9XcsakmcGCdCOhK72CSdbV1DhHuuiEhY
T6VziX1ov8nUEF6KyGaV+XZyrtzSflMDwSeJkU9vQonmupeutolF91mHZAX1tkEUVdeZK6LJrIM1
MP1ANVM3EBONIwTB6hLSqqyNAIrwqLnfcGYLFhUJ3K99E46Q92uL/LAgOEgtdhZhgj14Wilw7i4e
lgF8OI7KMsN+yIq3uuff+1pDbExqXU0mjTZI04cLLrmwKlmfHJEus8J6j4i7h0Ie+4cxnJx8nYi5
6Q+h/L3pkFs/cPRPjn2fk71FasPOdGK0aIl/p+MBhfcivYw2b5jT/TQFpDtPRK4cLcRit2Ump6eM
OJNrFcl3BlA8PAuAX0h3zcwpzAPgujx6r6Tk1Ncq+eF2zlyzWANv2jzuNrXQ6xfaF2dtQJS/NIE/
LemBLmac2GczmUK1EGSZHnTLr1buSPrS0Ob9o9P27VVVEvw+ZZ2HP9LYZOc0r8gxYOsUvaFf1Ekc
SmJWYyLiKNAB1r/UmAV9QOZ7H+QwUji60BYXqPHeU4P1yMtkSrIE8Q3H8TYwLTZSuevny1bv8/t8
Vp/Zsw4tmBVpisK49sS0j2e1Wjnr1tjKpqcYHOxFzKo2p5oFbjaYCxqIpC+g5RY8QiFNCVbwiOHy
WRcHyXTWyJGJ+yWZo3ueFXTD73o6c9bWwWrsvrOnkjt3Vt7V6Fx2A2K8dFblqVmfBwv8mNYtC4sQ
7Z4j9e4mjNDzmbOyL501ftOs9rNDdH/1rABMZi0gH+yBwS9YuX5UbLQExWD2JR78N+rzfzLKNNEm
/B3qsyNFO45/An1+/5E/QB9of795OqGpUABnEqADzeYPeiLxBb9BZrdYQSBUndOy/xv0MQw4iAjD
AWdQwDuI0/8bBBKErbK6mJ38kP3zb8S/ggLZP+OgRCkgALeYkAyHpYj1Fy4f1lPZlNihcadUOauq
JsnqpxOAU8spg/FcWkjgojir31lVG/dRlGoXmotxm1vaWC6z2MOJVg1oGvUg61eaI5aNr5U0D135
onSd38PjiEhc64r4JoGqgDF2acMuj9DjtbCF1l+aOEPT2W/PEsgvlR220ukFcdu080OycCKhtZ/5
pLHgQyZvYUMdR+chz2JIJ4QGvcKZGV9dk/07PRWXbRmFHWMvm5RpwwRcHexRK99aI0pem7Afb7QU
SgIE+/FlrImDIa01dRmKp+azq0PB/JJZ+xD7xtswchAraXGMU64yHmbUJ1398Lz8LyRHcyZa/c/6
4esWzHYR3FV2UrD2fllIycmySHRQDnZ8pr9nA2evS2OoEZySr0D/a1QN5tGG9G8KtzSOOQQNFn2O
V9jLOGURPEXs/V0o3nt/arvrCUrKyUAA/yFw5H3KK1tdohFgwo6T5JqBGtsZb57kGam9bRjBJmqV
WZw9r35oMtgDdtkfkc4b90ZkbEkm+0gqp3r7+y/t/7z14ktbujs/wOyEdKi5v1rVlLhZhIFe5ndW
IYMXMd/9sCjEszCs4UZz9XrfJma9J16iWVsR3eNCas20UZwm10M76G9lSu4Btt39cA4Jlz70hWnf
BSP/VGFP92mUhbgKNaM/R60jjiyEhxvbCx4BYwxcRYFK0rzvSCbK9F1MdPA20mptm6LwWo0FIv5J
lzzTZqN3V/pkfuROe+xrQ+y+NjejV8+sd5xu4mFM14PdG2sdlAEhwUtW+snBsor+negKkzHa7N9L
6vX+i/JSN6JbBFB3lmXXbpq4Hy68lOnJ7TReJoXdWWp+6JDfEdQFtUOwRcIR7HEkL2OmjnYVx4ik
CzQPW32ChmDEoDNujqRryLlLiyaPk2sZzToZLzOeRtwzPj2M9ZEY4quA/xDBBDv0FmKTQ67aofuI
r7Km0a8DBPY33kz7selUGkb2NpPrKpqS3YgbhA8PKjQu8LeGsyJi7IhjIaDX5E273p7fTS2dbjHn
Vk9ki1RvPlqWo2XV/lIHKTv9/bPzS83CFtYj8BUDYZPACe6lb/4MXBs4wQRh52qkPejTLQrCfKsR
fvo4Dj0cFLclq9Gfn526mN6Rc2O00KhyXOKuFX0kZTGcSscIDjAEqie3sspVFmX6tvLK5wF/gVXV
OvKBoAofVKC2cQzoCIzPuPfHgoiQhd6gdlZ2OKyZTo3LoDMfLFyohEv4geM1pkOkGkGz3XRY2MwF
tUiZ0ctGrO1GM9YxiDq/c+iGU50W0+3XY1sm6KVj4hau68oWR1gTwfci8/RnT5Pqycfn5SnXpuoE
iFgnhOpFMloxacVvuZ5uq6LW5LIl9SXCpKzFnGGcCJ1PvQjCj14Blf395f91fcXlnz1kXR1rfWPe
RMyv9g97g75ioR9ONbLXunQ0pmdXLMa60u6SyecbCFixS6dS2n0yxjjUQ6z2y+uhzqNh6+kxx4vJ
OwgolFXBwUu78jXtHIw1fFoikuFFHbwAW/FlZsx3X8WttvnXv4A1H68k/3AuI5L/+QvkU6pqgX/R
JXMm2A2JGE7w+8JN5QSQm1ROnSElgnphOJSYPLK1tePl5SvJb/aV6J0AATCkIdMYi1dzcMXR6VHa
RQaC1E2VecF95lZoXSLyALx/2M/+GlQ8X3yLJEdkYYZLVMmvnx0EeU656+1L0drIj3ulgu88zYHH
8g+upZji6TphSX7O3C7fNpDAWW3kubPHbL074EkSL3swyX1m96ja3Eq7bxyJarGH+bOsqzY/T56K
j4wfw00v/Qz5k+rV945jglsUW28q6MnEmyYPG41ZSN1i15Dj3QbrqUxQKw8z4NmgNX8ycFkglgGp
q8KXbB3ggbwhtSbclFk0vGCDMG3rvgvovaN6jqPJvWVjGMOnCOGPQ6+xtNlnzxDrCQIniSbpmwA/
J1YgrxZmWpb7zALxyl1edXqC4ebr1QtIW/6oAy3q1k7K/9iCnx2moTYujE9A5TIxuyWwUfShl2ra
JHoUvPDkdZ9WJucKMl+axA0OcP+m65kxGSOypPKVswfgaMj0Xi+Nidj0yomfXZm8mwU6wCqMhj3k
YrWsZ2BQsxgTEbSplQ0ge0pQDub/8CDQJP7UNlAFsbKjZ8B/bN7Ts1L8+SmmVstWpV11YSpv4FEh
wB0WX7U5I0pnO+IBRHTCvKFA0x9uaMXKVwenDtZA1KR1KNWe9DUYjFmSoQMGosOWQo/TZYciE9JD
mG+aCuQKBZqrv41woh4o/82bwbD/2caupa18x5YunhUeRIacduy6yxt7LV195DkgthhHCTMLsk0m
AqRyPqm9O4/JaUUmMVwoSz6AtwvMiCJsjOBBx1u/crRbkJARJ4xWbz/wnqBEpjn2RgVaYmJksJjk
rSUDLp5bzvm+ouBrnhRqOFtLWaoMBgw3ZDdPoizzFdp3c8HnieQCyCHfQlXjYU0MZS0dSELvsAPk
qibW71Ag/4Iel40akMNUbSdgo+LaGAIL4WKbRo+cA/Gj0sgbXUwlrEMkxDJ5UqwY2HKklRPuID7O
ajOTaoCApIw+NN8VF63r5wYHVvtB9waOKiWdVY3RCqngEewq9i9S5+tilrvIiln5qfqafw6adhbP
RRhiwRpUFjHkE9kzYdiofYBHh7WYRGK+RWaAGWiItWp6pWHHTvvjj7dIhuHuTWAxbzIrqKtNJeGm
UNn1pZZP4hjafXoYeRCA/3sWYfB+ItBGHD6fRTHhhDoSCXqLu0/APsVNhktNb7kj3IYoFgWH6rvh
pN4eQwBtnbUydYjGDmALoxLu11bXETpMwjcZulhNLvoa4jdicLrMmbiwaghbYZAtAx3i4ZR9d93+
wuicxUubtjVY9GjUgQ5TeXJdGd0Y8PCWHAagGMofp9uv0+DffIb7sURF9/ohyTCI2RfG781PYyo9
OCf3/19/h5fw6//yA3/Mtb7+2yxO/+IxzAEPf8y0vvMbnsgOJysGybh+z8Mzs2IT/ed/WF9qPAFg
hrpuFiTBpvhTcgexwUERhTE9Q6g7/9S/ILmzzF+YDTPLDHGhY8wFkpCJL6fVHzqUUTZNR0IxHguV
HK60RGGHkhrpZTDt9EPmHQzPoLFctmV2GC5SckJPpinrF4K+VMkKXmk3InTBnqJy7G4sYlYf0wlj
oqsqHob3qImTcF9UJrLYIG9NbYmCGVRXBP46wFT4cbSb/rZlp64W9SgzzE4SL/voutE+dkg2HiMw
aCKDstqTYLjCgNNdEJXCpLCPsNfad3aXrROaeLj0uW/TgkjT+WDRmH2Sxr0PUYSfEn/oUPFX1iUN
tHZaITcIvjfmJM+h1l2nWcseamQYeJkQzb9a9MtPA+sAwlFV9J0lcwleG9psy+vBvUHx7svVMJrq
BixguJ7cmhwJnzbsuys17bbIE9BIJGXhqdMMrOetEj+kkGjXmAAu0zoyWKcYpieTwK+8b6PXCZvV
XeYEas1WKnoRo8k6zvSkt1UuMk7yep3sbhQ49rR2u4dKXIS7uM/CLZsA72Ajs93qxVCaq0lK504S
7M76HC8hdzFSERGEo1LHZSbNRQjttPA/RqEPJUTa2tWXUda1V45fQx8P0urQBukcoCawpSFcFdC/
GvyruQAvbPZmnCJ+6Z2gPeLOhrdJe+lcSd4o5XCHI4V6i7QAIrofU0eX1uSQbpf1zQHLKW1ZICu/
LfyMBaEG4/Us3MDV0XFPBKDCswWktt3uOYPUuXBaq/GuQDFdVtHTOMwSccIlSeILGuwh+mSdITo+
51GLFeAQVxy7TlmhiBjwS6Brbg5NIs1o4URDeOM15Xdcn8Z2p8/ZwyuNjfh3/AMyAo76KcO7kBC/
97w2HW1Ha5g9Bu2Q7JljqjUtejLbMjndayl878bp625VlLm98ckrcxeJWZkbUfjkHw2YCJ+nRoXJ
Y6WzHu9uUcjHrBTExEGzdUUXX/rRjW6k4Y8i++Du0hss8caKubac/5GmjnTKkM9PZL7I4BSqyl9J
URgLYTXdS2/39KVkNTyEHn+D3RK6r+nOUkO47nNT2EsmzS7fBbmYV5+BXOS8ociXDJdMcAyu0PlL
Xm9sUJnZ8clI+4Wb40Vj+VaxVnopl1Ujgk0SpeNCcxumL6akRR2aKHZScWU0vrgudAHJobAugNO7
rNft41RaAcdfrbM2ycedM1Rc9xY/DomJ3hiscq/mCbTySj9Bgh8dLOhac2nWJK/HrBoOhqzlOiYC
CsMtvz+2KAUQI0gmNbttG9Jtp+rKUVV7MJJWXkaBcBfdgmNvnSRvLpqvbqeIFzMlUxEY/AHoa+Fk
Xvrh1YW1wjUFf2S08vcayscTrZ67VHkVLeBVizssbqhaniRFzVekPOhOwr5hpokmfegtO4Odadem
N6aVP/pos1Cb8GJrhblLmvDiOHkE+UAky4Ct3jKJ9Q4tEWu1HcF6cjmkzny1i/6e0Txa6d3o713c
1MlucGCrGolxcfAqWlGeCBazanuPuZ3EU8u3Bzi0qr22yTBdV0MyHEdpT09mZln00HayIo8kWwwY
eB3ctnHvAbPaq7J3MrKlQ0VNcQtqxyK2A+2d+PcCO8A0nM46jlsLNrnJzQQl9zMNS29XgKbtWs1n
FSKQUK5DFQ6bwJgIU8h1ucRKC7PaOK1OsoXi4tbSu0pr4xUcFE5XyC5jCLDXASVp1lLNPAiTi3KL
H0W6DiZSN5dOmHG1DTPhRfU033+PMZbkmpsdO754wBySnjs/xqyLzogH+49OZ37s8nTawpfX17pH
W5pYbruplSefK3w4b6IG/HIZcvufE8/eGHarnex0yM+iI+RhzEL9HqFvhqbAal5cEVp3bjXkt1WF
peMoKn2TlVZ73U2Nt090C2J9lmq4e3uEaizNKG7vYsssDl6kzFdT8UibZtUfB6PKr9EeKfYQtjgr
ZeOt2LA2VrIf70IhHQ/MTcTYNvnNUfeD7qjsLNjpkZ0su0SlJMF6lMwsPAsfO5WYUQNgtXU9NqKe
C9nODGe/dsOglY2mg56V0UamiTzFRhY8RPnUR2AZtvo2xgZmLpPWxUejS9WOPXbFgkoMb5IcoCXj
33RvdiZOOEHiIvHI4oa4t0o9VKCUxykK+uPUF2wgM0dPeN6q6GIjMrkDKDKgxyUlZMGqwTGfBMOn
sioVBAQHtFkVLLwpTNWOE314jbDJuYfzBt4MZDis+95M6TuJY2XP32Cl0tw2LZtLXOVM0TTPeuX4
bCvhK4tUfx5hNua7Ak+/+AnkZ2bsNIXTchKlupecpyLqcHoxW7luhVOtRrMboGDpw/ThNZ2zDtIx
Z3iMKcERuVZkxtV9sAjJnt/2urzvB0Y6jNNwFA3JPuRWZiscOrJbsxyblZ27hzbUylWFEca/+b7/
p4i0mXv+t3zf09zW/r/VK0YjP/XJf/zgn32y8xvMWkfHEHnm7hqCXvXP/Y9u/aYTvEGPCorGf/3Q
K/vkpFFz+NdYmbMEYm3zZ69s//aVnsa+AJE4ANa/tP/BLPonGAEuOv04pGOD3IDZAeFrO/FDr8yU
UCp0WLxHGHaEE8EtIbSeVWHokJ7UtdZY/rqULi1O59lo4eA1Ty8aJV8APhMv2pXaMeCzr0eYb5tw
rArSuSZ1XdAARrXZHtB8uCsr852ros21uypX6K/yULsib0MsSov+juXv8JB4fgNbski0rSirYiFV
Ui0dBQDB74OkWVVxDk0gMLegpaTn8DOLyA53aYxvDd37AR01B0MVQOytzgR3ku8qdNCbUuwqBcmf
lQN+Y0QiCou4HgKaV1FYfbS26HG8LQnO7mqyFc18vIYZQwfSkD3Y6e8R5AeY9kpbB0mCkBzsa4t/
Jl5NobFFvps/kWKbrBU5maspI39mqM91CsEJ/W3zWhuNuclcSUK9XcL+lA5/XxJny5WyVk3u+Zhb
tPHFDSPoD0JMO8w/ffTuI3NwWXZIB5NzPfoQc1U6EaAci0ULPI7osoS7pdvmKoznZTxu9NhDZuqQ
xu51JHxEPaa8EKOKcCBwtz7YCzIK7CYyg8kAW42lZYb6ygj0LdnWWKFH46PddOOya+YvUabNqmkx
dEbEEi5r+M/rzGvfJBQscxjkocRM+uq/2Duz5biNLYv+Sv8AHMjE/FpATaziUBRJiXpBUJaEeUrM
+PpeKMttSb5tt/vZ90b43pBFVhUKyDx5zt5r14rWA4KibbU4Oy3J6x0CyzLoEeCwWTvOBu/+wQs9
FOPojdyMrM5kCbWX2UiqjUFa9ratapeu9TTtQJYRYI4C9SirOH1y0no5tsIdAroDDbJzwb5IQGnQ
TroZcCpiluHiROzRTDeYZrYeXvUa5NoJtt4RzQJHHctogr5V8OA4WMQGyTleQ02d59o2S5unqrVf
3Gk5p+h/yfGyzZ1WJvpW6Eu8d+ribYG5lUIV3qdVqPwxRRKle6l2g0Xki7mstrnBswLuiScGoBt7
5JYAPnvxqhRfdpShvIzw0mbEDw5IDHyzzXXUttaxkan4OGPHxNHcnhjxfUION22n2K23KXXjAXJd
4S9LiT00515ISqQ2TlSbh3gxe6Zh84RDlz/LhPqgtV2xAgrCwC5b+qXV3OyFyzdIJLG5s1PisEMj
fVbSjm5LPS52hvtptdHeTJHT+BYN/KfcFAXCIJvUa9pqySOAKIzqeEw3QArmPSGd6klfsQfC8RjK
Oq5Jxbvc0nLId26aoRsPyfdeMuKQLRwO23KiEdQx0H1IbLVs9SUrtgIUpd8T7B3EnUE0tJPaRwF0
008idzhIGR07a5AnwE6kGci4fu6hfe96lxGbJPOWqgv3rjUibNStVc5qpfozhkeSkAl75cltQODG
teN7/SLgOWblu0wz5oew7vUbQQcbbhiFM71vLYu3du2Oq87ZJgiWlFkDusyOt4oOTisx0tvaGWNQ
vq8y+04zs08J4E2f3FNCuhu8mb1LRLyzcD1BTECSoH+KfFL/CubNJVu1sm6Q2shNanfvdDc59uVg
37gLNlUq4kdy9prtqBvVNvbIO1/G3A5Mc2Le1ni/Yqp/TBjDhaJ/yPsSHniaiP2caF8Kc5l3uVpO
qnPODA27TeuU+xFyPKCrssROqSkfFieVToiaM3ZoTwozeWuweG8id3nXclQ9OGvPMc8cDRFtj6BY
d5Ew4ZiGHd9wS0W2up2ls+sL+eY1Rr1xk9Twh6JlrioJiSscLNu0R+lJp/vJbL4MLUdNZ5nDOzBz
aC9zIW44bWa7FDX/NpvrdgOObUXRFu4hNvT7Kpcfbbs9p5GZHltreiEyCCRkgu8qnw37CAq8fPK8
4X0eqhEfqPPFhl7jDyGyUph7T1L0J8fs1F3typukgv4JdzC/zWlGEAzxkMf4r0Mjdjm/NF+V6ukv
eoikraWv9qZJKU0QWkoSdZefZ6LT9+akXDSiIQc/jMatEX/0ZtRYszkfKuD1J3TZ/W6Qc7Pr3HwV
rPGK5bI8NYOZPADtPKeCTWjSUJRmwA/9TESkEzGY2eiF9Q7tXBzYXZOc5qY9gvdFj4TRfBN1RPvm
zC6DuGjs1zybPoxh3x+c2fkMzmZAqp7Hu152434qJ21H4qXlO8WAOTUfHvSIDkLD0Jg3Pt7WTUuU
ryUBDIaPVbpU29FO0BcnsIJtE5BtrL3vvRozgDZ9NhKknUbe90d3WBRrTQJvNQztA+tvchODhthH
cGi3owsGul+7U8yQjX2CT2YXOaOxk7ir/cmsxT5y0vfjgMKMlsDT3LWnNmvUptair4ZWOzd5mYc7
zcnhktfoncnJdrfCLPQbt0brXBGPjpipCncKgE8wujMnq0851LXu2Uy6kANM5GqNVx4mMKJEd3Ms
ISjwpYP04fAoQsdDMdhw9xXufWgpbwRGEstsfciqtLBa49BIGN7Cd9ZJ77PR002wQc7MHLmirdVW
rN5w9mnjc+4oZWg9GibhVOq1GqaSuD9lDK2DX5mzmWPRdMgTDWx1WaMVUbf/tp//L8Iq1EsGbeP/
vf1892V4+zGA+NuP/C6sElTPaOsJIwEsJAgm+aOwXkfWv3edJZW0YzgO1bwFJG6tv79V0obFvyJr
i5kqMiOXCv2fdJ0xp/5QSVvY6Jz1ZdAjYGCVf8oEijtzGkq6vrcOYXYv+NOs42wITbH+5HrACKpp
gqmubuCDNYIOZjOwN0YtT6yb73vZNmcr1Hv5wYpRIFZOruJTMxHt7cu6mSxkwub8Ygzm8KHLwB2g
M6UBWs8QEr3B5fBbd2kXTHZcAnIZZ/HYG231Wg7hcL+QAD7RrChH3PgLCR+QktW4SwozOzgqRTxA
4HePi2Lu9jaSEIwccTphl4sqMw1gBzBbnWemt/HkjtHBM8XSB1OWQjHqc+pzgLzZ5wbL330SWQO4
dyBK92FYtdEGSwWfvaiLOUP0kGTOsZqVCY1d9FO9b0Ev6IHRIjm/6V08TA0RLPMxoqpOA/DmE1ni
vEE8V+ECe4m89sK4SLeuLh5hZujDsuGebiwscM4nwRiTuOFzFll9Qco5ML0uGx/60kJvmcbMgyKk
oURhrqauvjUy+YxxtnMWNigIVF1zCIWV9PsilJHh7F2rzKIdp3l94RxAHYV3ICP8/M5wFlDiPm5c
7Wi2osICUEdNjGWNoUdJPZG4OcT+9y0istZ4HDA3bBSBhOynVhKi+8jYPrxwW+SJ8iAHR6rY1W5N
ygFWEgO/LpiGNLwPxazthpDIstG32s5AQtf0AHTOra4NccBkDz7PQW9Bvp+kivMwwJM1rDcOcaAY
gKxlp00pBX9W2GOOaZOZfK3fiblIO0NtVNuScQDPapRjKz5EYSzl8jolOQEpnzvaJQWba7bA6f13
3vZ/7CeAgfzrBW/8r8NbUbdxor58P3hj3Vt/8tu65+i/gChg2MOKJ/8YvDnyFwuYG9nOLjbUH5sJ
1i+MEQRsLA683zCYvzcT5C8YgPnrBDeuhmLd+CdLIO2R74SMaPhWJ4xBNte6pK6zPP79960EzWbE
5HL7YduMfXpsAI7s6OW7i/If5JJ8xD+/iMeSv+I++Z9VTfndi3S4amrSoJdDn8kGp2tL7AnqE7/O
zG771y/1Y2vkt8+Dk5U9HrEiJ+mfXgph4tSkERrUCT031tEkO0lpcLAGZbeBxN0dCoFocFosc+PB
2Pmbl//T5WT0x5tAIyAE7NJ1lPr9J5X54lqjje0lLccnhuDv3aQN/voTrr/iD+kpv3x9CYt5CYlb
MBd+zuhWSpth44rmQBPkabKMl9YTld9LRiL60nz56xcj1PzPL2dKHcGxbXJKBPDw4ydChGnak4fu
0BzJ2YjwltAK8rTiJrPC4iYfzGfziuwxoyu+B/58QefFQ/VbXBE/NGxBH8uIiQAj1ezYjw44oKEa
PMJ+rpig9ooMko0AH1QAEsIAIY+Sydknuaa4DqQglOaqiVKdLl/m1qt9wuI4uWYc/e5iVH+BEWdG
wMhuepnTUJ0TO8LiQv9MxQGxJsWTbeXR+wRON0NMZVzCiJwRqyuzRxvgORMizgh91EV3/QCfOCo8
emnQhjaWbjV4YhecTW50S0LrsDPwtZpO/lgl5q/24l46VTGhMF26K/r0MaIe5yVSe6tZ/M4C5WuQ
1ShTsmaFwJUisNp0/KJinINOGt/XkGY571Rqa8qi347VaN9NEy1sjyiJG/a0F0cT4U0ac5hqWodW
zDB8YULowZ9rmTKINL1bvCZCEGbmfk+vDK9NFDhwoZjphsNhSfJwm+pTfFuSBUp6BZJvwntOVqTb
2RaRBy32CBOqd+zctCfsqHK8p8YBNkoaCN1CAl/PtU6E6qkkLxEF6qSU/WyWjvY+Rmp5X+IUzIA8
TvKpEtlwwpPMgNOwcCfiyYUZ3ljxKSwadVvlurWVeCRJC/O4RYomfWiq1dAzlmI7zKTLDEmukwyS
IXoZONxqcSL71z7RGxH5+izO2uJET0ncQMNK4BeFdmEGMQeLbM1O9TjWqPCM3FNd6qVUDxytz6E3
G6/N4nZPZm9kh0aLxa2YDPtQlNwLzcK5q+/Kac+w/pV5ljWDb+ujXeoYE6CPxLvoYJr24FPU7RJp
1cPKbZNtP99GDLQaNOi5vlNj2rwyCmSglNiM6MVkJXvlmf0pCdfe3RLbD4nT7sIQ2RljFZSXnog+
puiTjvzY+2mIbsBsr3XmeKnn7Bnp6Cq9p6dqons4dS3HoCSmRQCufrxo4Sj20kj0g9DhAaGbMI9W
3TYn2nXYnfUIK1oxs29wR0vGQVoY6RcjbOa3VqOhx5SpPA9RSis3suWeaSfn3VwDrJhCOt9lIeqy
Rm94tSgzKp4Xgt99GhHhLqzj+WbS3PDVzTrSBFyImaT9jKcJWhX9434knU2L90zgQp79AkuxyWDT
ZI7tF1bmbQw7H28WFIbnyTPcXbhSDquqSv0iQw4D0fzNCI33nlhm8Cid/ohOWwdWbnx0+F41N4/e
ZaQUoWziShvJcoPVkuiTMEOWgS89CEdysBoXQLy9pLda29SXtAnzoGyWz3SsWncT68yUXWQVxxCa
+xYB+2WaUXRPCBlSrafF5dXjfgHZ5kcEnTwroTlo0NpRC2pojBzvK+OtHbASV3Ftb1vy4erIeLKs
Gpe1yFR5JEWtxatdG2+rd+OYFCMtFhHjnRpiuY3jfsUImPVyF+YZkZtGWM/PFa2/MwvSchSMnje1
tF5VNbYbElzXpk9Y+XkdSuD38Tly0byzAWyKQR865H4oVvNClHftaiEa5DPdC0IIQlH6katu4Ahq
ZEtrdM4zzSWaKfsSTh54zKbdOr0033rdrDkPGMN9bbaFB1iSZ48lwb5PCJ04I+jOj7BDaYG7CaPD
cRk/EAVibKiGeGUaq/Ps5zYP0AYGSPqVRmv+XoyN/oTHz7yQUmHDCaHHInIyLzbQ5Y29QxNla5fc
X2Kyp88cGLT7rGH23WK1y5STvpDuVB5mD9GC36i894U5mZwIWD1yt+HQtTjmOTeSEUFpvQz3Retq
B0Fl4zeN86tDdi9TD4CIQRNa6dGFl7G2egXBH0mxVRJzvTPMyUFmptwK24sPfYKUrpp6TBSdZd3b
5AqgCoyijy6yyCiZ9znqlaAd4ulZsHLR2/TcHReJuaMb0YMHmJdvtC6T70xyq2wQaO+7OTM/TrQg
72xlL+/b0ghgiI4JgYBK3fWi7nZZQZsKKEt6MDMEzLnNTUb79CvRDcxeG5Xt7Chsj2D0xuOQGqwZ
v9HuOnFl38mVg3fd6v8V1f2NqM5YR2jfVUV/ggS9f6O8J42oKr+v8L/92P90NuxfIPBatm1RmJMk
RBn1+8hQmr/AKDfkWrf90eNYp4Xg3CjirN85978X+NYvUIJXn4SQOMlWFfE/UNbxEt+Vi5jDAHPB
rOLkITh8oP37sX7DBd30WtvbOD3wjPplMvUXlWOipEBo2o/fXZj/UOj/5ExbX4xAdvjNgJFsPu5P
1XdkTSYZFZ15iTGavSLykjQaB+8lSzq8UUj7QcninnvzhlQd/h8vbTCBhVnNbPTnyjvRMjF1BC9f
rsEopafg98LkAUHtoAzgWZ1IbWl1tYag0JlI/kbb/WNVvl5mRzIpxvhLDMF/KPyNJCo9CNiXvNCy
hMbN0DW+3vVLTdN7fbmpgALy1x/5Khf/4yjw7UW5VczVFyGIef7xuy1rQIBR7cmLJUv5VEJPPsrC
Xsgkkp73UncWxJZkTezoRU/oV9z13We7BkGTawgx/cZGA147ERmkrbZ6YRcMxm+cOVpABdagixMC
RUx3yUpb3rS1oDc+5aVh/CZX+F+zCX48Yvz2MTDAWzgaLSxC5k+sQXckeXGiGXwRiIBegOOa2M+x
mO9cFu6naygQhOS/S0f+8aT47VU97liHzQF03U9HNXgDSKQtJS7gKcQTXp1k35Ag9FVPp+Yyk+7y
yE4t7ixMulCj4NLu//rb+/ODydEeK6cDRYz75udnZfC8MmuySVxszuCPyfrAcKrBUjc04m/cV2I9
pP10oxgC8g+nfF7wT4TAcIYuruu9uJgE3TxqdUypNySCaiQ0jPbzlJnm26Db69O5ZtvUYMLlRiOb
6eHKPP/nH5wYClZLsepGf75rpQk8Eha6fum7hofEdMK8OssO8zTCsMz7fzwkq+SZ55L/OshQf3xI
RJ3qiWYM8oL/j2yhOSabyaR+P/WOXp0KsK1HRgfwZpqEuxxrrbhjbjNF/pwK4hsFA5qTZg/TY9SA
GN5mSDzOXTZ4W5joCJLiAdRXOac8ZZYLcuvGi/U+3/31JbuiDX/6Ah3msKDosA953LE/fog0j8Le
nT1xgZBF/DRiX3W43jdX9NOV4Zy7I0vuzAUsXDBKUbIgzm9nvIP1XDBETDKT8mlBa6oCEZIT6SoA
U3/9Pv/DKujQ38coSvfFxO/y49vU8IgNdmiKC1FPXJDrZRa1ql8FHYunJld/d2evO+gPdzYqHe5q
9lxdwKAVP79i0UUypaxvL2NtVCerK6y3kBQG/mHAwuxXrheNXFyUYRKGoGyGFJH1CM2XBN8MqifS
ke6zwQzpIdVZAXSNhyAhg+ZsrvfE9RK17Bo2LGAo5u3gwB8TxhpdC8qeBoO4Q9Jbnf76MvIJfv5Y
fBK+Zzp8pkRc7/500y5u5jkNIsULs1I4T/W8qCB1NCgGRj4DQRriYVx5a4wPpKXl8LeGIox3HtkB
K75aJyppxsPnI/BkYlF0zm7gANsdYrvtBYcVhH6cDK1wCXRjwR6ix6P2TMhX1AU6ichqMyKmtnxA
S3EbIHfiyYAYwpmJGLJ6k6U5GcOIIi9MvOOT2xbpWRZudTekoMMDt1I6LkpyJT+I2cnuRTXnv+pZ
C1GeOgAh5rwQeDZzJvo8r2JcpCYxfoiO/Zs0BqswUIek9QPhnPRWppjc8I1ZtcCSHKJRN4PjaPVL
DzB5DIzQcd55XsOph64fjhacXM2wKaxIgV1DH4qTvZPup0ZDuO+XRdtl9NkXjl5N35vqKBsm9cfQ
Fcjhox7GINGSN2i8vHfzOAgybmGkqIs20qOFZt2VFl0YmcWEzkV1/eBERa78ycPEFrjp6L1ARWbb
zbhHnLnnkbOr2ds2RYwE8BqO4YCn4N1VlvXWYltN/NJltaEEZCEeanaBlpC4aDODxYkZipcajpwQ
gfgk0tw5u0Rg9+zMIhaAN5ay1536Bj1QOqOlqpqzNuFUR81VFWSD1cnkHs0oie+GzOt+dUHmV5tI
xvpeT1IVeICR7zgNqZ3yGMA2Vf066vryAc1HciMHdwpQXslPM+gN38IFtMfYGO4k2dIfC6+1PlQr
AKkhvvczN8r0JerDlIiwOCoDvefrQU/blXtS5Cz0UQ7muiIqdOTpYTlNLoHWGudwMulMBiI+7ZKo
ftIsjpingcDuDLhcmdO0c5ik6B43AGR7JyjQY+Gs72balDRETMsLsTPBKBmlVfuZmRCDRryeNttF
QIS1V3/AT2gbvN0sLSGNE57MsU1fi5/Fmh6rLONKlxAOTnrkUgyxggP2c0fH2DKkxjhZMAZ7nrSW
b4wMHDaFeSZBbnDI6MXlz1qRzNyVm9gVbKYoy/kdYAXrV09hCffJzeZLTVJQNroOz3/0CGJbGVN8
9fhnX1ViRhd0t0vnL7NtvoXWiOoj0alXu5x4v7QYrbcpXLyXUUJmbJfYPNq9zcJjsg7hgAM5p2Ik
tw1PqOszZOPXg77izXHiAL/rROFLb9PIy/A8nxhoyadGt9a/VOXeuesG1meWs5AOgukVUSBWZMIm
QqlNoymh8JH6SiFcnAxyo0t8JrI4duoNuAH+hsIneteXDUsMsi73jE3FO3tONT1Ky2ZTTzRW1Osa
SQ3nnkOLTdRJG3UAXgrplrYc/HBliqdVh99TcPBui76H30yADPBEyk4aWFbCePFai2S5bdJtpKV8
iKJB3PUL3wjKflZjOQJXFAR9SpnOj33CccNYU8JJwmZ77uiqBfNaPc6Sa8/pmQ/FI8krZfTUPicV
N0O6/r9BreKXKKX61LPBenNzdlFmJ+3nOme3bbyoeU2zguoXsOL8eC0UFloXNMXS3H6TKx8xbXO+
2oY3M0Gq+GwauIr9BLcT1iNNv9NjHmm7CvU7fL9ZdeY24ru7ZpqXVcPG05KhAAN1etRTnSK8qhoP
8k1WvwL8ZDefM6mpbYho8s1ulzWaD6IRTtZW8c4HfobQ3Wqcp3OjKVjW1wKnX0uVbElJgLwefjD1
cNFSb01AsWBw+aaWNYQm1LhdbkdrBvhZWOYbciSV79l2eIO1nNJls86iU2SlIvyUazEvXl4fIUGb
ZdoNk1rLIHaeLlDjxTXH9nPutXxHNfEsyGKAi0aCDbg0YYMGWAOMYxYXyV7MgsJAJ7rS5pu+A+3m
HPk41ckYNBtlVY9cCiEH7xZZPQF/Iztut96eVgldVKeRmW8yk1ThbTpQrprwQfrbeoy0+FAg6qdK
Ax6Xb8jIhrrs8p8z0hFuYKwoXLNOuN4LkyLnKc1oLm27RgfvLT3uEQAD1ltcjFxTXCR8/usikOWw
kghT5arkGZBwe7aMIxMGHjh7fXlSPFz/mlubd6J+TQW9JdIvIR2ySx0IO+ZbTSSxGzkbOddhpAT1
StCl2spymObIflNux/Oq50WB0GuBbxqRgXJWquWdXO9EE/d7exoTlgBLUKNvhULyQ03bRO2DN4Vy
PLrV+gWlZDFlO1mFzaFQwnsBcDR5m47jaLtdbPrKG9KhqYEknLt3s07OiLEqI6XmcgbwUo4h5uSK
p9FQXGRDzmLYsM57BLMmXv1qRzUPeiNGQl7XT8hORI3crghyVSnSkNcD7zJqwJ2EwSMacURNWLr1
DSoL8dQ3/CHTBr6Wbq3SFnfke7pWjNdtc1507qg614yj4cZ89oU267mUNEXTXmIAJlX78XrVVD0A
oExHkS8BHjgeeptPkSWh+UbmDc9rGYPYzkmBetSXGXmsYyzGrm9zgR6rjViOkoyHS5ouq2PcKosG
J7d8zw0OXzROQtsgmd5pDnNiwdewPHKIHic1rsnxo5ktvqZ0682c1pWFvw0CfNI5tua9ecyaSqu2
jD7H/KbA71JgvI1l807octRII8240Mu6uQB8W9c+kJnavooEizylSLQeyU1ivfFncU9cL8Bva9F6
cB9SybqwLqwqcthxrvduGE1sa2gl1GFykvmTYhu6XO9Pch7CfUojYD+UjZndOr3LLeLqvTqYVjbc
xFDJ3G83BOQ292uN9HDwCzWoA6HA3jafa+stsumlXO8KGzEJHD2azXc2ebJ70ZSCEJa12wBONKkg
eJUCzKBF1rMP3YKQqkbShFBWCvQ1WT+QNhbcfQnADl+ZoE72M4UQadtCkvhk8hG45cSTFdvVGIg8
4slyyPx4RBZvGLuq5qbp04rV3kjEPXP25cJJnZta19Y43G5k0b6ugGaG+CaoQoeLTS7sun13KVfJ
cEYem3UDQlwdGfCba8K86FNHagAKoblEmxPcw7tNMThNW6OZed2onqfHAquUvak5qr1400zhZ0V8
7n4GBrgZMWxpuIXUhKqVWmh5Nwg3maDQDGV8D8JTr44ly+id0ldtp0VSMzHUScXdrgtCGp86C6jw
NtIy70Ufa1z69bR+XscjULuXzrvenYp7WPWo3EPNz7y0PVh5o28c7OqnMYvSrxEyImauRFJBlCuh
A1TY+o2J7ZHcZnakGcgZ3qqo86hQZvslS2euc1LzhVbWuEx7hiHGbqWEDpuoqbpNjPHlmNR1emsg
nxE+u2Zx5GQ/HbD5lQwB6rq8DSv61960kp5tSfIRQBfuMNXKzt1OU9vpN826+N+kYUQjEr4vNRXe
cU4wSA+PWiXpwtBl6/0mD0ftXZQyuPdVUfPPxlu5xITcTA90AEecWyMLjloX/2agxinWkq6JXYDJ
uOj3+dRofk/U1+l6UIYXxIUxPB5VL16TjXTF2wsXh2aTrKgPmGDzTqfrZhLGrNuLlVTZl4oak93F
q70tE0HjKDRy4kM35A66HgwjPSrrG8h/TP1Ux5pWYcoIT/TTFBJjAgKSNWUHlLG4iybLexEE6ZKv
RbiPbYDT5gzG90r0FPunStnc+iJitWIoKZ/WCQZUS5ZIL83WsGc2TNwaRNwCWGFRr0PPPRfKTYog
rGlfjSg8X69h9lXHuqcaHqEu5+bB4ZXdaJXFOGFdmZelYgfibBcfpBUnX8zB1tsT2WA8cZ2GzhOS
EMEGv1UYDT2SNW+6QENlHtEoYWTmwDZ1h5bzzcbte7WvurbfEcUrXc4qnfWmw9R+QsJQnfjErEr0
ebgkTqqxbYSh5CRR2Gws9jDbTzEd62AB1nesrYnnYYnW5eBaMlt68dWOsGzSJSv0HbID1Kh4weSO
V46fYtVPz9Oa/xWbc/JcI90PWp4QVmdOO8uODRHngAOQT/qzWWsPSrOJfaKcLt2toZjuysjSfu1r
w/qcoj//klNVgu+ZWsptLM0b6ip5wmennwVFGRn27vjB5O2qoA/DHDFvg8B/21QTmDJjSu4Sp3aD
KLWT90XdRe+YSQ+T3xeMi7PW0veza813nlFjodOc7NeqmflNFlHLLZUyeIYHUuM5seZ6NCKA7XSI
QQS32a/XtsK/E56/mfBI07L/csJzr75EP053vv3Id9MdIhw4vkl6Muso54fpjmUbFI4g+WAp27SZ
f5ex2r9IW64TEWeFCV6nP7+PeMQvJJmYDpp+ZDUYxrx/MuIx5I99N2QoJgMPepuWzroPV+anvlvW
9ks29h6wvoy+l+djosKpoOiI3HthbZoX027YX9FgANgltUR4uI+GxPazcKhGUErGqnV06EdDo0my
zniMfxNEWhgnMtBQSHkoSMrsEC2lPj507DefiSseWYudFh65D5yJvU/2oorwOiPsdod95ZnRtoib
9KZIS/HViAgrwuPcuJ80ydIwgZO7cehKcmiJFgTjyGpIEwrhCVRLYHi5fp9lSTX4CMH7fkP1UOA4
zWtF7Lthas+Orn1yEc8GxSriKWmn3dnxkByTZUnPtLSTozNY/ceRcnGL8wr/FTFn8aNy3CxmtZjm
B6Q9oRfUEkLT1gCtr7GmYcjdtk1eB54eI+YNiS0YElgs0Wh/Ssahe26Z66Z3FhiBgMgg5x7IEKKf
OZmwquScB3w484B86UJ6sLH1LpnfOVbXlQHfxPwhnIkeW4m4/YZgi+gdTr/Q22ABCjOfRMPhmNhh
fFrwjn4wk0RgMDcn/RiVxrD17IwZuS7Sgiw2ApAjXBhG/X5Wk0L2C8LYd8E93GgtjPsN/ZS6x2Cw
ABTLRofs+tzklkiXBH6vMwGcDlKrbRXiD2d+xSPboFJR3Fm+JNVuCsjsnALAZ3RD1u5noaXxV0fh
UaLDmB3axOx3YwR4zwL2FfRkhVyaxZzoqODyDiR9owvOc3UzV3g59KIRF7Jxxm05FPZNaDo4UpSy
7M/r3hhg++vvsDouVN+/Na+iee1kNaVWn81rf0v/rdnF0H6k9eVZnL8wJ6QFPoNiIEr4wcyauDoS
uEGjTjdonJY0ZvAHbfqiNc9jCHSC4rwEbUhrTJiGScnA1bv0bcR3tYjBeVfUJaFxDl20+oUoOYIn
OCeuGvC1/6iuvUhcdE4b2DJqq5vVYMb5r47iz0XjgNWkRZc5m9ydC+080NNqkchM1R1g+uQMYyk+
2WE5vsnfGqhrL3WuS5xz07XR2layVFjHbD0+gAiW1QGfaQ4uWswd4XPX3q2uCmdXRknygDIGc1rc
gLDfVCoseLIhdVHt1XPC+TtdtTjAiofhvCxJ35CZaiLiYS5hBDWJucLXr9tNet167Os2pIq+cG6n
pRgBv7Njqczp8VoakJGZSUD1StcdLtec5A6gfT4gc173QeZ57GTFuj3KdaPscEghZ9Lbx2XqUiry
XvtVu+667XUHxo46W3ddZcDx6hqONbuon6sPE50+c+OuWzuUMonzJ6xVuecP12pdK7vuwEo0v0PM
N1XHby2mPJf2PtdjzrvXWGGjqtXXUTOfrbVPZiTkYL4bMjnUB4JyRHVUJHIFbq2Jk0FLH+ZmKi9m
Oa5RgCbtkG0asZpZvV5Cl2nS/TIZ7k2quXMWuKM2TedJUFA6mPGXgFfK9q4LKiUXEUV4wndVcTRY
0kAupnHR6llHK9jHeWB7qTxVMGG2hksVtNWSmjGqGTPZrBczof+er1jwzIzST6px0rdU77Rnmi8D
KNZpUFsIEibPmjkNgQbSf1sIW+uOuF1NPyd3pN3acRupE3/BBPuk1dTEQPDqmfazuxB9aLaaJTmC
mY5VYw+cIbAFWDBjX2IX5Pxhqwju9YBtVWsUJrewK0Y0NFT4NISqsu5JRKSF8iQ4I72gP39vcgsj
rQXfxXdT6vJg0zW92FYigqgLSQGRMepGr3T0bUmrfYu6jJRKhEPTYxm25l1OaChdcOUU4nZUVXW7
dJi29m5TGR+abvoQTdNAmwJ+vghEEuYwMAa9w+A/pFN/iy9hnbmI9rFIQfLQIwOyfhHTECoMfGY+
L/OhMJzOgXhAjG0ENLJl1biD2PktlO/feurv6ikDU853E60/KWbuvoz/dfNFtV/m7xUz4BvXH/tW
UzkGTGRpEy5uQn7yGP//T03lIIDhT9x14vmtbvq9pBJAp7DsuMzrSYBj1PiHMwjGMr8Od5AndUrx
f+YMQkv/wwSOYk7Hwm8hnXFdVDgIyH4cZcqGDipYX3Xw6JTTQ1JGt53pc2Un8qHJ2dZVM7yLSKy6
qfQk7o9DUnaXuMYNvc/AvGe+UghugJ54CW2LnjzAnqpe1gyW6euYycUbWn3vZLhXI69BlDdpI1nI
IjYCYkHDp0mW1geEcm+5QKLLr3oaULS961YAaau8JwBxqZ+XSOg5rORhy1IMBEOtrN2eBltJ3p8r
Hlsbnm1Xd/oHLxOpTSpuIh/LEo5cq4Zue2VL2jU/ONqOtoV4Pd0Ri9gGQhPiMSQ8G6KK5n1tpYJx
V1cr6X4oFnUkSQPQnTll9ZsxCNC7Y7viZlvqsPVCZQupisqJP/H9J75GIiF9ETGoowXd2d2jlPIq
Py3645Klpu8YPT/YWmMrA1nWBMaAtyy890O6NJFfrlBVp+iWW7uGUWdJbzkUMDgONJXVcdDA8S3C
ZXpSphBc26TDiZ9URr+JO49SkSpKIhAmheG/2TuT5biNbV2/yok7hwNAAglgcCfVV7ERRVIU6QmC
liz0fZMAnv58Cdp7y7SPvD3fA8uyg8WqAhKZa/3rb05t6sMat+vIeBkG4T742DMVGzkI67olp8Q8
KtfKn+YsJ/hsjAbrGacZDWdNJr+N1KPpgw8e+W2JFVMpnMQu5K9hGAi98LZ2ff+4fr5OfypWNu6o
mKoyYsyBwDZlQfyJJ71SHcwW79sBrIhE23qBcc1F7vy5Z7McsRD0+sSG6GmxQ28Io8rUNXJI2vUw
t7LlJFFwi0PsAvgdQTEh6KaQmZhj4Vi7ONV5bB2Gm326GhVH9nNtoMQ7kK3im0eWCgqMvmAt+HV2
SYeu2/HuyRZ2v5uQZ+m6Dxgd5U+tIfKHuG7n56aOu2uf0voxXUb/EAu7lTuo24L8pyG6Chsn/pzO
+DTkwexeIfKA+SRT5rBZD999rPiSeCEbe3exu/LowhrbZG7Tq40MNAENv4CXpVTz0Xe6gCbbFt+U
FKom5qQoKswQlgnVlJ0m2SHgWIxvs5wkgAUAtj7IihhYe+ugrsPpe2yRp+/7KOvuwwJH22QhRAb7
UewdejO8KWRBiMMYKf9oYSAFPhCLpxy+/LHwJ6PaZDIOcuTlCWZnmWV2D33lPLt9PlwXrvkZBdlM
4C9EDzyZcE9cSGDJb5gPMrzDokweEh+/R8dD0TuYWXmJQsSLG1ye2w+Isaq7Ti5ERxtCHtQ8F3du
4lhYv5QBw8uGBsmTzmnxZL8HdVkusdNkgE62EluVu+LTZCHqd4vZx30Mc+mNwqttg18QD4ZNjsOW
vOPsUPbjtLer3oEATow0ySmdcWxq0d0MIkg/TESbXJWGcu96bOP3kAd6ftDrmNIzwiZ2DFMkSLVk
xAw7NZne8whj7Sa0rOjLTIICWiqqp5lbv9RBtiulkGrDaIPqE2MySU/Ca16XJuChN7CLL09RVTQP
TWDWKci5Fe+HeBTJxsjK5dPkzibR8w2DaWj1l8WsqydDuvPRbjxCwsVsgDcyOTaNfTkvdKVEOTk7
OyYjQwyla/Eouwo/DWy/dqOU85UK0RbG04LpMt9fnNEdYpxWF5Uu1ZeoxUsujVGMSMznMgV3fVPA
Beb7QwHYLrFXgbggE96CGcWP0otMWtG8zba0m+nVCFKMvUar09xTG1MRHN4wjA3G6RiD/m3VXJBx
azaEm8/2mUmLd1vhKf2YZTmbP+b1yyEgGgu/1DLvGdr7S3vX+ll28Upgy4rM3I+2HNmVOjmEL+vO
0mR9CIxaZBecRbsdfRH+n+tTVEN7fJgW9qgWgH4nDZNtdbQrDJtBxQRjF1keJ2yedfK67fA4KPve
cvUb9eT57Eq745PkY7bc0LiPtFvKCMpbju2ZgWRGgFtVYa7cDdjotj5xgf+Fn/4z2fTq0PMj2bT6
n5tfp+RL9a5c0tS43yEoU0AYdiQjBYSBWkj4r3LJMuESu0JS9VAWrU6cv0NQwuNF1DaBj/zrXb1E
KWUHlsQ+FnxqJQb/E5axJiT9m6DGzk0/iuwO4rILax7x3R/LpYbKe1FRmV639pDMrw4BXh0+F17v
7M2YDg75h0IpM58S6AOFca4wDHFJcXA9DLhUYh6l0c1fWxENxdYwa3fLtGJcriai1X9FBuDtEli/
7dKcSnQrGVOeLFez82BgqUgI2GYcbLtm5OyVmNKZcwQRkCJkSePgA+y/3vs4VsNoiX0te0yxH0TZ
hv1WAueYL7lQUEy1hoTRQ0sETVlcEt9QW4Lf0bCMhcv0CmIE5m7xtWR4VvsPse0tlcI90xfsWVbh
9OjdUqY63WPnU8Hu/ZTZv/k5abx+GZjgjD4tGLnUpXlFTHJGzJrZML/p2oPX1DOu5XnpQQRRKS+V
s7H8XOMamvzXt+A/lPFaP8Z/db/yQun+7vHTL/q9W7F+Qu+Ggz5aASJ4WT7/evy84CcovITC2PD0
YP5/jwDjVqAfCmzBPEiB0uN5/h0BNn9yIIq7iAbg/q7tzz95/P749EFmloL6jEaK9geP/3dPnzXK
ZjTNiPoPjlSC5j0iw6lV9S3Gov7uu1buLzj+77Dm9b1IsDG1/ZmDqllTF78T89K1EGsA6ensCUUn
Ps6MfakynlZaZKO5Lz9+vz9SIdG7oo8wGSABojv4NLxvxChGbaAnk/crLBAHhUUo1AaOwdt+csS5
7PV8XqxEBT05+/Gbv+8CeXPaQAm0z92DBvjuy0LaIXSsQ9m1tH3/tcgLdp7cGv3rlSC+8rNC2/y7
r/wXlxj9B6kBUseqe3rZfH+J+65PW+V7xbktrOkuQzL1dSwLJqBB0kIQN2EV/vhr/ukNkZrr04V3
1IKU9+KJ1DSm2qarRPgUgnHhbADuqVNNfWH8LEiDfptE/Z+Mf933f39cIDt3Ta1eRuDOxbXf81vn
DseuCHva08AILcO7MexsiuUGnoevHM0YGBLr1s9L5o5zZt03o1s+lTXE9G0ss6XcRF7n3fezTShF
C8oPNUa3KijopufZ9v9mFWBz9ufPS3wDzz5aaGALjTt8f0fKIvCjFGfLk+uJyHk0CtsNr7qImKJD
VFH2Fk1kqQslMcafjFCYBfMMzhjD5kxszRgDuYSD4VysHArRgajHMmctdaENB33xLdIBSQi5jHim
F/uyheJW2JxE2yZzgcEGG0ffjdEm9kbN9uIf1oGpAb2g3a8ch9qAlbAS0sNED62XlkzCX3xK7HnH
sTmNe0JW7fSqFe50BysQWlHiwww9wRkzPqfENYf3TUvJC0qaNhAivA5zTJLTltiyfmWVTgnK1gTL
zRvMBUfn41TO6hpzMogz0k1BBcB5wN/0RoB/Ns/pNHYwAFUPOwibIX87hRDcBs1ZWVoTtteYwR6a
xrF+8Qsx3pldB9k3aBY9GDJTJu5WCwevhVNUtTlkwGIM6xcBn+/eaAzr0e0J0UmWxH3FqtZGeTkH
04uses5w6VgQvFYaHRxfvimNL8pyNE8odjXXyk6zjEGuD8MyHxg8+wtkxVCzEYeAm7b4DazLZnFf
35QZUQeJVyhXHHBFhoQSTAZEIeKap/u3tRpjODBsYzSJw02STZQhzLBhv7t8WXse6+7YqREWj9HO
WUy2bJgUMIMI5euRRAX+sO8dO/4Mozt48mv2012fDfBN3kgmYwk7tOp8Ap6jmod/JVoSXfNEBCDg
ONQbVgY4jPEmamjNmdsvSMy5A2OA2zBKPWvj6a5fyL+GAhNVoDOo2lsN38aWOA8xrJCN0vzjRDnM
6X1N51qvPy5n7lYMPmOfzPN2KFLjjrTxwLxdf6YPw3JbwBxj31jik8F3/Rh7/bhTURAcBtITi22s
Hw/ZZ2TndV0ahlcWAuF6OzIB2WXN5Af3OnKqBaWilhqgl/pmets3mLq7mCJn9vRQM6Fo4Q5XUzge
8hRj7lAYvIAoMcs8K6v3RryKC6OMLx3TS+NIDALccPL+5vAeYgp5QDGUa9i38dCH1zZ22i94VODy
OxvNiElgtyR3aiZ36nPH5UfBXOLH09Fyqs1iZszSGIJuKzOjg3XJC3ai7rEmE3s/kYICpTmYD4FA
rBo30xmPBAdnmFTcur5WJ4/qhAZ9QmxdTY+yGKptXOOHIG1jvoV2JbedF1vPnWk3O+TVEnrzZH0w
ZNzfK8i9WPKBNf4MVzHAo1t0YAJRkExXo2eMJ4dsZVpM066oeKvl1m+H6GvTsW0CdniXMonlbW0S
BrEZFmIjrVIV3HAIzRU+XpGmFS391wA5PbkdBg61OxZ3cHHCfmJUifoBeMLzwidRdswuYaR96uOI
SUfbvJaES9ym6PmdU6MEWzbSNBbdG59p5drGFv+xYV+e7jnmWMt468YJihVUIGqBHDh3ff3igsU8
FUirmEhGfuFu3BGZDZhP+DTF1Ba1AxUHo78JdnymXqeKVNzUlWyYlZ09poaZfk7bhQcL8EmQrwG3
O9E8Hb9mdgtzBGc5jtEK94diT/Btuev4GtEBj03fvbj5YgafF1RtPxdkXSxnGNaDfxZFuwi1hfox
HURrtdlFwjb7ZYlGV+7bkqY8qMNrWI3RXdul8TnCe455b/OU9+3rXDABZQlaT6iph106cJ0QXLPP
u7WVXIKqtn8ejJDpXB4r86YOlPeARj+juxnV2RWDMe6EaixoSpaHgVLV+ocAmOfDNMBHPCyO/VTg
OLmrpo4M2xFhwc6ZwU0YHDouIxURlrdYMzi/5Jbg52tOrPYT7FE7/AUKYtJCW6nD6rCQ/UIibpQN
zjbrMuMaW6OBS1cQcbuAED3Pnl+dEqf0P3ixMInPhlPlWcy8trMddi/V5FOL1FpeKFQCBc3SDKQm
gC9HJI3DZuHkUXsLpjqfZ5H6t4bmyLUF1iA7RpzdV5wwA4yzXI7BTC7sQ0AxiB8iEw4NznwsJeAx
kL+4sm7f2LiNtNnT04DfM9p8GtlrNQ78PfCMXDPyi5Wo5+FtsUlqPTUkZ4AlOAmonxIiVAGOmLHf
t9AZ53hkHxzdqOuOK3sdHwcSZ/2Kd045TIotLjbTHYIiniWXfODjmgOHtzCga4hEcgH2GrbrFuih
6W/3Hr6x6DbI24nvelX6eOLWirnzMADx5y4SgrY3uq+lyDg5LNGyIuylcV+xwJruusRlny7ApLRM
oYIWDGTsUTHMwpLHt49llS507CZOqSRCw+D48jTbD0UV1OIZ1WA/Uvuuwi9ryeGkg41iLgolsXCm
GwsqldiabVC9KBtM94NNwgM3i5E35iXjwluWAFjevdPUecdpIfFWwC4njjQWqXwTzc02mhx5GTLt
8Js07vwQwip7kbHFxjq3Bt7tdTsBlueMJDkyrOhR0SPP7Ju5vHYW4ROv7nvWQ14Z5qUeYuNb3zbB
MR5UMG34zFQ5iQEjz54Uy8LPwRGg/fUod9uG4ykCVswOraf5ttGU6CvaEPu6gcPOsT7UvsuB2bJV
PYRaj5Cmgts0FJrl3nEbDUune/X2QkQAHiy1keAmgHUbnLyZpEOuE6XlgxSJMTyMcsplvU1UHMX+
PZYIgeSoqgM8zTkaUQwd5iwxIgv3Y6pl/GxV726wapru4Rm6pMU5cDnCvEh2vcpxBIZKdiwAWKHK
oL+5ZE4b34qiH6F+xfOef7D+QM5yydOlxiYlbu4rn50lG2PjeTKC5GL02LmMndZjzX5xwtaD8LaJ
8ON8UKsrgtyVpo6584IrZ8ZcssFyLfLZ0kUbDQfLjCzCi6xi005Tc65GnNijPrfuS4ctBjFED3YB
xLmxMioSosWyb4jb3IM/VuEpWKoi2fTNSIR8ha0Zu8K3sm2+Gfn8IZgcdWZdUxgMjfkh6GvzA0j1
uBtx7ZfdXJxwVWjwP47Ch0kO8yHlEN0B/ar95DgfHLN3blAMlh+525zL5ZRfOPmKo1MQNeQZot/6
hdxHQX4zZE63EVyqD+ZcRwjV5IBJhi1uq5Ep8BbqOQUkbus59nE7Od6Jwrqn8iv3tqHMb64M3Yt4
GxQUNpME5jGecshfY6D+q4sBe3zrDDzCB/yrFHyiwUTfRkUw4jTECYwlKsED7CCxdlhZpcBej8Pd
0NjGWYq5qW86GOQ17kXsNrBOWJHLGHLviZaJu7s5UynTEC3G+XHbpruO70A3dI/0UYTUAiwwBfiT
FdQy2mnAiVef6pWpShkLg7PV+pEfv8+fuh/eyAKosKBzoO0Uun38ruUPQpTjadXXp7yUmufsedYj
ohOYBs4E01M6unVZt8Mfv++fWn/9BbXfo6QzdegU//i+tOS5SImUOa0Km94gSq7opnw6KELSSE4v
ypkAjJi9uBl1lfvjd4e59/7q+nqWjNu75EOsmtzvvjWpAaAnlqxIywxpQBa/tR99veumHuOXDfkP
/GlqdeuqqXnTD6wf4b8Mg79lGOCX993d+jPDYDXy3762VZ6Ur3/E7daX/o7buT/RZkkEthIFgK1T
qn735fAdAHBtyWdaeJv5jmD1/UYzEAQAsOKFD5dS2LyMV/2G2wnxEz+KLMgWBD3Dk/xH7ns40r1b
ZAECXwE1Ee8DH+8DTxuUfrfIvGxqCuw40tPUa/mJFWSxt1u6iKrcHlvCUPqxhs7nm14sz6E9Qyin
IAx8TI6Y02xtRVrMgTlpke0rt4qak5FXlsLWF8DIRNaLfK1IKNTmEAFhXSE1wYbHOffOwJKebayr
csZKsBe0BlWluGByhDPlL8h0ug7iEDtS3XvW5sIDR4KI7hSh0V1bMf5BbzhFQOul0wGkJAkAp8+j
jQdIu6ew1C8RIbVWlqLksxvKfYbtvLFivMep0kHYX5nxRWJN921qU8UjidFEtslrP0R2mVWXym0r
/yIDDxWkr4U1qADBIrSUziKtk2rFQTo15xPbQDZo8KMmJocCy47ak6kp9Hpy8erZcP6ryhhOYozF
p0VR4ZVC6+2ESWkpC8RqkY1QeLOKEVOpBXd4AiAIQfJJpUgB0H1N24QrsBqbJFrrh7HWWmW2/Ni6
FxZa3DtHumQZIj6Aa6HIIPied0MAq1WJWtQ8CImphAwmvrWT8Z5+JuoXelu+e7DWi4MyBcKapLgq
Y496IaPC8scQSYlKpps0TMazqILsXOqyncNSX085aWlCMRVgHqxr/s/bDYVWTsFIBgnV1aDv8Fox
cku77hn9IHpBtfp8TBmuezuzQ9n2EYSLr1CtvgY1lUiy8TtCgrZuPnBdVGpQgcWToeub2cF62jM8
ekosSN2RNARsqD4zrHaIUSgW5uvQxr7FxDewX44lUHGu7nuM2A9zGUtobGjzn2AIpB+9kRiozSrf
wG3EfiwpUF7WXhA6Ggs9g+MWHigB+E1LaPPnb2mZWl6xyshiif00JIqR1WC3HXc2ED1ymrVFBNyH
05Z7Hgd0HXUsPkIxUFqPDKM2nqr7r54TINY2ewSGsWp4CL1g4gaTeMDJ6gfI2xC/o3i5lKlWN2Tk
iBV7oDbWm8VjeV1BM3ZOKx3RSEeK7lkJPneyDNSqhdaTCcbGaCdVwYrBNB7zDaqoCPKHFiaNep2A
ZIGU6aLeFz2YoTuAkVkdv2yVeAF3BXtPS67mEWnn2iS3NcqUdQmvNfSc4V1Q6Yd9FaSGkrZaCS20
VTaOvRMMu7tiAXl04lQrBIFon976rB5ZldjWRFcBkGl/jLcT/01NrPUkMtH19loDNSYbB9Os5mVV
2TSuJjbKQSIQUxWKRg0tbmqaZEgqDekIeav1w6u4b8FY8JjHLkFWq47RM3FTeGMUNiuAhVspC8zQ
EnikFFyfFZ5bWz/CPNhBwGnFeRXZKK1nXhrJLYRrzZKoCKenMTB8UMfB62JxlzZj5O2MtpvZT0mr
25Fr5J2k25qHt1a0gcxN5Yfv81RlrB8xtZE6LITPxvuAhwJT1BYGD7xzdqzCrlR8P3dTfROlQ7BP
5oa+kHi4+0zrffwyg+ZZWDm/x8Gi8JxlFH5pjxeSqV0wetQ2XEH6svsanRJRv4QYvWQmKs0A578j
wUv24zpbIehchQc/BuR46AKGrtTTbJHEbwbw2zNWlBHY3KjcBhANyTipL1Hl0QiJskBnVYRpclxd
LQYHo/XtqBVxuZZFdonN1myFM2sKrgoLfJYLt7Xt0LyaKuAJn0qtyx3QhaXurJCxtAWocGFWrBer
YzRQlaxSBYkNcrhW9CRVYD0WjGgwqihqlIsjoQw8iVZezRcn1TUx2Rrd1yhDu5jELqs74C2EXntt
gpD1yqnRIg6WB6a+rnkHId3qocSnRDjEn4MnkX5rhTdTaK3IM/W2Nyqr6T+O5M5OBxQ17G/0gXCV
Y6HXYzBrBXODztcgaTH8bUsjWpCCnp6PpeSGQGfn1O8aY4PNs2r3NfS3O0fydOU5+jroNFxeQd25
PnHF6DtPquwnazs1bhsf1p21qmK6dYVDxZOViLJ8UlE0Z59dAqnQBTg609caVXJ0YlRSgdaWp0NT
fLTiwQZJKL+SBByc21rTd/3G1IdzqOVQq8xcLVqynFM/gDrAGrM2UwyZnT5+jucT248oUEhGAyXE
BqELjBZZLcFVAXSH24YXgkq1uFnmH5c0/xU7HAhu27w3oqdVUE/+b8EtKomC3GQaD2cej1l5zBYD
9qlsiLSiaeXXqiye0Ka2F5zJB6jSs68m6hDRPlL6nqtAH0SdLPNH6Pf1FWeMf2dBAg55dkdxaBsY
QA0uA7dMhqqrbsij7ehH8afEa0BoSX/5uYEsbNg4WXS4gGxbApKxaOIZgMRvFYY69f187uKhRk4W
YEB4Z8ZOtQ2C/nNJAlqNB+bBgG94VzvjJi28+9DGoebzDPpjcE5UhQzPllUV7KopT7gjoTOBONu7
moniDiXPUm49Rjfwphsn3daVXZwsi5Rokhlrn3zoTByy0oaa7CXLwRyw+nFJKcy2hqfQSUJcjOfD
LOfcg7tvJGgyuoEQPduLg6teOMsHH4XLpUN5/9FLpgZ7c6OGi6SsT441VjeGKcsPyZL5F88OWb0W
Ha8kpXlPzmJNb19PjFcg5V+1BBzdMIUyxQZm9/SaO1X6afaKT2SuNPl1Dt35Y5PF5R61ofKJv2wD
WnkxkkTXBr/EPtSvjjhxoG3L3jeul+x8uF2H2UiDkzk2426e+oLJXz3FW8chcwFT+vTGb2N8Rrhe
8mva++VhGVTIOU72TpSoT0GQ1gdCjNqjF6qfmYxgGpJ6v0TNNN/H7gx+nDf2QWQeDNjebT92JpdV
BqXcu1MxfUGh84jbFC7Nqutu/CRePhYLSprKG4pDNRvOMQxG7xp6obOPmu6xQVaAQk5SGe27oqlu
+gXeeZYhK3Wx2dhH1A2XAc37haGmcXKDqjtnweBcV2IhS9mdShh8DVwqCYFyahp/bwRwPFJ2LIyi
i+zOaVJMdP2LsWTWBw4BHdkylgcSLuQ5bwVZzRXpkaUoTzYcjqOvTwgx1xDro4AZYcYNw8rFeOlw
o95h+hjcLKn7cUgKm/io0rzPoKJe44rTf7In2yBZsc4bxgwer1PUrr/0Y44va4i9+wU4vjmmSV89
p5TvGugsRowkCxBwsnj8k6eEcWvKxtxy8nq7zHcOg+dqrCUrzsr0vFcjK8CRNJJneTm4Z9t2B3I+
nAqjGUVA+tIPRzPE1cZlRrhl8492C37JxzCK+/NYul/rOHL2dm9pWNzM9W5lnee0Fa9ha5LNRGgA
YqXK3lNdt1SCiVniuGFmuCk48hHFtnXLzq/zNStEOBCQPSzwJ3EsMHbZdTYeoq7KLXUdDwbeuDWa
BgI/O0mr3ex617wfVZZb+8jN25lavIHdd5+EFvp8LQDKT97SjdFXNv/oEKfMURim1rvQGMt6G8Xo
qdFzi/CIXspgY2oTefKzQT0Z+GziRCMxkYGpaRFWXvd0IHGzh2ZU3SQdz0UievVUk/RwXiSTnoDx
3WFBrACdUc8XUi9B6Jybn1Q0+SxxUVSOcUkQo402G2mRBF9ggETaG+UWxmX32YiDAcMx/0ZmJRgp
1cBDMdjQcVWnlUr0Lv0lawAYP3eEcprobqHJXozGWmxC2NH1HSCHIWtmNmpQOUU0bmQO9IGimsVQ
ezOhWvZfwibHJYXcM4WJjaFmUiDhhjPVIEM9rRYXvxHHMDcRuU0KLrqLKujFjwtOXXtADL71E18Q
oqBCt7hqgEubA7a7oLOmWzD8HFsbmN8dqEHjFq0XlWxHISJHh7MpAT6eL6aFd95qywKem2+LRlsy
4Axcb77r+P+CiPIeHaJ11t5f2C7CAKGNfsfNwMwazI0USDxlAqDzooKe/nlxlqF7dnCYag6Y5FCN
VAwAYSSrjMP3xx/A0jyM7/E3PgH0OYd/ecT6CfsdPqViSe663UcnF+sl7W7UgbkOgRXatxbMtIhi
M6yPiUji6Kqvw6WEf9YRqVsCa/smmmvMrqkqf/yp/uKywJKBCUTZjrj0PXmEuMoQZq4Tnd4sDSdO
fyaVFTXpKiqHXk7lMxRIg3bGGNV/x+x4TyXhYvD2Uv9DCY7v6B8BjRLDL+KziO9wZzx7GCM3M/64
iD6LlBsSz65BFY3j42PmhcbZ0pOg0skdqLYMH+wPjpzhp27MrI/iU6876LqBVvhtHecTCcRG++PL
9Rc3EbqHBYwK1sek+f31GgOy+AT20qeSqKJ2w7R26DTJRIv64RY0W2h95V5OXfNK+Mp8Tzyx9hqg
l0+qqb0vyCv5m0+kMZ8/LitIR8IRmtOFUnf9xN9hQobbGAtGDzGCBfQam5WFsDrVdEA8HWRt3f6u
tlAQVhDPawcEdGwMiKyWIxlLi1r3YFzZH38w8VcfTDKKkNIHb/4TIuoxuG+LtolPtYyoUPEmrvJh
E2DK401ajNqVD3Wc4xWAxxQ7xgTVM7uMjj3eD84Y4JWlKQ6mCZN8Q5oAdbHV08YaCU1U5CyU74nm
WuShthttNdYD04An28DajtKUiddwMwMMfn1rSnHXnu6HRaMA5Vzj1BJqKgSikelO13Gvq5lkicNS
Rmq4V9MB/fhy2O9hcdizHtogaYEbODJ4Tw6LLQOLPmbxRxG77IF2Rdr5xR90q7NawKxcDdhIo/FQ
2npOPRUxH2tOhuVhCojOeogEhmtbdzFy5KMOf+Vi8efk5XO0X+EhYWuUWbUpKM2gGNOfKjJrC0yl
8IfZ4xXanpZZU8Ncm5jencxmxhU+DcHX9cv+F4n+OyQaYJbH4P8mb9/9WpbdnI+vZfJHHPrthb/j
0A6hLSC8UEQhY/v87d84tPmTi0GzhXrNhjmNT8C/cGjHxkEABiBO0bC0tUzu3zg0rFNLI9sWODWY
Egy6f8AffRsVfb/n+J7W4XmWid2kBSv83VGWFyhyi9okyNIrs3mHjh85p5srcWuHUxVoFMQS2Mwl
JB+pXjbBhtK6PUNCsczD0kDt3sa5aQQYJPa5u4uZqxsbxiTDrg2+1GMfflASsUYxW+bOSegyNwss
DAtheddRz8zObpE5WaOGgKSxJ6CQ3siOmbvsKcqWI5Y+1RP4DYpyLR3hiTQZui/Lp9A26Cu16/S+
XfUmwKvNA3gnKhRzVaRYqzhl1alkq2alWvUrppayFAMhnENcnhJvSX5F8xZ9UVr6MvGaZ3eu0mEX
aGlMvKpkENjBUOIg6TAU00KaSktqOPnzq1HLbJIq7m9GhfTG0iKc0AzR41RamoOrAQmLOC2PW1dL
dyYt4jFASJGVFcy/4ZSg5NByH7/lMpM7QLWOesS8lJKkglJLhGwtFrIDrryjBURqCYq7XouKei0v
MrXQKNWSo3hVHxGDXl4YiaBL1+KkTMXegTxys9+SEXhTEkhu7okHQ9HUElCSbktaZfg+/fWA8onA
9f7BwpEfqV4booyyAScZb2rBVNkO4mnKM/sA2c8/AvUQVz8uYXhDMUMkiTCzbVGhIHHdsbv3JLPs
vVwHsHoUiwq83DtMZ73xrtDD2k45zRGRP9ZGGPFv0cELXTsNL5Ye9AI6TR/GLnW3AZNgo/P7rbsO
h2PGxEIPjKn8wuugTsuPrh4n4+r/GRKb3FGzZjs0P/Oh1OPnWQ+ipeEWJ5K5t2Zl9dssS9P7UA+u
8Uf3dqEeZkeyQr0p/H3hkGEZD2a1C9cBeKBn4WkQuodBz8c58r5YYWAc0GYzQo/1NJ1FDvlHT9g7
PWsHpBN7izSgXUbhSNKr+7FitW2hl1+R1EGMut/IHXy654UBzWbR8/xYT/ax4ONT6ml/NDD3twaY
Q7nmAlDrReda8wNc/JZu4C0EFw/UapcyGN+3SKDBmTS3YGxYNyvhYNLcg3om9mWAf7UjaB5qQi0H
d+9rvsKsmQtjlDiwGKRTzHAa/DCfkkMXWAq2g2stDtyH9I0Jod54EbMBZfHBhk2jHlwk5LAnXPAG
68lyWAt7E3+vK9ma3kfQqDD+PDkLrIIBB1O8jgLNi8zBkHn/MbklgMn+HEBWNDc5fMNx24aCyRH8
TcN9JiSkTM9KC0U2ebXAMZ0AMx1sRWkzx4cxSRyFHDYZIKBEkQHlLoOLlr5kWd8u5W4hxI3UvNjt
sACqZbDsxs6e2NmGJIpeCiuJOHNjC8uHzKgK+AHEN5v7CckZ0ISVTJrsoWYv2hEzitkElIo+i05z
7zsvQ1Wq/ouXBVYmIbGhRxw3+YB5bdKX8Gs3ZYiDCv+SYXbG7cs1MKMwoR4+ltkg8VNohC23dt/a
IQ8WofX/Pan/I5mVhyzqRyf1fVx9/fV/zl3+WlL8vClHzl////9Dt6Ff+PtJbf1k2eihOARIhHwL
ZfstycFDBAKN2cQH6DcJyO+ydAIrbYtmUNfFSLNspry/6zz4dcCMelCsDYD+wRlN//+uL4ANAQfW
IQQaO3Nmxbod/a4vaCDztEUQVCcDzx2cHOLqIchgwwER4nyV2O6zKsbxJjdqAKKhfs7xuDqbyru1
qyFnV17ibFd3ToH0vCjv8sF8ggEVJbhKNik7GUqRZcBusQUmgmlkeAeKTrzWOu+2RjS4sSfrLoWd
9Yqv2w35hDfCUEwr6nDX0ygBksPgzEfsIuASfRvMIbklfZhYFq+GDoe/KcZ8/gJIYUPRM5erKjDv
pNUR3tyqV+0OgfcY2bYOqZMQ7b51ecr5jP/IHiDu1hPTUVHzMrYrvwVZeYOa/D6c3JjDcDgw3rgZ
5uXOSecrsnbrLY0TEHnyShVR7apm+eL2MDdH60vlyedm7g5Vjr9aW8TiMxrmU9L6AAQmvUdFNgRq
ah83NPGcjfmrB/RxwJbr3myzG30Fek7BHZkt3xgDMpwi6v2AJXe1A4IHKtVBv6MaHyOh7nGDB00h
Te/c5sEXKoDgaMUO/rXzVUaU0HnRE2ZDdVwY09w6LsbLehgwZTCF4/le1c5zLLJLNOWvbZMiM3Vv
oWPSO0mn2zt8IeUk36p+vnOwZTnMoj80QQ2M6Ggp+ICfXR8TfWzTE9kVF8qOWwhJbttvKAPifYJR
2hbCaQUywX4cGfpaxsXrYEGhNLXkrWdHhEzfMWLkB4xmuVOdedfb6oib6pXlM9IzRhOn4crYjln8
TSCjw5E0ucmy6Yqq0T35FaZLacI3rJz5CaNLzIZ7mZN4JgyM0XijMfFTikVnuW7d9FLNy1PrYFvI
eOixMN3dNJcK+86WdKcqeS1pH/e5PX3xq+VqtKOEDbxNbrPGe04m8xe/ER8CksC2UlmH2e5Pi8tA
qZnGx6VxT8ztexaqOEXkEePA5BPz3hOiNAzLFTPJeK8U9zMQloChz0rAJbzfNHYhGGGaT2VkfQmE
Aq+fWkwto/xieeNj0w6PzpR/K/Dg3pqoD8BVpkeBQzc5Yn19wMcn2C/SiLcW2ontet2tUt5iDfZc
4SB3oNnGOsDxDr1+Hd+TmbrHUhTyGTB9PjHRZ8hn4S9gG/XPKX62W2Lj5l1rhONHwex+l09RuJ0b
x93OQT+ecCIaL03ljueukP55Gg3ilRCl7JulLj5gqDQf0GyMF1y5uq1t5OJLb3U/z2Mrry0fyINV
UyWNs2shqqa7AKX/zsuW/2XvzLbbttas+yr1AsgANvpbECApkaJ62dYNhi3b6Dd6YANP/0/Izl/H
rlRS5/7kJhlJZIokgP01a801f47dmtipBKY7ilSrlS+FBNis0OGFq9WDEEcuAKk7vkCcfWVAPu1Q
bUcQ+pbdamZhMyxd1FoqRYiI2IvwdRas1yDAQT247QWe8J2sLYKwNeul1oh7Y3ViR9MIAlsu3ZuU
2HwkCKqodNrAcyFENKvv7KusGoFN1fGdMdjkYUku/zUXbzVpj4ycKhzOE/AyJYy96cL54bfY1PBc
hm1MH6LYW6FCdMeD2liZS+F+dDXnMop2voqn7rs2dyfLKa7/5dD5i7Hl7wMywgoEPSAtG92bTXDL
r0/xjMhZ7AlFfbRAqwXMc4cNFHXJ7BYkkeH8w3jrd33R9mo+B5qJJReKye/OQFSno3QWTLYJt3pI
Stm1KE12LyYP9L9/X7/PHXklOlQkvIzRwOT9nsQwu64yc7z4RzEUn/0t+m57HOfGvOxM7Dj1Ff+k
7//+Nf+nRI/XhM/imBuohb//+lkmpvRTEPnkhQ12Gtn99IQ2vdxppnWcNbCy2/tFtXLqep5uf//S
/2MY9v5+/c0eSCOOMey38TNjmXnNF08e+6ozwxyUyt0SA+3gcXGCTFQcdV+9zb2a9sU8Tdf51HPf
+uBeunR5S2GKJXI9jQmzO7Lajz4qql0+dpHw5tMMDCBgvrpx7blW6/xGOh1L8elBVckLFHcGPcq6
jBDrdqqu/YNtA/BP8PXtLI/Hw9+/07+4hEyAOoJ5n6HbQvw20RVlBt9aWPKYin5v1fqd7q/IR7r2
Hz5RpHO/zj23T5RYmM1di8YOBd6v36Y/G+D8vO1a9ZGo0UrdLQYbP53hBMW0n4eM8m6GxKjuy2m5
cwe9uk83AZi1Jt/biefyVqrAa9hSAdQp0XrEVPP4pPnOxeymQ+rxuLexAgDgSZ1DqwSsKVsshyoR
zWbmyU6j3vUPslAvCr30fhSZdT1kXkXcN7hi9uHf48x2AgkFHC21Vx+Uln+P6/XFQ2a9DnQaqjGP
zLiPrOezHZjbdynbqXAZ8IlxvXOX1kSYxp+Nleq1s2FLuAY11t9/YX/xhGFyvIXQYtIVaBh//RxX
V6tbC+3McYUmupUTiicbed3gf2bz+PevRaH8y6x6+85snXMKpa6L9Gj77/9Sk3ZiyVglLpKl5/Rg
9dl1BYnmH17iL54sCDuERRCKwYzi99kUFqViKHUdUIA/NRB+FNiXeH3bnvTZai6HoQPFI6yjr4nL
HPtpBGzjWlPxhz7Pv3hY9gNRTR2egtw8TjmHeOrzdCIV54aBz/fVmc0IT15xLE0H1jMScFxVa38u
MyeavObZY8ASOL2XXMGahXWMHiZALU0iq982e9GJNDD9VhxGxcxKF9l3mxSeAKj4zaQKYnJB6AHF
oUA1aGFt4nMlvfhu0oeHWoo0ssz1H+JjrL+4Y/kuGEgTQq1bCGB//VKkaMi0XCp5NEoahSmtsl02
kHkuWAXfGCmfANDtPCwX71LZWB3ivtMDhha3IPtePGCJEWMaAI/xOuMHMGpGZPrHOW/MEB0qk/jJ
ucRocXZjbF9SJoMh5hQNxcRch26+vOhiflt7Pcjc7JEdAFVVyxvuNHUoUv1loRALmjhtDmY5H0jc
fEhsZwzyjusTCdCmIZlmoH/E2Fdx6R+Evb74TTf9gCH8rxbkv7hJODO2v5if0r399hnNSYv5Zp7k
cWZ3S4nDAmPm17GY8MVN8g/fiGEw3/39PvE4hXmsoW/ddMW/fiWtZS6MgUZ57CAhRYbT1yEg6euY
k8o3+H7ASQA3XWiQJsFjKs+pAJOSTTEF4FjHTlBLco+zamrhgJIBn2FnZe3hfekL46xN3i2JKayt
/M0MKmszNJv+jdSCB1UydHW3w5jLLDGLz/G8VamQk/JVv2lHcl9VLXaUqxGsG28/8JW+t5fQPM0w
s/kf/c0Epw38RDNPkKfHISjXIb1SaBXfmyBSXepwhkx2LVFKZQONpMfkd7e2tHr2Oj91Q4LOwPLR
Yk5PojDukL1hyKBaM6BMsqdZwu0ftIp/g9mcC7IZp71hdX203Ua9si+1Oz854AUx/ICS9xz8rmVL
tQTu6AYHuRe6Df93x9yozcmDgQrQnn1bvWHbD2d28exXspvMpGfxFaU4G8ePpH6girQcOFH2Ebn0
NZm712vVbuBcbuBhKK9pig9VzMmSJRMXJneHMw83pWG/pv0srwvDvkw9nj3RLbutMVKbt3EmK/bk
UdkDLvoo8FX9w3ns/MXtTa0DIg9nBFeU/ts5WeKpa9E2VcfeXd5kPz30OufeRJsV29zWW/313mrX
A6irwafSe7/nZTrsl7mfiUrixxhoheT45pFf+KE3daaL7SxBpCc8GflqXI6l0Ws0aEXVBomVRYS0
Jm/oo/0b9CxpuOLYjIYVG55kz7BbXTYFGs+YfFheJpNyS+/MZufo2bhTyVAARqWyTmgMG3VKzZov
BI074M7xaUB+S3AT8guPlhS41800jg+WTeJeXToqyjrCvdt5PeF3RD8N+agyNBZe9fJGCkqz71Bu
uHQHxyJzyIShfyqH8cl0WANSzUPu/3m+/mcX9g+7MLb5Bs+t/30X9liPQ/pff+XK+Pmjf87YPBJO
DbgakEoM9mRc4D9HbJ75B3YmCgoKGMwa23/505Nh/yFYORNcbaIJFbbLVf+nJ4PxG2edzS0Bx0Js
VMh/Y84GL/K3ZzVuDN3W4XITDEm//3snMwIMlAD566OaXGOOfMLlmULIDLci9J+9I3mQ72SSe/d+
ZqLfEJnMLkzH63AqUw/wIfZHLtTM/OD06XIHqE4+Tr0Tv8JTwVa6mnjhXTSdx6bb9Aw+n9GJwCQO
z0JCqZ8V6ORw0FTOxhy2k3mmzod9x1Sc28iyzetxbUvo836WrEG3LFR5DJbhNa9TLr/31Zbp4vqL
tS+03rolqQmGSBpbO61mHhDprWZew8KVVcBXIPNQM1ORXk2qh7VGGtsNGUNxw+MsBg1A3BGbJsgV
PDV1GamynT7p4FV9KIDx8I1XMXBiWpKQ53gkvCfwmhZWmuuUyw/JvYppXXYF9XMRZazLjplO4Rqh
w6u+Z3zhR2zAECmkjcbbWLP46+rYPIELlIAfmhVB2C7mN/tgNXb/Qc568eAXOrAGaBm38xjLp6b3
6tuh76blpFqV2CERGYiz4pTNCMu10ojhF7csGNa08e5Vwe9FbBkfZG7EcRXAio4Vjapy79dsbV6N
xPPuyKOc0QXCqTDC2EdqH6LXrfeuV0HZXN0r1VTNbWG0/p1NcnB6zi3fPvZ8fvuJwKYz+432sKbp
pmjzxV69u40zW9aPyEm9e40+gi4l5SQiFuBYGZxJnDEouGtCIVANmtdaiRxejW59W3Qt6oGV3Uzk
uLlxbfXspRB4jRZns7D746pVA+/ZMPemzNovM+fXpw4bzgd2uUCffUZfzs6GU/rV0Cov6oYU8CKL
Df9ega4OFk7lR86o5F5hIkp48HfMmOzJfGWA16MkAN6LZjHV5s8e2lTs4oZ/bhrTTfbjokN6VrnM
joT+DesVvAmaqSweNTKWNPIJZ+FWaLQRxyGHZEE6XKU2W6MgmZvxwWVkXpxTUyHY9TTDDAwmQ8+S
TfBN+kOaBrEcnZr3Q7TmvCvYEiLhkbNpP8Vt70q35V31hkEVv8C7Fi5918UV7xo5tEqbYM5zPW+f
EIaDkA5XvTZcD+8Ku/JdbSeaHp2dzV9dIDdBnhsn2uMyd4zIiviG3JjplG0CvhQlH8GSybl8V/fl
P6R+4ofwj4Q7V4buJgi0TT3D84FmUN/kgvEmHNQ3CeFg6uVVuyYzWUwiCzU/rW8wSLRRzxmWbzLE
rNz6NDcXhBMVXEMv7E4T58jtrT3JTchYdx2axhGFRwN+DKljtokenU3+SI3Wo4SU/A7HRc9QSE6j
GMNlUOqkgdW4qkdmqosvH+rVOw95H1/lk9HvfK9W1zMRRJGrspLRMkh0oi0OTOO0r/bKk6aMu10b
rwflGflhyQT+42ZwL/gpHvHxJKGbzAdoqvaL0W3c0xFc/xaLeYt1/MEwTcFKgFZY66kbEqvdfC4x
6zVURHs0czv2u/Kky6b/li/uRV9F/KntivlIQHX5KLHN3uZT3ZN+BvTAKvvpzhhjc0+0Eo61LF0O
lrNestZbDqXFfjtN+3K/GAUieY2fMpgHQK3o6gZt7PqJGCBGpaV7uzbdzTAXMWiUlGklTrBDG5OO
kINVvOm6eL51+tIDc11/8XnaHmRmeFEWL/EeBRL78tjud7Uh2uNaU8yU06Rd59jYTkuJGHx0k9ea
nK8wMeh8ChcFtPDHmsKk7j7MeTsfdaI2n5n3DFwYs3bA3v597BwS15BZR0P3nmkn4lezsLUqUJt5
z8mtCgYQXcbVSCJScTQryz5JnGZ7yAvsVZsEZ0WDVfrai5k3KE1z78cm9Q/ZytGUV+AxBtuquCqc
1b0sfSvpDQvAGJHXZsMDwQzxi9/CyjDtKo44e9MLJsD2i6yJAGRBnRUfGwTEe2OkmY4z4e3J0/QP
9QrDp5lj/YPfJVo0TNgS61muFwnI/bS0M6ZdiBv3Jv/hpneUdksr/eIijtJ3ho9yP+lXhyxKJL3B
qIbCuLZVnpz9ovJ8ZmQI8MohG91dIagayZzM1tCaqyWwYRTsJmGYFzNmnY6eUUHQB+J/cKHhH9zG
JfimS0qUvQnpEdqovQyN3n/gipNtmI1zc9LN7sGJ8/qeYb9+MfNCht7AJ01+L1NaUL1K9Du1LW0E
Wmss+JYGH8nNv5ls0b4hMGcOh8sEa80QzzbnoIMxjDGJucuJYgw3JPpznY7TQ+oX3lcFqDBq/NY7
t7F41fzxe0bs/EdUQSrQFqnvest+lpatIWfv4Y+aBQgVAxHvurTxc9JZBwasr7EzvnmitQ9rbRG5
GcMVJu/g4zItfjiUtQhdt/vcVmURTKZ+BaG4QBogmm9J7E541zR8/EiJjxO++3on1sViQREbd8Co
uqjo5+JeGs6FaCh5ZsQ3RtUgAO4IMjCG3Zx2cxP1RrVekmWII3CHX8c8fWINQSlFfcE0Bj6rOSHK
xoIVsl0ULYEfPFwLm6jK1Gy93UBXF5CVZkapjLPPoiieNOGwP5tb/TUVLgK3zHO/gV55GCfje0z3
4XUZunTN/UTknx62NhgOVejutb/E67nRRwtNTvuJDJFmzy7+eia3jWdn00TAGoH3J5N5zNVSXZlT
cwV9Fh+FYzxn81KcS675QGaOsTe6nlFDPqS7Rs8P3VQ21/WgHq017ffGSmZwCfkHUtL6FS+HtRvM
sX5kbA/EoV/5rOPKXJinyCmCTzPgZumrvRphaHSa9xYDYsZIEn/SW9u8xQyMKNqz71tj4Lqy3ypR
GYSWjCza0qw5NZKdHGiBb241A0I2cL0SbhGO/EoYXvv56DUQe3ursaIMIEgweU56oGJxH2BZJGFa
zvmeCAF1K6Qb33Vxfd3xpddlh+tKv6RLb+1QQ3KJssGD8qYEoXm5cTGb/BmMlMNWNR0PzZzZSJ2E
rB/GFGpRTivoTtg1HKBgFkf6WWt7B2rt+jLgMtuKzdaQt7U7JDtr9uny6u9kYBxZoEFf0vTbeO5v
CaSGKTLAz+3dIG+qV/aiMlh79TT3411jDLeDJm+o1pCwOiuTtgEjyUKSLjXguOVxc5vbXplOoW1m
Nqsq17LPMidm0KlaiWa3C8Tiwh1lzLXeiU4W/yHY/p8Amlv3Rrv1T41f+Lmoh19EkD9/8Gfb5zt/
oFwwHHubGdtwFfgzf/Z9hm79wRQZ5CFjS/eHT/9PcYX9h2/hPvVM02ct4NIS/qmtEH9Ah2SL5phI
cbdO8t/p+4S5zeD+RQMJ2I/uERwAew5Wsex0fp3R+XrP2ChutROJzNM9rFuwUVZnX1XlWkRuM5KE
vU7iwSyd6eDV1hoZPHSvPMOjqinq+WmhbyNbBNIrhkSPcYQ+2QFGDLnDkpeDf5dphK79IWFJQCjh
RO5Ih9LCwis4FndbbiCA6gSrWcFAxMDYz2B2G5pVEgG9VRDW0VqleBxky5apEQBjmWddrHnqn0C0
U2ND2w2XsSu/6hrxQp75zB7qu9kMbUACwf3iLxSZtWMf2tm2ZGDmY/WQ5et4jb25PS0uJpVAtVVx
mMwVsVgp1XkhF+CqShTpKPk6XFuoAfdDP/L0IIeAaFI+zkvnaAS1zdYSh5OiNwpc1bJiXHS5HFcM
JJHeWJRZdmuf9c47gnl/aHTDDUzGUzdVYZxkrCrGkLh+Eg8LYJEWC6QqL94POPN2XDB15EkDelVS
IB3B7ZIUZrfjy6pOK2y0vWtrLhFTubOLa3q60XKbvRIJClAlTcNGcklnU5TrY2tz8s9L+kLbKp7R
qzhXynKnT9KoBcmfLcbgxazjS9MtQo/KOs06BK1aaugkU8fm+ki4QQG8N5trT3uDk2AwDUcCr63I
AvucslzW/brT7RoLooZ7FZyOTeoiQEXv4ifYAqMZlYKiaQcmf6iQ0B4Z9KmDW0mKsQyfya2q5PCg
sdziFMm0Kh0Cb+3NCc1BZp/dooMFblCKRVqx0sUOk88DNh+t4qItmdloDFEVCPADCTVr193UjD2J
zw2Kmv2NTRc29a6PW0jJVV67sRyc7lNNIu5Dt/LILzis60zD89dRqObzfUxy5kG2tecmt6a7grPb
A4PRx/VgUT9vNSMtn/M862OvP2pk+nkJVrq8rEieTxDXir3O4oimAs5XbevqZs6Q6rf7lp3tuDNK
3fiAnVXdz6plpr3kEpegyAyQPoWWkD9lwLXZaQQVbC7rSXtJCzsrQrG61H+AitQNsH7dC6Tf0qck
LcE8rYgfZJkSQc6TpG2wTDbpS2zLorpo+SKMXUU0z+06zQ4sQZyb8W4kOUoGOBEk2mIjPday1KKM
eWaym71xeeyYJRAWqnXqQ5GVPl6C1jFf29QSYZlUyW0LwOnWaTOP0rdh4plC2jvwC5AwpPd2VCUt
skJZrsdsIajKASb74jOq4HRtja2hWfDoBwjEiYrI8/gq9fCpeo2rMTrvBxfy9KDsEEPygCsGPy1f
+VpU25pqWHAUpyJK9X6gVnLlXes1ycFtrSA1JvvWz6fkKS6ZtzY0lcS1a8n6w+3zn0noP01CTdbh
f3cgPuEK+Nb33779q9DQ/PFTP09Dz/gDJg3GtZ+H2s+T0Nf/4JlkuhsPxkXbsDkF/hyBOn8gMNQR
5wu0HO/n3Z9HoWn9wQG5RQ36LJe2g/LfOQqxGf16FKJNAcxrsO1iHQ/b/fdVvLt00LZmW15pEyOf
5kBQPOL1KNbmmXiRisEDB5Qr5vOw+TervmWDs3k6yXF3j21lZawi4p4EawQwl37zgVKxF5GzeUOT
xOnt3dwRZZU46iPPq7ZFN26bn/3NWSo2j+no28y5Nt+pG7tfR9ngRDWBI9h0TCHExHZnbI5V3Jgj
GAyd8FukBYAtfdXvbcY0JON4SOhzssUszP+QavrqauTBCCHA2Y89MFN9QBs05Vlya2w+Wrlk5ZNI
Tcy19HlIuRHp1h9TY2wPYtLW6/7dkgt7zflC1hpGXfVu2q0I4rqpu2V4LvBFnwlK1x/GuRNkobv3
02j4N3putqFXJckrLDBso7R1xH2MU1hkNB9xrncHwBjsITNojEin7uumdq86KD97R+MkXGmDbqXr
XyeyCElfLe40+ntOdGJt0Op5UUkcXTBufuZON2U0t5a+Qyhtnf1c9Vdjv2rHWFuZHRapds1CuIkK
0RIfB/ws3NKIb2BnYJ9oPQ1T9YxgwoCgGAksc+ckruyDBYplL1rT5k/t1/tmEv2Nm2n0WKN4cjb/
9sL4OernnLmrW/T3a0GDMmO83zvgnUOtwQVubX7wkXoeeMqrXmX9wWhoQ8cpEQeKv/hl8rJ6zwPQ
+UpuX7GwLhf5TYLan83RZkVXCle6V5VTmDFjP9KudnuokDgOdEwigNnxo23edrzs/hevk/P3hCnn
ftUlkII2xsLHfWPdW2zAyvOSN88pmvRnjz35Zw3dCwqT1dZvyNGZTt4WhFtXOl9y5mMnbxJmyaTw
eGG6+fPjzalvbp598GDPQHDYZ6M4ao/eWBf3qm61ayJzpltRdfD42oz2vsHg2O0yRrDucdQISNh3
/eb8xJMOQGDdWALMNfb5O15gVVvEz8YcEO/4gXYjEUBTYOi0+uAJ2D7oclcKUkPMmYIUoh50E9ry
LFBire40DTkRkvwgHWV70znic122bnwmcV6lp8YoPzhZ5z5AKjrEmmdoV302WrE4lAMTEDeY/Fn6
byBjW4TF8bJyWKr+rh+FV73lHIXGebPZYTzpn+ngrbvOG1MGBWXhPllxzz6xG3Frl9K/nmtXVIEf
9/i8m9Rp4J1oVQ5DcJmSY2NRzDyLkgR1Fdq4VQYglI5bQ67tba/XAGLmQqfqcPjcq4mkpNjJ2SVE
dRLrJKW087DTITtcWtgH7gfqDCK7ot5ejHtJKRl/zWMkjvjy/IAnHCeipSElomvnyrULWD7ViMoA
6HMBhXqD9+mDn39xtXjRjp6cCOm263LWgtobxyKc3nHJW2ts3cxJtWFrSUMvDNRwQa0vRnJlpIM+
BbLF7CwH1/rK9H0oDkzRyR9E9sNoeNIyqoeBvYMfSbvgJVcwqeBTlA4HhdBTOFl9yWf7nvrNsw/j
31AQsxgIv8etWyVZbrKQ9WV9C+hU1A6U9DY1hxOMDFsnvAXeTuIqF4BRKp1bNTlqb29wIV0vJ3gJ
Np/xzgH78kQqgDhRt/cdlWEHO2Ct/Blhp+ncSN9qr4rM575XdhzaRWkNaJdM9wAxLD1Id/IOddoV
d1KU5zVBKx90hl2fVWqnpxhC+76eB+LrSxjw3FRTBiFglCMRh7kjrj0QEfgh8u1epcw0EieLOmAK
2p64C/3RLUkMcgQGmh3AbQ3rq5SInsf6wZtcdrkO6yc7B4MWCNM/Ldigg7LtjBAuVIIMiLkZCddj
qQdVvy5v7dJ+4YzqLmwbyV7Cb7zLJvZPgdBb/TFZjXgPatx7tiE631uEBXI4kERewpa/rQcPvqa2
6NcTbM23lZYVeZ8R9i56bh6d8REMg/6xcI0sBPbrfZqMVtXwmkVzzO1WndzVXW+Q5ngkqCt09/OS
M94ymW629XSxErVn2GEh0tZxXw1malCrTqYV5Qy17hC75SC3/UNPwtvz6tbD1eJMI/5euR5sIklI
cjXYBK09yZwzjcot4CpW/50S3gn6TINfz7RD9osyQOmisJtadiAMVnMJaWJ3pEPOmLbSIrJyH+8P
b2DfAFqiEJ2tlEfjan00gb5wFtp+85n0kuGGXsf4xkKh3tsDMZSFERtHp2/ND5ri9Qh0S8IGftEe
mHgTdXIoL4U+ty8j9+ENc+7uDmaPf0Y/KkldIiiG0STAMDOdLkVtA+5AWnws1+m19azsvFhp+iFm
X3GJYwNqXN47VAKEkwWjV+u7ujL1S6/ID91l3Pl3du6qAwbL7jPyQSyIThGazHTv0X2qKrAqz7mq
mEOSSbsp1+ldv8wg9oJGVXpULLV+RZjTB3QeDhM2xtKEscBU1hYTU0XRedTdkFhlrEdWlzQ3dpbp
J1Pr6Wo4/YG3amYTWkyJkd4YwzMxMtCHxj5hfWYBKfI1lon9pBxaScSkO2bqSxbIRCAgqzw0rZjd
HSPhT9NnbzU9bupuGsIaqeFnoRhuKShda+DqOU+Crit8RP0TyyT30YQiAsgV9nmWpE+9szTZ/XvR
+p/6/p/qexuNwd/V9y9Zl7DV/3XY9eOH/tQ4oFewiGtCwwCnlTIelcF/ixwc10VfgNCAdBhQCf9d
4vvwKjdthK6bjiOIdvr/064NSgkSAIUdSSTiHUr5b6gcyJ/5vcTn5U0yoRwaYZsu+TflpjcBv6mx
/B09b5FAlqaaFO8NvLTKpT1niCK55F8X6UFnGjdQkz42DHc3eBM8i/Fi1sSh+R1oJ9uNjTjqUPXe
pRv6qdsgULUE6RTQ/Vy18fAUwwTaruz2s242RZeFHR/wM3Ae+SIGlDpNNXN1T0gPvtqxBF63kXSt
Rdmfpd5uznnR25/NxtkOw40YNji19q1Qrnpmc1epb/RFvpsTsmHNl7R2ow4xnJeo/KQzACCZcUIq
gNYLt06QaCPS6QE/F6lytfakWTYFHI+kKQLcDymK3WPQV5sLwhWmuhidYodUpN5rWZQcm/0weXws
tRBHpLvJOW+McTcWDkM5nRVVFJNFae+NlkDjuC++WNUqT8nMaW97qxXa8B4/djkaQNuIrVBDggH/
0JxfhGBQRE1GKWH1m/QJkcFd7K+6e3hf/+lq0j4NfQlgBGX0M01/SgcBNSBo16l1X5qeFTUzRojR
0dqhdsAuGQNvif1NIu2u1iBuW+QqQLJQ0Tx1PGY/j421YSjLuflkJRZj9I3IpuYN5o9Kb4Oob1A3
v4A1AiuUnWQChwhZRWPzxw8EXKH92CiDPSvececOPUxDk+w5CnV7ojLyUh9Ugda1QONmOdYng5A9
cg23fyxxhOKRbhwqIGSI/H9LWvEztokP49xsdDmSPmGH2kMVv+SWBy7CHkF7D5O1mUhTzm9o8XAf
vbqAPcPo1n8xRljZQQe5mtp6C/Sgi9mQmOCbD7NbM7dSgw9Bb2OwNYhZ+oM1sF1CzN2vJ18yFQyW
CqKxSAjb3OUMuTb6Jx8KtSWIkqEAlX5NJDS/wMx5n0RYuvl037NJynkjlybxVFShTf+chx4cByv0
XARAl3jaWH79gOHuamgmgA1JnQ9fETdQlLCEZRDEUoyM8pq0s0OZ50Akak2iLqQI2ih3lif545Wz
vXlvRagbQL7gE+xmxb9ZW0Ag77RBpVK+lrUfmk9Yx0kF0ZqNNIms4c7LJgcyOq/ouCO0jUkD4Ah6
iWvzBz85n5P4Ze4KOD8M6mkqrFlM66HrDOuzvmwgPeoWeM86zOOWYMIpaG3VHalLbev+nYVYmFsO
O8QbxJhsKmFJtgLnVZCYJW9rqTjOwPY4H6whX7SX99/SK9cxOZaLlckdkxF+WbtxuMo0iqWL35WS
DrDoKWR6hNogXpHAro9s7usCF9/2lTKD3j6TfNH7y7D49clHXXtaSKztL/6yNSs/wJ1avWaHot44
mxibWBPPJU8oNwehYVW6sew3fNH3dd1gnqgAtmvKEIDAE1vzqkM9TjPRSEaliHppCgWkoxjmcPDF
emSBPT9wequ7KV+aT3iNmJDr9YiGo0xlZQS+5TfnwRt3dWN7rK4FwSNBLxhrjhWqjt3CRuzi6G58
eo844Mt00nDDNTzg9mLwV3Z982mwxj7eIw1RjxNX8SGfvWrPxlXs9CnZ6GJD/5ZrCNromLktYKGr
R8/Rqp0r2AAHops73gwfwNnRLY13VxWEA6+1jQRjmLvSDG1f9qApEbuuR0U033EmO/CtbXIAqoas
PTOy4hnVhehRKiVJbl0hOuLzXbbIjs51eYKMVLe8YDXfzoZtRRb9PSPhAU09FivDp2KymitTZSba
Ti9NCdxbElbOjXwoJ+IrESQQnhO4RSqe/Xp193iwlm+WW5nXMa7QYz55xtfSdt8tF8rdE8qSn9vO
yb6ZrZqfcI0tV+B6qmjJy3jHLPsZK2j3Aqy4D1kGD0gwfNCji8GoQ4CvJTGKlJfSV3Kve4isJPGf
3+AXInUy57I/4d93N6aMu1ggkWPz01Lk/WmYUTxh53ONq3HFF1rZwg5tMDgwoNSAuTuLV/dsJy27
ka76hpI3Zc3usVVm892iERiUd6G5fABrKBSWeYN9RuFNvXEuGQu096tlosjT/cOw9XAr9L6wb4vm
BjMXYbXaGN/JqeNpsrhsr7VmfDCk/GgmM865we/X5DCNmXluiMAQz3Fj1i9zWnaP9Np3qT21wLk2
pkzSE/FMZPejdMFEkoQ0eLcti3xgGGUTQejTPyZiVuSQeE8rg68PI9P+Q61spDL2LGuf+4PJ8nHq
lB8hkTyqxgdt3Ii7vmdL7FRNSjqBnupnYk7L3RK3g37fp3UdKUE2fJl3BpJqs1MBiyfGLCS6Sj2E
GTC/xlTm5c6wRptddjWOzD/ashx3mmGVIKXbeucpfXgSsvA+ZYLFHUehCcght0YYpVpzNTnk1uxg
774SrdCc5nIcL4PQX+fOa28amsOBTkc1Drms8XBm25yHk+WLxwXfwWlRuXFfGM7wfbJU97r4RHx9
plErp3vg/jEsr24trpKykIBFu49iWeP7NDXisECuH1AKqvM0gPEoGezTtnbXY29qt103MCQTOJrh
7lXfMB+oc7upb2J7EfcQ/qZPTL7iMKlS585vfJvUlzlxg0KmaCBQvzYXphPFDaBYIUPYFNq9RecU
utZInkJVMrmxHHXd9JV8zcaBLX/dPMdjQ+KE3r0MHIkRfDx7G/l9MkRylRN8dNYW2/o4z4nJ1q5Y
OqaqvcGUN01PfWKx8yHE6GZ0O0ZbmEYKV+Cd0VFfgdNslHWe08HiHXrGTqTkXYb4Q8eBw0+DXM2l
Qi76uSKA5yhK40OcW26QlA6SCFFbOwgKRQhQogyNZuI6EIwcU3okTgo/XjeVGD4rhyN8z3JYB6Mp
GvPeSyznzvO74bHuLFI/O6QSvJ8UmMeqYBoOE6PYwg6aMXl29JbNIroowHwKFKBc7L0/VNVjltc4
gnLKj72QdO9KlDnSi//H3bktt6klYfhVUvteKkmcL/auGslnx45PiSdzo8KyNiBxXIAEevr5FliO
wI6dCaoZ13BnSW6gaXp19/r770HRG+cZ4NNxmbruFX2+0H0qg/JuwCD38zJVBvfQTuCgQEBc4IFW
EHimXnqQBda1QunnOA5zlz9HanwOJCi5cTWKlROQIOtDCCPIvN11xNxndZFfe54+OBBT/ZQiCDyQ
S6f8Cus2TR5akH9zc/efoNynE/Jlk4CiWDlfV8CGGMlWsGecpMqZHgfFSTFwoEG2XJMqK/Naxhkb
dhSTArrzJqaR0zBYLl2NNyHI4PwoNPjwINoi8KJJZJwYgQ/IQzW/xYyEGq/iQtwChDKO0iKZLg5Z
DsGZwPZ+kMgdL3M6HQ8KMYRiSw6VgZEHup7SSc9p61YVWObL/LwQanQEKVkBMg9/CmqycM2Jgb95
XCS5/je4jTVN57q2OXGtzJ/FhgHhsbCmh74MrcASCTA2JQ286jCIJgw30wEMJ/HhghrSxMzN/GId
D0cHU1gz5Sxu6udw351DerW63EBRr3xlfaM9MKS9dTWBVCe4WmSeAn20BoaFwUz6jW9BATzRepYY
0+tCWBCu1Ycl/azOkaWHbK2tBsSCJONLqOeLW2flF5/DJfxEQFCsAgyMOb1OCQMuRvCv4HlLxWEw
/SqM6OAEqz1Vre8OxEk3mym9UuPAcY+SZV5+1lJNu0xCN4FcLkl6B3mk5WdK5GfnBeR4x2boFVdD
LUvv3HVwlqyT89jcFAeJNUq+BGmUzhg8OjheZYk4Y1dveiwc8xuB2vrISMXByhDq9WJV+v5YWy2X
kAzRIeqfMRWXHnjP2mxKNuZhB59Efhgt6NLWNze5Mogfpr0RqxVlLXbdmQIESId13KvKu8tc9IJZ
Kau+PYv6b8+lq+XQiUEEPZhZfBfnZUidWNRVYwiclN7ptKChErD6TUR5Oa4KzWFVdFbCgZ2trfii
YA92TLd/kp/CxDiVjdrl8tBcUlK+sSqmXg/OXrggICQKp1dRDJ2vHNPNlJGJFq/vGc8VTVRFmI5x
Rb9mcsXqd5rVxMA7mfwvNGjLCZhsoQ2ZrqQOVWAqTRiIQ89oCXpAnBhCqEx0IxPVPHd0tykZQWCJ
4Xs0kho7h7u4E5XRyQpMQCPALQMqgu12PQBNJS0RaXQSsmPwGYR2/D3FMdvLXkbZF/KOGdRaqnrp
rMwceg4B7Wc5gSbLDS4W2gJa6opBT09CVXwJhBwd2dPhAhcjKmcrF67u1RKk6ljdUK4/dQI5gAv2
YIuEnrnFtyOmstGcX0Aa6uVQzWfxQrNhEFhnt4C9tZTG1iFo/EmoU0b914Z8AjyWWZCwOVPGrnmK
I3mj8Rh3gaFACe6X6SMmE/7NWMXwVrEcIvqsGgUIYWRM94BaFJ8dcqOe9J0DEqxhb3q9gfMpPbIW
JA7H1SSZkh+KL2oUw6ot3CF9QOnQZBiAhMJWhONvP3RZ7djB/vAMGMGhyok6NMpTnGk99CUR8lRP
BxG0lTJfhr6Y3CAHoeCcvn0iKejFiSBsIwwA7jRqW5cpyOASBkWd+C5k6xQnAtqowoTnU40WSz05
BoRpgSQh1H3fo+d8eXZzoJjs7ZrqwGKCSathnjGh8KuXRQS1ZMzm3ZpWPQ8SQ+JHBpVGBZRkYz0z
SAJ664C07e1bH7J13bp3YKCjAZQEQ0m32b73NYB5EDoiOmFLGenw+rOdYiwTBj0sUtJmdShZ/Fdq
CSlJPV1HhDmJX+gY/omjFsO76oL+b8qbTzcip98cVhRI1/lclDdzyNGzdFv8k99eRV6Y3UW/96O3
BT0RJb1TMB2NoHzdsYbni6qu+C0Zvp3Re/w4//MPddjXSJmoSeqUPzmomPrMjXn6umdZfdAPBsgE
CBHlUSMwdpT0MzW8fYe1Pt/+TeMOZlEeZvI5OF4U7gI8aFH/NR20JPzQgWL1NZYfQy4F1UHVtqWD
wRCgBxxQVe+yVZ/wv68Dm7FB4YGXZsKbZQ0dQIbBg2tgRavn8h9YgmL2FbhRcBayEM7RtgSAn1Su
2VytO7it/5Ul/FQL+HbZlttJC+oAJjIiEKrz9bNG4K4tmBbUYqZOsKLV39cv4EeyBXVkYcCdtKBo
zOICUk8EVB8sKrtasAzeGGjRWLQ/qhZAT3d9I1S9r0iecZBdr2tB7UOAowyYVlbp+wMZAWjqEc+s
mxGYIL1VXL/x5BbbRoDDMHGMuM7aCIBuc8KPpAW5CdhVC1bfwuEZgAZqI2gtDqbeJ6qkaZnJdNXx
AReHoUXI2ckWVLUPWbFhUVZ63S1qfUOB+ARij/r7+oQfyBYU2iLqFatmK/mdYEkZ9lU2g2mneFoi
22+E1VfYdeOFIV6SR70afSQtwCL/i+FSa5n9ES5hC4RCcGtKkGp1NBcHlkgDJVBgZ4GQR70a/ZIW
fuFHzzH4xPX8xyr69ubpa0H6z36wjTpffv8UcVYEpTuEBtUPZTBen3v+zIz6V0NJlevb+XLrCnf/
/ekGX5761YvafnjizYUtZjAKV6d+usxLOyCC/4dvP9iBvRsOYp3o/MeV/PlH4zp3fME7gtNlS66c
LNFZrvA2UXN+KKBn3s3ugpd2mNrpVpJ8jBRLeEm7Sp7YPqyeooU9wcKJ/jrLZsNU2I/RVpK8apqr
cKDdJYOHn2XeLG8kC8Rs+KWuwg/mvr22xXwrSV42TLl7UPY2wfkU/f2JEmkePDQhPxQJ92CFR2jd
e2yaN4hjwoWumjmeR+CUmpLZDsftdpV8gsY9byunMm+lmq7bVfDpo+02DJCmJ4ld6iwXNt0w8ppv
ZJ2ldRYdPkI+29RyHe51lhytW2Itk9C2q9jzl76pDtI7C0ZAPluW20us7EJHy9sPXi0jPYeDby0B
n6PcS1+oGTbAPdjGBbNgGt6DXGofy8uFzbydNts4VEV7eIQXdpraMzdP51nWsGkaV9V9qMSbuZ5j
N8tbDCnZw1pw4cneqFan8KhOkrsaIIPZ2HRlCnXc8E3AvGQNaR/So1y0RcvsvrPoKMxaPoQiuWl1
l3w5fxB2K3p6Ktd2vejL+cpurls0VSt7CJ8u5+tPJ3YQp3TYNl5M5Ft7eHuk/LO5SOcNTwWgTPZ8
d9fK+tPFvPBmjWUM4ftY0eWVfwfEsL1M6WERrQ+3H/y+h72EuOZ19raRosu9nM6KqU7wkiUA8ZI3
tqv4L67X1DiDAfew8HxZ+kQkzaxmVBc2O1+xmDOOd3vn1aNUAd9uP/j9R3n1zlCq56zx99Kx9yZp
dBR/+y6N4F5O8NIQt3QVHcW/2fzbWXbRzCqfikldTfFrZrtbu5OGSEfUaA9r/be5YNhTI+eTkyn3
sGC+1YHRUcf3NusOFEfNV5N9FnUPr+b9PM0+vXrxwB/2kAzfe+ksClOv4VboJZG1tq5Gcl9G7Po5
W0GVnTDW7t0187VK03N1/mX9absh+9q/NYtr8hczf26Lv/4NAAD//w==</cx:binary>
              </cx:geoCache>
            </cx:geography>
          </cx:layoutPr>
          <cx:valueColors>
            <cx:minColor>
              <a:srgbClr val="7FFFD4"/>
            </cx:minColor>
            <cx:midColor>
              <a:srgbClr val="009999"/>
            </cx:midColor>
            <cx:maxColor>
              <a:srgbClr val="014D4E"/>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sz="1400">
              <a:solidFill>
                <a:schemeClr val="bg1"/>
              </a:solidFill>
            </a:defRPr>
          </a:pPr>
          <a:endParaRPr lang="en-US" sz="14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4.emf"/><Relationship Id="rId12" Type="http://schemas.microsoft.com/office/2014/relationships/chartEx" Target="../charts/chartEx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image" Target="../media/image2.emf"/><Relationship Id="rId15" Type="http://schemas.openxmlformats.org/officeDocument/2006/relationships/image" Target="../media/image6.emf"/><Relationship Id="rId10" Type="http://schemas.microsoft.com/office/2014/relationships/chartEx" Target="../charts/chartEx3.xml"/><Relationship Id="rId4" Type="http://schemas.openxmlformats.org/officeDocument/2006/relationships/chart" Target="../charts/chart12.xml"/><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2</xdr:row>
      <xdr:rowOff>160020</xdr:rowOff>
    </xdr:from>
    <xdr:to>
      <xdr:col>12</xdr:col>
      <xdr:colOff>426720</xdr:colOff>
      <xdr:row>24</xdr:row>
      <xdr:rowOff>125730</xdr:rowOff>
    </xdr:to>
    <xdr:graphicFrame macro="">
      <xdr:nvGraphicFramePr>
        <xdr:cNvPr id="2" name="Chart 1">
          <a:extLst>
            <a:ext uri="{FF2B5EF4-FFF2-40B4-BE49-F238E27FC236}">
              <a16:creationId xmlns:a16="http://schemas.microsoft.com/office/drawing/2014/main" id="{C331BFB3-411F-8395-898D-61944AC53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586740</xdr:colOff>
      <xdr:row>4</xdr:row>
      <xdr:rowOff>34290</xdr:rowOff>
    </xdr:from>
    <xdr:to>
      <xdr:col>12</xdr:col>
      <xdr:colOff>281940</xdr:colOff>
      <xdr:row>19</xdr:row>
      <xdr:rowOff>34290</xdr:rowOff>
    </xdr:to>
    <xdr:graphicFrame macro="">
      <xdr:nvGraphicFramePr>
        <xdr:cNvPr id="2" name="Chart 1">
          <a:extLst>
            <a:ext uri="{FF2B5EF4-FFF2-40B4-BE49-F238E27FC236}">
              <a16:creationId xmlns:a16="http://schemas.microsoft.com/office/drawing/2014/main" id="{4898AF64-FD67-FFF7-D00D-57F94FC50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373380</xdr:colOff>
      <xdr:row>3</xdr:row>
      <xdr:rowOff>163830</xdr:rowOff>
    </xdr:from>
    <xdr:to>
      <xdr:col>17</xdr:col>
      <xdr:colOff>76200</xdr:colOff>
      <xdr:row>24</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FE4A4F-1026-B3F7-354F-79311C2371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9840" y="712470"/>
              <a:ext cx="5798820" cy="3798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472440</xdr:colOff>
      <xdr:row>3</xdr:row>
      <xdr:rowOff>102870</xdr:rowOff>
    </xdr:from>
    <xdr:to>
      <xdr:col>13</xdr:col>
      <xdr:colOff>594360</xdr:colOff>
      <xdr:row>18</xdr:row>
      <xdr:rowOff>144780</xdr:rowOff>
    </xdr:to>
    <xdr:graphicFrame macro="">
      <xdr:nvGraphicFramePr>
        <xdr:cNvPr id="2" name="Chart 1">
          <a:extLst>
            <a:ext uri="{FF2B5EF4-FFF2-40B4-BE49-F238E27FC236}">
              <a16:creationId xmlns:a16="http://schemas.microsoft.com/office/drawing/2014/main" id="{752ABB26-F094-8A88-8B31-CE1D5A793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60960</xdr:colOff>
      <xdr:row>17</xdr:row>
      <xdr:rowOff>137160</xdr:rowOff>
    </xdr:from>
    <xdr:to>
      <xdr:col>1</xdr:col>
      <xdr:colOff>769620</xdr:colOff>
      <xdr:row>21</xdr:row>
      <xdr:rowOff>137160</xdr:rowOff>
    </xdr:to>
    <xdr:graphicFrame macro="">
      <xdr:nvGraphicFramePr>
        <xdr:cNvPr id="2" name="Chart 1">
          <a:extLst>
            <a:ext uri="{FF2B5EF4-FFF2-40B4-BE49-F238E27FC236}">
              <a16:creationId xmlns:a16="http://schemas.microsoft.com/office/drawing/2014/main" id="{034B3AB6-1E82-B0F5-0653-D6E1D2FEB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18</xdr:row>
      <xdr:rowOff>3810</xdr:rowOff>
    </xdr:from>
    <xdr:to>
      <xdr:col>4</xdr:col>
      <xdr:colOff>708660</xdr:colOff>
      <xdr:row>22</xdr:row>
      <xdr:rowOff>68580</xdr:rowOff>
    </xdr:to>
    <xdr:graphicFrame macro="">
      <xdr:nvGraphicFramePr>
        <xdr:cNvPr id="3" name="Chart 2">
          <a:extLst>
            <a:ext uri="{FF2B5EF4-FFF2-40B4-BE49-F238E27FC236}">
              <a16:creationId xmlns:a16="http://schemas.microsoft.com/office/drawing/2014/main" id="{75377867-1218-6020-195F-F16500073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17</xdr:row>
      <xdr:rowOff>148590</xdr:rowOff>
    </xdr:from>
    <xdr:to>
      <xdr:col>7</xdr:col>
      <xdr:colOff>899160</xdr:colOff>
      <xdr:row>22</xdr:row>
      <xdr:rowOff>0</xdr:rowOff>
    </xdr:to>
    <xdr:graphicFrame macro="">
      <xdr:nvGraphicFramePr>
        <xdr:cNvPr id="4" name="Chart 3">
          <a:extLst>
            <a:ext uri="{FF2B5EF4-FFF2-40B4-BE49-F238E27FC236}">
              <a16:creationId xmlns:a16="http://schemas.microsoft.com/office/drawing/2014/main" id="{E6CFFD84-6B55-F3E7-AC30-E8F31CB3B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99060</xdr:colOff>
      <xdr:row>17</xdr:row>
      <xdr:rowOff>125730</xdr:rowOff>
    </xdr:from>
    <xdr:to>
      <xdr:col>10</xdr:col>
      <xdr:colOff>998220</xdr:colOff>
      <xdr:row>22</xdr:row>
      <xdr:rowOff>60960</xdr:rowOff>
    </xdr:to>
    <xdr:graphicFrame macro="">
      <xdr:nvGraphicFramePr>
        <xdr:cNvPr id="5" name="Chart 4">
          <a:extLst>
            <a:ext uri="{FF2B5EF4-FFF2-40B4-BE49-F238E27FC236}">
              <a16:creationId xmlns:a16="http://schemas.microsoft.com/office/drawing/2014/main" id="{0A3A6B5E-8C17-5977-FC68-36F4D0F11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18</xdr:row>
      <xdr:rowOff>11430</xdr:rowOff>
    </xdr:from>
    <xdr:to>
      <xdr:col>13</xdr:col>
      <xdr:colOff>975360</xdr:colOff>
      <xdr:row>22</xdr:row>
      <xdr:rowOff>22860</xdr:rowOff>
    </xdr:to>
    <xdr:graphicFrame macro="">
      <xdr:nvGraphicFramePr>
        <xdr:cNvPr id="6" name="Chart 5">
          <a:extLst>
            <a:ext uri="{FF2B5EF4-FFF2-40B4-BE49-F238E27FC236}">
              <a16:creationId xmlns:a16="http://schemas.microsoft.com/office/drawing/2014/main" id="{32C0ACCC-3B73-28EF-FE8B-DBA2DCC0A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327660</xdr:colOff>
      <xdr:row>2</xdr:row>
      <xdr:rowOff>3810</xdr:rowOff>
    </xdr:from>
    <xdr:to>
      <xdr:col>16</xdr:col>
      <xdr:colOff>22860</xdr:colOff>
      <xdr:row>17</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3707DB1-A805-921F-4E60-A1DA302F4F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94120" y="369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68580</xdr:colOff>
      <xdr:row>18</xdr:row>
      <xdr:rowOff>99060</xdr:rowOff>
    </xdr:from>
    <xdr:to>
      <xdr:col>7</xdr:col>
      <xdr:colOff>426720</xdr:colOff>
      <xdr:row>32</xdr:row>
      <xdr:rowOff>5715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CE11A69-9172-AA53-C261-40BFCB3B4C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54780" y="3390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327660</xdr:colOff>
      <xdr:row>18</xdr:row>
      <xdr:rowOff>91440</xdr:rowOff>
    </xdr:from>
    <xdr:to>
      <xdr:col>4</xdr:col>
      <xdr:colOff>937260</xdr:colOff>
      <xdr:row>31</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DF78EAC-A304-83CD-CB05-DF29079680E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26920" y="3383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18</xdr:row>
      <xdr:rowOff>91440</xdr:rowOff>
    </xdr:from>
    <xdr:to>
      <xdr:col>2</xdr:col>
      <xdr:colOff>198120</xdr:colOff>
      <xdr:row>31</xdr:row>
      <xdr:rowOff>180975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B99AE86-FA4E-6F11-BD0B-B5D4515D83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580" y="3383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80616</xdr:rowOff>
    </xdr:from>
    <xdr:to>
      <xdr:col>29</xdr:col>
      <xdr:colOff>415636</xdr:colOff>
      <xdr:row>3</xdr:row>
      <xdr:rowOff>103476</xdr:rowOff>
    </xdr:to>
    <xdr:sp macro="" textlink="">
      <xdr:nvSpPr>
        <xdr:cNvPr id="2" name="Rectangle 1">
          <a:extLst>
            <a:ext uri="{FF2B5EF4-FFF2-40B4-BE49-F238E27FC236}">
              <a16:creationId xmlns:a16="http://schemas.microsoft.com/office/drawing/2014/main" id="{C106C970-FF49-3781-F947-203DD61D22C2}"/>
            </a:ext>
          </a:extLst>
        </xdr:cNvPr>
        <xdr:cNvSpPr/>
      </xdr:nvSpPr>
      <xdr:spPr>
        <a:xfrm>
          <a:off x="0" y="80616"/>
          <a:ext cx="18161000" cy="577042"/>
        </a:xfrm>
        <a:prstGeom prst="rect">
          <a:avLst/>
        </a:prstGeom>
        <a:gradFill>
          <a:gsLst>
            <a:gs pos="0">
              <a:schemeClr val="tx2">
                <a:lumMod val="65000"/>
                <a:lumOff val="35000"/>
              </a:schemeClr>
            </a:gs>
            <a:gs pos="88000">
              <a:schemeClr val="tx2">
                <a:lumMod val="75000"/>
                <a:lumOff val="25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latin typeface="Times New Roman" panose="02020603050405020304" pitchFamily="18" charset="0"/>
              <a:cs typeface="Times New Roman" panose="02020603050405020304" pitchFamily="18" charset="0"/>
            </a:rPr>
            <a:t>                                                      ECOMMERCE SALES ANALYSIS DASHBOARD</a:t>
          </a:r>
        </a:p>
      </xdr:txBody>
    </xdr:sp>
    <xdr:clientData/>
  </xdr:twoCellAnchor>
  <xdr:twoCellAnchor>
    <xdr:from>
      <xdr:col>0</xdr:col>
      <xdr:colOff>248413</xdr:colOff>
      <xdr:row>4</xdr:row>
      <xdr:rowOff>47830</xdr:rowOff>
    </xdr:from>
    <xdr:to>
      <xdr:col>5</xdr:col>
      <xdr:colOff>343225</xdr:colOff>
      <xdr:row>7</xdr:row>
      <xdr:rowOff>36497</xdr:rowOff>
    </xdr:to>
    <xdr:sp macro="" textlink="">
      <xdr:nvSpPr>
        <xdr:cNvPr id="4" name="Rectangle: Rounded Corners 3">
          <a:extLst>
            <a:ext uri="{FF2B5EF4-FFF2-40B4-BE49-F238E27FC236}">
              <a16:creationId xmlns:a16="http://schemas.microsoft.com/office/drawing/2014/main" id="{E7EF3C90-6BF0-412C-1992-8B0AA6FCE1C0}"/>
            </a:ext>
          </a:extLst>
        </xdr:cNvPr>
        <xdr:cNvSpPr/>
      </xdr:nvSpPr>
      <xdr:spPr>
        <a:xfrm>
          <a:off x="248413" y="771084"/>
          <a:ext cx="3129897" cy="531108"/>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SALES</a:t>
          </a:r>
        </a:p>
      </xdr:txBody>
    </xdr:sp>
    <xdr:clientData/>
  </xdr:twoCellAnchor>
  <xdr:twoCellAnchor>
    <xdr:from>
      <xdr:col>5</xdr:col>
      <xdr:colOff>574266</xdr:colOff>
      <xdr:row>4</xdr:row>
      <xdr:rowOff>82865</xdr:rowOff>
    </xdr:from>
    <xdr:to>
      <xdr:col>11</xdr:col>
      <xdr:colOff>174619</xdr:colOff>
      <xdr:row>17</xdr:row>
      <xdr:rowOff>44914</xdr:rowOff>
    </xdr:to>
    <xdr:grpSp>
      <xdr:nvGrpSpPr>
        <xdr:cNvPr id="21" name="Group 20">
          <a:extLst>
            <a:ext uri="{FF2B5EF4-FFF2-40B4-BE49-F238E27FC236}">
              <a16:creationId xmlns:a16="http://schemas.microsoft.com/office/drawing/2014/main" id="{A72BC24E-AB43-6923-71D1-C83D51DFA457}"/>
            </a:ext>
          </a:extLst>
        </xdr:cNvPr>
        <xdr:cNvGrpSpPr/>
      </xdr:nvGrpSpPr>
      <xdr:grpSpPr>
        <a:xfrm>
          <a:off x="3603905" y="817323"/>
          <a:ext cx="3235919" cy="2349037"/>
          <a:chOff x="68580" y="804304"/>
          <a:chExt cx="2865558" cy="2401350"/>
        </a:xfrm>
      </xdr:grpSpPr>
      <xdr:sp macro="" textlink="">
        <xdr:nvSpPr>
          <xdr:cNvPr id="22" name="Rectangle: Rounded Corners 21">
            <a:extLst>
              <a:ext uri="{FF2B5EF4-FFF2-40B4-BE49-F238E27FC236}">
                <a16:creationId xmlns:a16="http://schemas.microsoft.com/office/drawing/2014/main" id="{D8BBB1A8-0D70-E898-A660-BACF0ECCD860}"/>
              </a:ext>
            </a:extLst>
          </xdr:cNvPr>
          <xdr:cNvSpPr/>
        </xdr:nvSpPr>
        <xdr:spPr>
          <a:xfrm>
            <a:off x="114301" y="804304"/>
            <a:ext cx="2802320" cy="551793"/>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PROFIT</a:t>
            </a:r>
          </a:p>
        </xdr:txBody>
      </xdr:sp>
      <xdr:sp macro="" textlink="">
        <xdr:nvSpPr>
          <xdr:cNvPr id="23" name="Rectangle: Rounded Corners 22">
            <a:extLst>
              <a:ext uri="{FF2B5EF4-FFF2-40B4-BE49-F238E27FC236}">
                <a16:creationId xmlns:a16="http://schemas.microsoft.com/office/drawing/2014/main" id="{AA4FE730-544C-4E5E-ECAB-6A77A3DF7ED3}"/>
              </a:ext>
            </a:extLst>
          </xdr:cNvPr>
          <xdr:cNvSpPr/>
        </xdr:nvSpPr>
        <xdr:spPr>
          <a:xfrm>
            <a:off x="68580" y="1455157"/>
            <a:ext cx="2865558" cy="1750497"/>
          </a:xfrm>
          <a:prstGeom prst="roundRect">
            <a:avLst/>
          </a:prstGeom>
          <a:gradFill>
            <a:gsLst>
              <a:gs pos="0">
                <a:schemeClr val="tx2">
                  <a:lumMod val="65000"/>
                  <a:lumOff val="35000"/>
                  <a:alpha val="75000"/>
                </a:schemeClr>
              </a:gs>
              <a:gs pos="100000">
                <a:schemeClr val="tx2">
                  <a:lumMod val="75000"/>
                  <a:lumOff val="25000"/>
                </a:schemeClr>
              </a:gs>
            </a:gsLst>
            <a:path path="circle">
              <a:fillToRect l="50000" t="130000" r="50000" b="-30000"/>
            </a:path>
          </a:gradFill>
          <a:ln>
            <a:solidFill>
              <a:schemeClr val="accent1">
                <a:shade val="15000"/>
                <a:alpha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4" name="Rectangle: Rounded Corners 23">
            <a:extLst>
              <a:ext uri="{FF2B5EF4-FFF2-40B4-BE49-F238E27FC236}">
                <a16:creationId xmlns:a16="http://schemas.microsoft.com/office/drawing/2014/main" id="{8501C0AA-3C4D-C4F5-ED1F-A1ABEAA57552}"/>
              </a:ext>
            </a:extLst>
          </xdr:cNvPr>
          <xdr:cNvSpPr/>
        </xdr:nvSpPr>
        <xdr:spPr>
          <a:xfrm>
            <a:off x="198120" y="1593368"/>
            <a:ext cx="2536234" cy="437493"/>
          </a:xfrm>
          <a:prstGeom prst="roundRect">
            <a:avLst/>
          </a:prstGeom>
          <a:gradFill flip="none" rotWithShape="1">
            <a:gsLst>
              <a:gs pos="0">
                <a:schemeClr val="tx1">
                  <a:lumMod val="50000"/>
                  <a:lumOff val="50000"/>
                </a:schemeClr>
              </a:gs>
              <a:gs pos="87000">
                <a:schemeClr val="tx1">
                  <a:lumMod val="75000"/>
                  <a:lumOff val="2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21A6F-1510-4BB5-8274-E5CABB2022AE}" type="TxLink">
              <a:rPr lang="en-US" sz="2000" b="1" i="0" u="none" strike="noStrike">
                <a:solidFill>
                  <a:schemeClr val="bg1"/>
                </a:solidFill>
                <a:latin typeface="Times New Roman" panose="02020603050405020304" pitchFamily="18" charset="0"/>
                <a:ea typeface="Calibri"/>
                <a:cs typeface="Times New Roman" panose="02020603050405020304" pitchFamily="18" charset="0"/>
              </a:rPr>
              <a:pPr algn="ctr"/>
              <a:t>$ 2.22 K</a:t>
            </a:fld>
            <a:endParaRPr lang="en-IN" sz="3600" b="1">
              <a:solidFill>
                <a:schemeClr val="bg1"/>
              </a:solidFill>
              <a:latin typeface="Times New Roman" panose="02020603050405020304" pitchFamily="18" charset="0"/>
              <a:cs typeface="Times New Roman" panose="02020603050405020304" pitchFamily="18" charset="0"/>
            </a:endParaRPr>
          </a:p>
        </xdr:txBody>
      </xdr:sp>
      <xdr:sp macro="" textlink="">
        <xdr:nvSpPr>
          <xdr:cNvPr id="26" name="Rectangle: Rounded Corners 25">
            <a:extLst>
              <a:ext uri="{FF2B5EF4-FFF2-40B4-BE49-F238E27FC236}">
                <a16:creationId xmlns:a16="http://schemas.microsoft.com/office/drawing/2014/main" id="{133A0B73-3321-3C86-A371-212D4A24ABEA}"/>
              </a:ext>
            </a:extLst>
          </xdr:cNvPr>
          <xdr:cNvSpPr/>
        </xdr:nvSpPr>
        <xdr:spPr>
          <a:xfrm>
            <a:off x="236220" y="2681714"/>
            <a:ext cx="2429554" cy="360243"/>
          </a:xfrm>
          <a:prstGeom prst="roundRect">
            <a:avLst/>
          </a:prstGeom>
          <a:gradFill flip="none" rotWithShape="1">
            <a:gsLst>
              <a:gs pos="0">
                <a:schemeClr val="tx2">
                  <a:lumMod val="50000"/>
                  <a:lumOff val="50000"/>
                </a:schemeClr>
              </a:gs>
              <a:gs pos="98000">
                <a:schemeClr val="tx2">
                  <a:lumMod val="75000"/>
                  <a:lumOff val="25000"/>
                  <a:alpha val="7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Times New Roman" panose="02020603050405020304" pitchFamily="18" charset="0"/>
                <a:cs typeface="Times New Roman" panose="02020603050405020304" pitchFamily="18" charset="0"/>
              </a:rPr>
              <a:t>YOY GROWTH</a:t>
            </a:r>
          </a:p>
        </xdr:txBody>
      </xdr:sp>
    </xdr:grpSp>
    <xdr:clientData/>
  </xdr:twoCellAnchor>
  <xdr:twoCellAnchor>
    <xdr:from>
      <xdr:col>11</xdr:col>
      <xdr:colOff>367628</xdr:colOff>
      <xdr:row>4</xdr:row>
      <xdr:rowOff>126659</xdr:rowOff>
    </xdr:from>
    <xdr:to>
      <xdr:col>16</xdr:col>
      <xdr:colOff>579460</xdr:colOff>
      <xdr:row>17</xdr:row>
      <xdr:rowOff>88708</xdr:rowOff>
    </xdr:to>
    <xdr:grpSp>
      <xdr:nvGrpSpPr>
        <xdr:cNvPr id="27" name="Group 26">
          <a:extLst>
            <a:ext uri="{FF2B5EF4-FFF2-40B4-BE49-F238E27FC236}">
              <a16:creationId xmlns:a16="http://schemas.microsoft.com/office/drawing/2014/main" id="{5241D6FD-02EB-AB2C-DA2D-0F36832A31C4}"/>
            </a:ext>
          </a:extLst>
        </xdr:cNvPr>
        <xdr:cNvGrpSpPr/>
      </xdr:nvGrpSpPr>
      <xdr:grpSpPr>
        <a:xfrm>
          <a:off x="7032833" y="861117"/>
          <a:ext cx="3241470" cy="2349037"/>
          <a:chOff x="68580" y="804304"/>
          <a:chExt cx="2865558" cy="2401350"/>
        </a:xfrm>
      </xdr:grpSpPr>
      <xdr:sp macro="" textlink="">
        <xdr:nvSpPr>
          <xdr:cNvPr id="28" name="Rectangle: Rounded Corners 27">
            <a:extLst>
              <a:ext uri="{FF2B5EF4-FFF2-40B4-BE49-F238E27FC236}">
                <a16:creationId xmlns:a16="http://schemas.microsoft.com/office/drawing/2014/main" id="{D0FC7725-E4AF-D168-5205-8FE4B330234D}"/>
              </a:ext>
            </a:extLst>
          </xdr:cNvPr>
          <xdr:cNvSpPr/>
        </xdr:nvSpPr>
        <xdr:spPr>
          <a:xfrm>
            <a:off x="114301" y="804304"/>
            <a:ext cx="2802320" cy="551793"/>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QUANTITY</a:t>
            </a:r>
          </a:p>
        </xdr:txBody>
      </xdr:sp>
      <xdr:sp macro="" textlink="">
        <xdr:nvSpPr>
          <xdr:cNvPr id="29" name="Rectangle: Rounded Corners 28">
            <a:extLst>
              <a:ext uri="{FF2B5EF4-FFF2-40B4-BE49-F238E27FC236}">
                <a16:creationId xmlns:a16="http://schemas.microsoft.com/office/drawing/2014/main" id="{93A251A3-8122-3034-9DE5-8F31442F1708}"/>
              </a:ext>
            </a:extLst>
          </xdr:cNvPr>
          <xdr:cNvSpPr/>
        </xdr:nvSpPr>
        <xdr:spPr>
          <a:xfrm>
            <a:off x="68580" y="1455157"/>
            <a:ext cx="2865558" cy="1750497"/>
          </a:xfrm>
          <a:prstGeom prst="roundRect">
            <a:avLst/>
          </a:prstGeom>
          <a:gradFill>
            <a:gsLst>
              <a:gs pos="0">
                <a:schemeClr val="tx2">
                  <a:lumMod val="65000"/>
                  <a:lumOff val="35000"/>
                  <a:alpha val="75000"/>
                </a:schemeClr>
              </a:gs>
              <a:gs pos="100000">
                <a:schemeClr val="tx2">
                  <a:lumMod val="75000"/>
                  <a:lumOff val="25000"/>
                </a:schemeClr>
              </a:gs>
            </a:gsLst>
            <a:path path="circle">
              <a:fillToRect l="50000" t="130000" r="50000" b="-30000"/>
            </a:path>
          </a:gradFill>
          <a:ln>
            <a:solidFill>
              <a:schemeClr val="accent1">
                <a:shade val="15000"/>
                <a:alpha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p>
        </xdr:txBody>
      </xdr:sp>
      <xdr:sp macro="" textlink="KPI!$H$17">
        <xdr:nvSpPr>
          <xdr:cNvPr id="30" name="Rectangle: Rounded Corners 29">
            <a:extLst>
              <a:ext uri="{FF2B5EF4-FFF2-40B4-BE49-F238E27FC236}">
                <a16:creationId xmlns:a16="http://schemas.microsoft.com/office/drawing/2014/main" id="{B413205A-8167-379B-E27B-7E4CE79A8397}"/>
              </a:ext>
            </a:extLst>
          </xdr:cNvPr>
          <xdr:cNvSpPr/>
        </xdr:nvSpPr>
        <xdr:spPr>
          <a:xfrm>
            <a:off x="198120" y="1593368"/>
            <a:ext cx="2536234" cy="437493"/>
          </a:xfrm>
          <a:prstGeom prst="roundRect">
            <a:avLst/>
          </a:prstGeom>
          <a:gradFill flip="none" rotWithShape="1">
            <a:gsLst>
              <a:gs pos="0">
                <a:schemeClr val="tx2">
                  <a:lumMod val="50000"/>
                  <a:lumOff val="50000"/>
                </a:schemeClr>
              </a:gs>
              <a:gs pos="90000">
                <a:schemeClr val="tx2">
                  <a:lumMod val="75000"/>
                  <a:lumOff val="2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D5B4DC-44AC-4128-B741-BD3858860BAB}" type="TxLink">
              <a:rPr lang="en-US" sz="2000" b="1" i="0" u="none" strike="noStrike">
                <a:solidFill>
                  <a:schemeClr val="bg1"/>
                </a:solidFill>
                <a:latin typeface="Times New Roman" panose="02020603050405020304" pitchFamily="18" charset="0"/>
                <a:ea typeface="Calibri"/>
                <a:cs typeface="Times New Roman" panose="02020603050405020304" pitchFamily="18" charset="0"/>
              </a:rPr>
              <a:pPr algn="ctr"/>
              <a:t># 430</a:t>
            </a:fld>
            <a:endParaRPr lang="en-IN" sz="2000" b="1">
              <a:solidFill>
                <a:schemeClr val="bg1"/>
              </a:solidFill>
              <a:latin typeface="Times New Roman" panose="02020603050405020304" pitchFamily="18" charset="0"/>
              <a:cs typeface="Times New Roman" panose="02020603050405020304" pitchFamily="18" charset="0"/>
            </a:endParaRPr>
          </a:p>
        </xdr:txBody>
      </xdr:sp>
      <xdr:sp macro="" textlink="">
        <xdr:nvSpPr>
          <xdr:cNvPr id="32" name="Rectangle: Rounded Corners 31">
            <a:extLst>
              <a:ext uri="{FF2B5EF4-FFF2-40B4-BE49-F238E27FC236}">
                <a16:creationId xmlns:a16="http://schemas.microsoft.com/office/drawing/2014/main" id="{A0BEA596-4137-85F5-CEAD-BB8D0D9F27D5}"/>
              </a:ext>
            </a:extLst>
          </xdr:cNvPr>
          <xdr:cNvSpPr/>
        </xdr:nvSpPr>
        <xdr:spPr>
          <a:xfrm>
            <a:off x="236220" y="2681714"/>
            <a:ext cx="2429554" cy="360243"/>
          </a:xfrm>
          <a:prstGeom prst="roundRect">
            <a:avLst/>
          </a:prstGeom>
          <a:gradFill flip="none" rotWithShape="1">
            <a:gsLst>
              <a:gs pos="0">
                <a:schemeClr val="tx2">
                  <a:lumMod val="50000"/>
                  <a:lumOff val="50000"/>
                </a:schemeClr>
              </a:gs>
              <a:gs pos="90000">
                <a:schemeClr val="tx2">
                  <a:lumMod val="75000"/>
                  <a:lumOff val="25000"/>
                  <a:alpha val="7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Times New Roman" panose="02020603050405020304" pitchFamily="18" charset="0"/>
                <a:cs typeface="Times New Roman" panose="02020603050405020304" pitchFamily="18" charset="0"/>
              </a:rPr>
              <a:t>YOY GROWTH</a:t>
            </a:r>
          </a:p>
        </xdr:txBody>
      </xdr:sp>
    </xdr:grpSp>
    <xdr:clientData/>
  </xdr:twoCellAnchor>
  <xdr:twoCellAnchor>
    <xdr:from>
      <xdr:col>17</xdr:col>
      <xdr:colOff>132846</xdr:colOff>
      <xdr:row>4</xdr:row>
      <xdr:rowOff>161715</xdr:rowOff>
    </xdr:from>
    <xdr:to>
      <xdr:col>22</xdr:col>
      <xdr:colOff>344680</xdr:colOff>
      <xdr:row>17</xdr:row>
      <xdr:rowOff>125860</xdr:rowOff>
    </xdr:to>
    <xdr:grpSp>
      <xdr:nvGrpSpPr>
        <xdr:cNvPr id="33" name="Group 32">
          <a:extLst>
            <a:ext uri="{FF2B5EF4-FFF2-40B4-BE49-F238E27FC236}">
              <a16:creationId xmlns:a16="http://schemas.microsoft.com/office/drawing/2014/main" id="{1432120B-B63B-2EC9-BEAC-B71DED5255E6}"/>
            </a:ext>
          </a:extLst>
        </xdr:cNvPr>
        <xdr:cNvGrpSpPr/>
      </xdr:nvGrpSpPr>
      <xdr:grpSpPr>
        <a:xfrm>
          <a:off x="10433617" y="896173"/>
          <a:ext cx="3241473" cy="2351133"/>
          <a:chOff x="68580" y="804304"/>
          <a:chExt cx="2865558" cy="2401350"/>
        </a:xfrm>
      </xdr:grpSpPr>
      <xdr:sp macro="" textlink="">
        <xdr:nvSpPr>
          <xdr:cNvPr id="34" name="Rectangle: Rounded Corners 33">
            <a:extLst>
              <a:ext uri="{FF2B5EF4-FFF2-40B4-BE49-F238E27FC236}">
                <a16:creationId xmlns:a16="http://schemas.microsoft.com/office/drawing/2014/main" id="{A65EC36A-8691-C2F4-4B54-586FD881B24B}"/>
              </a:ext>
            </a:extLst>
          </xdr:cNvPr>
          <xdr:cNvSpPr/>
        </xdr:nvSpPr>
        <xdr:spPr>
          <a:xfrm>
            <a:off x="114301" y="804304"/>
            <a:ext cx="2802320" cy="551793"/>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NO</a:t>
            </a:r>
            <a:r>
              <a:rPr lang="en-IN" sz="1800" b="1" baseline="0">
                <a:latin typeface="Times New Roman" panose="02020603050405020304" pitchFamily="18" charset="0"/>
                <a:cs typeface="Times New Roman" panose="02020603050405020304" pitchFamily="18" charset="0"/>
              </a:rPr>
              <a:t> OF ORDERS</a:t>
            </a:r>
            <a:endParaRPr lang="en-IN" sz="1800" b="1">
              <a:latin typeface="Times New Roman" panose="02020603050405020304" pitchFamily="18" charset="0"/>
              <a:cs typeface="Times New Roman" panose="02020603050405020304" pitchFamily="18" charset="0"/>
            </a:endParaRPr>
          </a:p>
        </xdr:txBody>
      </xdr:sp>
      <xdr:sp macro="" textlink="">
        <xdr:nvSpPr>
          <xdr:cNvPr id="35" name="Rectangle: Rounded Corners 34">
            <a:extLst>
              <a:ext uri="{FF2B5EF4-FFF2-40B4-BE49-F238E27FC236}">
                <a16:creationId xmlns:a16="http://schemas.microsoft.com/office/drawing/2014/main" id="{6A482C6B-229E-8A2F-F170-06D3B3CE96A2}"/>
              </a:ext>
            </a:extLst>
          </xdr:cNvPr>
          <xdr:cNvSpPr/>
        </xdr:nvSpPr>
        <xdr:spPr>
          <a:xfrm>
            <a:off x="68580" y="1455157"/>
            <a:ext cx="2865558" cy="1750497"/>
          </a:xfrm>
          <a:prstGeom prst="roundRect">
            <a:avLst/>
          </a:prstGeom>
          <a:gradFill>
            <a:gsLst>
              <a:gs pos="0">
                <a:schemeClr val="tx2">
                  <a:lumMod val="65000"/>
                  <a:lumOff val="35000"/>
                  <a:alpha val="75000"/>
                </a:schemeClr>
              </a:gs>
              <a:gs pos="100000">
                <a:schemeClr val="tx2">
                  <a:lumMod val="75000"/>
                  <a:lumOff val="25000"/>
                </a:schemeClr>
              </a:gs>
            </a:gsLst>
            <a:path path="circle">
              <a:fillToRect l="50000" t="130000" r="50000" b="-30000"/>
            </a:path>
          </a:gradFill>
          <a:ln>
            <a:solidFill>
              <a:schemeClr val="accent1">
                <a:shade val="15000"/>
                <a:alpha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6" name="Rectangle: Rounded Corners 35">
            <a:extLst>
              <a:ext uri="{FF2B5EF4-FFF2-40B4-BE49-F238E27FC236}">
                <a16:creationId xmlns:a16="http://schemas.microsoft.com/office/drawing/2014/main" id="{4EDD1022-8540-4DE2-6532-8F566C6E0F04}"/>
              </a:ext>
            </a:extLst>
          </xdr:cNvPr>
          <xdr:cNvSpPr/>
        </xdr:nvSpPr>
        <xdr:spPr>
          <a:xfrm>
            <a:off x="198120" y="1593368"/>
            <a:ext cx="2536234" cy="437493"/>
          </a:xfrm>
          <a:prstGeom prst="roundRect">
            <a:avLst/>
          </a:prstGeom>
          <a:gradFill flip="none" rotWithShape="1">
            <a:gsLst>
              <a:gs pos="0">
                <a:schemeClr val="tx2">
                  <a:lumMod val="50000"/>
                  <a:lumOff val="50000"/>
                </a:schemeClr>
              </a:gs>
              <a:gs pos="92000">
                <a:schemeClr val="tx2">
                  <a:lumMod val="75000"/>
                  <a:lumOff val="2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4294A6-5B17-46B1-BFD3-0439F0DF3485}" type="TxLink">
              <a:rPr lang="en-US" sz="2000" b="1" i="0" u="none" strike="noStrike">
                <a:solidFill>
                  <a:schemeClr val="bg1"/>
                </a:solidFill>
                <a:latin typeface="Times New Roman" panose="02020603050405020304" pitchFamily="18" charset="0"/>
                <a:ea typeface="Calibri"/>
                <a:cs typeface="Times New Roman" panose="02020603050405020304" pitchFamily="18" charset="0"/>
              </a:rPr>
              <a:pPr algn="ctr"/>
              <a:t># 107</a:t>
            </a:fld>
            <a:endParaRPr lang="en-IN" sz="2000" b="1">
              <a:solidFill>
                <a:schemeClr val="bg1"/>
              </a:solidFill>
              <a:latin typeface="Times New Roman" panose="02020603050405020304" pitchFamily="18" charset="0"/>
              <a:cs typeface="Times New Roman" panose="02020603050405020304" pitchFamily="18" charset="0"/>
            </a:endParaRPr>
          </a:p>
        </xdr:txBody>
      </xdr:sp>
      <xdr:sp macro="" textlink="">
        <xdr:nvSpPr>
          <xdr:cNvPr id="38" name="Rectangle: Rounded Corners 37">
            <a:extLst>
              <a:ext uri="{FF2B5EF4-FFF2-40B4-BE49-F238E27FC236}">
                <a16:creationId xmlns:a16="http://schemas.microsoft.com/office/drawing/2014/main" id="{67084449-A1B6-270B-B7E5-D1082E167A3F}"/>
              </a:ext>
            </a:extLst>
          </xdr:cNvPr>
          <xdr:cNvSpPr/>
        </xdr:nvSpPr>
        <xdr:spPr>
          <a:xfrm>
            <a:off x="236220" y="2681714"/>
            <a:ext cx="2429554" cy="360243"/>
          </a:xfrm>
          <a:prstGeom prst="roundRect">
            <a:avLst/>
          </a:prstGeom>
          <a:gradFill flip="none" rotWithShape="1">
            <a:gsLst>
              <a:gs pos="0">
                <a:schemeClr val="tx2">
                  <a:lumMod val="50000"/>
                  <a:lumOff val="50000"/>
                </a:schemeClr>
              </a:gs>
              <a:gs pos="96000">
                <a:schemeClr val="tx2">
                  <a:lumMod val="75000"/>
                  <a:lumOff val="25000"/>
                  <a:alpha val="7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Times New Roman" panose="02020603050405020304" pitchFamily="18" charset="0"/>
                <a:cs typeface="Times New Roman" panose="02020603050405020304" pitchFamily="18" charset="0"/>
              </a:rPr>
              <a:t>YOY GROWTH</a:t>
            </a:r>
          </a:p>
        </xdr:txBody>
      </xdr:sp>
    </xdr:grpSp>
    <xdr:clientData/>
  </xdr:twoCellAnchor>
  <xdr:twoCellAnchor>
    <xdr:from>
      <xdr:col>22</xdr:col>
      <xdr:colOff>517127</xdr:colOff>
      <xdr:row>4</xdr:row>
      <xdr:rowOff>126659</xdr:rowOff>
    </xdr:from>
    <xdr:to>
      <xdr:col>28</xdr:col>
      <xdr:colOff>263408</xdr:colOff>
      <xdr:row>17</xdr:row>
      <xdr:rowOff>88708</xdr:rowOff>
    </xdr:to>
    <xdr:grpSp>
      <xdr:nvGrpSpPr>
        <xdr:cNvPr id="39" name="Group 38">
          <a:extLst>
            <a:ext uri="{FF2B5EF4-FFF2-40B4-BE49-F238E27FC236}">
              <a16:creationId xmlns:a16="http://schemas.microsoft.com/office/drawing/2014/main" id="{EFF66A7D-1460-CB08-1E29-C123C01437D9}"/>
            </a:ext>
          </a:extLst>
        </xdr:cNvPr>
        <xdr:cNvGrpSpPr/>
      </xdr:nvGrpSpPr>
      <xdr:grpSpPr>
        <a:xfrm>
          <a:off x="13847537" y="861117"/>
          <a:ext cx="3381847" cy="2349037"/>
          <a:chOff x="68580" y="804304"/>
          <a:chExt cx="2865558" cy="2401350"/>
        </a:xfrm>
      </xdr:grpSpPr>
      <xdr:sp macro="" textlink="">
        <xdr:nvSpPr>
          <xdr:cNvPr id="40" name="Rectangle: Rounded Corners 39">
            <a:extLst>
              <a:ext uri="{FF2B5EF4-FFF2-40B4-BE49-F238E27FC236}">
                <a16:creationId xmlns:a16="http://schemas.microsoft.com/office/drawing/2014/main" id="{F986A895-F3F0-1021-E716-C0E5D21A83F8}"/>
              </a:ext>
            </a:extLst>
          </xdr:cNvPr>
          <xdr:cNvSpPr/>
        </xdr:nvSpPr>
        <xdr:spPr>
          <a:xfrm>
            <a:off x="114301" y="804304"/>
            <a:ext cx="2802320" cy="551793"/>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PROFIT</a:t>
            </a:r>
            <a:r>
              <a:rPr lang="en-IN" sz="1800" b="1" baseline="0">
                <a:latin typeface="Times New Roman" panose="02020603050405020304" pitchFamily="18" charset="0"/>
                <a:cs typeface="Times New Roman" panose="02020603050405020304" pitchFamily="18" charset="0"/>
              </a:rPr>
              <a:t> MARGIN</a:t>
            </a:r>
            <a:endParaRPr lang="en-IN" sz="1800" b="1">
              <a:latin typeface="Times New Roman" panose="02020603050405020304" pitchFamily="18" charset="0"/>
              <a:cs typeface="Times New Roman" panose="02020603050405020304" pitchFamily="18" charset="0"/>
            </a:endParaRPr>
          </a:p>
        </xdr:txBody>
      </xdr:sp>
      <xdr:sp macro="" textlink="">
        <xdr:nvSpPr>
          <xdr:cNvPr id="41" name="Rectangle: Rounded Corners 40">
            <a:extLst>
              <a:ext uri="{FF2B5EF4-FFF2-40B4-BE49-F238E27FC236}">
                <a16:creationId xmlns:a16="http://schemas.microsoft.com/office/drawing/2014/main" id="{C99397C1-5906-E53F-8ADA-99B3367373B2}"/>
              </a:ext>
            </a:extLst>
          </xdr:cNvPr>
          <xdr:cNvSpPr/>
        </xdr:nvSpPr>
        <xdr:spPr>
          <a:xfrm>
            <a:off x="68580" y="1455157"/>
            <a:ext cx="2865558" cy="1750497"/>
          </a:xfrm>
          <a:prstGeom prst="roundRect">
            <a:avLst/>
          </a:prstGeom>
          <a:gradFill>
            <a:gsLst>
              <a:gs pos="0">
                <a:schemeClr val="tx2">
                  <a:lumMod val="65000"/>
                  <a:lumOff val="35000"/>
                  <a:alpha val="75000"/>
                </a:schemeClr>
              </a:gs>
              <a:gs pos="100000">
                <a:schemeClr val="tx2">
                  <a:lumMod val="75000"/>
                  <a:lumOff val="25000"/>
                </a:schemeClr>
              </a:gs>
            </a:gsLst>
            <a:path path="circle">
              <a:fillToRect l="50000" t="130000" r="50000" b="-30000"/>
            </a:path>
          </a:gradFill>
          <a:ln>
            <a:solidFill>
              <a:schemeClr val="accent1">
                <a:shade val="15000"/>
                <a:alpha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2" name="Rectangle: Rounded Corners 41">
            <a:extLst>
              <a:ext uri="{FF2B5EF4-FFF2-40B4-BE49-F238E27FC236}">
                <a16:creationId xmlns:a16="http://schemas.microsoft.com/office/drawing/2014/main" id="{E64B8EEF-7366-88BD-F686-0256D182900B}"/>
              </a:ext>
            </a:extLst>
          </xdr:cNvPr>
          <xdr:cNvSpPr/>
        </xdr:nvSpPr>
        <xdr:spPr>
          <a:xfrm>
            <a:off x="198120" y="1593368"/>
            <a:ext cx="2536234" cy="437493"/>
          </a:xfrm>
          <a:prstGeom prst="roundRect">
            <a:avLst/>
          </a:prstGeom>
          <a:gradFill flip="none" rotWithShape="1">
            <a:gsLst>
              <a:gs pos="0">
                <a:schemeClr val="tx2">
                  <a:lumMod val="50000"/>
                  <a:lumOff val="50000"/>
                </a:schemeClr>
              </a:gs>
              <a:gs pos="83000">
                <a:schemeClr val="tx2">
                  <a:lumMod val="75000"/>
                  <a:lumOff val="2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6C0FBB-BFA6-434D-8B2A-8E0F0EA66CC3}" type="TxLink">
              <a:rPr lang="en-US" sz="2000" b="1" i="0" u="none" strike="noStrike">
                <a:solidFill>
                  <a:schemeClr val="bg1"/>
                </a:solidFill>
                <a:latin typeface="Times New Roman" panose="02020603050405020304" pitchFamily="18" charset="0"/>
                <a:ea typeface="Calibri"/>
                <a:cs typeface="Times New Roman" panose="02020603050405020304" pitchFamily="18" charset="0"/>
              </a:rPr>
              <a:pPr algn="ctr"/>
              <a:t>11.08%</a:t>
            </a:fld>
            <a:endParaRPr lang="en-IN" sz="3600" b="1">
              <a:solidFill>
                <a:schemeClr val="bg1"/>
              </a:solidFill>
              <a:latin typeface="Times New Roman" panose="02020603050405020304" pitchFamily="18" charset="0"/>
              <a:cs typeface="Times New Roman" panose="02020603050405020304" pitchFamily="18" charset="0"/>
            </a:endParaRPr>
          </a:p>
        </xdr:txBody>
      </xdr:sp>
      <xdr:sp macro="" textlink="">
        <xdr:nvSpPr>
          <xdr:cNvPr id="44" name="Rectangle: Rounded Corners 43">
            <a:extLst>
              <a:ext uri="{FF2B5EF4-FFF2-40B4-BE49-F238E27FC236}">
                <a16:creationId xmlns:a16="http://schemas.microsoft.com/office/drawing/2014/main" id="{FA039EDC-9E41-F673-3D10-C0934DE48A8A}"/>
              </a:ext>
            </a:extLst>
          </xdr:cNvPr>
          <xdr:cNvSpPr/>
        </xdr:nvSpPr>
        <xdr:spPr>
          <a:xfrm>
            <a:off x="236220" y="2681714"/>
            <a:ext cx="2429554" cy="360243"/>
          </a:xfrm>
          <a:prstGeom prst="roundRect">
            <a:avLst/>
          </a:prstGeom>
          <a:gradFill flip="none" rotWithShape="1">
            <a:gsLst>
              <a:gs pos="0">
                <a:schemeClr val="tx2">
                  <a:lumMod val="50000"/>
                  <a:lumOff val="50000"/>
                </a:schemeClr>
              </a:gs>
              <a:gs pos="86000">
                <a:schemeClr val="tx2">
                  <a:lumMod val="75000"/>
                  <a:lumOff val="25000"/>
                  <a:alpha val="7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Times New Roman" panose="02020603050405020304" pitchFamily="18" charset="0"/>
                <a:cs typeface="Times New Roman" panose="02020603050405020304" pitchFamily="18" charset="0"/>
              </a:rPr>
              <a:t>YOY GROWTH</a:t>
            </a:r>
          </a:p>
        </xdr:txBody>
      </xdr:sp>
    </xdr:grpSp>
    <xdr:clientData/>
  </xdr:twoCellAnchor>
  <xdr:twoCellAnchor>
    <xdr:from>
      <xdr:col>6</xdr:col>
      <xdr:colOff>382023</xdr:colOff>
      <xdr:row>11</xdr:row>
      <xdr:rowOff>47147</xdr:rowOff>
    </xdr:from>
    <xdr:to>
      <xdr:col>10</xdr:col>
      <xdr:colOff>290082</xdr:colOff>
      <xdr:row>13</xdr:row>
      <xdr:rowOff>128422</xdr:rowOff>
    </xdr:to>
    <xdr:graphicFrame macro="">
      <xdr:nvGraphicFramePr>
        <xdr:cNvPr id="46" name="Chart 45">
          <a:extLst>
            <a:ext uri="{FF2B5EF4-FFF2-40B4-BE49-F238E27FC236}">
              <a16:creationId xmlns:a16="http://schemas.microsoft.com/office/drawing/2014/main" id="{4AB8D9DF-F0CD-4D3E-B25C-12F782FFE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12888</xdr:colOff>
      <xdr:row>11</xdr:row>
      <xdr:rowOff>140127</xdr:rowOff>
    </xdr:from>
    <xdr:to>
      <xdr:col>15</xdr:col>
      <xdr:colOff>365030</xdr:colOff>
      <xdr:row>14</xdr:row>
      <xdr:rowOff>78103</xdr:rowOff>
    </xdr:to>
    <xdr:graphicFrame macro="">
      <xdr:nvGraphicFramePr>
        <xdr:cNvPr id="47" name="Chart 46">
          <a:extLst>
            <a:ext uri="{FF2B5EF4-FFF2-40B4-BE49-F238E27FC236}">
              <a16:creationId xmlns:a16="http://schemas.microsoft.com/office/drawing/2014/main" id="{CA44ABA6-E763-4EFF-83C4-C595C0DEF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63336</xdr:colOff>
      <xdr:row>11</xdr:row>
      <xdr:rowOff>128970</xdr:rowOff>
    </xdr:from>
    <xdr:to>
      <xdr:col>21</xdr:col>
      <xdr:colOff>348074</xdr:colOff>
      <xdr:row>14</xdr:row>
      <xdr:rowOff>25371</xdr:rowOff>
    </xdr:to>
    <xdr:graphicFrame macro="">
      <xdr:nvGraphicFramePr>
        <xdr:cNvPr id="48" name="Chart 47">
          <a:extLst>
            <a:ext uri="{FF2B5EF4-FFF2-40B4-BE49-F238E27FC236}">
              <a16:creationId xmlns:a16="http://schemas.microsoft.com/office/drawing/2014/main" id="{64872158-582F-4B8F-9277-3D99C6F99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489186</xdr:colOff>
      <xdr:row>11</xdr:row>
      <xdr:rowOff>35550</xdr:rowOff>
    </xdr:from>
    <xdr:to>
      <xdr:col>27</xdr:col>
      <xdr:colOff>112890</xdr:colOff>
      <xdr:row>13</xdr:row>
      <xdr:rowOff>156579</xdr:rowOff>
    </xdr:to>
    <xdr:graphicFrame macro="">
      <xdr:nvGraphicFramePr>
        <xdr:cNvPr id="49" name="Chart 48">
          <a:extLst>
            <a:ext uri="{FF2B5EF4-FFF2-40B4-BE49-F238E27FC236}">
              <a16:creationId xmlns:a16="http://schemas.microsoft.com/office/drawing/2014/main" id="{52FF8F83-79BD-4ACD-8107-31AC12F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376344</xdr:colOff>
      <xdr:row>14</xdr:row>
      <xdr:rowOff>132904</xdr:rowOff>
    </xdr:from>
    <xdr:to>
      <xdr:col>11</xdr:col>
      <xdr:colOff>203788</xdr:colOff>
      <xdr:row>16</xdr:row>
      <xdr:rowOff>35442</xdr:rowOff>
    </xdr:to>
    <xdr:sp macro="" textlink="">
      <xdr:nvSpPr>
        <xdr:cNvPr id="10253" name="AutoShape 13">
          <a:extLst>
            <a:ext uri="{FF2B5EF4-FFF2-40B4-BE49-F238E27FC236}">
              <a16:creationId xmlns:a16="http://schemas.microsoft.com/office/drawing/2014/main" id="{5E7B8886-1976-AF4C-7C34-0A26B1B8E34F}"/>
            </a:ext>
          </a:extLst>
        </xdr:cNvPr>
        <xdr:cNvSpPr>
          <a:spLocks noChangeAspect="1" noChangeArrowheads="1"/>
        </xdr:cNvSpPr>
      </xdr:nvSpPr>
      <xdr:spPr bwMode="auto">
        <a:xfrm flipH="1">
          <a:off x="3433204" y="2737881"/>
          <a:ext cx="3495677" cy="27467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8</xdr:col>
          <xdr:colOff>535400</xdr:colOff>
          <xdr:row>14</xdr:row>
          <xdr:rowOff>94805</xdr:rowOff>
        </xdr:from>
        <xdr:to>
          <xdr:col>10</xdr:col>
          <xdr:colOff>276483</xdr:colOff>
          <xdr:row>15</xdr:row>
          <xdr:rowOff>169804</xdr:rowOff>
        </xdr:to>
        <xdr:pic>
          <xdr:nvPicPr>
            <xdr:cNvPr id="6" name="Picture 5">
              <a:extLst>
                <a:ext uri="{FF2B5EF4-FFF2-40B4-BE49-F238E27FC236}">
                  <a16:creationId xmlns:a16="http://schemas.microsoft.com/office/drawing/2014/main" id="{1584F2FB-637C-8CF1-3CB3-303E21CB9139}"/>
                </a:ext>
              </a:extLst>
            </xdr:cNvPr>
            <xdr:cNvPicPr>
              <a:picLocks noChangeAspect="1" noChangeArrowheads="1"/>
              <a:extLst>
                <a:ext uri="{84589F7E-364E-4C9E-8A38-B11213B215E9}">
                  <a14:cameraTool cellRange="'KPI YOY'!$I$8" spid="_x0000_s10361"/>
                </a:ext>
              </a:extLst>
            </xdr:cNvPicPr>
          </xdr:nvPicPr>
          <xdr:blipFill>
            <a:blip xmlns:r="http://schemas.openxmlformats.org/officeDocument/2006/relationships" r:embed="rId5"/>
            <a:srcRect/>
            <a:stretch>
              <a:fillRect/>
            </a:stretch>
          </xdr:blipFill>
          <xdr:spPr bwMode="auto">
            <a:xfrm>
              <a:off x="5427252" y="2597175"/>
              <a:ext cx="964046" cy="253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198103</xdr:colOff>
          <xdr:row>14</xdr:row>
          <xdr:rowOff>132057</xdr:rowOff>
        </xdr:from>
        <xdr:to>
          <xdr:col>16</xdr:col>
          <xdr:colOff>1302</xdr:colOff>
          <xdr:row>16</xdr:row>
          <xdr:rowOff>46713</xdr:rowOff>
        </xdr:to>
        <xdr:pic>
          <xdr:nvPicPr>
            <xdr:cNvPr id="12" name="Picture 11">
              <a:extLst>
                <a:ext uri="{FF2B5EF4-FFF2-40B4-BE49-F238E27FC236}">
                  <a16:creationId xmlns:a16="http://schemas.microsoft.com/office/drawing/2014/main" id="{92EAFF61-BC2F-C6A9-56A3-D2317142A5EB}"/>
                </a:ext>
              </a:extLst>
            </xdr:cNvPr>
            <xdr:cNvPicPr>
              <a:picLocks noChangeAspect="1" noChangeArrowheads="1"/>
              <a:extLst>
                <a:ext uri="{84589F7E-364E-4C9E-8A38-B11213B215E9}">
                  <a14:cameraTool cellRange="'KPI YOY'!$J$8" spid="_x0000_s10362"/>
                </a:ext>
              </a:extLst>
            </xdr:cNvPicPr>
          </xdr:nvPicPr>
          <xdr:blipFill>
            <a:blip xmlns:r="http://schemas.openxmlformats.org/officeDocument/2006/relationships" r:embed="rId6"/>
            <a:srcRect/>
            <a:stretch>
              <a:fillRect/>
            </a:stretch>
          </xdr:blipFill>
          <xdr:spPr bwMode="auto">
            <a:xfrm>
              <a:off x="8758844" y="2634427"/>
              <a:ext cx="1026162" cy="272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165335</xdr:colOff>
          <xdr:row>14</xdr:row>
          <xdr:rowOff>168524</xdr:rowOff>
        </xdr:from>
        <xdr:to>
          <xdr:col>21</xdr:col>
          <xdr:colOff>511322</xdr:colOff>
          <xdr:row>16</xdr:row>
          <xdr:rowOff>64745</xdr:rowOff>
        </xdr:to>
        <xdr:pic>
          <xdr:nvPicPr>
            <xdr:cNvPr id="17" name="Picture 16">
              <a:extLst>
                <a:ext uri="{FF2B5EF4-FFF2-40B4-BE49-F238E27FC236}">
                  <a16:creationId xmlns:a16="http://schemas.microsoft.com/office/drawing/2014/main" id="{F956DCBA-80FE-BC3C-03A0-D98F6D4DC52D}"/>
                </a:ext>
              </a:extLst>
            </xdr:cNvPr>
            <xdr:cNvPicPr>
              <a:picLocks noChangeAspect="1" noChangeArrowheads="1"/>
              <a:extLst>
                <a:ext uri="{84589F7E-364E-4C9E-8A38-B11213B215E9}">
                  <a14:cameraTool cellRange="'KPI YOY'!$K$8" spid="_x0000_s10363"/>
                </a:ext>
              </a:extLst>
            </xdr:cNvPicPr>
          </xdr:nvPicPr>
          <xdr:blipFill>
            <a:blip xmlns:r="http://schemas.openxmlformats.org/officeDocument/2006/relationships" r:embed="rId7"/>
            <a:srcRect/>
            <a:stretch>
              <a:fillRect/>
            </a:stretch>
          </xdr:blipFill>
          <xdr:spPr bwMode="auto">
            <a:xfrm>
              <a:off x="12394965" y="2670894"/>
              <a:ext cx="957468" cy="2537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379615</xdr:colOff>
          <xdr:row>14</xdr:row>
          <xdr:rowOff>113007</xdr:rowOff>
        </xdr:from>
        <xdr:to>
          <xdr:col>27</xdr:col>
          <xdr:colOff>348074</xdr:colOff>
          <xdr:row>16</xdr:row>
          <xdr:rowOff>56444</xdr:rowOff>
        </xdr:to>
        <xdr:pic>
          <xdr:nvPicPr>
            <xdr:cNvPr id="19" name="Picture 18">
              <a:extLst>
                <a:ext uri="{FF2B5EF4-FFF2-40B4-BE49-F238E27FC236}">
                  <a16:creationId xmlns:a16="http://schemas.microsoft.com/office/drawing/2014/main" id="{113D45A5-0F0B-E48A-C139-05978879E933}"/>
                </a:ext>
              </a:extLst>
            </xdr:cNvPr>
            <xdr:cNvPicPr>
              <a:picLocks noChangeAspect="1" noChangeArrowheads="1"/>
              <a:extLst>
                <a:ext uri="{84589F7E-364E-4C9E-8A38-B11213B215E9}">
                  <a14:cameraTool cellRange="'KPI YOY'!$L$8" spid="_x0000_s10364"/>
                </a:ext>
              </a:extLst>
            </xdr:cNvPicPr>
          </xdr:nvPicPr>
          <xdr:blipFill>
            <a:blip xmlns:r="http://schemas.openxmlformats.org/officeDocument/2006/relationships" r:embed="rId8"/>
            <a:srcRect/>
            <a:stretch>
              <a:fillRect/>
            </a:stretch>
          </xdr:blipFill>
          <xdr:spPr bwMode="auto">
            <a:xfrm>
              <a:off x="15666652" y="2615377"/>
              <a:ext cx="1191422" cy="3009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74752</xdr:colOff>
      <xdr:row>17</xdr:row>
      <xdr:rowOff>150657</xdr:rowOff>
    </xdr:from>
    <xdr:to>
      <xdr:col>28</xdr:col>
      <xdr:colOff>413927</xdr:colOff>
      <xdr:row>35</xdr:row>
      <xdr:rowOff>37630</xdr:rowOff>
    </xdr:to>
    <xdr:grpSp>
      <xdr:nvGrpSpPr>
        <xdr:cNvPr id="59" name="Group 58">
          <a:extLst>
            <a:ext uri="{FF2B5EF4-FFF2-40B4-BE49-F238E27FC236}">
              <a16:creationId xmlns:a16="http://schemas.microsoft.com/office/drawing/2014/main" id="{24A5AF0B-AB02-D5F7-1A66-80D56841A6ED}"/>
            </a:ext>
          </a:extLst>
        </xdr:cNvPr>
        <xdr:cNvGrpSpPr/>
      </xdr:nvGrpSpPr>
      <xdr:grpSpPr>
        <a:xfrm>
          <a:off x="74752" y="3272103"/>
          <a:ext cx="17305151" cy="3192033"/>
          <a:chOff x="60578" y="3373202"/>
          <a:chExt cx="16607916" cy="2818990"/>
        </a:xfrm>
      </xdr:grpSpPr>
      <xdr:sp macro="" textlink="">
        <xdr:nvSpPr>
          <xdr:cNvPr id="25" name="Rectangle: Rounded Corners 24">
            <a:extLst>
              <a:ext uri="{FF2B5EF4-FFF2-40B4-BE49-F238E27FC236}">
                <a16:creationId xmlns:a16="http://schemas.microsoft.com/office/drawing/2014/main" id="{E583EB9C-4D84-DC8E-7111-AC551384BD35}"/>
              </a:ext>
            </a:extLst>
          </xdr:cNvPr>
          <xdr:cNvSpPr/>
        </xdr:nvSpPr>
        <xdr:spPr>
          <a:xfrm>
            <a:off x="60578" y="3373202"/>
            <a:ext cx="6075404" cy="2791300"/>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DB6F7115-9032-CDDB-305C-2FAB396C11A1}"/>
              </a:ext>
            </a:extLst>
          </xdr:cNvPr>
          <xdr:cNvSpPr/>
        </xdr:nvSpPr>
        <xdr:spPr>
          <a:xfrm>
            <a:off x="6300739" y="3395470"/>
            <a:ext cx="5735595" cy="2796722"/>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37" name="Rectangle: Rounded Corners 36">
            <a:extLst>
              <a:ext uri="{FF2B5EF4-FFF2-40B4-BE49-F238E27FC236}">
                <a16:creationId xmlns:a16="http://schemas.microsoft.com/office/drawing/2014/main" id="{9036D3E1-C43C-C521-628B-1FBD1C56A7AF}"/>
              </a:ext>
            </a:extLst>
          </xdr:cNvPr>
          <xdr:cNvSpPr/>
        </xdr:nvSpPr>
        <xdr:spPr>
          <a:xfrm>
            <a:off x="12180031" y="3408658"/>
            <a:ext cx="4488463" cy="2740819"/>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0</xdr:col>
      <xdr:colOff>58534</xdr:colOff>
      <xdr:row>35</xdr:row>
      <xdr:rowOff>135942</xdr:rowOff>
    </xdr:from>
    <xdr:to>
      <xdr:col>28</xdr:col>
      <xdr:colOff>438149</xdr:colOff>
      <xdr:row>54</xdr:row>
      <xdr:rowOff>9407</xdr:rowOff>
    </xdr:to>
    <xdr:grpSp>
      <xdr:nvGrpSpPr>
        <xdr:cNvPr id="60" name="Group 59">
          <a:extLst>
            <a:ext uri="{FF2B5EF4-FFF2-40B4-BE49-F238E27FC236}">
              <a16:creationId xmlns:a16="http://schemas.microsoft.com/office/drawing/2014/main" id="{1178D966-559C-3A0E-557D-58D2D26083B6}"/>
            </a:ext>
          </a:extLst>
        </xdr:cNvPr>
        <xdr:cNvGrpSpPr/>
      </xdr:nvGrpSpPr>
      <xdr:grpSpPr>
        <a:xfrm>
          <a:off x="58534" y="6562448"/>
          <a:ext cx="17345591" cy="3362140"/>
          <a:chOff x="-109032" y="6137843"/>
          <a:chExt cx="16630974" cy="3487417"/>
        </a:xfrm>
      </xdr:grpSpPr>
      <xdr:sp macro="" textlink="">
        <xdr:nvSpPr>
          <xdr:cNvPr id="43" name="Rectangle: Rounded Corners 42">
            <a:extLst>
              <a:ext uri="{FF2B5EF4-FFF2-40B4-BE49-F238E27FC236}">
                <a16:creationId xmlns:a16="http://schemas.microsoft.com/office/drawing/2014/main" id="{A43DFF46-9812-5864-782D-C4F77CB8E89C}"/>
              </a:ext>
            </a:extLst>
          </xdr:cNvPr>
          <xdr:cNvSpPr/>
        </xdr:nvSpPr>
        <xdr:spPr>
          <a:xfrm>
            <a:off x="-109032" y="6181540"/>
            <a:ext cx="6434873" cy="3367789"/>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45" name="Rectangle: Rounded Corners 44">
            <a:extLst>
              <a:ext uri="{FF2B5EF4-FFF2-40B4-BE49-F238E27FC236}">
                <a16:creationId xmlns:a16="http://schemas.microsoft.com/office/drawing/2014/main" id="{E0E4B240-4A87-4206-F19E-CE88DF1D2F3B}"/>
              </a:ext>
            </a:extLst>
          </xdr:cNvPr>
          <xdr:cNvSpPr/>
        </xdr:nvSpPr>
        <xdr:spPr>
          <a:xfrm>
            <a:off x="11790586" y="6137843"/>
            <a:ext cx="4731356" cy="3487417"/>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0" name="Rectangle: Rounded Corners 49">
            <a:extLst>
              <a:ext uri="{FF2B5EF4-FFF2-40B4-BE49-F238E27FC236}">
                <a16:creationId xmlns:a16="http://schemas.microsoft.com/office/drawing/2014/main" id="{8B990D66-8F0E-F844-53BB-FAB9CCA29DF2}"/>
              </a:ext>
            </a:extLst>
          </xdr:cNvPr>
          <xdr:cNvSpPr/>
        </xdr:nvSpPr>
        <xdr:spPr>
          <a:xfrm>
            <a:off x="6548778" y="6188729"/>
            <a:ext cx="5079167" cy="3368683"/>
          </a:xfrm>
          <a:prstGeom prst="roundRect">
            <a:avLst/>
          </a:prstGeom>
          <a:gradFill flip="none" rotWithShape="1">
            <a:gsLst>
              <a:gs pos="0">
                <a:schemeClr val="tx2">
                  <a:lumMod val="85000"/>
                  <a:lumOff val="15000"/>
                  <a:alpha val="75000"/>
                </a:schemeClr>
              </a:gs>
              <a:gs pos="100000">
                <a:schemeClr val="tx2">
                  <a:lumMod val="50000"/>
                  <a:lumOff val="50000"/>
                  <a:alpha val="7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12</xdr:col>
      <xdr:colOff>125917</xdr:colOff>
      <xdr:row>36</xdr:row>
      <xdr:rowOff>175621</xdr:rowOff>
    </xdr:from>
    <xdr:to>
      <xdr:col>19</xdr:col>
      <xdr:colOff>4115</xdr:colOff>
      <xdr:row>39</xdr:row>
      <xdr:rowOff>164578</xdr:rowOff>
    </xdr:to>
    <xdr:sp macro="" textlink="">
      <xdr:nvSpPr>
        <xdr:cNvPr id="53" name="Rectangle: Rounded Corners 52">
          <a:extLst>
            <a:ext uri="{FF2B5EF4-FFF2-40B4-BE49-F238E27FC236}">
              <a16:creationId xmlns:a16="http://schemas.microsoft.com/office/drawing/2014/main" id="{D4A059DB-275D-495E-961E-731CE4E63888}"/>
            </a:ext>
          </a:extLst>
        </xdr:cNvPr>
        <xdr:cNvSpPr/>
      </xdr:nvSpPr>
      <xdr:spPr>
        <a:xfrm>
          <a:off x="7463695" y="6610288"/>
          <a:ext cx="4158568" cy="525179"/>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TOP</a:t>
          </a:r>
          <a:r>
            <a:rPr lang="en-IN" sz="1800" b="1" baseline="0">
              <a:latin typeface="Times New Roman" panose="02020603050405020304" pitchFamily="18" charset="0"/>
              <a:cs typeface="Times New Roman" panose="02020603050405020304" pitchFamily="18" charset="0"/>
            </a:rPr>
            <a:t> 5 SUB-CATEGORIES</a:t>
          </a:r>
          <a:endParaRPr lang="en-IN" sz="1800" b="1">
            <a:latin typeface="Times New Roman" panose="02020603050405020304" pitchFamily="18" charset="0"/>
            <a:cs typeface="Times New Roman" panose="02020603050405020304" pitchFamily="18" charset="0"/>
          </a:endParaRPr>
        </a:p>
      </xdr:txBody>
    </xdr:sp>
    <xdr:clientData/>
  </xdr:twoCellAnchor>
  <xdr:twoCellAnchor>
    <xdr:from>
      <xdr:col>11</xdr:col>
      <xdr:colOff>520032</xdr:colOff>
      <xdr:row>18</xdr:row>
      <xdr:rowOff>140526</xdr:rowOff>
    </xdr:from>
    <xdr:to>
      <xdr:col>19</xdr:col>
      <xdr:colOff>329259</xdr:colOff>
      <xdr:row>21</xdr:row>
      <xdr:rowOff>102974</xdr:rowOff>
    </xdr:to>
    <xdr:sp macro="" textlink="">
      <xdr:nvSpPr>
        <xdr:cNvPr id="54" name="Rectangle: Rounded Corners 53">
          <a:extLst>
            <a:ext uri="{FF2B5EF4-FFF2-40B4-BE49-F238E27FC236}">
              <a16:creationId xmlns:a16="http://schemas.microsoft.com/office/drawing/2014/main" id="{2E5410E1-AE6A-DA72-880D-DCC91EEE62A9}"/>
            </a:ext>
          </a:extLst>
        </xdr:cNvPr>
        <xdr:cNvSpPr/>
      </xdr:nvSpPr>
      <xdr:spPr>
        <a:xfrm>
          <a:off x="7246328" y="3357859"/>
          <a:ext cx="4701079" cy="498671"/>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CATEGORY WISE PROFIT</a:t>
          </a:r>
        </a:p>
      </xdr:txBody>
    </xdr:sp>
    <xdr:clientData/>
  </xdr:twoCellAnchor>
  <xdr:twoCellAnchor>
    <xdr:from>
      <xdr:col>21</xdr:col>
      <xdr:colOff>143102</xdr:colOff>
      <xdr:row>18</xdr:row>
      <xdr:rowOff>172922</xdr:rowOff>
    </xdr:from>
    <xdr:to>
      <xdr:col>28</xdr:col>
      <xdr:colOff>147932</xdr:colOff>
      <xdr:row>21</xdr:row>
      <xdr:rowOff>161878</xdr:rowOff>
    </xdr:to>
    <xdr:sp macro="" textlink="">
      <xdr:nvSpPr>
        <xdr:cNvPr id="55" name="Rectangle: Rounded Corners 54">
          <a:extLst>
            <a:ext uri="{FF2B5EF4-FFF2-40B4-BE49-F238E27FC236}">
              <a16:creationId xmlns:a16="http://schemas.microsoft.com/office/drawing/2014/main" id="{30A32BE7-F4A5-44E2-AE1A-9EC88C4543B3}"/>
            </a:ext>
          </a:extLst>
        </xdr:cNvPr>
        <xdr:cNvSpPr/>
      </xdr:nvSpPr>
      <xdr:spPr>
        <a:xfrm>
          <a:off x="12984213" y="3390255"/>
          <a:ext cx="4285200" cy="525179"/>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CATEGORY WISE SALES SHARE % </a:t>
          </a:r>
        </a:p>
      </xdr:txBody>
    </xdr:sp>
    <xdr:clientData/>
  </xdr:twoCellAnchor>
  <xdr:twoCellAnchor>
    <xdr:from>
      <xdr:col>1</xdr:col>
      <xdr:colOff>130071</xdr:colOff>
      <xdr:row>36</xdr:row>
      <xdr:rowOff>78313</xdr:rowOff>
    </xdr:from>
    <xdr:to>
      <xdr:col>9</xdr:col>
      <xdr:colOff>438150</xdr:colOff>
      <xdr:row>39</xdr:row>
      <xdr:rowOff>67270</xdr:rowOff>
    </xdr:to>
    <xdr:sp macro="" textlink="">
      <xdr:nvSpPr>
        <xdr:cNvPr id="56" name="Rectangle: Rounded Corners 55">
          <a:extLst>
            <a:ext uri="{FF2B5EF4-FFF2-40B4-BE49-F238E27FC236}">
              <a16:creationId xmlns:a16="http://schemas.microsoft.com/office/drawing/2014/main" id="{11FED553-9243-754C-F4D3-BD22E912189A}"/>
            </a:ext>
          </a:extLst>
        </xdr:cNvPr>
        <xdr:cNvSpPr/>
      </xdr:nvSpPr>
      <xdr:spPr>
        <a:xfrm>
          <a:off x="739671" y="6593413"/>
          <a:ext cx="5184879" cy="531882"/>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SALES BY STATE</a:t>
          </a:r>
        </a:p>
      </xdr:txBody>
    </xdr:sp>
    <xdr:clientData/>
  </xdr:twoCellAnchor>
  <xdr:twoCellAnchor>
    <xdr:from>
      <xdr:col>1</xdr:col>
      <xdr:colOff>67195</xdr:colOff>
      <xdr:row>18</xdr:row>
      <xdr:rowOff>122137</xdr:rowOff>
    </xdr:from>
    <xdr:to>
      <xdr:col>9</xdr:col>
      <xdr:colOff>298621</xdr:colOff>
      <xdr:row>21</xdr:row>
      <xdr:rowOff>72081</xdr:rowOff>
    </xdr:to>
    <xdr:sp macro="" textlink="">
      <xdr:nvSpPr>
        <xdr:cNvPr id="57" name="Rectangle: Rounded Corners 56">
          <a:extLst>
            <a:ext uri="{FF2B5EF4-FFF2-40B4-BE49-F238E27FC236}">
              <a16:creationId xmlns:a16="http://schemas.microsoft.com/office/drawing/2014/main" id="{122AB924-2E2C-18D9-2115-22A797E7A45D}"/>
            </a:ext>
          </a:extLst>
        </xdr:cNvPr>
        <xdr:cNvSpPr/>
      </xdr:nvSpPr>
      <xdr:spPr>
        <a:xfrm>
          <a:off x="674736" y="3458461"/>
          <a:ext cx="5091750" cy="505998"/>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SALES</a:t>
          </a:r>
          <a:r>
            <a:rPr lang="en-IN" sz="1800" b="1" baseline="0">
              <a:latin typeface="Times New Roman" panose="02020603050405020304" pitchFamily="18" charset="0"/>
              <a:cs typeface="Times New Roman" panose="02020603050405020304" pitchFamily="18" charset="0"/>
            </a:rPr>
            <a:t>  AND PROFIT </a:t>
          </a:r>
          <a:r>
            <a:rPr lang="en-IN" sz="1800" b="1">
              <a:latin typeface="Times New Roman" panose="02020603050405020304" pitchFamily="18" charset="0"/>
              <a:cs typeface="Times New Roman" panose="02020603050405020304" pitchFamily="18" charset="0"/>
            </a:rPr>
            <a:t>ANALYSIS</a:t>
          </a:r>
        </a:p>
      </xdr:txBody>
    </xdr:sp>
    <xdr:clientData/>
  </xdr:twoCellAnchor>
  <xdr:twoCellAnchor>
    <xdr:from>
      <xdr:col>20</xdr:col>
      <xdr:colOff>547713</xdr:colOff>
      <xdr:row>36</xdr:row>
      <xdr:rowOff>52992</xdr:rowOff>
    </xdr:from>
    <xdr:to>
      <xdr:col>27</xdr:col>
      <xdr:colOff>150518</xdr:colOff>
      <xdr:row>39</xdr:row>
      <xdr:rowOff>41949</xdr:rowOff>
    </xdr:to>
    <xdr:sp macro="" textlink="">
      <xdr:nvSpPr>
        <xdr:cNvPr id="58" name="Rectangle: Rounded Corners 57">
          <a:extLst>
            <a:ext uri="{FF2B5EF4-FFF2-40B4-BE49-F238E27FC236}">
              <a16:creationId xmlns:a16="http://schemas.microsoft.com/office/drawing/2014/main" id="{97834E0E-6B69-C23D-F70F-CDD5AFD29E5F}"/>
            </a:ext>
          </a:extLst>
        </xdr:cNvPr>
        <xdr:cNvSpPr/>
      </xdr:nvSpPr>
      <xdr:spPr>
        <a:xfrm>
          <a:off x="12777343" y="6487659"/>
          <a:ext cx="3883175" cy="525179"/>
        </a:xfrm>
        <a:prstGeom prst="roundRect">
          <a:avLst/>
        </a:prstGeom>
        <a:gradFill flip="none" rotWithShape="1">
          <a:gsLst>
            <a:gs pos="0">
              <a:schemeClr val="tx2">
                <a:lumMod val="50000"/>
                <a:lumOff val="50000"/>
              </a:schemeClr>
            </a:gs>
            <a:gs pos="100000">
              <a:schemeClr val="tx2">
                <a:lumMod val="85000"/>
                <a:lumOff val="15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FILTERS</a:t>
          </a:r>
        </a:p>
      </xdr:txBody>
    </xdr:sp>
    <xdr:clientData/>
  </xdr:twoCellAnchor>
  <xdr:twoCellAnchor>
    <xdr:from>
      <xdr:col>0</xdr:col>
      <xdr:colOff>0</xdr:colOff>
      <xdr:row>21</xdr:row>
      <xdr:rowOff>178387</xdr:rowOff>
    </xdr:from>
    <xdr:to>
      <xdr:col>13</xdr:col>
      <xdr:colOff>401595</xdr:colOff>
      <xdr:row>34</xdr:row>
      <xdr:rowOff>9390</xdr:rowOff>
    </xdr:to>
    <xdr:graphicFrame macro="">
      <xdr:nvGraphicFramePr>
        <xdr:cNvPr id="61" name="Chart 60">
          <a:extLst>
            <a:ext uri="{FF2B5EF4-FFF2-40B4-BE49-F238E27FC236}">
              <a16:creationId xmlns:a16="http://schemas.microsoft.com/office/drawing/2014/main" id="{2B28F6BB-0FF1-4ED9-BC1B-48784260A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483973</xdr:colOff>
      <xdr:row>21</xdr:row>
      <xdr:rowOff>175055</xdr:rowOff>
    </xdr:from>
    <xdr:to>
      <xdr:col>19</xdr:col>
      <xdr:colOff>205946</xdr:colOff>
      <xdr:row>35</xdr:row>
      <xdr:rowOff>0</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AE28C72E-F6A8-46B6-B7A0-DD37F3FA9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559378" y="4067433"/>
              <a:ext cx="5189838" cy="24198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447528</xdr:colOff>
      <xdr:row>22</xdr:row>
      <xdr:rowOff>96723</xdr:rowOff>
    </xdr:from>
    <xdr:to>
      <xdr:col>27</xdr:col>
      <xdr:colOff>457200</xdr:colOff>
      <xdr:row>35</xdr:row>
      <xdr:rowOff>147442</xdr:rowOff>
    </xdr:to>
    <xdr:graphicFrame macro="">
      <xdr:nvGraphicFramePr>
        <xdr:cNvPr id="63" name="Chart 62">
          <a:extLst>
            <a:ext uri="{FF2B5EF4-FFF2-40B4-BE49-F238E27FC236}">
              <a16:creationId xmlns:a16="http://schemas.microsoft.com/office/drawing/2014/main" id="{37D2E7BF-FCB1-42B3-973D-8E7547241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314325</xdr:colOff>
      <xdr:row>39</xdr:row>
      <xdr:rowOff>123825</xdr:rowOff>
    </xdr:from>
    <xdr:to>
      <xdr:col>10</xdr:col>
      <xdr:colOff>161925</xdr:colOff>
      <xdr:row>52</xdr:row>
      <xdr:rowOff>85725</xdr:rowOff>
    </xdr:to>
    <mc:AlternateContent xmlns:mc="http://schemas.openxmlformats.org/markup-compatibility/2006">
      <mc:Choice xmlns:cx4="http://schemas.microsoft.com/office/drawing/2016/5/10/chartex" Requires="cx4">
        <xdr:graphicFrame macro="">
          <xdr:nvGraphicFramePr>
            <xdr:cNvPr id="10240" name="Chart 10239">
              <a:extLst>
                <a:ext uri="{FF2B5EF4-FFF2-40B4-BE49-F238E27FC236}">
                  <a16:creationId xmlns:a16="http://schemas.microsoft.com/office/drawing/2014/main" id="{399ABC89-48A6-40B8-A7A6-A480F993BA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14325" y="7181850"/>
              <a:ext cx="5943600" cy="2314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76316</xdr:colOff>
      <xdr:row>40</xdr:row>
      <xdr:rowOff>14594</xdr:rowOff>
    </xdr:from>
    <xdr:to>
      <xdr:col>19</xdr:col>
      <xdr:colOff>497560</xdr:colOff>
      <xdr:row>53</xdr:row>
      <xdr:rowOff>145456</xdr:rowOff>
    </xdr:to>
    <xdr:graphicFrame macro="">
      <xdr:nvGraphicFramePr>
        <xdr:cNvPr id="10241" name="Chart 10240">
          <a:extLst>
            <a:ext uri="{FF2B5EF4-FFF2-40B4-BE49-F238E27FC236}">
              <a16:creationId xmlns:a16="http://schemas.microsoft.com/office/drawing/2014/main" id="{2EE8DB9E-49B9-4637-93C6-6D1AFE09A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23</xdr:col>
      <xdr:colOff>248712</xdr:colOff>
      <xdr:row>39</xdr:row>
      <xdr:rowOff>174651</xdr:rowOff>
    </xdr:from>
    <xdr:to>
      <xdr:col>25</xdr:col>
      <xdr:colOff>355473</xdr:colOff>
      <xdr:row>52</xdr:row>
      <xdr:rowOff>84006</xdr:rowOff>
    </xdr:to>
    <mc:AlternateContent xmlns:mc="http://schemas.openxmlformats.org/markup-compatibility/2006">
      <mc:Choice xmlns:a14="http://schemas.microsoft.com/office/drawing/2010/main" Requires="a14">
        <xdr:graphicFrame macro="">
          <xdr:nvGraphicFramePr>
            <xdr:cNvPr id="10242" name="Region 1">
              <a:extLst>
                <a:ext uri="{FF2B5EF4-FFF2-40B4-BE49-F238E27FC236}">
                  <a16:creationId xmlns:a16="http://schemas.microsoft.com/office/drawing/2014/main" id="{49EF7D7A-9AB1-4199-832B-B2616753F2C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185049" y="7335615"/>
              <a:ext cx="1318617" cy="2296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524321</xdr:colOff>
      <xdr:row>39</xdr:row>
      <xdr:rowOff>175807</xdr:rowOff>
    </xdr:from>
    <xdr:to>
      <xdr:col>28</xdr:col>
      <xdr:colOff>31280</xdr:colOff>
      <xdr:row>52</xdr:row>
      <xdr:rowOff>27869</xdr:rowOff>
    </xdr:to>
    <mc:AlternateContent xmlns:mc="http://schemas.openxmlformats.org/markup-compatibility/2006">
      <mc:Choice xmlns:a14="http://schemas.microsoft.com/office/drawing/2010/main" Requires="a14">
        <xdr:graphicFrame macro="">
          <xdr:nvGraphicFramePr>
            <xdr:cNvPr id="10243" name="Segment 1">
              <a:extLst>
                <a:ext uri="{FF2B5EF4-FFF2-40B4-BE49-F238E27FC236}">
                  <a16:creationId xmlns:a16="http://schemas.microsoft.com/office/drawing/2014/main" id="{04098AEB-F36C-4127-AF7B-50998CAABB5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672514" y="7336771"/>
              <a:ext cx="1324742" cy="223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585244</xdr:colOff>
      <xdr:row>40</xdr:row>
      <xdr:rowOff>28575</xdr:rowOff>
    </xdr:from>
    <xdr:to>
      <xdr:col>23</xdr:col>
      <xdr:colOff>38099</xdr:colOff>
      <xdr:row>52</xdr:row>
      <xdr:rowOff>40376</xdr:rowOff>
    </xdr:to>
    <mc:AlternateContent xmlns:mc="http://schemas.openxmlformats.org/markup-compatibility/2006">
      <mc:Choice xmlns:a14="http://schemas.microsoft.com/office/drawing/2010/main" Requires="a14">
        <xdr:graphicFrame macro="">
          <xdr:nvGraphicFramePr>
            <xdr:cNvPr id="10244" name="Year 1">
              <a:extLst>
                <a:ext uri="{FF2B5EF4-FFF2-40B4-BE49-F238E27FC236}">
                  <a16:creationId xmlns:a16="http://schemas.microsoft.com/office/drawing/2014/main" id="{41901F5F-43D7-4965-8F61-60A8316D0EA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703798" y="7373153"/>
              <a:ext cx="1270638" cy="2215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246825</xdr:colOff>
      <xdr:row>7</xdr:row>
      <xdr:rowOff>167417</xdr:rowOff>
    </xdr:from>
    <xdr:to>
      <xdr:col>5</xdr:col>
      <xdr:colOff>412267</xdr:colOff>
      <xdr:row>17</xdr:row>
      <xdr:rowOff>44160</xdr:rowOff>
    </xdr:to>
    <xdr:grpSp>
      <xdr:nvGrpSpPr>
        <xdr:cNvPr id="10247" name="Group 10246">
          <a:extLst>
            <a:ext uri="{FF2B5EF4-FFF2-40B4-BE49-F238E27FC236}">
              <a16:creationId xmlns:a16="http://schemas.microsoft.com/office/drawing/2014/main" id="{3F568FBA-FA27-5651-47DD-D2C46F749230}"/>
            </a:ext>
          </a:extLst>
        </xdr:cNvPr>
        <xdr:cNvGrpSpPr/>
      </xdr:nvGrpSpPr>
      <xdr:grpSpPr>
        <a:xfrm>
          <a:off x="246825" y="1452718"/>
          <a:ext cx="3195081" cy="1712888"/>
          <a:chOff x="17992384" y="3654536"/>
          <a:chExt cx="3200527" cy="1684879"/>
        </a:xfrm>
      </xdr:grpSpPr>
      <xdr:sp macro="" textlink="">
        <xdr:nvSpPr>
          <xdr:cNvPr id="5" name="Rectangle: Rounded Corners 4">
            <a:extLst>
              <a:ext uri="{FF2B5EF4-FFF2-40B4-BE49-F238E27FC236}">
                <a16:creationId xmlns:a16="http://schemas.microsoft.com/office/drawing/2014/main" id="{5D54061E-F5F9-0736-5904-B7BFF287675B}"/>
              </a:ext>
            </a:extLst>
          </xdr:cNvPr>
          <xdr:cNvSpPr/>
        </xdr:nvSpPr>
        <xdr:spPr>
          <a:xfrm>
            <a:off x="17992384" y="3654536"/>
            <a:ext cx="3200527" cy="1684879"/>
          </a:xfrm>
          <a:prstGeom prst="roundRect">
            <a:avLst/>
          </a:prstGeom>
          <a:gradFill>
            <a:gsLst>
              <a:gs pos="0">
                <a:schemeClr val="tx2">
                  <a:lumMod val="65000"/>
                  <a:lumOff val="35000"/>
                  <a:alpha val="75000"/>
                </a:schemeClr>
              </a:gs>
              <a:gs pos="100000">
                <a:schemeClr val="tx2">
                  <a:lumMod val="75000"/>
                  <a:lumOff val="25000"/>
                </a:schemeClr>
              </a:gs>
            </a:gsLst>
            <a:path path="circle">
              <a:fillToRect l="50000" t="130000" r="50000" b="-30000"/>
            </a:path>
          </a:gradFill>
          <a:ln>
            <a:solidFill>
              <a:schemeClr val="accent1">
                <a:shade val="15000"/>
                <a:alpha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a:t>
            </a:r>
          </a:p>
        </xdr:txBody>
      </xdr:sp>
      <xdr:sp macro="" textlink="KPI!B17">
        <xdr:nvSpPr>
          <xdr:cNvPr id="8" name="Rectangle: Rounded Corners 7">
            <a:extLst>
              <a:ext uri="{FF2B5EF4-FFF2-40B4-BE49-F238E27FC236}">
                <a16:creationId xmlns:a16="http://schemas.microsoft.com/office/drawing/2014/main" id="{3F6383A1-B7F5-0601-68D9-E3FE3AD1F30B}"/>
              </a:ext>
            </a:extLst>
          </xdr:cNvPr>
          <xdr:cNvSpPr/>
        </xdr:nvSpPr>
        <xdr:spPr>
          <a:xfrm>
            <a:off x="18177998" y="3764908"/>
            <a:ext cx="2832707" cy="421093"/>
          </a:xfrm>
          <a:prstGeom prst="roundRect">
            <a:avLst/>
          </a:prstGeom>
          <a:gradFill flip="none" rotWithShape="1">
            <a:gsLst>
              <a:gs pos="0">
                <a:schemeClr val="tx2">
                  <a:lumMod val="50000"/>
                  <a:lumOff val="50000"/>
                </a:schemeClr>
              </a:gs>
              <a:gs pos="82000">
                <a:schemeClr val="tx2">
                  <a:lumMod val="75000"/>
                  <a:lumOff val="2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7E0889-2487-4E53-B41D-AE4E7C584D73}" type="TxLink">
              <a:rPr lang="en-US" sz="2000" b="1" i="0" u="none" strike="noStrike">
                <a:solidFill>
                  <a:srgbClr val="FFFFFF"/>
                </a:solidFill>
                <a:latin typeface="Times New Roman" panose="02020603050405020304" pitchFamily="18" charset="0"/>
                <a:ea typeface="Calibri"/>
                <a:cs typeface="Times New Roman" panose="02020603050405020304" pitchFamily="18" charset="0"/>
              </a:rPr>
              <a:pPr algn="ctr"/>
              <a:t>$ 20.01 K</a:t>
            </a:fld>
            <a:endParaRPr lang="en-IN" sz="2000" b="1">
              <a:solidFill>
                <a:srgbClr val="FFFFFF"/>
              </a:solidFill>
              <a:latin typeface="Times New Roman" panose="02020603050405020304" pitchFamily="18" charset="0"/>
              <a:cs typeface="Times New Roman" panose="02020603050405020304" pitchFamily="18" charset="0"/>
            </a:endParaRPr>
          </a:p>
        </xdr:txBody>
      </xdr:sp>
      <xdr:graphicFrame macro="">
        <xdr:nvGraphicFramePr>
          <xdr:cNvPr id="9" name="Chart 8">
            <a:extLst>
              <a:ext uri="{FF2B5EF4-FFF2-40B4-BE49-F238E27FC236}">
                <a16:creationId xmlns:a16="http://schemas.microsoft.com/office/drawing/2014/main" id="{71BFAC2D-E69E-408E-AFD0-EC3C16DEBC8F}"/>
              </a:ext>
            </a:extLst>
          </xdr:cNvPr>
          <xdr:cNvGraphicFramePr>
            <a:graphicFrameLocks/>
          </xdr:cNvGraphicFramePr>
        </xdr:nvGraphicFramePr>
        <xdr:xfrm>
          <a:off x="18103716" y="4062109"/>
          <a:ext cx="2671002" cy="44942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3" name="Rectangle: Rounded Corners 12">
            <a:extLst>
              <a:ext uri="{FF2B5EF4-FFF2-40B4-BE49-F238E27FC236}">
                <a16:creationId xmlns:a16="http://schemas.microsoft.com/office/drawing/2014/main" id="{3B6C4A54-A4F0-4C10-8649-D16B37DA8CE5}"/>
              </a:ext>
            </a:extLst>
          </xdr:cNvPr>
          <xdr:cNvSpPr/>
        </xdr:nvSpPr>
        <xdr:spPr>
          <a:xfrm>
            <a:off x="18166064" y="4794953"/>
            <a:ext cx="2713556" cy="384064"/>
          </a:xfrm>
          <a:prstGeom prst="roundRect">
            <a:avLst/>
          </a:prstGeom>
          <a:gradFill flip="none" rotWithShape="1">
            <a:gsLst>
              <a:gs pos="0">
                <a:schemeClr val="tx2">
                  <a:lumMod val="50000"/>
                  <a:lumOff val="50000"/>
                </a:schemeClr>
              </a:gs>
              <a:gs pos="91000">
                <a:schemeClr val="tx2">
                  <a:lumMod val="75000"/>
                  <a:lumOff val="25000"/>
                  <a:alpha val="75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Times New Roman" panose="02020603050405020304" pitchFamily="18" charset="0"/>
                <a:cs typeface="Times New Roman" panose="02020603050405020304" pitchFamily="18" charset="0"/>
              </a:rPr>
              <a:t>YOY GROWTH</a:t>
            </a:r>
          </a:p>
        </xdr:txBody>
      </xdr:sp>
      <mc:AlternateContent xmlns:mc="http://schemas.openxmlformats.org/markup-compatibility/2006">
        <mc:Choice xmlns:a14="http://schemas.microsoft.com/office/drawing/2010/main" Requires="a14">
          <xdr:pic>
            <xdr:nvPicPr>
              <xdr:cNvPr id="15" name="Picture 14">
                <a:extLst>
                  <a:ext uri="{FF2B5EF4-FFF2-40B4-BE49-F238E27FC236}">
                    <a16:creationId xmlns:a16="http://schemas.microsoft.com/office/drawing/2014/main" id="{A16511E4-DFFA-008F-E7F7-0B0612411DBD}"/>
                  </a:ext>
                </a:extLst>
              </xdr:cNvPr>
              <xdr:cNvPicPr>
                <a:picLocks noChangeAspect="1" noChangeArrowheads="1"/>
                <a:extLst>
                  <a:ext uri="{84589F7E-364E-4C9E-8A38-B11213B215E9}">
                    <a14:cameraTool cellRange="'KPI YOY'!$H$8" spid="_x0000_s10365"/>
                  </a:ext>
                </a:extLst>
              </xdr:cNvPicPr>
            </xdr:nvPicPr>
            <xdr:blipFill>
              <a:blip xmlns:r="http://schemas.openxmlformats.org/officeDocument/2006/relationships" r:embed="rId15"/>
              <a:srcRect/>
              <a:stretch>
                <a:fillRect/>
              </a:stretch>
            </xdr:blipFill>
            <xdr:spPr bwMode="auto">
              <a:xfrm>
                <a:off x="19851688" y="4836232"/>
                <a:ext cx="1096854" cy="301262"/>
              </a:xfrm>
              <a:prstGeom prst="rect">
                <a:avLst/>
              </a:prstGeom>
              <a:noFill/>
              <a:extLst>
                <a:ext uri="{909E8E84-426E-40DD-AFC4-6F175D3DCCD1}">
                  <a14:hiddenFill>
                    <a:solidFill>
                      <a:srgbClr val="FFFFFF"/>
                    </a:solidFill>
                  </a14:hiddenFill>
                </a:ext>
              </a:extLst>
            </xdr:spPr>
          </xdr:pic>
        </mc:Choice>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ip Tated" refreshedDate="45847.539994791667" createdVersion="8" refreshedVersion="8" minRefreshableVersion="3" recordCount="9994" xr:uid="{08B13430-CA42-48F6-8F53-7AC0F258EC3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85506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C440A-2021-4100-8101-F423F867AE2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5"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9">
      <pivotArea collapsedLevelsAreSubtotals="1" fieldPosition="0">
        <references count="1">
          <reference field="22" count="1">
            <x v="1"/>
          </reference>
        </references>
      </pivotArea>
    </format>
    <format dxfId="48">
      <pivotArea collapsedLevelsAreSubtotals="1" fieldPosition="0">
        <references count="1">
          <reference field="22" count="1">
            <x v="2"/>
          </reference>
        </references>
      </pivotArea>
    </format>
    <format dxfId="47">
      <pivotArea collapsedLevelsAreSubtotals="1" fieldPosition="0">
        <references count="1">
          <reference field="22" count="1">
            <x v="3"/>
          </reference>
        </references>
      </pivotArea>
    </format>
    <format dxfId="46">
      <pivotArea collapsedLevelsAreSubtotals="1" fieldPosition="0">
        <references count="1">
          <reference field="22" count="1">
            <x v="4"/>
          </reference>
        </references>
      </pivotArea>
    </format>
    <format dxfId="45">
      <pivotArea collapsedLevelsAreSubtotals="1" fieldPosition="0">
        <references count="1">
          <reference field="22" count="1">
            <x v="5"/>
          </reference>
        </references>
      </pivotArea>
    </format>
    <format dxfId="44">
      <pivotArea collapsedLevelsAreSubtotals="1" fieldPosition="0">
        <references count="1">
          <reference field="22" count="1">
            <x v="6"/>
          </reference>
        </references>
      </pivotArea>
    </format>
    <format dxfId="43">
      <pivotArea collapsedLevelsAreSubtotals="1" fieldPosition="0">
        <references count="1">
          <reference field="22" count="1">
            <x v="7"/>
          </reference>
        </references>
      </pivotArea>
    </format>
    <format dxfId="42">
      <pivotArea collapsedLevelsAreSubtotals="1" fieldPosition="0">
        <references count="1">
          <reference field="22" count="1">
            <x v="8"/>
          </reference>
        </references>
      </pivotArea>
    </format>
    <format dxfId="41">
      <pivotArea collapsedLevelsAreSubtotals="1" fieldPosition="0">
        <references count="1">
          <reference field="22" count="1">
            <x v="9"/>
          </reference>
        </references>
      </pivotArea>
    </format>
    <format dxfId="40">
      <pivotArea collapsedLevelsAreSubtotals="1" fieldPosition="0">
        <references count="1">
          <reference field="22" count="1">
            <x v="10"/>
          </reference>
        </references>
      </pivotArea>
    </format>
    <format dxfId="39">
      <pivotArea collapsedLevelsAreSubtotals="1" fieldPosition="0">
        <references count="1">
          <reference field="22" count="1">
            <x v="11"/>
          </reference>
        </references>
      </pivotArea>
    </format>
    <format dxfId="3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64394-40C3-4C3F-AB5E-3D8E1617330D}"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9C118B-7946-46C6-B0E4-47896CE0D9B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1"/>
    </i>
    <i>
      <x v="12"/>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F9B7C-73A4-4DB8-9020-01B45045657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2"/>
    </i>
    <i>
      <x v="14"/>
    </i>
    <i>
      <x v="5"/>
    </i>
    <i>
      <x v="13"/>
    </i>
    <i>
      <x v="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F887EE-247A-4F3B-BAFB-55456FD4D4EB}"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20810B-5267-4D9F-8048-B4AEBBE71134}"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5"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DCCE5E-3E8A-449C-8361-04E035BCDD0E}"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5"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4">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2" count="1" selected="0">
            <x v="11"/>
          </reference>
        </references>
      </pivotArea>
    </chartFormat>
    <chartFormat chart="10" format="4">
      <pivotArea type="data" outline="0" fieldPosition="0">
        <references count="2">
          <reference field="4294967294" count="1" selected="0">
            <x v="0"/>
          </reference>
          <reference field="22"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89AB5B-1454-4CC0-B5B8-99B51BC1B95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5"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41F005-0697-4FD0-9DB2-56C1AF85E52B}"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0FB1DA-17DD-4570-8651-05511D1EB1E9}"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967068-115E-4F8F-82EB-556740CAC7B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CB6898-2DB5-41A0-835F-300DF5907000}" sourceName="Year">
  <pivotTables>
    <pivotTable tabId="4" name="PivotTable2"/>
    <pivotTable tabId="3" name="PivotTable1"/>
    <pivotTable tabId="8" name="PivotTable12"/>
    <pivotTable tabId="8" name="PivotTable13"/>
    <pivotTable tabId="8" name="PivotTable6"/>
    <pivotTable tabId="8" name="PivotTable7"/>
    <pivotTable tabId="8" name="PivotTable8"/>
    <pivotTable tabId="6" name="PivotTable4"/>
    <pivotTable tabId="5" name="PivotTable3"/>
    <pivotTable tabId="7" name="PivotTable5"/>
  </pivotTables>
  <data>
    <tabular pivotCacheId="98550619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5297E4-BC20-4A61-856A-B01CDD679CB1}" sourceName="Segment">
  <pivotTables>
    <pivotTable tabId="4" name="PivotTable2"/>
    <pivotTable tabId="3" name="PivotTable1"/>
    <pivotTable tabId="8" name="PivotTable12"/>
    <pivotTable tabId="8" name="PivotTable13"/>
    <pivotTable tabId="8" name="PivotTable6"/>
    <pivotTable tabId="8" name="PivotTable7"/>
    <pivotTable tabId="8" name="PivotTable8"/>
    <pivotTable tabId="9" name="PivotTable14"/>
    <pivotTable tabId="6" name="PivotTable4"/>
    <pivotTable tabId="5" name="PivotTable3"/>
    <pivotTable tabId="7" name="PivotTable5"/>
  </pivotTables>
  <data>
    <tabular pivotCacheId="98550619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5779CE-F2E9-4147-8E81-E7B079E1F2BF}" sourceName="Region">
  <pivotTables>
    <pivotTable tabId="4" name="PivotTable2"/>
    <pivotTable tabId="3" name="PivotTable1"/>
    <pivotTable tabId="8" name="PivotTable12"/>
    <pivotTable tabId="8" name="PivotTable13"/>
    <pivotTable tabId="8" name="PivotTable6"/>
    <pivotTable tabId="8" name="PivotTable7"/>
    <pivotTable tabId="8" name="PivotTable8"/>
    <pivotTable tabId="9" name="PivotTable14"/>
    <pivotTable tabId="6" name="PivotTable4"/>
    <pivotTable tabId="5" name="PivotTable3"/>
    <pivotTable tabId="7" name="PivotTable5"/>
  </pivotTables>
  <data>
    <tabular pivotCacheId="98550619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FBF68B-2527-414A-BA4A-ED7A0E1E68EC}" cache="Slicer_Year" caption="Year" rowHeight="234950"/>
  <slicer name="Segment" xr10:uid="{46E00DEB-E3E8-47B1-AA18-7655191239B0}" cache="Slicer_Segment" caption="Segment" rowHeight="234950"/>
  <slicer name="Region" xr10:uid="{DA9A67D6-EF81-49D8-9EDE-DB3F916693B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2EDC054-C4A0-47F4-92A8-8A8486A7B181}" cache="Slicer_Year" caption="Year" style="AS" rowHeight="360000"/>
  <slicer name="Segment 1" xr10:uid="{12332DC5-8C8C-4779-88C7-15607129C524}" cache="Slicer_Segment" caption="Segment" style="AS" rowHeight="396000"/>
  <slicer name="Region 1" xr10:uid="{35C760B2-FFC8-4634-94ED-6E2E7F470775}" cache="Slicer_Region" caption="Region" style="AS"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69A2ED-D0A6-4113-AAA9-28EA8924A0BC}" name="Table2" displayName="Table2" ref="E3:F7" totalsRowShown="0">
  <autoFilter ref="E3:F7" xr:uid="{5A69A2ED-D0A6-4113-AAA9-28EA8924A0BC}"/>
  <tableColumns count="2">
    <tableColumn id="1" xr3:uid="{C16C01B7-E499-421E-8A77-968885DA86BD}" name="Category">
      <calculatedColumnFormula>A4</calculatedColumnFormula>
    </tableColumn>
    <tableColumn id="2" xr3:uid="{852D27BA-1F3D-412F-A80D-2D316D16A38A}"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1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AB4C6-790A-4BDA-856B-200CDD42DAD2}">
  <dimension ref="A3:C15"/>
  <sheetViews>
    <sheetView workbookViewId="0">
      <selection activeCell="B7" sqref="B7"/>
    </sheetView>
  </sheetViews>
  <sheetFormatPr defaultRowHeight="14.4"/>
  <cols>
    <col min="1" max="1" width="12.44140625" bestFit="1" customWidth="1"/>
    <col min="2" max="2" width="11.21875" bestFit="1" customWidth="1"/>
    <col min="3" max="3" width="11.6640625" bestFit="1" customWidth="1"/>
  </cols>
  <sheetData>
    <row r="3" spans="1:3">
      <c r="A3" s="6" t="s">
        <v>10933</v>
      </c>
      <c r="B3" s="5" t="s">
        <v>10950</v>
      </c>
      <c r="C3" s="10" t="s">
        <v>10951</v>
      </c>
    </row>
    <row r="4" spans="1:3">
      <c r="A4" s="8" t="s">
        <v>10939</v>
      </c>
      <c r="B4" s="11">
        <v>490.32</v>
      </c>
      <c r="C4" s="12">
        <v>137.28960000000004</v>
      </c>
    </row>
    <row r="5" spans="1:3">
      <c r="A5" s="8" t="s">
        <v>10940</v>
      </c>
      <c r="B5" s="11">
        <v>2582.7080000000001</v>
      </c>
      <c r="C5" s="12">
        <v>230.72939999999994</v>
      </c>
    </row>
    <row r="6" spans="1:3">
      <c r="A6" s="8" t="s">
        <v>10941</v>
      </c>
      <c r="B6" s="11">
        <v>1330.1779999999999</v>
      </c>
      <c r="C6" s="12">
        <v>193.19339999999994</v>
      </c>
    </row>
    <row r="7" spans="1:3">
      <c r="A7" s="8" t="s">
        <v>10942</v>
      </c>
      <c r="B7" s="11">
        <v>1646.098</v>
      </c>
      <c r="C7" s="12">
        <v>539.25819999999999</v>
      </c>
    </row>
    <row r="8" spans="1:3">
      <c r="A8" s="8" t="s">
        <v>10943</v>
      </c>
      <c r="B8" s="11">
        <v>3500.5789999999997</v>
      </c>
      <c r="C8" s="12">
        <v>386.08170000000001</v>
      </c>
    </row>
    <row r="9" spans="1:3">
      <c r="A9" s="8" t="s">
        <v>10944</v>
      </c>
      <c r="B9" s="11">
        <v>549.51599999999996</v>
      </c>
      <c r="C9" s="12">
        <v>-351.51420000000019</v>
      </c>
    </row>
    <row r="10" spans="1:3">
      <c r="A10" s="8" t="s">
        <v>10945</v>
      </c>
      <c r="B10" s="11">
        <v>1887.8980000000001</v>
      </c>
      <c r="C10" s="12">
        <v>-89.7149</v>
      </c>
    </row>
    <row r="11" spans="1:3">
      <c r="A11" s="8" t="s">
        <v>10946</v>
      </c>
      <c r="B11" s="11">
        <v>1304.3779999999999</v>
      </c>
      <c r="C11" s="12">
        <v>-332.2568</v>
      </c>
    </row>
    <row r="12" spans="1:3">
      <c r="A12" s="8" t="s">
        <v>10947</v>
      </c>
      <c r="B12" s="11">
        <v>3527.3740000000003</v>
      </c>
      <c r="C12" s="12">
        <v>1342.3287</v>
      </c>
    </row>
    <row r="13" spans="1:3">
      <c r="A13" s="8" t="s">
        <v>10948</v>
      </c>
      <c r="B13" s="11">
        <v>1889.5340000000001</v>
      </c>
      <c r="C13" s="12">
        <v>-154.74760000000012</v>
      </c>
    </row>
    <row r="14" spans="1:3">
      <c r="A14" s="8" t="s">
        <v>10949</v>
      </c>
      <c r="B14" s="11">
        <v>1299.6459999999997</v>
      </c>
      <c r="C14" s="12">
        <v>316.35159999999996</v>
      </c>
    </row>
    <row r="15" spans="1:3">
      <c r="A15" s="9" t="s">
        <v>10934</v>
      </c>
      <c r="B15" s="37">
        <v>20008.228999999999</v>
      </c>
      <c r="C15" s="38">
        <v>2216.9990999999995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BC50-6D01-4777-AD74-696C0D49D87F}">
  <dimension ref="A3:B7"/>
  <sheetViews>
    <sheetView workbookViewId="0">
      <selection activeCell="P5" sqref="P5"/>
    </sheetView>
  </sheetViews>
  <sheetFormatPr defaultRowHeight="14.4"/>
  <cols>
    <col min="1" max="1" width="13.109375" bestFit="1" customWidth="1"/>
    <col min="2" max="2" width="11.21875" bestFit="1" customWidth="1"/>
  </cols>
  <sheetData>
    <row r="3" spans="1:2">
      <c r="A3" s="6" t="s">
        <v>10933</v>
      </c>
      <c r="B3" s="7" t="s">
        <v>10950</v>
      </c>
    </row>
    <row r="4" spans="1:2">
      <c r="A4" s="8" t="s">
        <v>32</v>
      </c>
      <c r="B4" s="16">
        <v>0.25753563696217197</v>
      </c>
    </row>
    <row r="5" spans="1:2">
      <c r="A5" s="13" t="s">
        <v>46</v>
      </c>
      <c r="B5" s="17">
        <v>0.46360744871522602</v>
      </c>
    </row>
    <row r="6" spans="1:2">
      <c r="A6" s="13" t="s">
        <v>71</v>
      </c>
      <c r="B6" s="17">
        <v>0.2788569143226019</v>
      </c>
    </row>
    <row r="7" spans="1:2">
      <c r="A7" s="9" t="s">
        <v>10934</v>
      </c>
      <c r="B7" s="1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99072-2D3F-4DA5-B043-867CA0837E17}">
  <dimension ref="A3:G53"/>
  <sheetViews>
    <sheetView workbookViewId="0">
      <selection activeCell="R13" sqref="R13"/>
    </sheetView>
  </sheetViews>
  <sheetFormatPr defaultRowHeight="14.4"/>
  <cols>
    <col min="1" max="1" width="12.44140625" bestFit="1" customWidth="1"/>
    <col min="2" max="2" width="11.21875" bestFit="1" customWidth="1"/>
    <col min="6" max="6" width="17.109375" customWidth="1"/>
    <col min="7" max="7" width="13.88671875" customWidth="1"/>
  </cols>
  <sheetData>
    <row r="3" spans="1:7">
      <c r="A3" s="6" t="s">
        <v>10933</v>
      </c>
      <c r="B3" s="7" t="s">
        <v>10950</v>
      </c>
      <c r="F3" s="14" t="s">
        <v>11</v>
      </c>
      <c r="G3" s="14" t="s">
        <v>18</v>
      </c>
    </row>
    <row r="4" spans="1:7">
      <c r="A4" s="8" t="s">
        <v>211</v>
      </c>
      <c r="B4" s="31">
        <v>4928.1630000000005</v>
      </c>
      <c r="F4" t="str">
        <f>A4</f>
        <v>Illinois</v>
      </c>
      <c r="G4" s="15">
        <f>GETPIVOTDATA("Sales",$A$3,"State",A4)</f>
        <v>4928.1630000000005</v>
      </c>
    </row>
    <row r="5" spans="1:7">
      <c r="A5" s="13" t="s">
        <v>254</v>
      </c>
      <c r="B5" s="32">
        <v>237.21</v>
      </c>
      <c r="F5" t="str">
        <f t="shared" ref="F5:F52" si="0">A5</f>
        <v>Indiana</v>
      </c>
      <c r="G5" s="15">
        <f t="shared" ref="G5:G52" si="1">GETPIVOTDATA("Sales",$A$3,"State",A5)</f>
        <v>237.21</v>
      </c>
    </row>
    <row r="6" spans="1:7">
      <c r="A6" s="13" t="s">
        <v>4530</v>
      </c>
      <c r="B6" s="32">
        <v>107.94</v>
      </c>
      <c r="F6" t="str">
        <f t="shared" si="0"/>
        <v>Kansas</v>
      </c>
      <c r="G6" s="15">
        <f t="shared" si="1"/>
        <v>107.94</v>
      </c>
    </row>
    <row r="7" spans="1:7">
      <c r="A7" s="13" t="s">
        <v>238</v>
      </c>
      <c r="B7" s="32">
        <v>2357.8300000000004</v>
      </c>
      <c r="F7" t="str">
        <f t="shared" si="0"/>
        <v>Michigan</v>
      </c>
      <c r="G7" s="15">
        <f t="shared" si="1"/>
        <v>2357.8300000000004</v>
      </c>
    </row>
    <row r="8" spans="1:7">
      <c r="A8" s="13" t="s">
        <v>229</v>
      </c>
      <c r="B8" s="32">
        <v>692.93999999999994</v>
      </c>
      <c r="F8" t="str">
        <f t="shared" si="0"/>
        <v>Minnesota</v>
      </c>
      <c r="G8" s="15">
        <f t="shared" si="1"/>
        <v>692.93999999999994</v>
      </c>
    </row>
    <row r="9" spans="1:7">
      <c r="A9" s="13" t="s">
        <v>596</v>
      </c>
      <c r="B9" s="32">
        <v>3215.82</v>
      </c>
      <c r="F9" t="str">
        <f t="shared" si="0"/>
        <v>Missouri</v>
      </c>
      <c r="G9" s="15">
        <f t="shared" si="1"/>
        <v>3215.82</v>
      </c>
    </row>
    <row r="10" spans="1:7">
      <c r="A10" s="13" t="s">
        <v>138</v>
      </c>
      <c r="B10" s="32">
        <v>592.9899999999999</v>
      </c>
      <c r="F10" t="str">
        <f t="shared" si="0"/>
        <v>Nebraska</v>
      </c>
      <c r="G10" s="15">
        <f t="shared" si="1"/>
        <v>592.9899999999999</v>
      </c>
    </row>
    <row r="11" spans="1:7">
      <c r="A11" s="13" t="s">
        <v>649</v>
      </c>
      <c r="B11" s="32">
        <v>2328.0100000000002</v>
      </c>
      <c r="F11" t="str">
        <f t="shared" si="0"/>
        <v>Oklahoma</v>
      </c>
      <c r="G11" s="15">
        <f t="shared" si="1"/>
        <v>2328.0100000000002</v>
      </c>
    </row>
    <row r="12" spans="1:7">
      <c r="A12" s="13" t="s">
        <v>104</v>
      </c>
      <c r="B12" s="32">
        <v>3646.6860000000001</v>
      </c>
      <c r="F12" t="str">
        <f t="shared" si="0"/>
        <v>Texas</v>
      </c>
      <c r="G12" s="15">
        <f t="shared" si="1"/>
        <v>3646.6860000000001</v>
      </c>
    </row>
    <row r="13" spans="1:7">
      <c r="A13" s="13" t="s">
        <v>114</v>
      </c>
      <c r="B13" s="32">
        <v>1900.6399999999999</v>
      </c>
      <c r="F13" t="str">
        <f t="shared" si="0"/>
        <v>Wisconsin</v>
      </c>
      <c r="G13" s="15">
        <f t="shared" si="1"/>
        <v>1900.6399999999999</v>
      </c>
    </row>
    <row r="14" spans="1:7">
      <c r="A14" s="9" t="s">
        <v>10934</v>
      </c>
      <c r="B14" s="33">
        <v>20008.228999999999</v>
      </c>
      <c r="F14" t="str">
        <f t="shared" si="0"/>
        <v>Grand Total</v>
      </c>
      <c r="G14" s="15" t="e">
        <f t="shared" si="1"/>
        <v>#REF!</v>
      </c>
    </row>
    <row r="15" spans="1:7">
      <c r="F15">
        <f t="shared" si="0"/>
        <v>0</v>
      </c>
      <c r="G15" s="15" t="e">
        <f t="shared" si="1"/>
        <v>#REF!</v>
      </c>
    </row>
    <row r="16" spans="1:7">
      <c r="F16">
        <f t="shared" si="0"/>
        <v>0</v>
      </c>
      <c r="G16" s="15" t="e">
        <f t="shared" si="1"/>
        <v>#REF!</v>
      </c>
    </row>
    <row r="17" spans="6:7">
      <c r="F17">
        <f t="shared" si="0"/>
        <v>0</v>
      </c>
      <c r="G17" s="15" t="e">
        <f t="shared" si="1"/>
        <v>#REF!</v>
      </c>
    </row>
    <row r="18" spans="6:7">
      <c r="F18">
        <f t="shared" si="0"/>
        <v>0</v>
      </c>
      <c r="G18" s="15" t="e">
        <f t="shared" si="1"/>
        <v>#REF!</v>
      </c>
    </row>
    <row r="19" spans="6:7">
      <c r="F19">
        <f t="shared" si="0"/>
        <v>0</v>
      </c>
      <c r="G19" s="15" t="e">
        <f t="shared" si="1"/>
        <v>#REF!</v>
      </c>
    </row>
    <row r="20" spans="6:7">
      <c r="F20">
        <f t="shared" si="0"/>
        <v>0</v>
      </c>
      <c r="G20" s="15" t="e">
        <f t="shared" si="1"/>
        <v>#REF!</v>
      </c>
    </row>
    <row r="21" spans="6:7">
      <c r="F21">
        <f t="shared" si="0"/>
        <v>0</v>
      </c>
      <c r="G21" s="15" t="e">
        <f t="shared" si="1"/>
        <v>#REF!</v>
      </c>
    </row>
    <row r="22" spans="6:7">
      <c r="F22">
        <f t="shared" si="0"/>
        <v>0</v>
      </c>
      <c r="G22" s="15" t="e">
        <f t="shared" si="1"/>
        <v>#REF!</v>
      </c>
    </row>
    <row r="23" spans="6:7">
      <c r="F23">
        <f t="shared" si="0"/>
        <v>0</v>
      </c>
      <c r="G23" s="15" t="e">
        <f t="shared" si="1"/>
        <v>#REF!</v>
      </c>
    </row>
    <row r="24" spans="6:7">
      <c r="F24">
        <f t="shared" si="0"/>
        <v>0</v>
      </c>
      <c r="G24" s="15" t="e">
        <f t="shared" si="1"/>
        <v>#REF!</v>
      </c>
    </row>
    <row r="25" spans="6:7">
      <c r="F25">
        <f t="shared" si="0"/>
        <v>0</v>
      </c>
      <c r="G25" s="15" t="e">
        <f t="shared" si="1"/>
        <v>#REF!</v>
      </c>
    </row>
    <row r="26" spans="6:7">
      <c r="F26">
        <f t="shared" si="0"/>
        <v>0</v>
      </c>
      <c r="G26" s="15" t="e">
        <f t="shared" si="1"/>
        <v>#REF!</v>
      </c>
    </row>
    <row r="27" spans="6:7">
      <c r="F27">
        <f t="shared" si="0"/>
        <v>0</v>
      </c>
      <c r="G27" s="15" t="e">
        <f t="shared" si="1"/>
        <v>#REF!</v>
      </c>
    </row>
    <row r="28" spans="6:7">
      <c r="F28">
        <f t="shared" si="0"/>
        <v>0</v>
      </c>
      <c r="G28" s="15" t="e">
        <f t="shared" si="1"/>
        <v>#REF!</v>
      </c>
    </row>
    <row r="29" spans="6:7">
      <c r="F29">
        <f t="shared" si="0"/>
        <v>0</v>
      </c>
      <c r="G29" s="15" t="e">
        <f t="shared" si="1"/>
        <v>#REF!</v>
      </c>
    </row>
    <row r="30" spans="6:7">
      <c r="F30">
        <f t="shared" si="0"/>
        <v>0</v>
      </c>
      <c r="G30" s="15" t="e">
        <f t="shared" si="1"/>
        <v>#REF!</v>
      </c>
    </row>
    <row r="31" spans="6:7">
      <c r="F31">
        <f t="shared" si="0"/>
        <v>0</v>
      </c>
      <c r="G31" s="15" t="e">
        <f t="shared" si="1"/>
        <v>#REF!</v>
      </c>
    </row>
    <row r="32" spans="6:7">
      <c r="F32">
        <f t="shared" si="0"/>
        <v>0</v>
      </c>
      <c r="G32" s="15" t="e">
        <f t="shared" si="1"/>
        <v>#REF!</v>
      </c>
    </row>
    <row r="33" spans="6:7">
      <c r="F33">
        <f t="shared" si="0"/>
        <v>0</v>
      </c>
      <c r="G33" s="15" t="e">
        <f t="shared" si="1"/>
        <v>#REF!</v>
      </c>
    </row>
    <row r="34" spans="6:7">
      <c r="F34">
        <f t="shared" si="0"/>
        <v>0</v>
      </c>
      <c r="G34" s="15" t="e">
        <f t="shared" si="1"/>
        <v>#REF!</v>
      </c>
    </row>
    <row r="35" spans="6:7">
      <c r="F35">
        <f t="shared" si="0"/>
        <v>0</v>
      </c>
      <c r="G35" s="15" t="e">
        <f t="shared" si="1"/>
        <v>#REF!</v>
      </c>
    </row>
    <row r="36" spans="6:7">
      <c r="F36">
        <f t="shared" si="0"/>
        <v>0</v>
      </c>
      <c r="G36" s="15" t="e">
        <f t="shared" si="1"/>
        <v>#REF!</v>
      </c>
    </row>
    <row r="37" spans="6:7">
      <c r="F37">
        <f t="shared" si="0"/>
        <v>0</v>
      </c>
      <c r="G37" s="15" t="e">
        <f t="shared" si="1"/>
        <v>#REF!</v>
      </c>
    </row>
    <row r="38" spans="6:7">
      <c r="F38">
        <f t="shared" si="0"/>
        <v>0</v>
      </c>
      <c r="G38" s="15" t="e">
        <f t="shared" si="1"/>
        <v>#REF!</v>
      </c>
    </row>
    <row r="39" spans="6:7">
      <c r="F39">
        <f t="shared" si="0"/>
        <v>0</v>
      </c>
      <c r="G39" s="15" t="e">
        <f t="shared" si="1"/>
        <v>#REF!</v>
      </c>
    </row>
    <row r="40" spans="6:7">
      <c r="F40">
        <f t="shared" si="0"/>
        <v>0</v>
      </c>
      <c r="G40" s="15" t="e">
        <f t="shared" si="1"/>
        <v>#REF!</v>
      </c>
    </row>
    <row r="41" spans="6:7">
      <c r="F41">
        <f t="shared" si="0"/>
        <v>0</v>
      </c>
      <c r="G41" s="15" t="e">
        <f t="shared" si="1"/>
        <v>#REF!</v>
      </c>
    </row>
    <row r="42" spans="6:7">
      <c r="F42">
        <f t="shared" si="0"/>
        <v>0</v>
      </c>
      <c r="G42" s="15" t="e">
        <f t="shared" si="1"/>
        <v>#REF!</v>
      </c>
    </row>
    <row r="43" spans="6:7">
      <c r="F43">
        <f t="shared" si="0"/>
        <v>0</v>
      </c>
      <c r="G43" s="15" t="e">
        <f t="shared" si="1"/>
        <v>#REF!</v>
      </c>
    </row>
    <row r="44" spans="6:7">
      <c r="F44">
        <f t="shared" si="0"/>
        <v>0</v>
      </c>
      <c r="G44" s="15" t="e">
        <f t="shared" si="1"/>
        <v>#REF!</v>
      </c>
    </row>
    <row r="45" spans="6:7">
      <c r="F45">
        <f t="shared" si="0"/>
        <v>0</v>
      </c>
      <c r="G45" s="15" t="e">
        <f t="shared" si="1"/>
        <v>#REF!</v>
      </c>
    </row>
    <row r="46" spans="6:7">
      <c r="F46">
        <f t="shared" si="0"/>
        <v>0</v>
      </c>
      <c r="G46" s="15" t="e">
        <f t="shared" si="1"/>
        <v>#REF!</v>
      </c>
    </row>
    <row r="47" spans="6:7">
      <c r="F47">
        <f t="shared" si="0"/>
        <v>0</v>
      </c>
      <c r="G47" s="15" t="e">
        <f t="shared" si="1"/>
        <v>#REF!</v>
      </c>
    </row>
    <row r="48" spans="6:7">
      <c r="F48">
        <f t="shared" si="0"/>
        <v>0</v>
      </c>
      <c r="G48" s="15" t="e">
        <f t="shared" si="1"/>
        <v>#REF!</v>
      </c>
    </row>
    <row r="49" spans="6:7">
      <c r="F49">
        <f t="shared" si="0"/>
        <v>0</v>
      </c>
      <c r="G49" s="15" t="e">
        <f t="shared" si="1"/>
        <v>#REF!</v>
      </c>
    </row>
    <row r="50" spans="6:7">
      <c r="F50">
        <f t="shared" si="0"/>
        <v>0</v>
      </c>
      <c r="G50" s="15" t="e">
        <f t="shared" si="1"/>
        <v>#REF!</v>
      </c>
    </row>
    <row r="51" spans="6:7">
      <c r="F51">
        <f t="shared" si="0"/>
        <v>0</v>
      </c>
      <c r="G51" s="15" t="e">
        <f t="shared" si="1"/>
        <v>#REF!</v>
      </c>
    </row>
    <row r="52" spans="6:7">
      <c r="F52">
        <f t="shared" si="0"/>
        <v>0</v>
      </c>
      <c r="G52" s="15" t="e">
        <f t="shared" si="1"/>
        <v>#REF!</v>
      </c>
    </row>
    <row r="53" spans="6:7">
      <c r="G53" s="1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4CC9-7993-4B42-BE33-A85BC782A84F}">
  <dimension ref="A3:B9"/>
  <sheetViews>
    <sheetView workbookViewId="0">
      <selection activeCell="Q19" sqref="Q19"/>
    </sheetView>
  </sheetViews>
  <sheetFormatPr defaultRowHeight="14.4"/>
  <cols>
    <col min="1" max="1" width="12.44140625" bestFit="1" customWidth="1"/>
    <col min="2" max="2" width="11.21875" bestFit="1" customWidth="1"/>
  </cols>
  <sheetData>
    <row r="3" spans="1:2">
      <c r="A3" s="6" t="s">
        <v>10933</v>
      </c>
      <c r="B3" s="7" t="s">
        <v>10950</v>
      </c>
    </row>
    <row r="4" spans="1:2">
      <c r="A4" s="8" t="s">
        <v>90</v>
      </c>
      <c r="B4" s="31">
        <v>1686.6740000000002</v>
      </c>
    </row>
    <row r="5" spans="1:2">
      <c r="A5" s="13" t="s">
        <v>59</v>
      </c>
      <c r="B5" s="32">
        <v>2588.0780000000004</v>
      </c>
    </row>
    <row r="6" spans="1:2">
      <c r="A6" s="13" t="s">
        <v>36</v>
      </c>
      <c r="B6" s="32">
        <v>2743.9079999999994</v>
      </c>
    </row>
    <row r="7" spans="1:2">
      <c r="A7" s="13" t="s">
        <v>72</v>
      </c>
      <c r="B7" s="32">
        <v>3249.1760000000004</v>
      </c>
    </row>
    <row r="8" spans="1:2">
      <c r="A8" s="13" t="s">
        <v>78</v>
      </c>
      <c r="B8" s="32">
        <v>3832.8939999999998</v>
      </c>
    </row>
    <row r="9" spans="1:2">
      <c r="A9" s="9" t="s">
        <v>10934</v>
      </c>
      <c r="B9" s="33">
        <v>14100.730000000003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FF1F-AC97-4A77-967B-68E78CDD75EB}">
  <dimension ref="A3:N17"/>
  <sheetViews>
    <sheetView topLeftCell="B1" workbookViewId="0">
      <selection activeCell="E17" sqref="E17"/>
    </sheetView>
  </sheetViews>
  <sheetFormatPr defaultRowHeight="14.4"/>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2" max="12" width="12" bestFit="1" customWidth="1"/>
    <col min="13" max="13" width="12.44140625" bestFit="1" customWidth="1"/>
    <col min="14" max="14" width="18" bestFit="1" customWidth="1"/>
  </cols>
  <sheetData>
    <row r="3" spans="1:14">
      <c r="A3" s="6" t="s">
        <v>10933</v>
      </c>
      <c r="B3" s="7" t="s">
        <v>10950</v>
      </c>
      <c r="D3" s="6" t="s">
        <v>10933</v>
      </c>
      <c r="E3" s="7" t="s">
        <v>10951</v>
      </c>
      <c r="G3" s="6" t="s">
        <v>10933</v>
      </c>
      <c r="H3" s="7" t="s">
        <v>10952</v>
      </c>
      <c r="J3" s="6" t="s">
        <v>10933</v>
      </c>
      <c r="K3" s="7" t="s">
        <v>10953</v>
      </c>
      <c r="M3" s="6" t="s">
        <v>10933</v>
      </c>
      <c r="N3" s="7" t="s">
        <v>10954</v>
      </c>
    </row>
    <row r="4" spans="1:14">
      <c r="A4" s="8" t="s">
        <v>10939</v>
      </c>
      <c r="B4" s="31">
        <v>490.32</v>
      </c>
      <c r="D4" s="8" t="s">
        <v>10939</v>
      </c>
      <c r="E4" s="31">
        <v>137.28960000000004</v>
      </c>
      <c r="G4" s="8" t="s">
        <v>10939</v>
      </c>
      <c r="H4" s="31">
        <v>9</v>
      </c>
      <c r="J4" s="8" t="s">
        <v>10939</v>
      </c>
      <c r="K4" s="31">
        <v>1</v>
      </c>
      <c r="M4" s="8" t="s">
        <v>10939</v>
      </c>
      <c r="N4" s="31">
        <v>0.28000000000000008</v>
      </c>
    </row>
    <row r="5" spans="1:14">
      <c r="A5" s="8" t="s">
        <v>10940</v>
      </c>
      <c r="B5" s="31">
        <v>2582.7080000000001</v>
      </c>
      <c r="D5" s="8" t="s">
        <v>10940</v>
      </c>
      <c r="E5" s="31">
        <v>230.72939999999994</v>
      </c>
      <c r="G5" s="8" t="s">
        <v>10940</v>
      </c>
      <c r="H5" s="31">
        <v>38</v>
      </c>
      <c r="J5" s="8" t="s">
        <v>10940</v>
      </c>
      <c r="K5" s="31">
        <v>7</v>
      </c>
      <c r="M5" s="8" t="s">
        <v>10940</v>
      </c>
      <c r="N5" s="31">
        <v>8.9336231583283882E-2</v>
      </c>
    </row>
    <row r="6" spans="1:14">
      <c r="A6" s="8" t="s">
        <v>10941</v>
      </c>
      <c r="B6" s="31">
        <v>1330.1779999999999</v>
      </c>
      <c r="D6" s="8" t="s">
        <v>10941</v>
      </c>
      <c r="E6" s="31">
        <v>193.19339999999994</v>
      </c>
      <c r="G6" s="8" t="s">
        <v>10941</v>
      </c>
      <c r="H6" s="31">
        <v>31</v>
      </c>
      <c r="J6" s="8" t="s">
        <v>10941</v>
      </c>
      <c r="K6" s="31">
        <v>10</v>
      </c>
      <c r="M6" s="8" t="s">
        <v>10941</v>
      </c>
      <c r="N6" s="31">
        <v>0.14523875751967028</v>
      </c>
    </row>
    <row r="7" spans="1:14">
      <c r="A7" s="8" t="s">
        <v>10942</v>
      </c>
      <c r="B7" s="31">
        <v>1646.098</v>
      </c>
      <c r="D7" s="8" t="s">
        <v>10942</v>
      </c>
      <c r="E7" s="31">
        <v>539.25819999999999</v>
      </c>
      <c r="G7" s="8" t="s">
        <v>10942</v>
      </c>
      <c r="H7" s="31">
        <v>38</v>
      </c>
      <c r="J7" s="8" t="s">
        <v>10942</v>
      </c>
      <c r="K7" s="31">
        <v>11</v>
      </c>
      <c r="M7" s="8" t="s">
        <v>10942</v>
      </c>
      <c r="N7" s="31">
        <v>0.32759787084365571</v>
      </c>
    </row>
    <row r="8" spans="1:14">
      <c r="A8" s="8" t="s">
        <v>10943</v>
      </c>
      <c r="B8" s="31">
        <v>3500.5789999999997</v>
      </c>
      <c r="D8" s="8" t="s">
        <v>10943</v>
      </c>
      <c r="E8" s="31">
        <v>386.08170000000001</v>
      </c>
      <c r="G8" s="8" t="s">
        <v>10943</v>
      </c>
      <c r="H8" s="31">
        <v>62</v>
      </c>
      <c r="J8" s="8" t="s">
        <v>10943</v>
      </c>
      <c r="K8" s="31">
        <v>15</v>
      </c>
      <c r="M8" s="8" t="s">
        <v>10943</v>
      </c>
      <c r="N8" s="31">
        <v>0.11029081189140426</v>
      </c>
    </row>
    <row r="9" spans="1:14">
      <c r="A9" s="8" t="s">
        <v>10944</v>
      </c>
      <c r="B9" s="31">
        <v>549.51599999999996</v>
      </c>
      <c r="D9" s="8" t="s">
        <v>10944</v>
      </c>
      <c r="E9" s="31">
        <v>-351.51420000000019</v>
      </c>
      <c r="G9" s="8" t="s">
        <v>10944</v>
      </c>
      <c r="H9" s="31">
        <v>34</v>
      </c>
      <c r="J9" s="8" t="s">
        <v>10944</v>
      </c>
      <c r="K9" s="31">
        <v>8</v>
      </c>
      <c r="M9" s="8" t="s">
        <v>10944</v>
      </c>
      <c r="N9" s="31">
        <v>-0.63967964536064503</v>
      </c>
    </row>
    <row r="10" spans="1:14">
      <c r="A10" s="8" t="s">
        <v>10945</v>
      </c>
      <c r="B10" s="31">
        <v>1887.8980000000001</v>
      </c>
      <c r="D10" s="8" t="s">
        <v>10945</v>
      </c>
      <c r="E10" s="31">
        <v>-89.7149</v>
      </c>
      <c r="G10" s="8" t="s">
        <v>10945</v>
      </c>
      <c r="H10" s="31">
        <v>67</v>
      </c>
      <c r="J10" s="8" t="s">
        <v>10945</v>
      </c>
      <c r="K10" s="31">
        <v>17</v>
      </c>
      <c r="M10" s="8" t="s">
        <v>10945</v>
      </c>
      <c r="N10" s="31">
        <v>-4.7521052514489653E-2</v>
      </c>
    </row>
    <row r="11" spans="1:14">
      <c r="A11" s="8" t="s">
        <v>10946</v>
      </c>
      <c r="B11" s="31">
        <v>1304.3779999999999</v>
      </c>
      <c r="D11" s="8" t="s">
        <v>10946</v>
      </c>
      <c r="E11" s="31">
        <v>-332.2568</v>
      </c>
      <c r="G11" s="8" t="s">
        <v>10946</v>
      </c>
      <c r="H11" s="31">
        <v>50</v>
      </c>
      <c r="J11" s="8" t="s">
        <v>10946</v>
      </c>
      <c r="K11" s="31">
        <v>12</v>
      </c>
      <c r="M11" s="8" t="s">
        <v>10946</v>
      </c>
      <c r="N11" s="31">
        <v>-0.25472432071071421</v>
      </c>
    </row>
    <row r="12" spans="1:14">
      <c r="A12" s="8" t="s">
        <v>10947</v>
      </c>
      <c r="B12" s="31">
        <v>3527.3740000000003</v>
      </c>
      <c r="D12" s="8" t="s">
        <v>10947</v>
      </c>
      <c r="E12" s="31">
        <v>1342.3287</v>
      </c>
      <c r="G12" s="8" t="s">
        <v>10947</v>
      </c>
      <c r="H12" s="31">
        <v>44</v>
      </c>
      <c r="J12" s="8" t="s">
        <v>10947</v>
      </c>
      <c r="K12" s="31">
        <v>10</v>
      </c>
      <c r="M12" s="8" t="s">
        <v>10947</v>
      </c>
      <c r="N12" s="31">
        <v>0.38054617967927412</v>
      </c>
    </row>
    <row r="13" spans="1:14">
      <c r="A13" s="8" t="s">
        <v>10948</v>
      </c>
      <c r="B13" s="31">
        <v>1889.5340000000001</v>
      </c>
      <c r="D13" s="8" t="s">
        <v>10948</v>
      </c>
      <c r="E13" s="31">
        <v>-154.74760000000012</v>
      </c>
      <c r="G13" s="8" t="s">
        <v>10948</v>
      </c>
      <c r="H13" s="31">
        <v>34</v>
      </c>
      <c r="J13" s="8" t="s">
        <v>10948</v>
      </c>
      <c r="K13" s="31">
        <v>10</v>
      </c>
      <c r="M13" s="8" t="s">
        <v>10948</v>
      </c>
      <c r="N13" s="31">
        <v>-8.1897229687319786E-2</v>
      </c>
    </row>
    <row r="14" spans="1:14">
      <c r="A14" s="8" t="s">
        <v>10949</v>
      </c>
      <c r="B14" s="31">
        <v>1299.6459999999997</v>
      </c>
      <c r="D14" s="8" t="s">
        <v>10949</v>
      </c>
      <c r="E14" s="31">
        <v>316.35159999999996</v>
      </c>
      <c r="G14" s="8" t="s">
        <v>10949</v>
      </c>
      <c r="H14" s="31">
        <v>23</v>
      </c>
      <c r="J14" s="8" t="s">
        <v>10949</v>
      </c>
      <c r="K14" s="31">
        <v>6</v>
      </c>
      <c r="M14" s="8" t="s">
        <v>10949</v>
      </c>
      <c r="N14" s="31">
        <v>0.24341366802960193</v>
      </c>
    </row>
    <row r="15" spans="1:14">
      <c r="A15" s="9" t="s">
        <v>10934</v>
      </c>
      <c r="B15" s="33">
        <v>20008.228999999999</v>
      </c>
      <c r="D15" s="9" t="s">
        <v>10934</v>
      </c>
      <c r="E15" s="33">
        <v>2216.9990999999995</v>
      </c>
      <c r="G15" s="9" t="s">
        <v>10934</v>
      </c>
      <c r="H15" s="33">
        <v>430</v>
      </c>
      <c r="J15" s="9" t="s">
        <v>10934</v>
      </c>
      <c r="K15" s="33">
        <v>107</v>
      </c>
      <c r="M15" s="9" t="s">
        <v>10934</v>
      </c>
      <c r="N15" s="33">
        <v>0.11080436454420833</v>
      </c>
    </row>
    <row r="17" spans="2:14">
      <c r="B17" s="19">
        <f>GETPIVOTDATA("Sales",$A$3)</f>
        <v>20008.228999999999</v>
      </c>
      <c r="E17" s="20">
        <f>GETPIVOTDATA("Profit",$D$3)</f>
        <v>2216.9990999999995</v>
      </c>
      <c r="H17" s="21">
        <f>GETPIVOTDATA("Quantity",$G$3)</f>
        <v>430</v>
      </c>
      <c r="K17" s="21">
        <f>GETPIVOTDATA("Order ID",$J$3)</f>
        <v>107</v>
      </c>
      <c r="N17" s="22">
        <f>GETPIVOTDATA("Profit Margin",$M$3)</f>
        <v>0.11080436454420833</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93CF-7244-497F-8AD4-28E18D966761}">
  <dimension ref="A1:M8"/>
  <sheetViews>
    <sheetView zoomScale="71" workbookViewId="0">
      <selection activeCell="H8" sqref="H8"/>
    </sheetView>
  </sheetViews>
  <sheetFormatPr defaultRowHeight="14.4"/>
  <cols>
    <col min="1" max="1" width="13.77734375" bestFit="1" customWidth="1"/>
    <col min="2" max="2" width="12" bestFit="1" customWidth="1"/>
    <col min="3" max="3" width="12.109375" bestFit="1" customWidth="1"/>
    <col min="4" max="4" width="15" bestFit="1" customWidth="1"/>
    <col min="5" max="5" width="16.21875" bestFit="1" customWidth="1"/>
    <col min="6" max="6" width="19.21875" bestFit="1" customWidth="1"/>
    <col min="8" max="8" width="15.6640625" style="25" customWidth="1"/>
    <col min="9" max="9" width="12.5546875" style="25" customWidth="1"/>
    <col min="10" max="10" width="12.44140625" style="25" customWidth="1"/>
    <col min="11" max="11" width="12.88671875" style="25" customWidth="1"/>
    <col min="12" max="12" width="17" style="25" customWidth="1"/>
  </cols>
  <sheetData>
    <row r="1" spans="1:13">
      <c r="M1" s="25"/>
    </row>
    <row r="3" spans="1:13">
      <c r="A3" s="6" t="s">
        <v>10933</v>
      </c>
      <c r="B3" s="5" t="s">
        <v>10950</v>
      </c>
      <c r="C3" s="23" t="s">
        <v>10951</v>
      </c>
      <c r="D3" s="23" t="s">
        <v>10952</v>
      </c>
      <c r="E3" s="23" t="s">
        <v>10953</v>
      </c>
      <c r="F3" s="10" t="s">
        <v>10954</v>
      </c>
    </row>
    <row r="4" spans="1:13">
      <c r="A4" s="8" t="s">
        <v>10935</v>
      </c>
      <c r="B4" s="35">
        <v>16619.754799999995</v>
      </c>
      <c r="C4" s="39">
        <v>2579.3063999999995</v>
      </c>
      <c r="D4" s="39">
        <v>299</v>
      </c>
      <c r="E4" s="39">
        <v>83</v>
      </c>
      <c r="F4" s="36">
        <v>0.15519521383071189</v>
      </c>
    </row>
    <row r="5" spans="1:13">
      <c r="A5" s="13" t="s">
        <v>10936</v>
      </c>
      <c r="B5" s="40">
        <v>24132.240800000003</v>
      </c>
      <c r="C5" s="41">
        <v>3963.3031999999989</v>
      </c>
      <c r="D5" s="41">
        <v>351</v>
      </c>
      <c r="E5" s="41">
        <v>86</v>
      </c>
      <c r="F5" s="42">
        <v>0.16423270565077397</v>
      </c>
    </row>
    <row r="6" spans="1:13">
      <c r="A6" s="13" t="s">
        <v>10937</v>
      </c>
      <c r="B6" s="40">
        <v>20008.229000000003</v>
      </c>
      <c r="C6" s="41">
        <v>2216.9991</v>
      </c>
      <c r="D6" s="41">
        <v>430</v>
      </c>
      <c r="E6" s="41">
        <v>107</v>
      </c>
      <c r="F6" s="42">
        <v>0.11080436454420826</v>
      </c>
    </row>
    <row r="7" spans="1:13">
      <c r="A7" s="24" t="s">
        <v>10938</v>
      </c>
      <c r="B7" s="43">
        <v>30452.419400000006</v>
      </c>
      <c r="C7" s="44">
        <v>3678.8036999999981</v>
      </c>
      <c r="D7" s="44">
        <v>577</v>
      </c>
      <c r="E7" s="44">
        <v>162</v>
      </c>
      <c r="F7" s="45">
        <v>0.12080497288829528</v>
      </c>
    </row>
    <row r="8" spans="1:13">
      <c r="H8" s="30">
        <f>(GETPIVOTDATA("Sum of Sales",$A$3,"Years (Order Date)",2014)/GETPIVOTDATA("Sum of Sales",$A$3,"Years (Order Date)",2013))-1</f>
        <v>0.52199474526206191</v>
      </c>
      <c r="I8" s="28">
        <f>(GETPIVOTDATA("Sum of Profit",$A$3,"Years (Order Date)",2014)/GETPIVOTDATA("Sum of Profit",$A$3,"Years (Order Date)",2013))-1</f>
        <v>0.65936183735933773</v>
      </c>
      <c r="J8" s="29">
        <f>(GETPIVOTDATA("Sum of Quantity",$A$3,"Years (Order Date)",2014)/GETPIVOTDATA("Sum of Quantity",$A$3,"Years (Order Date)",2013))-1</f>
        <v>0.3418604651162791</v>
      </c>
      <c r="K8" s="27">
        <f>(GETPIVOTDATA("Count of Order ID",$A$3,"Years (Order Date)",2014)/GETPIVOTDATA("Count of Order ID",$A$3,"Years (Order Date)",2013))-1</f>
        <v>0.51401869158878499</v>
      </c>
      <c r="L8" s="27">
        <f>(GETPIVOTDATA("Sum of Profit Margin",$A$3,"Years (Order Date)",2014)/GETPIVOTDATA("Sum of Profit Margin",$A$3,"Years (Order Date)",2013))-1</f>
        <v>9.0254642813253128E-2</v>
      </c>
      <c r="M8" s="2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563C-3CDD-4DC4-8062-CC2F49BBB684}">
  <dimension ref="A3:F7"/>
  <sheetViews>
    <sheetView workbookViewId="0">
      <selection activeCell="L27" sqref="L27"/>
    </sheetView>
  </sheetViews>
  <sheetFormatPr defaultRowHeight="14.4"/>
  <cols>
    <col min="1" max="1" width="13.109375" bestFit="1" customWidth="1"/>
    <col min="2" max="2" width="11.6640625" bestFit="1" customWidth="1"/>
    <col min="5" max="5" width="14.109375" customWidth="1"/>
    <col min="6" max="6" width="12.5546875" customWidth="1"/>
  </cols>
  <sheetData>
    <row r="3" spans="1:6">
      <c r="A3" s="6" t="s">
        <v>10933</v>
      </c>
      <c r="B3" s="7" t="s">
        <v>10951</v>
      </c>
      <c r="E3" s="14" t="s">
        <v>15</v>
      </c>
      <c r="F3" s="14" t="s">
        <v>21</v>
      </c>
    </row>
    <row r="4" spans="1:6">
      <c r="A4" s="8" t="s">
        <v>32</v>
      </c>
      <c r="B4" s="31">
        <v>-642.50099999999998</v>
      </c>
      <c r="E4" t="str">
        <f>A4</f>
        <v>Furniture</v>
      </c>
      <c r="F4" s="15">
        <f>GETPIVOTDATA("Profit",$A$3,"Category","Furniture")</f>
        <v>-642.50099999999998</v>
      </c>
    </row>
    <row r="5" spans="1:6">
      <c r="A5" s="13" t="s">
        <v>46</v>
      </c>
      <c r="B5" s="32">
        <v>1974.2302000000002</v>
      </c>
      <c r="E5" s="34" t="str">
        <f>A5</f>
        <v>Office Supplies</v>
      </c>
      <c r="F5" s="15">
        <f>GETPIVOTDATA("Profit",$A$3,"Category","Office Supplies")</f>
        <v>1974.2302000000002</v>
      </c>
    </row>
    <row r="6" spans="1:6">
      <c r="A6" s="13" t="s">
        <v>71</v>
      </c>
      <c r="B6" s="32">
        <v>885.26990000000012</v>
      </c>
      <c r="E6" s="13" t="s">
        <v>71</v>
      </c>
      <c r="F6" s="15">
        <f>GETPIVOTDATA("Profit",$A$3,"Category","Technology")</f>
        <v>885.26990000000012</v>
      </c>
    </row>
    <row r="7" spans="1:6">
      <c r="A7" s="9" t="s">
        <v>10934</v>
      </c>
      <c r="B7" s="33">
        <v>2216.9991000000005</v>
      </c>
      <c r="E7" t="str">
        <f>A7</f>
        <v>Grand Total</v>
      </c>
      <c r="F7" s="15">
        <f>GETPIVOTDATA("Profit",$A$3)</f>
        <v>2216.9991000000005</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0BC19-3274-4D69-AFD2-7DE3DF61ACA4}">
  <dimension ref="I16"/>
  <sheetViews>
    <sheetView showGridLines="0" showRowColHeaders="0" tabSelected="1" zoomScale="83" zoomScaleNormal="81" workbookViewId="0">
      <selection activeCell="AD16" sqref="AD16"/>
    </sheetView>
  </sheetViews>
  <sheetFormatPr defaultRowHeight="14.4"/>
  <sheetData>
    <row r="16" spans="9:9">
      <c r="I16" s="20" t="e">
        <f>GETPIVOTDATA("Profit",$D$3)</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35" workbookViewId="0">
      <selection activeCell="B5" sqref="B5"/>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5" sqref="W5"/>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Pie Chart</vt:lpstr>
      <vt:lpstr>Map Chart</vt:lpstr>
      <vt:lpstr>Top 5</vt:lpstr>
      <vt:lpstr>KPI</vt:lpstr>
      <vt:lpstr>KPI YOY</vt:lpstr>
      <vt:lpstr>Waterfall chart</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Raunak tated</cp:lastModifiedBy>
  <dcterms:created xsi:type="dcterms:W3CDTF">2015-06-05T18:17:20Z</dcterms:created>
  <dcterms:modified xsi:type="dcterms:W3CDTF">2025-07-09T17:35:42Z</dcterms:modified>
</cp:coreProperties>
</file>