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810" windowWidth="19440" windowHeight="7080"/>
  </bookViews>
  <sheets>
    <sheet name="P&amp;l,BS" sheetId="1" r:id="rId1"/>
    <sheet name="FSA" sheetId="2" r:id="rId2"/>
    <sheet name="solution" sheetId="3" r:id="rId3"/>
    <sheet name="Sheet1" sheetId="4" r:id="rId4"/>
  </sheets>
  <calcPr calcId="125725"/>
  <extLst>
    <ext uri="GoogleSheetsCustomDataVersion1">
      <go:sheetsCustomData xmlns:go="http://customooxmlschemas.google.com/" r:id="" roundtripDataSignature="AMtx7miekK4K06Kfm6pgeWAjoXbEbvRqXQ=="/>
    </ext>
  </extLst>
</workbook>
</file>

<file path=xl/calcChain.xml><?xml version="1.0" encoding="utf-8"?>
<calcChain xmlns="http://schemas.openxmlformats.org/spreadsheetml/2006/main">
  <c r="K11" i="4"/>
  <c r="I11"/>
  <c r="D24"/>
  <c r="C24"/>
  <c r="J20" i="1"/>
  <c r="H20"/>
  <c r="H19"/>
  <c r="J12"/>
  <c r="H12"/>
  <c r="H11"/>
  <c r="D32" i="2"/>
  <c r="D16"/>
  <c r="G233" i="1"/>
  <c r="M231"/>
  <c r="K228"/>
  <c r="K233" s="1"/>
  <c r="M226"/>
  <c r="E225"/>
  <c r="D225"/>
  <c r="M220"/>
  <c r="K220"/>
  <c r="K219"/>
  <c r="K217"/>
  <c r="K216"/>
  <c r="K218" s="1"/>
  <c r="K207"/>
  <c r="K211" s="1"/>
  <c r="E176"/>
  <c r="D176"/>
  <c r="M62"/>
  <c r="E56"/>
  <c r="D56"/>
  <c r="K55"/>
  <c r="K61" s="1"/>
  <c r="K49"/>
  <c r="E26"/>
  <c r="D26"/>
  <c r="M233" l="1"/>
</calcChain>
</file>

<file path=xl/sharedStrings.xml><?xml version="1.0" encoding="utf-8"?>
<sst xmlns="http://schemas.openxmlformats.org/spreadsheetml/2006/main" count="578" uniqueCount="294">
  <si>
    <t>The trial balance of M/S Gupta and sons, Calcutta shows the following balances on 31st december, 2001.Prepare from it a trading acoount, Profit and  loss account and Balance Sheet.</t>
  </si>
  <si>
    <t>T</t>
  </si>
  <si>
    <t>C</t>
  </si>
  <si>
    <t>D</t>
  </si>
  <si>
    <t>P</t>
  </si>
  <si>
    <t>S.No.</t>
  </si>
  <si>
    <t>Account</t>
  </si>
  <si>
    <t>Dr. (Rs.)</t>
  </si>
  <si>
    <t>Cr. (Rs.)</t>
  </si>
  <si>
    <t>Capital</t>
  </si>
  <si>
    <t>Stock</t>
  </si>
  <si>
    <t>OPENING STOCK</t>
  </si>
  <si>
    <t>Bills Payable</t>
  </si>
  <si>
    <t>Creditors</t>
  </si>
  <si>
    <t>Debtors</t>
  </si>
  <si>
    <t>Bills Receivable</t>
  </si>
  <si>
    <t>Sales</t>
  </si>
  <si>
    <t>Purchases</t>
  </si>
  <si>
    <t>Returns Inward</t>
  </si>
  <si>
    <t>Returns outwards</t>
  </si>
  <si>
    <t>Cash in hand</t>
  </si>
  <si>
    <t>Cash at bank</t>
  </si>
  <si>
    <t>Machinery</t>
  </si>
  <si>
    <t>Buldings</t>
  </si>
  <si>
    <t>Commission(Cr.)</t>
  </si>
  <si>
    <t>Insurance</t>
  </si>
  <si>
    <t>Postage</t>
  </si>
  <si>
    <t>Discount(Cr.)</t>
  </si>
  <si>
    <t>Salaries</t>
  </si>
  <si>
    <t>Carriage</t>
  </si>
  <si>
    <t>Wages</t>
  </si>
  <si>
    <t>Depreciation</t>
  </si>
  <si>
    <t>TOTAL</t>
  </si>
  <si>
    <t>From the following trial balance, prepare a trading and profit and loss account for the year ended 31st December, 1997 and a balance sheet as on that date. On 31-12-97 stock was valued at Rs.100000.</t>
  </si>
  <si>
    <t>Trading &amp; P. L. a/c for the year ended 31st December, 1997</t>
  </si>
  <si>
    <t>Sundry debtors</t>
  </si>
  <si>
    <t>Particulars</t>
  </si>
  <si>
    <t>Rs.</t>
  </si>
  <si>
    <t>Stock(1-1-97)</t>
  </si>
  <si>
    <t>R</t>
  </si>
  <si>
    <t>To opening stock</t>
  </si>
  <si>
    <t>By Sales</t>
  </si>
  <si>
    <t>Land and buildings</t>
  </si>
  <si>
    <t>To Purchases</t>
  </si>
  <si>
    <t>Less: Sales Return or Returns Inwards</t>
  </si>
  <si>
    <t>Less: Purchase Return or Return Outwards</t>
  </si>
  <si>
    <t>By closing Stock</t>
  </si>
  <si>
    <t>Rent</t>
  </si>
  <si>
    <t>N</t>
  </si>
  <si>
    <t>To Carriage Inwards</t>
  </si>
  <si>
    <t>By Gross Loss</t>
  </si>
  <si>
    <t>To Wages</t>
  </si>
  <si>
    <t>R/P</t>
  </si>
  <si>
    <t>Sundry creditors</t>
  </si>
  <si>
    <t>To Gross Loss</t>
  </si>
  <si>
    <t>By Rent</t>
  </si>
  <si>
    <t>Bills receivable</t>
  </si>
  <si>
    <t>To Interest</t>
  </si>
  <si>
    <t>By Net Loss</t>
  </si>
  <si>
    <t>Interest</t>
  </si>
  <si>
    <t>To Bad debts</t>
  </si>
  <si>
    <t>Bad debts</t>
  </si>
  <si>
    <t>To Repairs</t>
  </si>
  <si>
    <t>Repairs</t>
  </si>
  <si>
    <t>Depreciation on Building</t>
  </si>
  <si>
    <t>Rates and taxes</t>
  </si>
  <si>
    <t>Furniture and fixtures</t>
  </si>
  <si>
    <t>Office expenses</t>
  </si>
  <si>
    <t>Balance Sheet as on 31st December, 1997</t>
  </si>
  <si>
    <t>Drawings</t>
  </si>
  <si>
    <t>Liabilities</t>
  </si>
  <si>
    <t>Rs</t>
  </si>
  <si>
    <t>Assets</t>
  </si>
  <si>
    <t>Capital                   250000</t>
  </si>
  <si>
    <t>Sundry Debtors</t>
  </si>
  <si>
    <t>Add/Less: Net Profit or Net loss     -77000</t>
  </si>
  <si>
    <t>Land And Buildings</t>
  </si>
  <si>
    <t>Plant and machinery</t>
  </si>
  <si>
    <t>Less: Drawings   20000</t>
  </si>
  <si>
    <t xml:space="preserve"> The following is the trial balance of Ram Chandra on 31st Dec,2010.</t>
  </si>
  <si>
    <t>Prepare Trading and Profit and Loss Account and Balance Sheet.</t>
  </si>
  <si>
    <t xml:space="preserve">                                              Trial Balance as on 31st Dec,2010</t>
  </si>
  <si>
    <t>S. No.</t>
  </si>
  <si>
    <t xml:space="preserve">              Particulars</t>
  </si>
  <si>
    <t>Debit Balance(Rs.)</t>
  </si>
  <si>
    <t>Credit Balance(Rs.)</t>
  </si>
  <si>
    <t>Opening stock</t>
  </si>
  <si>
    <t>Furniture</t>
  </si>
  <si>
    <t>Discount allowed</t>
  </si>
  <si>
    <t>Discount Received</t>
  </si>
  <si>
    <t>Advertising</t>
  </si>
  <si>
    <t>Total</t>
  </si>
  <si>
    <t>Value of closing stock on 31st Dec,2010 was Rs. 5000.</t>
  </si>
  <si>
    <t>Answer: Gross Profit= 23700, Net Profit= 7800 and balance sheet total= 26800</t>
  </si>
  <si>
    <t>The following is the trial balance of  Hari Ram  on 31st Dec,2010.</t>
  </si>
  <si>
    <t>Wages and salaries</t>
  </si>
  <si>
    <t>Commission on purchases</t>
  </si>
  <si>
    <t>Freight</t>
  </si>
  <si>
    <t>Purchases less returns</t>
  </si>
  <si>
    <t>Sales less returns</t>
  </si>
  <si>
    <t>Trade expenses</t>
  </si>
  <si>
    <t>Bill receivables</t>
  </si>
  <si>
    <t xml:space="preserve">Rent </t>
  </si>
  <si>
    <t>Plant</t>
  </si>
  <si>
    <t>Repairs to plant</t>
  </si>
  <si>
    <t>Cash in hand and at bank</t>
  </si>
  <si>
    <t>Bills payable</t>
  </si>
  <si>
    <t xml:space="preserve">Loan </t>
  </si>
  <si>
    <t>Discount received</t>
  </si>
  <si>
    <t>Closing stock at the end was Rs. 3500.</t>
  </si>
  <si>
    <t>Answer: Gross Profit= 3250, Net Profit= 2220 and balance sheet total= 10300</t>
  </si>
  <si>
    <t>The following is the trial balance of Hari &amp; Co.  on 31st Dec,2010. Prepare Trading and Profit and Loss Account and Balance Sheet.</t>
  </si>
  <si>
    <t>Buildings</t>
  </si>
  <si>
    <t>General Expenses</t>
  </si>
  <si>
    <t>Rent paid</t>
  </si>
  <si>
    <t>Electric charges</t>
  </si>
  <si>
    <t>Carriage inwards</t>
  </si>
  <si>
    <t>Cash at Bank</t>
  </si>
  <si>
    <t>Oening stock</t>
  </si>
  <si>
    <t>Returns inwards</t>
  </si>
  <si>
    <t>Closing stock was Rs. 182100</t>
  </si>
  <si>
    <t>Answer: Gross Profit= 146700, Net Profit= 86600 and balance sheet total= 580100</t>
  </si>
  <si>
    <t>The following are the balances taken from RCR&amp;sons taken on 31-12-2008. Prepare the trading, profit&amp;loss account and Balance Sheet as on 31-12-2008.</t>
  </si>
  <si>
    <t>Dr. Rs.</t>
  </si>
  <si>
    <t>Cr. Rs.</t>
  </si>
  <si>
    <t>Loan(Cr.)@10%</t>
  </si>
  <si>
    <t>Plant &amp; Machinery</t>
  </si>
  <si>
    <t>Carriage on purchases</t>
  </si>
  <si>
    <t>Return inwards</t>
  </si>
  <si>
    <t>Cycles</t>
  </si>
  <si>
    <t>Printing and stationery</t>
  </si>
  <si>
    <t>Sales tax</t>
  </si>
  <si>
    <t>Sundry Creditors</t>
  </si>
  <si>
    <t>Stock (as on 1-1-2008)</t>
  </si>
  <si>
    <t>Rent (Dr.)</t>
  </si>
  <si>
    <t>interest on loan</t>
  </si>
  <si>
    <t>cash-in-hand</t>
  </si>
  <si>
    <t>Bank overdraft</t>
  </si>
  <si>
    <t>Typewriter</t>
  </si>
  <si>
    <t>Depreciation to be charged @5%on Plant &amp; Machinery and 10% on the typewriter.</t>
  </si>
  <si>
    <t>Stock (as on 31-12-2008) is Rs.126660</t>
  </si>
  <si>
    <t>CLOSING STOCK</t>
  </si>
  <si>
    <t>Ans. :- Gross profit, Rs.261010, Net profit, Rs.116610, B/S total Rs.653210</t>
  </si>
  <si>
    <t>The following trial balance has been extracted from the books of M/S Ram Prasad and Sons on 31st December, 2002</t>
  </si>
  <si>
    <t>Dr. Balances</t>
  </si>
  <si>
    <t>Cash-in-hand</t>
  </si>
  <si>
    <t>Stock on 1-1-2002</t>
  </si>
  <si>
    <t>Commission</t>
  </si>
  <si>
    <t>Cr. Balances</t>
  </si>
  <si>
    <t>Interest Received</t>
  </si>
  <si>
    <t>Depreciate Machinery at 10%.  Stock on 31-12-2002 amounts to Rs.8000.Prepare the Trading and Profit&amp; Loss a/c and Balance Sheet as on the last date of the year.</t>
  </si>
  <si>
    <t>Ans. :- Gross profit, Rs.9000, Net profit, Rs.6900, B/S total Rs.20400</t>
  </si>
  <si>
    <t>The following is the trial balance of Sanjay Industries Ltd. As on 31st March 2006.</t>
  </si>
  <si>
    <t>Dr.</t>
  </si>
  <si>
    <t>Cr.</t>
  </si>
  <si>
    <t>Trading &amp; P. &amp; L. a/c for the year ended 31st March, 2006.</t>
  </si>
  <si>
    <t>Share Capital (Authorised Capital 200000 shares of Rs.10 each)</t>
  </si>
  <si>
    <t>To Opening Stock</t>
  </si>
  <si>
    <t>By Sales                    3060000</t>
  </si>
  <si>
    <t>To Purchases        2205000</t>
  </si>
  <si>
    <t>Less: Sales Return     xxxxxx</t>
  </si>
  <si>
    <t>Less: Purchase Return   90000</t>
  </si>
  <si>
    <t>By Closing Stock</t>
  </si>
  <si>
    <t xml:space="preserve">Discount </t>
  </si>
  <si>
    <t>Carriage Inwards</t>
  </si>
  <si>
    <t>Return outwards/Purchase return</t>
  </si>
  <si>
    <t>To Gross Profit</t>
  </si>
  <si>
    <t>To Salaries</t>
  </si>
  <si>
    <t>By Gross Profit</t>
  </si>
  <si>
    <t>To Sundry Expenses</t>
  </si>
  <si>
    <t>By Discount</t>
  </si>
  <si>
    <t>To Rent</t>
  </si>
  <si>
    <t>Stock (as on 1-4-2005)</t>
  </si>
  <si>
    <t>To Depreciation on P&amp;M</t>
  </si>
  <si>
    <t>Sundry expenses</t>
  </si>
  <si>
    <t>To Depreciation on Fur&amp; Fittings</t>
  </si>
  <si>
    <t>cash-at-bank</t>
  </si>
  <si>
    <t>To Net Profit</t>
  </si>
  <si>
    <t>Patents and Trademarks</t>
  </si>
  <si>
    <t>General reserve</t>
  </si>
  <si>
    <t>Profit &amp; Loss a/c, 31st March 2005</t>
  </si>
  <si>
    <t>Balance Sheet as on 31/03/2006</t>
  </si>
  <si>
    <t>Furniture &amp; Fittings</t>
  </si>
  <si>
    <t>Share Capital</t>
  </si>
  <si>
    <t>P&amp; M                   261000</t>
  </si>
  <si>
    <t>General Reserve</t>
  </si>
  <si>
    <t>Less: Dep @14%        36540</t>
  </si>
  <si>
    <t>Depreciation to be charged @14%on Plant &amp; Machinery and 18% on the furniture and fittings</t>
  </si>
  <si>
    <t>P. &amp; L. a/c                           54000</t>
  </si>
  <si>
    <t>Closing stock valued at Rs.792000</t>
  </si>
  <si>
    <t>Add: Net Profit                    579420</t>
  </si>
  <si>
    <t>Furniture &amp; Fittings            153000</t>
  </si>
  <si>
    <t>Less: Dep @ 18%                    27540</t>
  </si>
  <si>
    <t>Closing Stock</t>
  </si>
  <si>
    <t>Difference in Balance Sheet caused due to missing information in the trial balance.</t>
  </si>
  <si>
    <t>Following are the financial statements of a company for three consecutive years.</t>
  </si>
  <si>
    <t>2003-04</t>
  </si>
  <si>
    <t>2004-05</t>
  </si>
  <si>
    <t>2005-06</t>
  </si>
  <si>
    <t>Equity Share Capital</t>
  </si>
  <si>
    <t>Reserve &amp;Surplus</t>
  </si>
  <si>
    <t>8% Debenture</t>
  </si>
  <si>
    <t>Secured loan</t>
  </si>
  <si>
    <t>Bank Overdraft</t>
  </si>
  <si>
    <t>Outstanding Expenses</t>
  </si>
  <si>
    <t>Tax Liabilities.</t>
  </si>
  <si>
    <t>Asset</t>
  </si>
  <si>
    <t>Goodwill</t>
  </si>
  <si>
    <t>Land &amp; Building</t>
  </si>
  <si>
    <t>Patent</t>
  </si>
  <si>
    <t>Stocks</t>
  </si>
  <si>
    <t>Debtor</t>
  </si>
  <si>
    <t>Marketable Securities</t>
  </si>
  <si>
    <t>Cash</t>
  </si>
  <si>
    <t>Prepaid Expenses</t>
  </si>
  <si>
    <t>Purchase</t>
  </si>
  <si>
    <t xml:space="preserve"> Prepare and analyse - Common Size statement, Comparative Statement and Index Analysis.</t>
  </si>
  <si>
    <t>Trading &amp; P.L. a/c of Sanjay Industries Ltd. For the year ended 31st March, 2006</t>
  </si>
  <si>
    <t>To Purchases 2205000</t>
  </si>
  <si>
    <t>By closing stock</t>
  </si>
  <si>
    <t>Less: Purchase Ret.90000</t>
  </si>
  <si>
    <t>To wages</t>
  </si>
  <si>
    <t>To carriage inward</t>
  </si>
  <si>
    <t>To Gross profit</t>
  </si>
  <si>
    <t xml:space="preserve">By Gross profit </t>
  </si>
  <si>
    <t>To Sundry expenses</t>
  </si>
  <si>
    <t>To Rent paid</t>
  </si>
  <si>
    <t>To Depreciation on P.&amp;M.</t>
  </si>
  <si>
    <t>To Depreciation on Fur.</t>
  </si>
  <si>
    <t>To Net profit</t>
  </si>
  <si>
    <t>Balance Sheet as on 31st March 2006</t>
  </si>
  <si>
    <t>Share capital</t>
  </si>
  <si>
    <t>Patents &amp; Trademarks</t>
  </si>
  <si>
    <t>general reserve</t>
  </si>
  <si>
    <t>Plant &amp; Machinery 261000</t>
  </si>
  <si>
    <t>Profit &amp; Loss a/c      54000</t>
  </si>
  <si>
    <t>Less: Dep @ 14%   36540</t>
  </si>
  <si>
    <t>Add: Net profit        579420</t>
  </si>
  <si>
    <t>Fur. &amp; Fit.               153000</t>
  </si>
  <si>
    <t>Less: Dep @ 18%   27540</t>
  </si>
  <si>
    <t>Closing stock</t>
  </si>
  <si>
    <t>By Sales 12439</t>
  </si>
  <si>
    <t>To Purchase 10492</t>
  </si>
  <si>
    <t>Less: return 1000</t>
  </si>
  <si>
    <t>Less: return 1200</t>
  </si>
  <si>
    <t>To Gross Profit tranf.</t>
  </si>
  <si>
    <t>Cr&gt;Dr</t>
  </si>
  <si>
    <t>profit</t>
  </si>
  <si>
    <t>To Insurance</t>
  </si>
  <si>
    <t>By Gross Profit b/d</t>
  </si>
  <si>
    <t>To Postage</t>
  </si>
  <si>
    <t>By Commission</t>
  </si>
  <si>
    <t>To Carriage</t>
  </si>
  <si>
    <t>To Depr</t>
  </si>
  <si>
    <t>Cash I n hand</t>
  </si>
  <si>
    <t>Capital: 18000</t>
  </si>
  <si>
    <t>Add: Net Profit 4212</t>
  </si>
  <si>
    <t>Trading Acc</t>
  </si>
  <si>
    <t>To opening Stock</t>
  </si>
  <si>
    <t>By Sales                             848700</t>
  </si>
  <si>
    <t>Less: Sales return                9300</t>
  </si>
  <si>
    <t>DR</t>
  </si>
  <si>
    <t>CR</t>
  </si>
  <si>
    <t>Adv</t>
  </si>
  <si>
    <t>By gross profit   B/D</t>
  </si>
  <si>
    <t>Discount</t>
  </si>
  <si>
    <t>Printing and Stationary</t>
  </si>
  <si>
    <t>bad debts</t>
  </si>
  <si>
    <t>Trade expense</t>
  </si>
  <si>
    <t>rent</t>
  </si>
  <si>
    <t>Int. on loan</t>
  </si>
  <si>
    <t>Dpr. On Plant &amp; Mach.</t>
  </si>
  <si>
    <t>Dpr. On Typewriter</t>
  </si>
  <si>
    <t>bills rec</t>
  </si>
  <si>
    <t>Loan</t>
  </si>
  <si>
    <t>Capital Acc            350000</t>
  </si>
  <si>
    <t>Add:Net Profit      116610</t>
  </si>
  <si>
    <t>Less:Drawing           24000</t>
  </si>
  <si>
    <t>Plant &amp; Mach</t>
  </si>
  <si>
    <t xml:space="preserve">Closing stock Rs.7929                                                                                             </t>
  </si>
  <si>
    <t>Trading and Profit &amp; Loss a/c for the year ended 31st December 2001</t>
  </si>
  <si>
    <t>To Purchases                    10492</t>
  </si>
  <si>
    <t>Less: Purchase Return   1200</t>
  </si>
  <si>
    <t>To carriage Inward</t>
  </si>
  <si>
    <t>Carriage Inward</t>
  </si>
  <si>
    <t>By Sales                                                                 12439</t>
  </si>
  <si>
    <t>Less: Sales return                                                   1000</t>
  </si>
  <si>
    <t>By Closing stock</t>
  </si>
  <si>
    <t>to Gross profit</t>
  </si>
  <si>
    <t>To Depreciation</t>
  </si>
  <si>
    <t>Balance Sheet as on 31st December, 2001</t>
  </si>
  <si>
    <t>Capital                 18000</t>
  </si>
  <si>
    <t>Add: Net Profit        4212</t>
  </si>
  <si>
    <t>Less: Drawings       xxxx</t>
  </si>
</sst>
</file>

<file path=xl/styles.xml><?xml version="1.0" encoding="utf-8"?>
<styleSheet xmlns="http://schemas.openxmlformats.org/spreadsheetml/2006/main">
  <fonts count="11">
    <font>
      <sz val="10"/>
      <color rgb="FF000000"/>
      <name val="Arial"/>
    </font>
    <font>
      <sz val="10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Calibri"/>
      <family val="2"/>
    </font>
    <font>
      <sz val="10"/>
      <color rgb="FF000000"/>
      <name val="Docs-Calibri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2" borderId="0" xfId="0" applyFont="1" applyFill="1"/>
    <xf numFmtId="0" fontId="1" fillId="2" borderId="0" xfId="0" applyFont="1" applyFill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2" fillId="2" borderId="0" xfId="0" applyFont="1" applyFill="1" applyAlignment="1"/>
    <xf numFmtId="0" fontId="5" fillId="2" borderId="7" xfId="0" applyFont="1" applyFill="1" applyBorder="1" applyAlignment="1"/>
    <xf numFmtId="0" fontId="1" fillId="2" borderId="7" xfId="0" applyFont="1" applyFill="1" applyBorder="1" applyAlignment="1"/>
    <xf numFmtId="0" fontId="1" fillId="0" borderId="7" xfId="0" applyFont="1" applyBorder="1"/>
    <xf numFmtId="0" fontId="1" fillId="2" borderId="7" xfId="0" applyFont="1" applyFill="1" applyBorder="1"/>
    <xf numFmtId="0" fontId="1" fillId="2" borderId="7" xfId="0" applyFont="1" applyFill="1" applyBorder="1" applyAlignment="1">
      <alignment wrapText="1"/>
    </xf>
    <xf numFmtId="0" fontId="1" fillId="3" borderId="7" xfId="0" applyFont="1" applyFill="1" applyBorder="1" applyAlignment="1"/>
    <xf numFmtId="0" fontId="2" fillId="2" borderId="1" xfId="0" applyFont="1" applyFill="1" applyBorder="1" applyAlignment="1"/>
    <xf numFmtId="0" fontId="1" fillId="3" borderId="0" xfId="0" applyFont="1" applyFill="1"/>
    <xf numFmtId="0" fontId="1" fillId="3" borderId="0" xfId="0" applyFont="1" applyFill="1" applyAlignment="1"/>
    <xf numFmtId="0" fontId="2" fillId="2" borderId="8" xfId="0" applyFont="1" applyFill="1" applyBorder="1" applyAlignment="1"/>
    <xf numFmtId="0" fontId="2" fillId="2" borderId="7" xfId="0" applyFont="1" applyFill="1" applyBorder="1" applyAlignment="1"/>
    <xf numFmtId="0" fontId="2" fillId="2" borderId="9" xfId="0" applyFont="1" applyFill="1" applyBorder="1" applyAlignment="1"/>
    <xf numFmtId="0" fontId="3" fillId="2" borderId="9" xfId="0" applyFont="1" applyFill="1" applyBorder="1" applyAlignment="1"/>
    <xf numFmtId="0" fontId="1" fillId="3" borderId="7" xfId="0" applyFont="1" applyFill="1" applyBorder="1"/>
    <xf numFmtId="0" fontId="3" fillId="2" borderId="1" xfId="0" applyFont="1" applyFill="1" applyBorder="1" applyAlignment="1"/>
    <xf numFmtId="0" fontId="3" fillId="2" borderId="0" xfId="0" applyFont="1" applyFill="1" applyAlignment="1"/>
    <xf numFmtId="0" fontId="3" fillId="2" borderId="1" xfId="0" applyFont="1" applyFill="1" applyBorder="1" applyAlignment="1">
      <alignment horizontal="center"/>
    </xf>
    <xf numFmtId="0" fontId="5" fillId="2" borderId="0" xfId="0" applyFont="1" applyFill="1" applyAlignment="1"/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wrapText="1"/>
    </xf>
    <xf numFmtId="0" fontId="4" fillId="2" borderId="1" xfId="0" applyFont="1" applyFill="1" applyBorder="1" applyAlignment="1"/>
    <xf numFmtId="0" fontId="4" fillId="2" borderId="1" xfId="0" applyFont="1" applyFill="1" applyBorder="1"/>
    <xf numFmtId="0" fontId="1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1" fillId="0" borderId="1" xfId="0" applyFont="1" applyBorder="1"/>
    <xf numFmtId="0" fontId="6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1" fillId="4" borderId="0" xfId="0" applyFont="1" applyFill="1"/>
    <xf numFmtId="0" fontId="4" fillId="2" borderId="0" xfId="0" applyFont="1" applyFill="1"/>
    <xf numFmtId="0" fontId="8" fillId="2" borderId="0" xfId="0" applyFont="1" applyFill="1" applyAlignment="1">
      <alignment horizontal="center"/>
    </xf>
    <xf numFmtId="0" fontId="4" fillId="0" borderId="1" xfId="0" applyFont="1" applyBorder="1" applyAlignment="1"/>
    <xf numFmtId="0" fontId="7" fillId="2" borderId="0" xfId="0" applyFont="1" applyFill="1" applyAlignment="1"/>
    <xf numFmtId="0" fontId="7" fillId="2" borderId="0" xfId="0" applyFont="1" applyFill="1"/>
    <xf numFmtId="0" fontId="3" fillId="0" borderId="0" xfId="0" applyFont="1" applyAlignment="1"/>
    <xf numFmtId="0" fontId="1" fillId="0" borderId="0" xfId="0" applyFo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3" fillId="0" borderId="1" xfId="0" applyFont="1" applyBorder="1" applyAlignment="1"/>
    <xf numFmtId="2" fontId="3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9" fillId="0" borderId="0" xfId="0" applyFont="1" applyAlignment="1"/>
    <xf numFmtId="0" fontId="9" fillId="0" borderId="0" xfId="0" applyFont="1" applyAlignment="1"/>
    <xf numFmtId="0" fontId="9" fillId="0" borderId="1" xfId="0" applyFont="1" applyBorder="1" applyAlignment="1"/>
    <xf numFmtId="0" fontId="9" fillId="0" borderId="12" xfId="0" applyFont="1" applyBorder="1" applyAlignment="1"/>
    <xf numFmtId="0" fontId="9" fillId="0" borderId="13" xfId="0" applyFont="1" applyBorder="1" applyAlignment="1"/>
    <xf numFmtId="0" fontId="9" fillId="0" borderId="14" xfId="0" applyFont="1" applyBorder="1" applyAlignment="1">
      <alignment horizontal="right"/>
    </xf>
    <xf numFmtId="0" fontId="9" fillId="0" borderId="14" xfId="0" applyFont="1" applyBorder="1" applyAlignment="1"/>
    <xf numFmtId="0" fontId="9" fillId="0" borderId="14" xfId="0" applyFont="1" applyBorder="1" applyAlignment="1"/>
    <xf numFmtId="0" fontId="9" fillId="0" borderId="0" xfId="0" applyFont="1" applyAlignment="1">
      <alignment horizontal="right"/>
    </xf>
    <xf numFmtId="0" fontId="9" fillId="0" borderId="13" xfId="0" applyFont="1" applyBorder="1" applyAlignment="1"/>
    <xf numFmtId="0" fontId="9" fillId="0" borderId="15" xfId="0" applyFont="1" applyBorder="1" applyAlignment="1"/>
    <xf numFmtId="0" fontId="9" fillId="0" borderId="15" xfId="0" applyFont="1" applyBorder="1" applyAlignment="1">
      <alignment horizontal="right"/>
    </xf>
    <xf numFmtId="0" fontId="9" fillId="0" borderId="12" xfId="0" applyFont="1" applyBorder="1" applyAlignment="1">
      <alignment horizontal="right"/>
    </xf>
    <xf numFmtId="0" fontId="10" fillId="0" borderId="0" xfId="0" applyFont="1" applyAlignment="1">
      <alignment horizontal="right"/>
    </xf>
    <xf numFmtId="0" fontId="9" fillId="0" borderId="1" xfId="0" applyFont="1" applyBorder="1" applyAlignment="1">
      <alignment horizontal="right"/>
    </xf>
    <xf numFmtId="0" fontId="9" fillId="0" borderId="1" xfId="0" applyFont="1" applyBorder="1" applyAlignment="1"/>
    <xf numFmtId="0" fontId="9" fillId="0" borderId="13" xfId="0" applyFont="1" applyBorder="1" applyAlignment="1">
      <alignment horizontal="right"/>
    </xf>
    <xf numFmtId="0" fontId="1" fillId="2" borderId="16" xfId="0" applyFont="1" applyFill="1" applyBorder="1"/>
    <xf numFmtId="0" fontId="1" fillId="2" borderId="16" xfId="0" applyFont="1" applyFill="1" applyBorder="1" applyAlignment="1"/>
    <xf numFmtId="0" fontId="5" fillId="2" borderId="16" xfId="0" applyFont="1" applyFill="1" applyBorder="1"/>
    <xf numFmtId="0" fontId="5" fillId="2" borderId="16" xfId="0" applyFont="1" applyFill="1" applyBorder="1" applyAlignment="1"/>
    <xf numFmtId="0" fontId="2" fillId="5" borderId="1" xfId="0" applyFont="1" applyFill="1" applyBorder="1" applyAlignment="1"/>
    <xf numFmtId="0" fontId="1" fillId="2" borderId="21" xfId="0" applyFont="1" applyFill="1" applyBorder="1" applyAlignment="1"/>
    <xf numFmtId="0" fontId="1" fillId="2" borderId="20" xfId="0" applyFont="1" applyFill="1" applyBorder="1" applyAlignment="1"/>
    <xf numFmtId="0" fontId="1" fillId="2" borderId="21" xfId="0" applyFont="1" applyFill="1" applyBorder="1"/>
    <xf numFmtId="0" fontId="1" fillId="2" borderId="20" xfId="0" applyFont="1" applyFill="1" applyBorder="1"/>
    <xf numFmtId="0" fontId="0" fillId="0" borderId="16" xfId="0" applyFont="1" applyBorder="1" applyAlignment="1"/>
    <xf numFmtId="0" fontId="10" fillId="0" borderId="16" xfId="0" applyFont="1" applyBorder="1" applyAlignment="1"/>
    <xf numFmtId="0" fontId="0" fillId="0" borderId="21" xfId="0" applyFont="1" applyBorder="1" applyAlignment="1"/>
    <xf numFmtId="0" fontId="0" fillId="0" borderId="20" xfId="0" applyFont="1" applyBorder="1" applyAlignment="1"/>
    <xf numFmtId="0" fontId="2" fillId="6" borderId="1" xfId="0" applyFont="1" applyFill="1" applyBorder="1" applyAlignment="1"/>
    <xf numFmtId="0" fontId="2" fillId="6" borderId="8" xfId="0" applyFont="1" applyFill="1" applyBorder="1" applyAlignment="1"/>
    <xf numFmtId="0" fontId="2" fillId="2" borderId="0" xfId="0" applyFont="1" applyFill="1" applyAlignment="1">
      <alignment wrapText="1"/>
    </xf>
    <xf numFmtId="0" fontId="0" fillId="0" borderId="0" xfId="0" applyFont="1" applyAlignment="1"/>
    <xf numFmtId="0" fontId="5" fillId="2" borderId="10" xfId="0" applyFont="1" applyFill="1" applyBorder="1" applyAlignment="1">
      <alignment horizontal="center"/>
    </xf>
    <xf numFmtId="0" fontId="4" fillId="0" borderId="11" xfId="0" applyFont="1" applyBorder="1"/>
    <xf numFmtId="0" fontId="4" fillId="0" borderId="12" xfId="0" applyFont="1" applyBorder="1"/>
    <xf numFmtId="0" fontId="2" fillId="2" borderId="0" xfId="0" applyFont="1" applyFill="1" applyAlignment="1">
      <alignment vertical="center" wrapText="1"/>
    </xf>
    <xf numFmtId="0" fontId="0" fillId="0" borderId="0" xfId="0" applyFont="1" applyAlignment="1">
      <alignment wrapText="1"/>
    </xf>
    <xf numFmtId="0" fontId="2" fillId="2" borderId="0" xfId="0" applyFont="1" applyFill="1" applyAlignment="1"/>
    <xf numFmtId="0" fontId="2" fillId="2" borderId="0" xfId="0" applyFont="1" applyFill="1" applyAlignment="1">
      <alignment vertical="center"/>
    </xf>
    <xf numFmtId="0" fontId="1" fillId="2" borderId="4" xfId="0" applyFont="1" applyFill="1" applyBorder="1" applyAlignment="1"/>
    <xf numFmtId="0" fontId="4" fillId="0" borderId="5" xfId="0" applyFont="1" applyBorder="1"/>
    <xf numFmtId="0" fontId="4" fillId="0" borderId="6" xfId="0" applyFont="1" applyBorder="1"/>
    <xf numFmtId="0" fontId="5" fillId="2" borderId="4" xfId="0" applyFont="1" applyFill="1" applyBorder="1" applyAlignment="1">
      <alignment horizontal="center"/>
    </xf>
    <xf numFmtId="0" fontId="3" fillId="2" borderId="0" xfId="0" applyFont="1" applyFill="1" applyAlignment="1">
      <alignment wrapText="1"/>
    </xf>
    <xf numFmtId="0" fontId="3" fillId="2" borderId="10" xfId="0" applyFont="1" applyFill="1" applyBorder="1" applyAlignment="1">
      <alignment wrapText="1"/>
    </xf>
    <xf numFmtId="0" fontId="5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9" fillId="0" borderId="0" xfId="0" applyFont="1" applyAlignment="1"/>
    <xf numFmtId="0" fontId="10" fillId="0" borderId="17" xfId="0" applyFont="1" applyBorder="1" applyAlignment="1">
      <alignment horizontal="center" wrapText="1"/>
    </xf>
    <xf numFmtId="0" fontId="0" fillId="0" borderId="18" xfId="0" applyFont="1" applyBorder="1" applyAlignment="1">
      <alignment horizontal="center" wrapText="1"/>
    </xf>
    <xf numFmtId="0" fontId="0" fillId="0" borderId="19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98"/>
  <sheetViews>
    <sheetView tabSelected="1" workbookViewId="0">
      <selection activeCell="F26" sqref="F26"/>
    </sheetView>
  </sheetViews>
  <sheetFormatPr defaultColWidth="14.42578125" defaultRowHeight="15" customHeight="1"/>
  <cols>
    <col min="1" max="1" width="4.7109375" customWidth="1"/>
    <col min="2" max="2" width="5.5703125" customWidth="1"/>
    <col min="3" max="3" width="31.85546875" customWidth="1"/>
    <col min="4" max="4" width="9.85546875" customWidth="1"/>
    <col min="5" max="5" width="8.5703125" customWidth="1"/>
    <col min="6" max="6" width="15.5703125" customWidth="1"/>
    <col min="7" max="7" width="27.28515625" customWidth="1"/>
    <col min="8" max="8" width="15.140625" customWidth="1"/>
    <col min="9" max="9" width="58.140625" customWidth="1"/>
    <col min="10" max="10" width="12" customWidth="1"/>
    <col min="11" max="11" width="8" customWidth="1"/>
    <col min="12" max="12" width="28.7109375" customWidth="1"/>
    <col min="13" max="26" width="8" customWidth="1"/>
  </cols>
  <sheetData>
    <row r="1" spans="1:26" ht="12.75" customHeight="1">
      <c r="A1" s="1">
        <v>1</v>
      </c>
      <c r="B1" s="88" t="s">
        <v>0</v>
      </c>
      <c r="C1" s="89"/>
      <c r="D1" s="89"/>
      <c r="E1" s="89"/>
      <c r="F1" s="89"/>
      <c r="G1" s="89"/>
      <c r="H1" s="89"/>
      <c r="I1" s="89"/>
      <c r="J1" s="89"/>
      <c r="K1" s="1"/>
      <c r="L1" s="1"/>
      <c r="M1" s="2" t="s">
        <v>1</v>
      </c>
      <c r="N1" s="2" t="s">
        <v>2</v>
      </c>
      <c r="O1" s="2" t="s">
        <v>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89"/>
      <c r="C2" s="89"/>
      <c r="D2" s="89"/>
      <c r="E2" s="89"/>
      <c r="F2" s="89"/>
      <c r="G2" s="89"/>
      <c r="H2" s="89"/>
      <c r="I2" s="89"/>
      <c r="J2" s="89"/>
      <c r="K2" s="1"/>
      <c r="L2" s="1"/>
      <c r="M2" s="2" t="s">
        <v>4</v>
      </c>
      <c r="N2" s="2" t="s">
        <v>2</v>
      </c>
      <c r="O2" s="2" t="s">
        <v>3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"/>
      <c r="B3" s="3" t="s">
        <v>5</v>
      </c>
      <c r="C3" s="3" t="s">
        <v>6</v>
      </c>
      <c r="D3" s="3" t="s">
        <v>7</v>
      </c>
      <c r="E3" s="3" t="s">
        <v>8</v>
      </c>
      <c r="F3" s="1"/>
      <c r="G3" s="98" t="s">
        <v>280</v>
      </c>
      <c r="H3" s="99"/>
      <c r="I3" s="99"/>
      <c r="J3" s="100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72">
        <v>1</v>
      </c>
      <c r="C4" s="72" t="s">
        <v>9</v>
      </c>
      <c r="D4" s="72"/>
      <c r="E4" s="72">
        <v>18000</v>
      </c>
      <c r="F4" s="1"/>
      <c r="G4" s="70" t="s">
        <v>36</v>
      </c>
      <c r="H4" s="71" t="s">
        <v>37</v>
      </c>
      <c r="I4" s="70" t="s">
        <v>36</v>
      </c>
      <c r="J4" s="70" t="s">
        <v>37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/>
      <c r="B5" s="72">
        <v>2</v>
      </c>
      <c r="C5" s="72" t="s">
        <v>10</v>
      </c>
      <c r="D5" s="72">
        <v>2720</v>
      </c>
      <c r="E5" s="72"/>
      <c r="F5" s="1"/>
      <c r="G5" s="69" t="s">
        <v>40</v>
      </c>
      <c r="H5" s="69">
        <v>2720</v>
      </c>
      <c r="I5" s="69" t="s">
        <v>285</v>
      </c>
      <c r="J5" s="68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72">
        <v>3</v>
      </c>
      <c r="C6" s="72" t="s">
        <v>12</v>
      </c>
      <c r="D6" s="72"/>
      <c r="E6" s="72">
        <v>4827</v>
      </c>
      <c r="F6" s="1"/>
      <c r="G6" s="68" t="s">
        <v>281</v>
      </c>
      <c r="H6" s="69"/>
      <c r="I6" s="69" t="s">
        <v>286</v>
      </c>
      <c r="J6" s="68">
        <v>11439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72">
        <v>4</v>
      </c>
      <c r="C7" s="72" t="s">
        <v>13</v>
      </c>
      <c r="D7" s="72"/>
      <c r="E7" s="72">
        <v>7581</v>
      </c>
      <c r="F7" s="1"/>
      <c r="G7" s="68" t="s">
        <v>282</v>
      </c>
      <c r="H7" s="69">
        <v>9292</v>
      </c>
      <c r="I7" s="69" t="s">
        <v>287</v>
      </c>
      <c r="J7" s="68">
        <v>7929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72">
        <v>5</v>
      </c>
      <c r="C8" s="72" t="s">
        <v>14</v>
      </c>
      <c r="D8" s="72">
        <v>8100</v>
      </c>
      <c r="E8" s="72"/>
      <c r="F8" s="1"/>
      <c r="G8" s="68" t="s">
        <v>283</v>
      </c>
      <c r="H8" s="69">
        <v>400</v>
      </c>
      <c r="I8" s="69"/>
      <c r="J8" s="68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72">
        <v>6</v>
      </c>
      <c r="C9" s="72" t="s">
        <v>15</v>
      </c>
      <c r="D9" s="72">
        <v>3291</v>
      </c>
      <c r="E9" s="72"/>
      <c r="F9" s="1"/>
      <c r="G9" s="68" t="s">
        <v>221</v>
      </c>
      <c r="H9" s="69">
        <v>1510</v>
      </c>
      <c r="I9" s="69"/>
      <c r="J9" s="68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3">
        <v>7</v>
      </c>
      <c r="C10" s="3" t="s">
        <v>16</v>
      </c>
      <c r="D10" s="3"/>
      <c r="E10" s="3">
        <v>12439</v>
      </c>
      <c r="F10" s="1"/>
      <c r="G10" s="68"/>
      <c r="H10" s="69"/>
      <c r="I10" s="69"/>
      <c r="J10" s="68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/>
      <c r="B11" s="3">
        <v>8</v>
      </c>
      <c r="C11" s="3" t="s">
        <v>17</v>
      </c>
      <c r="D11" s="3">
        <v>10492</v>
      </c>
      <c r="E11" s="3"/>
      <c r="F11" s="1"/>
      <c r="G11" s="68" t="s">
        <v>288</v>
      </c>
      <c r="H11" s="69">
        <f>19368-13922</f>
        <v>5446</v>
      </c>
      <c r="I11" s="69"/>
      <c r="J11" s="68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thickBot="1">
      <c r="A12" s="1"/>
      <c r="B12" s="3">
        <v>9</v>
      </c>
      <c r="C12" s="3" t="s">
        <v>18</v>
      </c>
      <c r="D12" s="3">
        <v>1000</v>
      </c>
      <c r="E12" s="3"/>
      <c r="F12" s="1"/>
      <c r="G12" s="68"/>
      <c r="H12" s="74">
        <f>SUM(H5:H11)</f>
        <v>19368</v>
      </c>
      <c r="I12" s="69"/>
      <c r="J12" s="76">
        <f>SUM(J5:J11)</f>
        <v>19368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thickTop="1">
      <c r="A13" s="1"/>
      <c r="B13" s="3">
        <v>10</v>
      </c>
      <c r="C13" s="3" t="s">
        <v>19</v>
      </c>
      <c r="D13" s="3"/>
      <c r="E13" s="3">
        <v>1200</v>
      </c>
      <c r="F13" s="1"/>
      <c r="G13" s="68"/>
      <c r="H13" s="73"/>
      <c r="I13" s="69"/>
      <c r="J13" s="7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/>
      <c r="B14" s="72">
        <v>11</v>
      </c>
      <c r="C14" s="72" t="s">
        <v>20</v>
      </c>
      <c r="D14" s="72">
        <v>1400</v>
      </c>
      <c r="E14" s="72"/>
      <c r="F14" s="1"/>
      <c r="G14" s="14" t="s">
        <v>248</v>
      </c>
      <c r="H14" s="14">
        <v>119</v>
      </c>
      <c r="I14" s="69" t="s">
        <v>168</v>
      </c>
      <c r="J14" s="68">
        <v>5446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/>
      <c r="B15" s="72">
        <v>12</v>
      </c>
      <c r="C15" s="72" t="s">
        <v>21</v>
      </c>
      <c r="D15" s="72">
        <v>1900</v>
      </c>
      <c r="E15" s="72"/>
      <c r="F15" s="1"/>
      <c r="G15" s="14" t="s">
        <v>250</v>
      </c>
      <c r="H15" s="14">
        <v>132</v>
      </c>
      <c r="I15" s="69" t="s">
        <v>251</v>
      </c>
      <c r="J15" s="68">
        <v>390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72">
        <v>13</v>
      </c>
      <c r="C16" s="72" t="s">
        <v>22</v>
      </c>
      <c r="D16" s="72">
        <v>6710</v>
      </c>
      <c r="E16" s="72"/>
      <c r="F16" s="1"/>
      <c r="G16" s="14" t="s">
        <v>167</v>
      </c>
      <c r="H16" s="14">
        <v>1400</v>
      </c>
      <c r="I16" s="69" t="s">
        <v>170</v>
      </c>
      <c r="J16" s="68">
        <v>627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thickBot="1">
      <c r="A17" s="1"/>
      <c r="B17" s="72">
        <v>14</v>
      </c>
      <c r="C17" s="72" t="s">
        <v>23</v>
      </c>
      <c r="D17" s="72">
        <v>5290</v>
      </c>
      <c r="E17" s="72"/>
      <c r="F17" s="1"/>
      <c r="G17" s="14" t="s">
        <v>289</v>
      </c>
      <c r="H17" s="4">
        <v>600</v>
      </c>
      <c r="I17" s="69"/>
      <c r="J17" s="68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3">
        <v>15</v>
      </c>
      <c r="C18" s="3" t="s">
        <v>24</v>
      </c>
      <c r="D18" s="3"/>
      <c r="E18" s="3">
        <v>390</v>
      </c>
      <c r="F18" s="1"/>
      <c r="G18" s="68"/>
      <c r="H18" s="69"/>
      <c r="I18" s="69"/>
      <c r="J18" s="68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3">
        <v>16</v>
      </c>
      <c r="C19" s="3" t="s">
        <v>25</v>
      </c>
      <c r="D19" s="3">
        <v>119</v>
      </c>
      <c r="E19" s="3"/>
      <c r="F19" s="1"/>
      <c r="G19" s="68" t="s">
        <v>229</v>
      </c>
      <c r="H19" s="69">
        <f>6463-2251</f>
        <v>4212</v>
      </c>
      <c r="I19" s="69"/>
      <c r="J19" s="68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thickBot="1">
      <c r="A20" s="1"/>
      <c r="B20" s="3">
        <v>17</v>
      </c>
      <c r="C20" s="3" t="s">
        <v>26</v>
      </c>
      <c r="D20" s="3">
        <v>132</v>
      </c>
      <c r="E20" s="3"/>
      <c r="F20" s="1"/>
      <c r="G20" s="68"/>
      <c r="H20" s="74">
        <f>SUM(H14:H19)</f>
        <v>6463</v>
      </c>
      <c r="I20" s="69"/>
      <c r="J20" s="76">
        <f>SUM(J14:J19)</f>
        <v>6463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thickTop="1">
      <c r="A21" s="1"/>
      <c r="B21" s="3">
        <v>18</v>
      </c>
      <c r="C21" s="3" t="s">
        <v>27</v>
      </c>
      <c r="D21" s="3"/>
      <c r="E21" s="3">
        <v>627</v>
      </c>
      <c r="F21" s="1"/>
      <c r="G21" s="68"/>
      <c r="H21" s="73"/>
      <c r="I21" s="69"/>
      <c r="J21" s="7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3">
        <v>19</v>
      </c>
      <c r="C22" s="3" t="s">
        <v>28</v>
      </c>
      <c r="D22" s="3">
        <v>1400</v>
      </c>
      <c r="E22" s="3"/>
      <c r="F22" s="1"/>
      <c r="G22" s="68"/>
      <c r="H22" s="69"/>
      <c r="I22" s="69"/>
      <c r="J22" s="68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3">
        <v>20</v>
      </c>
      <c r="C23" s="14" t="s">
        <v>284</v>
      </c>
      <c r="D23" s="3">
        <v>400</v>
      </c>
      <c r="E23" s="3"/>
      <c r="F23" s="1"/>
      <c r="G23" s="68"/>
      <c r="H23" s="69"/>
      <c r="I23" s="69"/>
      <c r="J23" s="68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3">
        <v>21</v>
      </c>
      <c r="C24" s="3" t="s">
        <v>30</v>
      </c>
      <c r="D24" s="3">
        <v>1510</v>
      </c>
      <c r="E24" s="3"/>
      <c r="F24" s="1"/>
      <c r="G24" s="68"/>
      <c r="H24" s="69"/>
      <c r="I24" s="69"/>
      <c r="J24" s="68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>
      <c r="A25" s="1"/>
      <c r="B25" s="3">
        <v>22</v>
      </c>
      <c r="C25" s="3" t="s">
        <v>31</v>
      </c>
      <c r="D25" s="4">
        <v>600</v>
      </c>
      <c r="E25" s="4"/>
      <c r="F25" s="1"/>
      <c r="G25" s="68"/>
      <c r="H25" s="69"/>
      <c r="I25" s="69"/>
      <c r="J25" s="68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1"/>
      <c r="B26" s="3"/>
      <c r="C26" s="5" t="s">
        <v>32</v>
      </c>
      <c r="D26" s="6">
        <f>SUM(D5:D25)</f>
        <v>45064</v>
      </c>
      <c r="E26" s="6">
        <f>SUM(E4:E25)</f>
        <v>45064</v>
      </c>
      <c r="F26" s="1"/>
      <c r="G26" s="68"/>
      <c r="H26" s="68"/>
      <c r="I26" s="68"/>
      <c r="J26" s="68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1"/>
      <c r="B27" s="90" t="s">
        <v>279</v>
      </c>
      <c r="C27" s="84"/>
      <c r="D27" s="84"/>
      <c r="E27" s="84"/>
      <c r="F27" s="84"/>
      <c r="G27" s="84"/>
      <c r="H27" s="84"/>
      <c r="I27" s="84"/>
      <c r="J27" s="8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7"/>
      <c r="C28" s="7"/>
      <c r="D28" s="7"/>
      <c r="E28" s="7"/>
      <c r="F28" s="7"/>
      <c r="G28" s="7"/>
      <c r="H28" s="7"/>
      <c r="I28" s="7"/>
      <c r="J28" s="7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>
        <v>2</v>
      </c>
      <c r="B29" s="91" t="s">
        <v>33</v>
      </c>
      <c r="C29" s="84"/>
      <c r="D29" s="84"/>
      <c r="E29" s="84"/>
      <c r="F29" s="84"/>
      <c r="G29" s="84"/>
      <c r="H29" s="84"/>
      <c r="I29" s="84"/>
      <c r="J29" s="84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84"/>
      <c r="C30" s="84"/>
      <c r="D30" s="84"/>
      <c r="E30" s="84"/>
      <c r="F30" s="84"/>
      <c r="G30" s="84"/>
      <c r="H30" s="84"/>
      <c r="I30" s="84"/>
      <c r="J30" s="84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84"/>
      <c r="C31" s="84"/>
      <c r="D31" s="84"/>
      <c r="E31" s="84"/>
      <c r="F31" s="84"/>
      <c r="G31" s="84"/>
      <c r="H31" s="84"/>
      <c r="I31" s="84"/>
      <c r="J31" s="8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3" t="s">
        <v>5</v>
      </c>
      <c r="C32" s="3" t="s">
        <v>6</v>
      </c>
      <c r="D32" s="3" t="s">
        <v>7</v>
      </c>
      <c r="E32" s="3" t="s">
        <v>8</v>
      </c>
      <c r="F32" s="1"/>
      <c r="G32" s="1"/>
      <c r="H32" s="1"/>
      <c r="I32" s="1"/>
      <c r="J32" s="92" t="s">
        <v>34</v>
      </c>
      <c r="K32" s="93"/>
      <c r="L32" s="93"/>
      <c r="M32" s="94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3">
        <v>1</v>
      </c>
      <c r="C33" s="3" t="s">
        <v>35</v>
      </c>
      <c r="D33" s="3">
        <v>15000</v>
      </c>
      <c r="E33" s="3"/>
      <c r="F33" s="1"/>
      <c r="G33" s="1"/>
      <c r="H33" s="1"/>
      <c r="I33" s="2" t="s">
        <v>4</v>
      </c>
      <c r="J33" s="8" t="s">
        <v>36</v>
      </c>
      <c r="K33" s="8" t="s">
        <v>37</v>
      </c>
      <c r="L33" s="8" t="s">
        <v>36</v>
      </c>
      <c r="M33" s="8" t="s">
        <v>37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3">
        <v>2</v>
      </c>
      <c r="C34" s="3" t="s">
        <v>38</v>
      </c>
      <c r="D34" s="3">
        <v>50000</v>
      </c>
      <c r="E34" s="3"/>
      <c r="F34" s="1"/>
      <c r="G34" s="1"/>
      <c r="H34" s="1"/>
      <c r="I34" s="2" t="s">
        <v>39</v>
      </c>
      <c r="J34" s="9" t="s">
        <v>40</v>
      </c>
      <c r="K34" s="9">
        <v>50000</v>
      </c>
      <c r="L34" s="9" t="s">
        <v>41</v>
      </c>
      <c r="M34" s="10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3">
        <v>3</v>
      </c>
      <c r="C35" s="3" t="s">
        <v>42</v>
      </c>
      <c r="D35" s="3">
        <v>100000</v>
      </c>
      <c r="E35" s="3"/>
      <c r="F35" s="1"/>
      <c r="G35" s="1"/>
      <c r="H35" s="1"/>
      <c r="I35" s="2" t="s">
        <v>39</v>
      </c>
      <c r="J35" s="9" t="s">
        <v>43</v>
      </c>
      <c r="K35" s="11"/>
      <c r="L35" s="12" t="s">
        <v>44</v>
      </c>
      <c r="M35" s="9">
        <v>170000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3">
        <v>4</v>
      </c>
      <c r="C36" s="3" t="s">
        <v>9</v>
      </c>
      <c r="D36" s="3"/>
      <c r="E36" s="3">
        <v>250000</v>
      </c>
      <c r="F36" s="1"/>
      <c r="G36" s="1"/>
      <c r="H36" s="1"/>
      <c r="I36" s="2" t="s">
        <v>4</v>
      </c>
      <c r="J36" s="12" t="s">
        <v>45</v>
      </c>
      <c r="K36" s="9">
        <v>100000</v>
      </c>
      <c r="L36" s="9" t="s">
        <v>46</v>
      </c>
      <c r="M36" s="1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3">
        <v>5</v>
      </c>
      <c r="C37" s="3" t="s">
        <v>47</v>
      </c>
      <c r="D37" s="3"/>
      <c r="E37" s="3">
        <v>6000</v>
      </c>
      <c r="F37" s="1"/>
      <c r="G37" s="1"/>
      <c r="H37" s="1"/>
      <c r="I37" s="2" t="s">
        <v>48</v>
      </c>
      <c r="J37" s="9" t="s">
        <v>49</v>
      </c>
      <c r="K37" s="11"/>
      <c r="L37" s="9" t="s">
        <v>50</v>
      </c>
      <c r="M37" s="9">
        <v>10000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3">
        <v>6</v>
      </c>
      <c r="C38" s="3" t="s">
        <v>20</v>
      </c>
      <c r="D38" s="3">
        <v>16000</v>
      </c>
      <c r="E38" s="3"/>
      <c r="F38" s="1"/>
      <c r="G38" s="1"/>
      <c r="H38" s="1"/>
      <c r="I38" s="2" t="s">
        <v>39</v>
      </c>
      <c r="J38" s="9" t="s">
        <v>51</v>
      </c>
      <c r="K38" s="9">
        <v>30000</v>
      </c>
      <c r="L38" s="11"/>
      <c r="M38" s="1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3">
        <v>7</v>
      </c>
      <c r="C39" s="3" t="s">
        <v>21</v>
      </c>
      <c r="D39" s="3">
        <v>40000</v>
      </c>
      <c r="E39" s="3"/>
      <c r="F39" s="1"/>
      <c r="G39" s="1"/>
      <c r="H39" s="1"/>
      <c r="I39" s="2" t="s">
        <v>52</v>
      </c>
      <c r="J39" s="11"/>
      <c r="K39" s="11"/>
      <c r="L39" s="11"/>
      <c r="M39" s="1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3">
        <v>8</v>
      </c>
      <c r="C40" s="3" t="s">
        <v>30</v>
      </c>
      <c r="D40" s="3">
        <v>30000</v>
      </c>
      <c r="E40" s="3"/>
      <c r="F40" s="1"/>
      <c r="G40" s="1"/>
      <c r="H40" s="1"/>
      <c r="I40" s="2" t="s">
        <v>48</v>
      </c>
      <c r="J40" s="11"/>
      <c r="K40" s="13">
        <v>180000</v>
      </c>
      <c r="L40" s="11"/>
      <c r="M40" s="13">
        <v>180000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3">
        <v>9</v>
      </c>
      <c r="C41" s="3" t="s">
        <v>53</v>
      </c>
      <c r="D41" s="3"/>
      <c r="E41" s="3">
        <v>70000</v>
      </c>
      <c r="F41" s="1"/>
      <c r="G41" s="1"/>
      <c r="H41" s="1"/>
      <c r="I41" s="2" t="s">
        <v>4</v>
      </c>
      <c r="J41" s="2" t="s">
        <v>54</v>
      </c>
      <c r="K41" s="2">
        <v>10000</v>
      </c>
      <c r="L41" s="2" t="s">
        <v>55</v>
      </c>
      <c r="M41" s="2">
        <v>6000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3">
        <v>10</v>
      </c>
      <c r="C42" s="3" t="s">
        <v>56</v>
      </c>
      <c r="D42" s="3">
        <v>20000</v>
      </c>
      <c r="E42" s="3"/>
      <c r="F42" s="1"/>
      <c r="G42" s="1"/>
      <c r="H42" s="1"/>
      <c r="I42" s="2" t="s">
        <v>52</v>
      </c>
      <c r="J42" s="14" t="s">
        <v>57</v>
      </c>
      <c r="K42" s="3">
        <v>2000</v>
      </c>
      <c r="L42" s="2" t="s">
        <v>58</v>
      </c>
      <c r="M42" s="2">
        <v>77000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3">
        <v>11</v>
      </c>
      <c r="C43" s="3" t="s">
        <v>59</v>
      </c>
      <c r="D43" s="3">
        <v>2000</v>
      </c>
      <c r="E43" s="3"/>
      <c r="F43" s="1"/>
      <c r="G43" s="1"/>
      <c r="H43" s="1"/>
      <c r="I43" s="2" t="s">
        <v>48</v>
      </c>
      <c r="J43" s="14" t="s">
        <v>60</v>
      </c>
      <c r="K43" s="3">
        <v>5000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3">
        <v>12</v>
      </c>
      <c r="C44" s="3" t="s">
        <v>61</v>
      </c>
      <c r="D44" s="3">
        <v>5000</v>
      </c>
      <c r="E44" s="3"/>
      <c r="F44" s="1"/>
      <c r="G44" s="1"/>
      <c r="H44" s="1"/>
      <c r="I44" s="2" t="s">
        <v>48</v>
      </c>
      <c r="J44" s="14" t="s">
        <v>62</v>
      </c>
      <c r="K44" s="3">
        <v>3000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3">
        <v>13</v>
      </c>
      <c r="C45" s="3" t="s">
        <v>63</v>
      </c>
      <c r="D45" s="3">
        <v>3000</v>
      </c>
      <c r="E45" s="3"/>
      <c r="F45" s="1"/>
      <c r="G45" s="1"/>
      <c r="H45" s="1"/>
      <c r="I45" s="2" t="s">
        <v>48</v>
      </c>
      <c r="J45" s="3" t="s">
        <v>64</v>
      </c>
      <c r="K45" s="3">
        <v>10000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3">
        <v>14</v>
      </c>
      <c r="C46" s="3" t="s">
        <v>16</v>
      </c>
      <c r="D46" s="3"/>
      <c r="E46" s="3">
        <v>170000</v>
      </c>
      <c r="F46" s="1"/>
      <c r="G46" s="1"/>
      <c r="H46" s="1"/>
      <c r="I46" s="2" t="s">
        <v>48</v>
      </c>
      <c r="J46" s="3" t="s">
        <v>65</v>
      </c>
      <c r="K46" s="3">
        <v>8000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3">
        <v>15</v>
      </c>
      <c r="C47" s="3" t="s">
        <v>12</v>
      </c>
      <c r="D47" s="3"/>
      <c r="E47" s="3">
        <v>40000</v>
      </c>
      <c r="F47" s="1"/>
      <c r="G47" s="1"/>
      <c r="H47" s="1"/>
      <c r="I47" s="2" t="s">
        <v>52</v>
      </c>
      <c r="J47" s="3" t="s">
        <v>28</v>
      </c>
      <c r="K47" s="3">
        <v>20000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3">
        <v>16</v>
      </c>
      <c r="C48" s="3" t="s">
        <v>66</v>
      </c>
      <c r="D48" s="3">
        <v>15000</v>
      </c>
      <c r="E48" s="3"/>
      <c r="F48" s="1"/>
      <c r="G48" s="1"/>
      <c r="H48" s="1"/>
      <c r="I48" s="2" t="s">
        <v>39</v>
      </c>
      <c r="J48" s="3" t="s">
        <v>67</v>
      </c>
      <c r="K48" s="3">
        <v>25000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3">
        <v>17</v>
      </c>
      <c r="C49" s="3" t="s">
        <v>64</v>
      </c>
      <c r="D49" s="3">
        <v>10000</v>
      </c>
      <c r="E49" s="3"/>
      <c r="F49" s="1"/>
      <c r="G49" s="1"/>
      <c r="H49" s="1"/>
      <c r="I49" s="2" t="s">
        <v>48</v>
      </c>
      <c r="J49" s="1"/>
      <c r="K49" s="15">
        <f>SUM(K41:K48)</f>
        <v>83000</v>
      </c>
      <c r="L49" s="1"/>
      <c r="M49" s="16">
        <v>83000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3">
        <v>18</v>
      </c>
      <c r="C50" s="3" t="s">
        <v>65</v>
      </c>
      <c r="D50" s="3">
        <v>8000</v>
      </c>
      <c r="E50" s="3"/>
      <c r="F50" s="1"/>
      <c r="G50" s="1"/>
      <c r="H50" s="1"/>
      <c r="I50" s="2" t="s">
        <v>48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3">
        <v>19</v>
      </c>
      <c r="C51" s="3" t="s">
        <v>28</v>
      </c>
      <c r="D51" s="3">
        <v>20000</v>
      </c>
      <c r="E51" s="3"/>
      <c r="F51" s="1"/>
      <c r="G51" s="1"/>
      <c r="H51" s="1"/>
      <c r="I51" s="2" t="s">
        <v>48</v>
      </c>
      <c r="J51" s="95" t="s">
        <v>68</v>
      </c>
      <c r="K51" s="93"/>
      <c r="L51" s="93"/>
      <c r="M51" s="94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3">
        <v>20</v>
      </c>
      <c r="C52" s="3" t="s">
        <v>69</v>
      </c>
      <c r="D52" s="3">
        <v>20000</v>
      </c>
      <c r="E52" s="3"/>
      <c r="F52" s="1"/>
      <c r="G52" s="1"/>
      <c r="H52" s="1"/>
      <c r="I52" s="2" t="s">
        <v>4</v>
      </c>
      <c r="J52" s="8" t="s">
        <v>70</v>
      </c>
      <c r="K52" s="8" t="s">
        <v>71</v>
      </c>
      <c r="L52" s="8" t="s">
        <v>72</v>
      </c>
      <c r="M52" s="8" t="s">
        <v>71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3">
        <v>21</v>
      </c>
      <c r="C53" s="3" t="s">
        <v>17</v>
      </c>
      <c r="D53" s="3">
        <v>100000</v>
      </c>
      <c r="E53" s="3"/>
      <c r="F53" s="1"/>
      <c r="G53" s="1"/>
      <c r="H53" s="1"/>
      <c r="I53" s="2" t="s">
        <v>48</v>
      </c>
      <c r="J53" s="9" t="s">
        <v>73</v>
      </c>
      <c r="K53" s="11"/>
      <c r="L53" s="9" t="s">
        <v>74</v>
      </c>
      <c r="M53" s="9">
        <v>15000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3">
        <v>22</v>
      </c>
      <c r="C54" s="3" t="s">
        <v>67</v>
      </c>
      <c r="D54" s="3">
        <v>25000</v>
      </c>
      <c r="E54" s="3"/>
      <c r="F54" s="1"/>
      <c r="G54" s="1"/>
      <c r="H54" s="1"/>
      <c r="I54" s="2" t="s">
        <v>48</v>
      </c>
      <c r="J54" s="12" t="s">
        <v>75</v>
      </c>
      <c r="K54" s="11"/>
      <c r="L54" s="9" t="s">
        <v>76</v>
      </c>
      <c r="M54" s="9">
        <v>100000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7">
        <v>23</v>
      </c>
      <c r="C55" s="17" t="s">
        <v>77</v>
      </c>
      <c r="D55" s="4">
        <v>57000</v>
      </c>
      <c r="E55" s="4"/>
      <c r="F55" s="1"/>
      <c r="G55" s="1"/>
      <c r="H55" s="1"/>
      <c r="I55" s="2" t="s">
        <v>39</v>
      </c>
      <c r="J55" s="9" t="s">
        <v>78</v>
      </c>
      <c r="K55" s="11">
        <f>250000-97000</f>
        <v>153000</v>
      </c>
      <c r="L55" s="18" t="s">
        <v>20</v>
      </c>
      <c r="M55" s="18">
        <v>16000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9"/>
      <c r="C56" s="20" t="s">
        <v>32</v>
      </c>
      <c r="D56" s="6">
        <f>SUM(D33:D55)</f>
        <v>536000</v>
      </c>
      <c r="E56" s="6">
        <f>SUM(E33:E54)</f>
        <v>536000</v>
      </c>
      <c r="F56" s="1"/>
      <c r="G56" s="1"/>
      <c r="H56" s="1"/>
      <c r="I56" s="1"/>
      <c r="J56" s="11"/>
      <c r="K56" s="11"/>
      <c r="L56" s="18" t="s">
        <v>21</v>
      </c>
      <c r="M56" s="18">
        <v>40000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1"/>
      <c r="F57" s="1"/>
      <c r="G57" s="1"/>
      <c r="H57" s="1"/>
      <c r="I57" s="1"/>
      <c r="J57" s="18" t="s">
        <v>53</v>
      </c>
      <c r="K57" s="9">
        <v>70000</v>
      </c>
      <c r="L57" s="18" t="s">
        <v>56</v>
      </c>
      <c r="M57" s="18">
        <v>20000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>
        <v>3</v>
      </c>
      <c r="B58" s="1"/>
      <c r="C58" s="7" t="s">
        <v>79</v>
      </c>
      <c r="D58" s="1"/>
      <c r="E58" s="1"/>
      <c r="F58" s="1"/>
      <c r="G58" s="1"/>
      <c r="H58" s="1"/>
      <c r="I58" s="1"/>
      <c r="J58" s="18" t="s">
        <v>12</v>
      </c>
      <c r="K58" s="9">
        <v>40000</v>
      </c>
      <c r="L58" s="18" t="s">
        <v>66</v>
      </c>
      <c r="M58" s="18">
        <v>15000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 t="s">
        <v>80</v>
      </c>
      <c r="D59" s="1"/>
      <c r="E59" s="1"/>
      <c r="F59" s="1"/>
      <c r="G59" s="1"/>
      <c r="H59" s="1"/>
      <c r="I59" s="1"/>
      <c r="J59" s="11"/>
      <c r="K59" s="11"/>
      <c r="L59" s="18" t="s">
        <v>77</v>
      </c>
      <c r="M59" s="18">
        <v>57000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96" t="s">
        <v>81</v>
      </c>
      <c r="C60" s="84"/>
      <c r="D60" s="84"/>
      <c r="E60" s="84"/>
      <c r="F60" s="84"/>
      <c r="G60" s="84"/>
      <c r="H60" s="1"/>
      <c r="I60" s="1"/>
      <c r="J60" s="11"/>
      <c r="K60" s="11"/>
      <c r="L60" s="11"/>
      <c r="M60" s="1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3" t="s">
        <v>82</v>
      </c>
      <c r="C61" s="3" t="s">
        <v>83</v>
      </c>
      <c r="D61" s="3" t="s">
        <v>84</v>
      </c>
      <c r="E61" s="3" t="s">
        <v>85</v>
      </c>
      <c r="F61" s="1"/>
      <c r="G61" s="1"/>
      <c r="H61" s="1"/>
      <c r="I61" s="1"/>
      <c r="J61" s="11"/>
      <c r="K61" s="21">
        <f>SUM(K53:K60)</f>
        <v>263000</v>
      </c>
      <c r="L61" s="11"/>
      <c r="M61" s="1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3">
        <v>1</v>
      </c>
      <c r="C62" s="3" t="s">
        <v>9</v>
      </c>
      <c r="D62" s="3"/>
      <c r="E62" s="3">
        <v>15000</v>
      </c>
      <c r="F62" s="1"/>
      <c r="G62" s="1"/>
      <c r="H62" s="1"/>
      <c r="I62" s="1"/>
      <c r="J62" s="11"/>
      <c r="K62" s="11"/>
      <c r="L62" s="11"/>
      <c r="M62" s="21">
        <f>SUM(M53:M61)</f>
        <v>263000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3">
        <v>2</v>
      </c>
      <c r="C63" s="3" t="s">
        <v>86</v>
      </c>
      <c r="D63" s="3">
        <v>3000</v>
      </c>
      <c r="E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3">
        <v>3</v>
      </c>
      <c r="C64" s="3" t="s">
        <v>21</v>
      </c>
      <c r="D64" s="3">
        <v>1000</v>
      </c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3">
        <v>4</v>
      </c>
      <c r="C65" s="3" t="s">
        <v>20</v>
      </c>
      <c r="D65" s="3">
        <v>500</v>
      </c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3">
        <v>5</v>
      </c>
      <c r="C66" s="3" t="s">
        <v>22</v>
      </c>
      <c r="D66" s="3">
        <v>10000</v>
      </c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3">
        <v>6</v>
      </c>
      <c r="C67" s="3" t="s">
        <v>87</v>
      </c>
      <c r="D67" s="3">
        <v>1300</v>
      </c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3">
        <v>7</v>
      </c>
      <c r="C68" s="3" t="s">
        <v>17</v>
      </c>
      <c r="D68" s="3">
        <v>20000</v>
      </c>
      <c r="E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3">
        <v>8</v>
      </c>
      <c r="C69" s="3" t="s">
        <v>30</v>
      </c>
      <c r="D69" s="3">
        <v>5000</v>
      </c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3">
        <v>9</v>
      </c>
      <c r="C70" s="3" t="s">
        <v>29</v>
      </c>
      <c r="D70" s="3">
        <v>3300</v>
      </c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3">
        <v>10</v>
      </c>
      <c r="C71" s="3" t="s">
        <v>28</v>
      </c>
      <c r="D71" s="3">
        <v>7000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3">
        <v>11</v>
      </c>
      <c r="C72" s="3" t="s">
        <v>88</v>
      </c>
      <c r="D72" s="3">
        <v>400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3">
        <v>12</v>
      </c>
      <c r="C73" s="3" t="s">
        <v>89</v>
      </c>
      <c r="D73" s="3"/>
      <c r="E73" s="3">
        <v>500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3">
        <v>13</v>
      </c>
      <c r="C74" s="3" t="s">
        <v>90</v>
      </c>
      <c r="D74" s="3">
        <v>5000</v>
      </c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3">
        <v>14</v>
      </c>
      <c r="C75" s="3" t="s">
        <v>67</v>
      </c>
      <c r="D75" s="3">
        <v>4000</v>
      </c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3">
        <v>15</v>
      </c>
      <c r="C76" s="3" t="s">
        <v>16</v>
      </c>
      <c r="D76" s="3"/>
      <c r="E76" s="3">
        <v>50000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3">
        <v>16</v>
      </c>
      <c r="C77" s="3" t="s">
        <v>35</v>
      </c>
      <c r="D77" s="3">
        <v>9000</v>
      </c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3">
        <v>17</v>
      </c>
      <c r="C78" s="3" t="s">
        <v>53</v>
      </c>
      <c r="D78" s="3"/>
      <c r="E78" s="3">
        <v>4000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3"/>
      <c r="C79" s="3" t="s">
        <v>91</v>
      </c>
      <c r="D79" s="3">
        <v>69500</v>
      </c>
      <c r="E79" s="3">
        <v>69500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 t="s">
        <v>92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7" t="s">
        <v>93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>
        <v>4</v>
      </c>
      <c r="B84" s="1"/>
      <c r="C84" s="7" t="s">
        <v>94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 t="s">
        <v>80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97" t="s">
        <v>81</v>
      </c>
      <c r="C86" s="86"/>
      <c r="D86" s="86"/>
      <c r="E86" s="87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2" t="s">
        <v>82</v>
      </c>
      <c r="C87" s="22" t="s">
        <v>83</v>
      </c>
      <c r="D87" s="22" t="s">
        <v>84</v>
      </c>
      <c r="E87" s="22" t="s">
        <v>85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3">
        <v>1</v>
      </c>
      <c r="C88" s="3" t="s">
        <v>86</v>
      </c>
      <c r="D88" s="3">
        <v>9600</v>
      </c>
      <c r="E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3">
        <v>2</v>
      </c>
      <c r="C89" s="3" t="s">
        <v>95</v>
      </c>
      <c r="D89" s="3">
        <v>3200</v>
      </c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3">
        <v>3</v>
      </c>
      <c r="C90" s="3" t="s">
        <v>96</v>
      </c>
      <c r="D90" s="3">
        <v>200</v>
      </c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3">
        <v>4</v>
      </c>
      <c r="C91" s="3" t="s">
        <v>97</v>
      </c>
      <c r="D91" s="3">
        <v>300</v>
      </c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3">
        <v>5</v>
      </c>
      <c r="C92" s="3" t="s">
        <v>98</v>
      </c>
      <c r="D92" s="3">
        <v>11850</v>
      </c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3">
        <v>6</v>
      </c>
      <c r="C93" s="3" t="s">
        <v>99</v>
      </c>
      <c r="D93" s="3"/>
      <c r="E93" s="3">
        <v>24900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3">
        <v>7</v>
      </c>
      <c r="C94" s="3" t="s">
        <v>100</v>
      </c>
      <c r="D94" s="3">
        <v>20</v>
      </c>
      <c r="E94" s="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3">
        <v>8</v>
      </c>
      <c r="C95" s="3" t="s">
        <v>101</v>
      </c>
      <c r="D95" s="3">
        <v>600</v>
      </c>
      <c r="E95" s="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3">
        <v>9</v>
      </c>
      <c r="C96" s="3" t="s">
        <v>102</v>
      </c>
      <c r="D96" s="3">
        <v>200</v>
      </c>
      <c r="E96" s="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3">
        <v>10</v>
      </c>
      <c r="C97" s="3" t="s">
        <v>103</v>
      </c>
      <c r="D97" s="3">
        <v>2000</v>
      </c>
      <c r="E97" s="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3">
        <v>11</v>
      </c>
      <c r="C98" s="3" t="s">
        <v>61</v>
      </c>
      <c r="D98" s="3">
        <v>500</v>
      </c>
      <c r="E98" s="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3">
        <v>12</v>
      </c>
      <c r="C99" s="3" t="s">
        <v>104</v>
      </c>
      <c r="D99" s="3">
        <v>160</v>
      </c>
      <c r="E99" s="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3">
        <v>13</v>
      </c>
      <c r="C100" s="3" t="s">
        <v>105</v>
      </c>
      <c r="D100" s="3">
        <v>200</v>
      </c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3">
        <v>14</v>
      </c>
      <c r="C101" s="3" t="s">
        <v>14</v>
      </c>
      <c r="D101" s="3">
        <v>4000</v>
      </c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3">
        <v>15</v>
      </c>
      <c r="C102" s="3" t="s">
        <v>28</v>
      </c>
      <c r="D102" s="3">
        <v>550</v>
      </c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3">
        <v>16</v>
      </c>
      <c r="C103" s="3" t="s">
        <v>69</v>
      </c>
      <c r="D103" s="3">
        <v>650</v>
      </c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3">
        <v>17</v>
      </c>
      <c r="C104" s="3" t="s">
        <v>9</v>
      </c>
      <c r="D104" s="3"/>
      <c r="E104" s="3">
        <v>5000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3">
        <v>18</v>
      </c>
      <c r="C105" s="3" t="s">
        <v>106</v>
      </c>
      <c r="D105" s="3"/>
      <c r="E105" s="3">
        <v>500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3">
        <v>19</v>
      </c>
      <c r="C106" s="3" t="s">
        <v>107</v>
      </c>
      <c r="D106" s="3"/>
      <c r="E106" s="3">
        <v>900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3">
        <v>20</v>
      </c>
      <c r="C107" s="3" t="s">
        <v>108</v>
      </c>
      <c r="D107" s="3"/>
      <c r="E107" s="3">
        <v>400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3">
        <v>21</v>
      </c>
      <c r="C108" s="3" t="s">
        <v>13</v>
      </c>
      <c r="D108" s="3"/>
      <c r="E108" s="3">
        <v>2330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3"/>
      <c r="C109" s="3" t="s">
        <v>91</v>
      </c>
      <c r="D109" s="3">
        <v>34030</v>
      </c>
      <c r="E109" s="3">
        <v>34030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 t="s">
        <v>109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7" t="s">
        <v>110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>
        <v>5</v>
      </c>
      <c r="B115" s="83" t="s">
        <v>111</v>
      </c>
      <c r="C115" s="84"/>
      <c r="D115" s="84"/>
      <c r="E115" s="84"/>
      <c r="F115" s="1"/>
      <c r="G115" s="1"/>
      <c r="H115" s="1"/>
      <c r="I115" s="1"/>
      <c r="J115" s="7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84"/>
      <c r="C116" s="84"/>
      <c r="D116" s="84"/>
      <c r="E116" s="84"/>
      <c r="F116" s="1"/>
      <c r="G116" s="1"/>
      <c r="H116" s="1"/>
      <c r="I116" s="1"/>
      <c r="J116" s="7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96" t="s">
        <v>81</v>
      </c>
      <c r="C117" s="84"/>
      <c r="D117" s="84"/>
      <c r="E117" s="84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2" t="s">
        <v>5</v>
      </c>
      <c r="C118" s="22" t="s">
        <v>83</v>
      </c>
      <c r="D118" s="22" t="s">
        <v>84</v>
      </c>
      <c r="E118" s="22" t="s">
        <v>85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3">
        <v>1</v>
      </c>
      <c r="C119" s="3" t="s">
        <v>9</v>
      </c>
      <c r="D119" s="3"/>
      <c r="E119" s="3">
        <v>350000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3">
        <v>2</v>
      </c>
      <c r="C120" s="3" t="s">
        <v>112</v>
      </c>
      <c r="D120" s="3">
        <v>187500</v>
      </c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3">
        <v>3</v>
      </c>
      <c r="C121" s="3" t="s">
        <v>22</v>
      </c>
      <c r="D121" s="3">
        <v>92500</v>
      </c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3">
        <v>4</v>
      </c>
      <c r="C122" s="3" t="s">
        <v>14</v>
      </c>
      <c r="D122" s="3">
        <v>70000</v>
      </c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3">
        <v>5</v>
      </c>
      <c r="C123" s="3" t="s">
        <v>113</v>
      </c>
      <c r="D123" s="3">
        <v>8000</v>
      </c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3">
        <v>6</v>
      </c>
      <c r="C124" s="3" t="s">
        <v>114</v>
      </c>
      <c r="D124" s="3">
        <v>37100</v>
      </c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3">
        <v>7</v>
      </c>
      <c r="C125" s="3" t="s">
        <v>69</v>
      </c>
      <c r="D125" s="3">
        <v>6500</v>
      </c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3">
        <v>8</v>
      </c>
      <c r="C126" s="3" t="s">
        <v>115</v>
      </c>
      <c r="D126" s="3">
        <v>1900</v>
      </c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3">
        <v>9</v>
      </c>
      <c r="C127" s="3" t="s">
        <v>116</v>
      </c>
      <c r="D127" s="3">
        <v>8500</v>
      </c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3">
        <v>10</v>
      </c>
      <c r="C128" s="3" t="s">
        <v>117</v>
      </c>
      <c r="D128" s="3">
        <v>30000</v>
      </c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3">
        <v>11</v>
      </c>
      <c r="C129" s="3" t="s">
        <v>19</v>
      </c>
      <c r="D129" s="3"/>
      <c r="E129" s="3">
        <v>1100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3">
        <v>12</v>
      </c>
      <c r="C130" s="3" t="s">
        <v>28</v>
      </c>
      <c r="D130" s="3">
        <v>11100</v>
      </c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3">
        <v>13</v>
      </c>
      <c r="C131" s="3" t="s">
        <v>88</v>
      </c>
      <c r="D131" s="3">
        <v>2000</v>
      </c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3">
        <v>14</v>
      </c>
      <c r="C132" s="3" t="s">
        <v>118</v>
      </c>
      <c r="D132" s="3">
        <v>165000</v>
      </c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3">
        <v>15</v>
      </c>
      <c r="C133" s="3" t="s">
        <v>106</v>
      </c>
      <c r="D133" s="3"/>
      <c r="E133" s="3">
        <v>50000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3">
        <v>16</v>
      </c>
      <c r="C134" s="3" t="s">
        <v>16</v>
      </c>
      <c r="D134" s="3"/>
      <c r="E134" s="3">
        <v>635000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3">
        <v>17</v>
      </c>
      <c r="C135" s="3" t="s">
        <v>17</v>
      </c>
      <c r="D135" s="3">
        <v>468500</v>
      </c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3">
        <v>18</v>
      </c>
      <c r="C136" s="3" t="s">
        <v>30</v>
      </c>
      <c r="D136" s="3">
        <v>25000</v>
      </c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3">
        <v>19</v>
      </c>
      <c r="C137" s="3" t="s">
        <v>20</v>
      </c>
      <c r="D137" s="3">
        <v>18000</v>
      </c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3">
        <v>20</v>
      </c>
      <c r="C138" s="3" t="s">
        <v>53</v>
      </c>
      <c r="D138" s="3"/>
      <c r="E138" s="3">
        <v>100000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3">
        <v>21</v>
      </c>
      <c r="C139" s="3" t="s">
        <v>119</v>
      </c>
      <c r="D139" s="3">
        <v>4500</v>
      </c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3">
        <v>22</v>
      </c>
      <c r="C140" s="3"/>
      <c r="D140" s="3">
        <v>1136100</v>
      </c>
      <c r="E140" s="3">
        <v>1136100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 t="s">
        <v>120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7" t="s">
        <v>121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7.75" customHeight="1">
      <c r="A145" s="23">
        <v>6</v>
      </c>
      <c r="B145" s="83" t="s">
        <v>122</v>
      </c>
      <c r="C145" s="84"/>
      <c r="D145" s="84"/>
      <c r="E145" s="84"/>
      <c r="F145" s="84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2" t="s">
        <v>5</v>
      </c>
      <c r="C146" s="3"/>
      <c r="D146" s="24" t="s">
        <v>123</v>
      </c>
      <c r="E146" s="25" t="s">
        <v>124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3">
        <v>1</v>
      </c>
      <c r="C147" s="3" t="s">
        <v>9</v>
      </c>
      <c r="D147" s="1"/>
      <c r="E147" s="26">
        <v>350000</v>
      </c>
      <c r="F147" s="1"/>
      <c r="G147" s="2"/>
      <c r="H147" s="1"/>
      <c r="I147" s="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3">
        <v>2</v>
      </c>
      <c r="C148" s="3" t="s">
        <v>69</v>
      </c>
      <c r="D148" s="26">
        <v>24000</v>
      </c>
      <c r="E148" s="1"/>
      <c r="F148" s="1"/>
      <c r="G148" s="2"/>
      <c r="H148" s="2"/>
      <c r="I148" s="2"/>
      <c r="J148" s="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3">
        <v>3</v>
      </c>
      <c r="C149" s="14" t="s">
        <v>125</v>
      </c>
      <c r="D149" s="1"/>
      <c r="E149" s="26">
        <v>25000</v>
      </c>
      <c r="F149" s="1"/>
      <c r="G149" s="2"/>
      <c r="H149" s="2"/>
      <c r="I149" s="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3">
        <v>4</v>
      </c>
      <c r="C150" s="3" t="s">
        <v>15</v>
      </c>
      <c r="D150" s="26">
        <v>82000</v>
      </c>
      <c r="E150" s="1"/>
      <c r="F150" s="1"/>
      <c r="G150" s="2"/>
      <c r="H150" s="1"/>
      <c r="I150" s="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3">
        <v>5</v>
      </c>
      <c r="C151" s="3" t="s">
        <v>126</v>
      </c>
      <c r="D151" s="26">
        <v>196000</v>
      </c>
      <c r="E151" s="1"/>
      <c r="F151" s="1"/>
      <c r="G151" s="2"/>
      <c r="H151" s="1"/>
      <c r="I151" s="2"/>
      <c r="J151" s="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3">
        <v>6</v>
      </c>
      <c r="C152" s="3" t="s">
        <v>90</v>
      </c>
      <c r="D152" s="26">
        <v>12000</v>
      </c>
      <c r="E152" s="1"/>
      <c r="F152" s="1"/>
      <c r="G152" s="2"/>
      <c r="H152" s="2"/>
      <c r="I152" s="2"/>
      <c r="J152" s="1"/>
      <c r="K152" s="2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3">
        <v>7</v>
      </c>
      <c r="C153" s="3" t="s">
        <v>24</v>
      </c>
      <c r="D153" s="1"/>
      <c r="E153" s="26">
        <v>3600</v>
      </c>
      <c r="F153" s="1"/>
      <c r="G153" s="2"/>
      <c r="H153" s="1"/>
      <c r="I153" s="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3">
        <v>8</v>
      </c>
      <c r="C154" s="3" t="s">
        <v>30</v>
      </c>
      <c r="D154" s="26">
        <v>116000</v>
      </c>
      <c r="E154" s="1"/>
      <c r="F154" s="1"/>
      <c r="G154" s="2"/>
      <c r="H154" s="1"/>
      <c r="I154" s="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3">
        <v>9</v>
      </c>
      <c r="C155" s="3" t="s">
        <v>88</v>
      </c>
      <c r="D155" s="26">
        <v>1600</v>
      </c>
      <c r="E155" s="1"/>
      <c r="F155" s="1"/>
      <c r="G155" s="2"/>
      <c r="H155" s="1"/>
      <c r="I155" s="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3">
        <v>10</v>
      </c>
      <c r="C156" s="3" t="s">
        <v>127</v>
      </c>
      <c r="D156" s="26">
        <v>3400</v>
      </c>
      <c r="E156" s="1"/>
      <c r="F156" s="1"/>
      <c r="G156" s="2"/>
      <c r="H156" s="1"/>
      <c r="I156" s="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3">
        <v>11</v>
      </c>
      <c r="C157" s="3" t="s">
        <v>128</v>
      </c>
      <c r="D157" s="26">
        <v>9300</v>
      </c>
      <c r="E157" s="1"/>
      <c r="F157" s="1"/>
      <c r="G157" s="2"/>
      <c r="H157" s="2"/>
      <c r="I157" s="2"/>
      <c r="J157" s="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3">
        <v>12</v>
      </c>
      <c r="C158" s="3" t="s">
        <v>129</v>
      </c>
      <c r="D158" s="26">
        <v>3750</v>
      </c>
      <c r="E158" s="1"/>
      <c r="F158" s="1"/>
      <c r="G158" s="2"/>
      <c r="H158" s="1"/>
      <c r="I158" s="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3">
        <v>13</v>
      </c>
      <c r="C159" s="3" t="s">
        <v>28</v>
      </c>
      <c r="D159" s="26">
        <v>75000</v>
      </c>
      <c r="E159" s="1"/>
      <c r="F159" s="1"/>
      <c r="G159" s="2"/>
      <c r="H159" s="1"/>
      <c r="I159" s="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3">
        <v>14</v>
      </c>
      <c r="C160" s="3" t="s">
        <v>65</v>
      </c>
      <c r="D160" s="26">
        <v>2500</v>
      </c>
      <c r="E160" s="1"/>
      <c r="F160" s="1"/>
      <c r="G160" s="2"/>
      <c r="H160" s="1"/>
      <c r="I160" s="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3">
        <v>15</v>
      </c>
      <c r="C161" s="3" t="s">
        <v>130</v>
      </c>
      <c r="D161" s="26">
        <v>3250</v>
      </c>
      <c r="E161" s="1"/>
      <c r="F161" s="1"/>
      <c r="G161" s="2"/>
      <c r="H161" s="1"/>
      <c r="I161" s="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3">
        <v>16</v>
      </c>
      <c r="C162" s="3" t="s">
        <v>61</v>
      </c>
      <c r="D162" s="26">
        <v>1500</v>
      </c>
      <c r="E162" s="1"/>
      <c r="F162" s="1"/>
      <c r="G162" s="2"/>
      <c r="H162" s="1"/>
      <c r="I162" s="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3">
        <v>17</v>
      </c>
      <c r="C163" s="3" t="s">
        <v>17</v>
      </c>
      <c r="D163" s="26">
        <v>506000</v>
      </c>
      <c r="E163" s="1"/>
      <c r="F163" s="1"/>
      <c r="G163" s="2"/>
      <c r="H163" s="1"/>
      <c r="I163" s="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3">
        <v>18</v>
      </c>
      <c r="C164" s="3" t="s">
        <v>16</v>
      </c>
      <c r="D164" s="1"/>
      <c r="E164" s="26">
        <v>848700</v>
      </c>
      <c r="F164" s="1"/>
      <c r="G164" s="2"/>
      <c r="H164" s="1"/>
      <c r="I164" s="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3">
        <v>19</v>
      </c>
      <c r="C165" s="3" t="s">
        <v>131</v>
      </c>
      <c r="D165" s="26">
        <v>18750</v>
      </c>
      <c r="E165" s="1"/>
      <c r="F165" s="1"/>
      <c r="G165" s="2"/>
      <c r="H165" s="1"/>
      <c r="I165" s="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3">
        <v>20</v>
      </c>
      <c r="C166" s="3" t="s">
        <v>35</v>
      </c>
      <c r="D166" s="26">
        <v>242000</v>
      </c>
      <c r="E166" s="1"/>
      <c r="F166" s="1"/>
      <c r="G166" s="2"/>
      <c r="H166" s="1"/>
      <c r="I166" s="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3">
        <v>21</v>
      </c>
      <c r="C167" s="3" t="s">
        <v>132</v>
      </c>
      <c r="D167" s="1"/>
      <c r="E167" s="26">
        <v>153000</v>
      </c>
      <c r="F167" s="1"/>
      <c r="G167" s="2"/>
      <c r="H167" s="1"/>
      <c r="I167" s="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3">
        <v>22</v>
      </c>
      <c r="C168" s="3" t="s">
        <v>133</v>
      </c>
      <c r="D168" s="26">
        <v>79650</v>
      </c>
      <c r="E168" s="1"/>
      <c r="F168" s="2" t="s">
        <v>11</v>
      </c>
      <c r="G168" s="2"/>
      <c r="H168" s="1"/>
      <c r="I168" s="2"/>
      <c r="J168" s="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3">
        <v>23</v>
      </c>
      <c r="C169" s="3" t="s">
        <v>100</v>
      </c>
      <c r="D169" s="26">
        <v>1900</v>
      </c>
      <c r="E169" s="1"/>
      <c r="F169" s="1"/>
      <c r="G169" s="2"/>
      <c r="H169" s="1"/>
      <c r="I169" s="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3">
        <v>24</v>
      </c>
      <c r="C170" s="14" t="s">
        <v>134</v>
      </c>
      <c r="D170" s="26">
        <v>16500</v>
      </c>
      <c r="E170" s="1"/>
      <c r="F170" s="1"/>
      <c r="G170" s="2"/>
      <c r="H170" s="1"/>
      <c r="I170" s="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3">
        <v>25</v>
      </c>
      <c r="C171" s="3" t="s">
        <v>25</v>
      </c>
      <c r="D171" s="26">
        <v>2000</v>
      </c>
      <c r="E171" s="1"/>
      <c r="F171" s="1"/>
      <c r="G171" s="2"/>
      <c r="H171" s="1"/>
      <c r="I171" s="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3">
        <v>26</v>
      </c>
      <c r="C172" s="3" t="s">
        <v>135</v>
      </c>
      <c r="D172" s="26">
        <v>2000</v>
      </c>
      <c r="E172" s="1"/>
      <c r="F172" s="1"/>
      <c r="G172" s="2"/>
      <c r="H172" s="1"/>
      <c r="I172" s="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3">
        <v>27</v>
      </c>
      <c r="C173" s="3" t="s">
        <v>136</v>
      </c>
      <c r="D173" s="26">
        <v>1800</v>
      </c>
      <c r="E173" s="1"/>
      <c r="F173" s="1"/>
      <c r="G173" s="2"/>
      <c r="H173" s="1"/>
      <c r="I173" s="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3">
        <v>28</v>
      </c>
      <c r="C174" s="3" t="s">
        <v>137</v>
      </c>
      <c r="D174" s="1"/>
      <c r="E174" s="26">
        <v>32600</v>
      </c>
      <c r="F174" s="1"/>
      <c r="G174" s="2"/>
      <c r="H174" s="1"/>
      <c r="I174" s="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3">
        <v>29</v>
      </c>
      <c r="C175" s="3" t="s">
        <v>138</v>
      </c>
      <c r="D175" s="26">
        <v>12000</v>
      </c>
      <c r="E175" s="1"/>
      <c r="F175" s="1"/>
      <c r="G175" s="2"/>
      <c r="H175" s="1"/>
      <c r="I175" s="2"/>
      <c r="J175" s="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27"/>
      <c r="D176" s="1">
        <f t="shared" ref="D176:E176" si="0">SUM(D147:D175)</f>
        <v>1412900</v>
      </c>
      <c r="E176" s="1">
        <f t="shared" si="0"/>
        <v>1412900</v>
      </c>
      <c r="F176" s="1"/>
      <c r="G176" s="1"/>
      <c r="H176" s="2"/>
      <c r="I176" s="1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 t="s">
        <v>139</v>
      </c>
      <c r="C177" s="27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 t="s">
        <v>140</v>
      </c>
      <c r="C178" s="27"/>
      <c r="D178" s="1"/>
      <c r="E178" s="1"/>
      <c r="F178" s="2" t="s">
        <v>141</v>
      </c>
      <c r="G178" s="1"/>
      <c r="H178" s="1"/>
      <c r="I178" s="1"/>
      <c r="J178" s="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 t="s">
        <v>142</v>
      </c>
      <c r="C179" s="27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30.75" customHeight="1">
      <c r="A180" s="23">
        <v>7</v>
      </c>
      <c r="B180" s="83" t="s">
        <v>143</v>
      </c>
      <c r="C180" s="84"/>
      <c r="D180" s="84"/>
      <c r="E180" s="84"/>
      <c r="F180" s="84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2" t="s">
        <v>82</v>
      </c>
      <c r="C181" s="22" t="s">
        <v>144</v>
      </c>
      <c r="D181" s="5" t="s">
        <v>37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3">
        <v>1</v>
      </c>
      <c r="C182" s="3" t="s">
        <v>22</v>
      </c>
      <c r="D182" s="26">
        <v>4000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3">
        <v>2</v>
      </c>
      <c r="C183" s="3" t="s">
        <v>117</v>
      </c>
      <c r="D183" s="26">
        <v>1000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3">
        <v>3</v>
      </c>
      <c r="C184" s="3" t="s">
        <v>145</v>
      </c>
      <c r="D184" s="26">
        <v>500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3">
        <v>4</v>
      </c>
      <c r="C185" s="3" t="s">
        <v>30</v>
      </c>
      <c r="D185" s="26">
        <v>1000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3">
        <v>5</v>
      </c>
      <c r="C186" s="3" t="s">
        <v>17</v>
      </c>
      <c r="D186" s="26">
        <v>8000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3">
        <v>6</v>
      </c>
      <c r="C187" s="3" t="s">
        <v>146</v>
      </c>
      <c r="D187" s="26">
        <v>6000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3">
        <v>7</v>
      </c>
      <c r="C188" s="3" t="s">
        <v>74</v>
      </c>
      <c r="D188" s="26">
        <v>4400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3">
        <v>8</v>
      </c>
      <c r="C189" s="3" t="s">
        <v>15</v>
      </c>
      <c r="D189" s="26">
        <v>2900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3">
        <v>9</v>
      </c>
      <c r="C190" s="3" t="s">
        <v>47</v>
      </c>
      <c r="D190" s="26">
        <v>450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3">
        <v>10</v>
      </c>
      <c r="C191" s="3" t="s">
        <v>147</v>
      </c>
      <c r="D191" s="26">
        <v>250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3">
        <v>11</v>
      </c>
      <c r="C192" s="3" t="s">
        <v>113</v>
      </c>
      <c r="D192" s="26">
        <v>800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3">
        <v>12</v>
      </c>
      <c r="C193" s="3" t="s">
        <v>28</v>
      </c>
      <c r="D193" s="26">
        <v>500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3">
        <v>13</v>
      </c>
      <c r="C194" s="22" t="s">
        <v>148</v>
      </c>
      <c r="D194" s="26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3">
        <v>14</v>
      </c>
      <c r="C195" s="3" t="s">
        <v>9</v>
      </c>
      <c r="D195" s="26">
        <v>9000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3">
        <v>15</v>
      </c>
      <c r="C196" s="3" t="s">
        <v>16</v>
      </c>
      <c r="D196" s="26">
        <v>16000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3">
        <v>16</v>
      </c>
      <c r="C197" s="3" t="s">
        <v>132</v>
      </c>
      <c r="D197" s="26">
        <v>4500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3">
        <v>17</v>
      </c>
      <c r="C198" s="3" t="s">
        <v>149</v>
      </c>
      <c r="D198" s="26">
        <v>300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83" t="s">
        <v>150</v>
      </c>
      <c r="C199" s="84"/>
      <c r="D199" s="84"/>
      <c r="E199" s="84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 t="s">
        <v>151</v>
      </c>
      <c r="C200" s="27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27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>
        <v>3</v>
      </c>
      <c r="B202" s="1" t="s">
        <v>152</v>
      </c>
      <c r="C202" s="27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2" t="s">
        <v>82</v>
      </c>
      <c r="C203" s="3"/>
      <c r="D203" s="5" t="s">
        <v>153</v>
      </c>
      <c r="E203" s="5" t="s">
        <v>154</v>
      </c>
      <c r="F203" s="1"/>
      <c r="G203" s="1"/>
      <c r="H203" s="1"/>
      <c r="I203" s="1"/>
      <c r="J203" s="85" t="s">
        <v>155</v>
      </c>
      <c r="K203" s="86"/>
      <c r="L203" s="86"/>
      <c r="M203" s="87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51" customHeight="1">
      <c r="A204" s="1"/>
      <c r="B204" s="3">
        <v>1</v>
      </c>
      <c r="C204" s="28" t="s">
        <v>156</v>
      </c>
      <c r="D204" s="26"/>
      <c r="E204" s="26">
        <v>2000000</v>
      </c>
      <c r="F204" s="1"/>
      <c r="G204" s="1"/>
      <c r="H204" s="2"/>
      <c r="I204" s="1"/>
      <c r="J204" s="29" t="s">
        <v>36</v>
      </c>
      <c r="K204" s="29" t="s">
        <v>37</v>
      </c>
      <c r="L204" s="29" t="s">
        <v>36</v>
      </c>
      <c r="M204" s="29" t="s">
        <v>37</v>
      </c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3">
        <v>2</v>
      </c>
      <c r="C205" s="3" t="s">
        <v>15</v>
      </c>
      <c r="D205" s="26">
        <v>45000</v>
      </c>
      <c r="E205" s="3"/>
      <c r="F205" s="1"/>
      <c r="G205" s="1"/>
      <c r="H205" s="2"/>
      <c r="I205" s="1"/>
      <c r="J205" s="29" t="s">
        <v>157</v>
      </c>
      <c r="K205" s="29">
        <v>675000</v>
      </c>
      <c r="L205" s="29" t="s">
        <v>158</v>
      </c>
      <c r="M205" s="30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3">
        <v>3</v>
      </c>
      <c r="C206" s="3" t="s">
        <v>126</v>
      </c>
      <c r="D206" s="26">
        <v>261000</v>
      </c>
      <c r="E206" s="3"/>
      <c r="F206" s="1"/>
      <c r="G206" s="1"/>
      <c r="H206" s="2"/>
      <c r="I206" s="1"/>
      <c r="J206" s="29" t="s">
        <v>159</v>
      </c>
      <c r="K206" s="30"/>
      <c r="L206" s="29" t="s">
        <v>160</v>
      </c>
      <c r="M206" s="29">
        <v>3060000</v>
      </c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3">
        <v>4</v>
      </c>
      <c r="C207" s="3" t="s">
        <v>30</v>
      </c>
      <c r="D207" s="26">
        <v>270000</v>
      </c>
      <c r="E207" s="3"/>
      <c r="F207" s="1"/>
      <c r="G207" s="1"/>
      <c r="H207" s="2"/>
      <c r="I207" s="1"/>
      <c r="J207" s="29" t="s">
        <v>161</v>
      </c>
      <c r="K207" s="31">
        <f>2205000-90000</f>
        <v>2115000</v>
      </c>
      <c r="L207" s="29" t="s">
        <v>162</v>
      </c>
      <c r="M207" s="29">
        <v>792000</v>
      </c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3">
        <v>5</v>
      </c>
      <c r="C208" s="3" t="s">
        <v>163</v>
      </c>
      <c r="D208" s="26"/>
      <c r="E208" s="3">
        <v>27000</v>
      </c>
      <c r="F208" s="1"/>
      <c r="G208" s="1"/>
      <c r="H208" s="2"/>
      <c r="I208" s="1"/>
      <c r="J208" s="29" t="s">
        <v>49</v>
      </c>
      <c r="K208" s="29">
        <v>8550</v>
      </c>
      <c r="L208" s="30"/>
      <c r="M208" s="30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3">
        <v>6</v>
      </c>
      <c r="C209" s="3" t="s">
        <v>164</v>
      </c>
      <c r="D209" s="26">
        <v>8550</v>
      </c>
      <c r="E209" s="3"/>
      <c r="F209" s="1"/>
      <c r="G209" s="1"/>
      <c r="H209" s="2"/>
      <c r="I209" s="1"/>
      <c r="J209" s="29" t="s">
        <v>51</v>
      </c>
      <c r="K209" s="29">
        <v>270000</v>
      </c>
      <c r="L209" s="30"/>
      <c r="M209" s="30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3">
        <v>7</v>
      </c>
      <c r="C210" s="3" t="s">
        <v>165</v>
      </c>
      <c r="D210" s="26"/>
      <c r="E210" s="3">
        <v>90000</v>
      </c>
      <c r="F210" s="1"/>
      <c r="G210" s="1"/>
      <c r="H210" s="2"/>
      <c r="I210" s="2"/>
      <c r="J210" s="29" t="s">
        <v>166</v>
      </c>
      <c r="K210" s="29">
        <v>783450</v>
      </c>
      <c r="L210" s="30"/>
      <c r="M210" s="30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3">
        <v>8</v>
      </c>
      <c r="C211" s="3" t="s">
        <v>28</v>
      </c>
      <c r="D211" s="26">
        <v>67500</v>
      </c>
      <c r="E211" s="3"/>
      <c r="F211" s="1"/>
      <c r="G211" s="1"/>
      <c r="H211" s="2"/>
      <c r="I211" s="1"/>
      <c r="J211" s="32"/>
      <c r="K211" s="31">
        <f>SUM(K205:K210)</f>
        <v>3852000</v>
      </c>
      <c r="L211" s="30"/>
      <c r="M211" s="29">
        <v>3852000</v>
      </c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3">
        <v>9</v>
      </c>
      <c r="C212" s="3" t="s">
        <v>17</v>
      </c>
      <c r="D212" s="26">
        <v>2205000</v>
      </c>
      <c r="E212" s="3"/>
      <c r="F212" s="1"/>
      <c r="G212" s="1"/>
      <c r="H212" s="2"/>
      <c r="I212" s="1"/>
      <c r="J212" s="30"/>
      <c r="K212" s="30"/>
      <c r="L212" s="30"/>
      <c r="M212" s="3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3">
        <v>10</v>
      </c>
      <c r="C213" s="3" t="s">
        <v>16</v>
      </c>
      <c r="D213" s="26"/>
      <c r="E213" s="3">
        <v>3060000</v>
      </c>
      <c r="F213" s="1"/>
      <c r="G213" s="1"/>
      <c r="H213" s="2"/>
      <c r="I213" s="1"/>
      <c r="J213" s="29" t="s">
        <v>167</v>
      </c>
      <c r="K213" s="29">
        <v>67500</v>
      </c>
      <c r="L213" s="29" t="s">
        <v>168</v>
      </c>
      <c r="M213" s="29">
        <v>783450</v>
      </c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3">
        <v>11</v>
      </c>
      <c r="C214" s="3" t="s">
        <v>35</v>
      </c>
      <c r="D214" s="26">
        <v>247500</v>
      </c>
      <c r="E214" s="3"/>
      <c r="F214" s="1"/>
      <c r="G214" s="1"/>
      <c r="H214" s="2"/>
      <c r="I214" s="1"/>
      <c r="J214" s="29" t="s">
        <v>169</v>
      </c>
      <c r="K214" s="29">
        <v>63450</v>
      </c>
      <c r="L214" s="29" t="s">
        <v>170</v>
      </c>
      <c r="M214" s="29">
        <v>27000</v>
      </c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3">
        <v>12</v>
      </c>
      <c r="C215" s="3" t="s">
        <v>132</v>
      </c>
      <c r="D215" s="3"/>
      <c r="E215" s="26">
        <v>157500</v>
      </c>
      <c r="F215" s="1"/>
      <c r="G215" s="1"/>
      <c r="H215" s="2"/>
      <c r="I215" s="1"/>
      <c r="J215" s="29" t="s">
        <v>171</v>
      </c>
      <c r="K215" s="29">
        <v>36000</v>
      </c>
      <c r="L215" s="30"/>
      <c r="M215" s="30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3">
        <v>13</v>
      </c>
      <c r="C216" s="3" t="s">
        <v>172</v>
      </c>
      <c r="D216" s="26">
        <v>675000</v>
      </c>
      <c r="E216" s="3"/>
      <c r="F216" s="1"/>
      <c r="G216" s="1"/>
      <c r="H216" s="2"/>
      <c r="I216" s="1"/>
      <c r="J216" s="29" t="s">
        <v>173</v>
      </c>
      <c r="K216" s="31">
        <f>0.14*261000</f>
        <v>36540</v>
      </c>
      <c r="L216" s="30"/>
      <c r="M216" s="30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3">
        <v>14</v>
      </c>
      <c r="C217" s="3" t="s">
        <v>174</v>
      </c>
      <c r="D217" s="26">
        <v>63450</v>
      </c>
      <c r="E217" s="3"/>
      <c r="F217" s="1"/>
      <c r="G217" s="1"/>
      <c r="H217" s="2"/>
      <c r="I217" s="1"/>
      <c r="J217" s="29" t="s">
        <v>175</v>
      </c>
      <c r="K217" s="31">
        <f>0.18*153000</f>
        <v>27540</v>
      </c>
      <c r="L217" s="30"/>
      <c r="M217" s="30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3">
        <v>15</v>
      </c>
      <c r="C218" s="3" t="s">
        <v>47</v>
      </c>
      <c r="D218" s="26">
        <v>36000</v>
      </c>
      <c r="E218" s="3"/>
      <c r="F218" s="1"/>
      <c r="G218" s="1"/>
      <c r="H218" s="2"/>
      <c r="I218" s="1"/>
      <c r="J218" s="30"/>
      <c r="K218" s="31">
        <f>SUM(K213:K217)</f>
        <v>231030</v>
      </c>
      <c r="L218" s="30"/>
      <c r="M218" s="30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3">
        <v>16</v>
      </c>
      <c r="C219" s="3" t="s">
        <v>176</v>
      </c>
      <c r="D219" s="26">
        <v>415800</v>
      </c>
      <c r="E219" s="3"/>
      <c r="F219" s="1"/>
      <c r="G219" s="1"/>
      <c r="H219" s="2"/>
      <c r="I219" s="1"/>
      <c r="J219" s="34" t="s">
        <v>177</v>
      </c>
      <c r="K219" s="31">
        <f>810450-231030</f>
        <v>579420</v>
      </c>
      <c r="L219" s="30"/>
      <c r="M219" s="3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3">
        <v>17</v>
      </c>
      <c r="C220" s="3" t="s">
        <v>178</v>
      </c>
      <c r="D220" s="26">
        <v>43200</v>
      </c>
      <c r="E220" s="3"/>
      <c r="F220" s="1"/>
      <c r="G220" s="1"/>
      <c r="H220" s="2"/>
      <c r="I220" s="1"/>
      <c r="J220" s="30"/>
      <c r="K220" s="31">
        <f>231030+579420</f>
        <v>810450</v>
      </c>
      <c r="L220" s="30"/>
      <c r="M220" s="31">
        <f>SUM(M213:M218)</f>
        <v>810450</v>
      </c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3">
        <v>18</v>
      </c>
      <c r="C221" s="3" t="s">
        <v>179</v>
      </c>
      <c r="D221" s="26"/>
      <c r="E221" s="3">
        <v>139500</v>
      </c>
      <c r="F221" s="1"/>
      <c r="G221" s="1"/>
      <c r="H221" s="1"/>
      <c r="I221" s="1"/>
      <c r="J221" s="30"/>
      <c r="K221" s="30"/>
      <c r="L221" s="30"/>
      <c r="M221" s="30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3">
        <v>19</v>
      </c>
      <c r="C222" s="3" t="s">
        <v>180</v>
      </c>
      <c r="D222" s="26"/>
      <c r="E222" s="3">
        <v>54000</v>
      </c>
      <c r="F222" s="1"/>
      <c r="G222" s="1"/>
      <c r="H222" s="1"/>
      <c r="I222" s="1"/>
      <c r="J222" s="85" t="s">
        <v>181</v>
      </c>
      <c r="K222" s="86"/>
      <c r="L222" s="86"/>
      <c r="M222" s="87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3">
        <v>20</v>
      </c>
      <c r="C223" s="3" t="s">
        <v>182</v>
      </c>
      <c r="D223" s="26">
        <v>153000</v>
      </c>
      <c r="E223" s="3"/>
      <c r="F223" s="1"/>
      <c r="G223" s="1"/>
      <c r="H223" s="1"/>
      <c r="I223" s="1"/>
      <c r="J223" s="35" t="s">
        <v>70</v>
      </c>
      <c r="K223" s="35" t="s">
        <v>37</v>
      </c>
      <c r="L223" s="35" t="s">
        <v>72</v>
      </c>
      <c r="M223" s="35" t="s">
        <v>37</v>
      </c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3">
        <v>21</v>
      </c>
      <c r="C224" s="3" t="s">
        <v>12</v>
      </c>
      <c r="D224" s="26"/>
      <c r="E224" s="3">
        <v>63000</v>
      </c>
      <c r="F224" s="1"/>
      <c r="G224" s="1"/>
      <c r="H224" s="1"/>
      <c r="I224" s="1"/>
      <c r="J224" s="29" t="s">
        <v>183</v>
      </c>
      <c r="K224" s="29">
        <v>2000000</v>
      </c>
      <c r="L224" s="29" t="s">
        <v>15</v>
      </c>
      <c r="M224" s="29">
        <v>45000</v>
      </c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D225" s="36">
        <f>SUM(D205:D224)</f>
        <v>4491000</v>
      </c>
      <c r="E225" s="36">
        <f>SUM(E204:E224)</f>
        <v>5591000</v>
      </c>
      <c r="F225" s="36"/>
      <c r="I225" s="1"/>
      <c r="J225" s="29" t="s">
        <v>132</v>
      </c>
      <c r="K225" s="29">
        <v>157500</v>
      </c>
      <c r="L225" s="29" t="s">
        <v>184</v>
      </c>
      <c r="M225" s="30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I226" s="1"/>
      <c r="J226" s="29" t="s">
        <v>185</v>
      </c>
      <c r="K226" s="29">
        <v>139500</v>
      </c>
      <c r="L226" s="29" t="s">
        <v>186</v>
      </c>
      <c r="M226" s="31">
        <f>261000-36540</f>
        <v>224460</v>
      </c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37" t="s">
        <v>187</v>
      </c>
      <c r="C227" s="38"/>
      <c r="D227" s="37"/>
      <c r="E227" s="37"/>
      <c r="F227" s="37"/>
      <c r="G227" s="37"/>
      <c r="H227" s="37"/>
      <c r="I227" s="1"/>
      <c r="J227" s="29" t="s">
        <v>188</v>
      </c>
      <c r="K227" s="30"/>
      <c r="L227" s="29" t="s">
        <v>74</v>
      </c>
      <c r="M227" s="29">
        <v>247500</v>
      </c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37" t="s">
        <v>189</v>
      </c>
      <c r="C228" s="37"/>
      <c r="D228" s="37"/>
      <c r="E228" s="37"/>
      <c r="F228" s="37"/>
      <c r="G228" s="37"/>
      <c r="H228" s="37"/>
      <c r="I228" s="1"/>
      <c r="J228" s="29" t="s">
        <v>190</v>
      </c>
      <c r="K228" s="31">
        <f>54000+579420</f>
        <v>633420</v>
      </c>
      <c r="L228" s="29" t="s">
        <v>117</v>
      </c>
      <c r="M228" s="29">
        <v>415800</v>
      </c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39" t="s">
        <v>12</v>
      </c>
      <c r="K229" s="39">
        <v>63000</v>
      </c>
      <c r="L229" s="29" t="s">
        <v>178</v>
      </c>
      <c r="M229" s="29">
        <v>43200</v>
      </c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33"/>
      <c r="K230" s="33"/>
      <c r="L230" s="29" t="s">
        <v>191</v>
      </c>
      <c r="M230" s="30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30"/>
      <c r="K231" s="30"/>
      <c r="L231" s="29" t="s">
        <v>192</v>
      </c>
      <c r="M231" s="31">
        <f>153000-27540</f>
        <v>125460</v>
      </c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30"/>
      <c r="K232" s="30"/>
      <c r="L232" s="29" t="s">
        <v>193</v>
      </c>
      <c r="M232" s="29">
        <v>792000</v>
      </c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>
        <f>2993420-1893420</f>
        <v>1100000</v>
      </c>
      <c r="H233" s="1"/>
      <c r="I233" s="1"/>
      <c r="J233" s="1"/>
      <c r="K233" s="36">
        <f>SUM(K224:K232)</f>
        <v>2993420</v>
      </c>
      <c r="L233" s="1"/>
      <c r="M233" s="36">
        <f>SUM(M224:M232)</f>
        <v>1893420</v>
      </c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40" t="s">
        <v>194</v>
      </c>
      <c r="K234" s="41"/>
      <c r="L234" s="4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15">
    <mergeCell ref="B199:E199"/>
    <mergeCell ref="J203:M203"/>
    <mergeCell ref="J222:M222"/>
    <mergeCell ref="B1:J2"/>
    <mergeCell ref="B27:J27"/>
    <mergeCell ref="B29:J31"/>
    <mergeCell ref="J32:M32"/>
    <mergeCell ref="J51:M51"/>
    <mergeCell ref="B60:G60"/>
    <mergeCell ref="B86:E86"/>
    <mergeCell ref="B115:E116"/>
    <mergeCell ref="B117:E117"/>
    <mergeCell ref="B145:F145"/>
    <mergeCell ref="B180:F180"/>
    <mergeCell ref="G3:J3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00"/>
  <sheetViews>
    <sheetView workbookViewId="0"/>
  </sheetViews>
  <sheetFormatPr defaultColWidth="14.42578125" defaultRowHeight="15" customHeight="1"/>
  <cols>
    <col min="1" max="2" width="8" customWidth="1"/>
    <col min="3" max="3" width="20.7109375" customWidth="1"/>
    <col min="4" max="26" width="8" customWidth="1"/>
  </cols>
  <sheetData>
    <row r="1" spans="1:6" ht="12.75" customHeight="1"/>
    <row r="2" spans="1:6" ht="12.75" customHeight="1"/>
    <row r="3" spans="1:6" ht="12.75" customHeight="1">
      <c r="A3" s="42">
        <v>1</v>
      </c>
      <c r="B3" s="43" t="s">
        <v>195</v>
      </c>
    </row>
    <row r="4" spans="1:6" ht="12.75" customHeight="1">
      <c r="C4" s="44" t="s">
        <v>70</v>
      </c>
      <c r="D4" s="44" t="s">
        <v>196</v>
      </c>
      <c r="E4" s="44" t="s">
        <v>197</v>
      </c>
      <c r="F4" s="44" t="s">
        <v>198</v>
      </c>
    </row>
    <row r="5" spans="1:6" ht="12.75" customHeight="1">
      <c r="C5" s="45" t="s">
        <v>199</v>
      </c>
      <c r="D5" s="45">
        <v>300000</v>
      </c>
      <c r="E5" s="45">
        <v>300000</v>
      </c>
      <c r="F5" s="45">
        <v>400000</v>
      </c>
    </row>
    <row r="6" spans="1:6" ht="12.75" customHeight="1">
      <c r="C6" s="45" t="s">
        <v>200</v>
      </c>
      <c r="D6" s="45">
        <v>150000</v>
      </c>
      <c r="E6" s="45">
        <v>150000</v>
      </c>
      <c r="F6" s="45">
        <v>250000</v>
      </c>
    </row>
    <row r="7" spans="1:6" ht="12.75" customHeight="1">
      <c r="C7" s="45" t="s">
        <v>201</v>
      </c>
      <c r="D7" s="45">
        <v>200000</v>
      </c>
      <c r="E7" s="45">
        <v>200000</v>
      </c>
      <c r="F7" s="45">
        <v>250000</v>
      </c>
    </row>
    <row r="8" spans="1:6" ht="12.75" customHeight="1">
      <c r="C8" s="45" t="s">
        <v>202</v>
      </c>
      <c r="D8" s="45">
        <v>400000</v>
      </c>
      <c r="E8" s="45">
        <v>800000</v>
      </c>
      <c r="F8" s="45">
        <v>300000</v>
      </c>
    </row>
    <row r="9" spans="1:6" ht="12.75" customHeight="1">
      <c r="C9" s="45" t="s">
        <v>13</v>
      </c>
      <c r="D9" s="45">
        <v>50000</v>
      </c>
      <c r="E9" s="45">
        <v>100000</v>
      </c>
      <c r="F9" s="45">
        <v>140000</v>
      </c>
    </row>
    <row r="10" spans="1:6" ht="12.75" customHeight="1">
      <c r="C10" s="45" t="s">
        <v>12</v>
      </c>
      <c r="D10" s="45">
        <v>25000</v>
      </c>
      <c r="E10" s="45">
        <v>100000</v>
      </c>
      <c r="F10" s="45">
        <v>80000</v>
      </c>
    </row>
    <row r="11" spans="1:6" ht="12.75" customHeight="1">
      <c r="C11" s="45" t="s">
        <v>203</v>
      </c>
      <c r="D11" s="45">
        <v>40000</v>
      </c>
      <c r="E11" s="45">
        <v>20000</v>
      </c>
      <c r="F11" s="45">
        <v>50000</v>
      </c>
    </row>
    <row r="12" spans="1:6" ht="12.75" customHeight="1">
      <c r="C12" s="45" t="s">
        <v>204</v>
      </c>
      <c r="D12" s="45">
        <v>10000</v>
      </c>
      <c r="E12" s="45">
        <v>50000</v>
      </c>
      <c r="F12" s="45">
        <v>65000</v>
      </c>
    </row>
    <row r="13" spans="1:6" ht="12.75" customHeight="1">
      <c r="C13" s="45" t="s">
        <v>205</v>
      </c>
      <c r="D13" s="45">
        <v>15000</v>
      </c>
      <c r="E13" s="45">
        <v>50000</v>
      </c>
      <c r="F13" s="45">
        <v>12000</v>
      </c>
    </row>
    <row r="14" spans="1:6" ht="12.75" customHeight="1">
      <c r="C14" s="45"/>
      <c r="D14" s="45"/>
      <c r="E14" s="45"/>
      <c r="F14" s="45"/>
    </row>
    <row r="15" spans="1:6" ht="12.75" customHeight="1">
      <c r="C15" s="45"/>
      <c r="D15" s="45"/>
      <c r="E15" s="45"/>
      <c r="F15" s="45"/>
    </row>
    <row r="16" spans="1:6" ht="12.75" customHeight="1">
      <c r="C16" s="45"/>
      <c r="D16" s="44">
        <f>SUM(D5:D13)</f>
        <v>1190000</v>
      </c>
      <c r="E16" s="44">
        <v>1770000</v>
      </c>
      <c r="F16" s="44">
        <v>1547000</v>
      </c>
    </row>
    <row r="17" spans="2:6" ht="12.75" customHeight="1">
      <c r="C17" s="46"/>
      <c r="D17" s="46"/>
      <c r="E17" s="46"/>
      <c r="F17" s="46"/>
    </row>
    <row r="18" spans="2:6" ht="12.75" customHeight="1">
      <c r="C18" s="46"/>
      <c r="D18" s="46"/>
      <c r="E18" s="46"/>
      <c r="F18" s="46"/>
    </row>
    <row r="19" spans="2:6" ht="12.75" customHeight="1">
      <c r="C19" s="47" t="s">
        <v>16</v>
      </c>
      <c r="D19" s="47">
        <v>500000</v>
      </c>
      <c r="E19" s="47">
        <v>800000</v>
      </c>
      <c r="F19" s="47">
        <v>600000</v>
      </c>
    </row>
    <row r="20" spans="2:6" ht="12.75" customHeight="1">
      <c r="C20" s="48" t="s">
        <v>206</v>
      </c>
      <c r="D20" s="44" t="s">
        <v>196</v>
      </c>
      <c r="E20" s="44" t="s">
        <v>197</v>
      </c>
      <c r="F20" s="44" t="s">
        <v>198</v>
      </c>
    </row>
    <row r="21" spans="2:6" ht="12.75" customHeight="1">
      <c r="C21" s="49" t="s">
        <v>207</v>
      </c>
      <c r="D21" s="45">
        <v>200000</v>
      </c>
      <c r="E21" s="45">
        <v>250000</v>
      </c>
      <c r="F21" s="45">
        <v>250000</v>
      </c>
    </row>
    <row r="22" spans="2:6" ht="12.75" customHeight="1">
      <c r="C22" s="49" t="s">
        <v>208</v>
      </c>
      <c r="D22" s="45">
        <v>300000</v>
      </c>
      <c r="E22" s="45">
        <v>500000</v>
      </c>
      <c r="F22" s="45">
        <v>500000</v>
      </c>
    </row>
    <row r="23" spans="2:6" ht="12.75" customHeight="1">
      <c r="C23" s="49" t="s">
        <v>126</v>
      </c>
      <c r="D23" s="45">
        <v>250000</v>
      </c>
      <c r="E23" s="45">
        <v>350000</v>
      </c>
      <c r="F23" s="45">
        <v>310000</v>
      </c>
    </row>
    <row r="24" spans="2:6" ht="12.75" customHeight="1">
      <c r="C24" s="49" t="s">
        <v>209</v>
      </c>
      <c r="D24" s="45">
        <v>50000</v>
      </c>
      <c r="E24" s="45">
        <v>150000</v>
      </c>
      <c r="F24" s="45">
        <v>150000</v>
      </c>
    </row>
    <row r="25" spans="2:6" ht="12.75" customHeight="1">
      <c r="B25" s="42"/>
      <c r="C25" s="49" t="s">
        <v>210</v>
      </c>
      <c r="D25" s="45">
        <v>150000</v>
      </c>
      <c r="E25" s="45">
        <v>100000</v>
      </c>
      <c r="F25" s="45">
        <v>70000</v>
      </c>
    </row>
    <row r="26" spans="2:6" ht="12.75" customHeight="1">
      <c r="C26" s="49" t="s">
        <v>211</v>
      </c>
      <c r="D26" s="45">
        <v>100000</v>
      </c>
      <c r="E26" s="45">
        <v>73000</v>
      </c>
      <c r="F26" s="45">
        <v>87000</v>
      </c>
    </row>
    <row r="27" spans="2:6" ht="12.75" customHeight="1">
      <c r="B27" s="50"/>
      <c r="C27" s="49" t="s">
        <v>15</v>
      </c>
      <c r="D27" s="45">
        <v>80000</v>
      </c>
      <c r="E27" s="45">
        <v>50000</v>
      </c>
      <c r="F27" s="45">
        <v>30000</v>
      </c>
    </row>
    <row r="28" spans="2:6" ht="12.75" customHeight="1">
      <c r="C28" s="49" t="s">
        <v>212</v>
      </c>
      <c r="D28" s="45">
        <v>18000</v>
      </c>
      <c r="E28" s="45">
        <v>50000</v>
      </c>
      <c r="F28" s="45">
        <v>60000</v>
      </c>
    </row>
    <row r="29" spans="2:6" ht="12.75" customHeight="1">
      <c r="C29" s="49" t="s">
        <v>213</v>
      </c>
      <c r="D29" s="45">
        <v>40000</v>
      </c>
      <c r="E29" s="45">
        <v>212000</v>
      </c>
      <c r="F29" s="45">
        <v>50000</v>
      </c>
    </row>
    <row r="30" spans="2:6" ht="12.75" customHeight="1">
      <c r="C30" s="49" t="s">
        <v>214</v>
      </c>
      <c r="D30" s="45">
        <v>2000</v>
      </c>
      <c r="E30" s="45">
        <v>35000</v>
      </c>
      <c r="F30" s="45">
        <v>40000</v>
      </c>
    </row>
    <row r="31" spans="2:6" ht="12.75" customHeight="1">
      <c r="C31" s="49"/>
      <c r="D31" s="45"/>
      <c r="E31" s="45"/>
      <c r="F31" s="46"/>
    </row>
    <row r="32" spans="2:6" ht="12.75" customHeight="1">
      <c r="C32" s="49"/>
      <c r="D32" s="44">
        <f>SUM(D21:D30)</f>
        <v>1190000</v>
      </c>
      <c r="E32" s="44">
        <v>1770000</v>
      </c>
      <c r="F32" s="47">
        <v>1547000</v>
      </c>
    </row>
    <row r="33" spans="2:9" ht="12.75" customHeight="1">
      <c r="C33" s="46"/>
      <c r="D33" s="46"/>
      <c r="E33" s="46"/>
      <c r="F33" s="46"/>
    </row>
    <row r="34" spans="2:9" ht="12.75" customHeight="1">
      <c r="C34" s="46"/>
      <c r="D34" s="46"/>
      <c r="E34" s="46"/>
      <c r="F34" s="46"/>
    </row>
    <row r="35" spans="2:9" ht="12.75" customHeight="1">
      <c r="C35" s="47" t="s">
        <v>215</v>
      </c>
      <c r="D35" s="47">
        <v>300000</v>
      </c>
      <c r="E35" s="47">
        <v>600000</v>
      </c>
      <c r="F35" s="47">
        <v>500000</v>
      </c>
    </row>
    <row r="36" spans="2:9" ht="12.75" customHeight="1">
      <c r="C36" s="46"/>
      <c r="D36" s="46"/>
      <c r="E36" s="46"/>
      <c r="F36" s="46"/>
    </row>
    <row r="37" spans="2:9" ht="12.75" customHeight="1">
      <c r="B37" s="101" t="s">
        <v>216</v>
      </c>
      <c r="C37" s="84"/>
      <c r="D37" s="84"/>
      <c r="E37" s="84"/>
      <c r="F37" s="84"/>
      <c r="G37" s="84"/>
      <c r="H37" s="84"/>
      <c r="I37" s="84"/>
    </row>
    <row r="38" spans="2:9" ht="12.75" customHeight="1"/>
    <row r="39" spans="2:9" ht="12.75" customHeight="1"/>
    <row r="40" spans="2:9" ht="12.75" customHeight="1"/>
    <row r="41" spans="2:9" ht="12.75" customHeight="1"/>
    <row r="42" spans="2:9" ht="12.75" customHeight="1"/>
    <row r="43" spans="2:9" ht="12.75" customHeight="1"/>
    <row r="44" spans="2:9" ht="12.75" customHeight="1"/>
    <row r="45" spans="2:9" ht="12.75" customHeight="1"/>
    <row r="46" spans="2:9" ht="12.75" customHeight="1"/>
    <row r="47" spans="2:9" ht="12.75" customHeight="1"/>
    <row r="48" spans="2:9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B37:I37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000"/>
  <sheetViews>
    <sheetView topLeftCell="A85" workbookViewId="0"/>
  </sheetViews>
  <sheetFormatPr defaultColWidth="14.42578125" defaultRowHeight="15" customHeight="1"/>
  <cols>
    <col min="1" max="1" width="22.5703125" customWidth="1"/>
    <col min="2" max="2" width="8" customWidth="1"/>
    <col min="3" max="3" width="30" customWidth="1"/>
    <col min="4" max="26" width="8" customWidth="1"/>
  </cols>
  <sheetData>
    <row r="1" spans="1:4" ht="12.75" customHeight="1">
      <c r="A1" s="43" t="s">
        <v>217</v>
      </c>
    </row>
    <row r="2" spans="1:4" ht="12.75" customHeight="1">
      <c r="B2" s="43" t="s">
        <v>37</v>
      </c>
      <c r="D2" s="43" t="s">
        <v>37</v>
      </c>
    </row>
    <row r="3" spans="1:4" ht="12.75" customHeight="1">
      <c r="A3" s="43" t="s">
        <v>40</v>
      </c>
      <c r="B3" s="43">
        <v>675000</v>
      </c>
      <c r="C3" s="43" t="s">
        <v>41</v>
      </c>
      <c r="D3" s="43">
        <v>3060000</v>
      </c>
    </row>
    <row r="4" spans="1:4" ht="12.75" customHeight="1">
      <c r="A4" s="43" t="s">
        <v>218</v>
      </c>
      <c r="C4" s="43" t="s">
        <v>219</v>
      </c>
      <c r="D4" s="43">
        <v>792000</v>
      </c>
    </row>
    <row r="5" spans="1:4" ht="12.75" customHeight="1">
      <c r="A5" s="43" t="s">
        <v>220</v>
      </c>
      <c r="B5" s="43">
        <v>2115000</v>
      </c>
    </row>
    <row r="6" spans="1:4" ht="12.75" customHeight="1">
      <c r="A6" s="43" t="s">
        <v>221</v>
      </c>
      <c r="B6" s="43">
        <v>270000</v>
      </c>
    </row>
    <row r="7" spans="1:4" ht="12.75" customHeight="1">
      <c r="A7" s="43" t="s">
        <v>222</v>
      </c>
      <c r="B7" s="43">
        <v>8550</v>
      </c>
    </row>
    <row r="8" spans="1:4" ht="12.75" customHeight="1">
      <c r="A8" s="43" t="s">
        <v>223</v>
      </c>
      <c r="B8" s="43">
        <v>783450</v>
      </c>
      <c r="D8" s="43">
        <v>3852000</v>
      </c>
    </row>
    <row r="9" spans="1:4" ht="12.75" customHeight="1"/>
    <row r="10" spans="1:4" ht="12.75" customHeight="1">
      <c r="A10" s="43" t="s">
        <v>167</v>
      </c>
      <c r="B10" s="43">
        <v>67500</v>
      </c>
      <c r="C10" s="43" t="s">
        <v>224</v>
      </c>
      <c r="D10" s="43">
        <v>783450</v>
      </c>
    </row>
    <row r="11" spans="1:4" ht="12.75" customHeight="1">
      <c r="A11" s="43" t="s">
        <v>225</v>
      </c>
      <c r="B11" s="43">
        <v>63450</v>
      </c>
      <c r="C11" s="43" t="s">
        <v>170</v>
      </c>
      <c r="D11" s="43">
        <v>27000</v>
      </c>
    </row>
    <row r="12" spans="1:4" ht="12.75" customHeight="1">
      <c r="A12" s="43" t="s">
        <v>226</v>
      </c>
      <c r="B12" s="43">
        <v>36000</v>
      </c>
    </row>
    <row r="13" spans="1:4" ht="12.75" customHeight="1">
      <c r="A13" s="43" t="s">
        <v>227</v>
      </c>
      <c r="B13" s="43">
        <v>36540</v>
      </c>
    </row>
    <row r="14" spans="1:4" ht="12.75" customHeight="1">
      <c r="A14" s="43" t="s">
        <v>228</v>
      </c>
      <c r="B14" s="43">
        <v>27540</v>
      </c>
    </row>
    <row r="15" spans="1:4" ht="12.75" customHeight="1">
      <c r="A15" s="43" t="s">
        <v>229</v>
      </c>
      <c r="B15" s="43">
        <v>579420</v>
      </c>
    </row>
    <row r="16" spans="1:4" ht="12.75" customHeight="1">
      <c r="B16" s="43">
        <v>810450</v>
      </c>
      <c r="D16" s="43">
        <v>810450</v>
      </c>
    </row>
    <row r="17" spans="1:4" ht="12.75" customHeight="1"/>
    <row r="18" spans="1:4" ht="12.75" customHeight="1">
      <c r="A18" s="43" t="s">
        <v>230</v>
      </c>
    </row>
    <row r="19" spans="1:4" ht="12.75" customHeight="1">
      <c r="A19" s="43" t="s">
        <v>70</v>
      </c>
      <c r="B19" s="43" t="s">
        <v>37</v>
      </c>
      <c r="C19" s="43" t="s">
        <v>72</v>
      </c>
      <c r="D19" s="43" t="s">
        <v>37</v>
      </c>
    </row>
    <row r="20" spans="1:4" ht="12.75" customHeight="1">
      <c r="A20" s="43" t="s">
        <v>231</v>
      </c>
      <c r="B20" s="43">
        <v>900000</v>
      </c>
      <c r="C20" s="43" t="s">
        <v>232</v>
      </c>
      <c r="D20" s="43">
        <v>43200</v>
      </c>
    </row>
    <row r="21" spans="1:4" ht="12.75" customHeight="1">
      <c r="A21" s="43" t="s">
        <v>233</v>
      </c>
      <c r="B21" s="43">
        <v>139500</v>
      </c>
      <c r="C21" s="43" t="s">
        <v>234</v>
      </c>
    </row>
    <row r="22" spans="1:4" ht="12.75" customHeight="1">
      <c r="A22" s="43" t="s">
        <v>235</v>
      </c>
      <c r="C22" s="43" t="s">
        <v>236</v>
      </c>
      <c r="D22" s="43">
        <v>224460</v>
      </c>
    </row>
    <row r="23" spans="1:4" ht="12.75" customHeight="1">
      <c r="A23" s="43" t="s">
        <v>237</v>
      </c>
      <c r="B23" s="43">
        <v>633420</v>
      </c>
      <c r="C23" s="43" t="s">
        <v>238</v>
      </c>
    </row>
    <row r="24" spans="1:4" ht="12.75" customHeight="1">
      <c r="C24" s="43" t="s">
        <v>239</v>
      </c>
      <c r="D24" s="43">
        <v>125460</v>
      </c>
    </row>
    <row r="25" spans="1:4" ht="12.75" customHeight="1">
      <c r="A25" s="43" t="s">
        <v>106</v>
      </c>
      <c r="B25" s="43">
        <v>63000</v>
      </c>
      <c r="C25" s="43" t="s">
        <v>15</v>
      </c>
      <c r="D25" s="43">
        <v>45000</v>
      </c>
    </row>
    <row r="26" spans="1:4" ht="12.75" customHeight="1">
      <c r="A26" s="43" t="s">
        <v>13</v>
      </c>
      <c r="B26" s="43">
        <v>157500</v>
      </c>
      <c r="C26" s="43" t="s">
        <v>14</v>
      </c>
      <c r="D26" s="43">
        <v>247500</v>
      </c>
    </row>
    <row r="27" spans="1:4" ht="12.75" customHeight="1">
      <c r="C27" s="43" t="s">
        <v>21</v>
      </c>
      <c r="D27" s="43">
        <v>415800</v>
      </c>
    </row>
    <row r="28" spans="1:4" ht="12.75" customHeight="1">
      <c r="C28" s="43" t="s">
        <v>240</v>
      </c>
      <c r="D28" s="43">
        <v>792000</v>
      </c>
    </row>
    <row r="29" spans="1:4" ht="12.75" customHeight="1">
      <c r="B29" s="43">
        <v>1893420</v>
      </c>
      <c r="D29" s="43">
        <v>1893420</v>
      </c>
    </row>
    <row r="30" spans="1:4" ht="12.75" customHeight="1"/>
    <row r="31" spans="1:4" ht="12.75" customHeight="1"/>
    <row r="32" spans="1:4" ht="12.75" customHeight="1"/>
    <row r="33" spans="1:9" ht="12.75" customHeight="1">
      <c r="A33" s="102" t="s">
        <v>0</v>
      </c>
      <c r="B33" s="84"/>
      <c r="C33" s="84"/>
      <c r="D33" s="84"/>
      <c r="E33" s="84"/>
      <c r="F33" s="84"/>
      <c r="G33" s="84"/>
      <c r="H33" s="84"/>
      <c r="I33" s="84"/>
    </row>
    <row r="34" spans="1:9" ht="12.75" customHeight="1">
      <c r="A34" s="84"/>
      <c r="B34" s="84"/>
      <c r="C34" s="84"/>
      <c r="D34" s="84"/>
      <c r="E34" s="84"/>
      <c r="F34" s="84"/>
      <c r="G34" s="84"/>
      <c r="H34" s="84"/>
      <c r="I34" s="84"/>
    </row>
    <row r="35" spans="1:9" ht="12.75" customHeight="1">
      <c r="A35" s="84"/>
      <c r="B35" s="84"/>
      <c r="C35" s="84"/>
      <c r="D35" s="84"/>
      <c r="E35" s="84"/>
      <c r="F35" s="84"/>
      <c r="G35" s="84"/>
      <c r="H35" s="84"/>
      <c r="I35" s="84"/>
    </row>
    <row r="36" spans="1:9" ht="12.75" customHeight="1">
      <c r="A36" s="51" t="s">
        <v>153</v>
      </c>
      <c r="B36" s="52"/>
      <c r="C36" s="52"/>
      <c r="D36" s="51" t="s">
        <v>154</v>
      </c>
      <c r="E36" s="52"/>
      <c r="F36" s="52"/>
      <c r="G36" s="52"/>
      <c r="H36" s="52"/>
    </row>
    <row r="37" spans="1:9" ht="12.75" customHeight="1">
      <c r="A37" s="53" t="s">
        <v>36</v>
      </c>
      <c r="B37" s="54" t="s">
        <v>37</v>
      </c>
      <c r="C37" s="54" t="s">
        <v>36</v>
      </c>
      <c r="D37" s="54" t="s">
        <v>37</v>
      </c>
      <c r="E37" s="52"/>
      <c r="F37" s="52"/>
      <c r="G37" s="52"/>
      <c r="H37" s="52"/>
    </row>
    <row r="38" spans="1:9" ht="12.75" customHeight="1">
      <c r="A38" s="55" t="s">
        <v>157</v>
      </c>
      <c r="B38" s="56">
        <v>2720</v>
      </c>
      <c r="C38" s="57" t="s">
        <v>241</v>
      </c>
      <c r="D38" s="58"/>
      <c r="E38" s="52"/>
      <c r="F38" s="52"/>
      <c r="G38" s="52"/>
      <c r="H38" s="52"/>
    </row>
    <row r="39" spans="1:9" ht="12.75" customHeight="1">
      <c r="A39" s="55" t="s">
        <v>242</v>
      </c>
      <c r="B39" s="58"/>
      <c r="C39" s="57" t="s">
        <v>243</v>
      </c>
      <c r="D39" s="56">
        <v>11439</v>
      </c>
      <c r="E39" s="52"/>
      <c r="F39" s="52"/>
      <c r="G39" s="52"/>
      <c r="H39" s="52"/>
    </row>
    <row r="40" spans="1:9" ht="12.75" customHeight="1">
      <c r="A40" s="55" t="s">
        <v>244</v>
      </c>
      <c r="B40" s="56">
        <v>9292</v>
      </c>
      <c r="C40" s="57" t="s">
        <v>219</v>
      </c>
      <c r="D40" s="56">
        <v>7929</v>
      </c>
      <c r="E40" s="52"/>
      <c r="F40" s="52"/>
      <c r="G40" s="52"/>
      <c r="H40" s="52"/>
    </row>
    <row r="41" spans="1:9" ht="12.75" customHeight="1">
      <c r="A41" s="55" t="s">
        <v>51</v>
      </c>
      <c r="B41" s="56">
        <v>1510</v>
      </c>
      <c r="C41" s="58"/>
      <c r="D41" s="58"/>
      <c r="E41" s="52"/>
      <c r="F41" s="52"/>
      <c r="G41" s="52"/>
      <c r="H41" s="52"/>
    </row>
    <row r="42" spans="1:9" ht="12.75" customHeight="1">
      <c r="A42" s="55" t="s">
        <v>245</v>
      </c>
      <c r="B42" s="56">
        <v>5846</v>
      </c>
      <c r="C42" s="58"/>
      <c r="D42" s="58"/>
      <c r="E42" s="52"/>
      <c r="F42" s="59">
        <v>19368</v>
      </c>
      <c r="G42" s="52"/>
      <c r="H42" s="52"/>
    </row>
    <row r="43" spans="1:9" ht="12.75" customHeight="1">
      <c r="A43" s="60"/>
      <c r="B43" s="58"/>
      <c r="C43" s="58"/>
      <c r="D43" s="58"/>
      <c r="E43" s="52"/>
      <c r="F43" s="59">
        <v>13522</v>
      </c>
      <c r="G43" s="52"/>
      <c r="H43" s="52"/>
    </row>
    <row r="44" spans="1:9" ht="12.75" customHeight="1">
      <c r="A44" s="60"/>
      <c r="B44" s="56">
        <v>19368</v>
      </c>
      <c r="C44" s="58"/>
      <c r="D44" s="56">
        <v>19368</v>
      </c>
      <c r="E44" s="52"/>
      <c r="F44" s="51" t="s">
        <v>246</v>
      </c>
      <c r="G44" s="52"/>
      <c r="H44" s="51" t="s">
        <v>247</v>
      </c>
    </row>
    <row r="45" spans="1:9" ht="12.75" customHeight="1">
      <c r="A45" s="60"/>
      <c r="B45" s="58"/>
      <c r="C45" s="58"/>
      <c r="D45" s="58"/>
      <c r="E45" s="52"/>
      <c r="F45" s="52"/>
      <c r="G45" s="52"/>
      <c r="H45" s="52"/>
    </row>
    <row r="46" spans="1:9" ht="12.75" customHeight="1">
      <c r="A46" s="55" t="s">
        <v>248</v>
      </c>
      <c r="B46" s="56">
        <v>119</v>
      </c>
      <c r="C46" s="57" t="s">
        <v>249</v>
      </c>
      <c r="D46" s="56">
        <v>5846</v>
      </c>
      <c r="E46" s="52"/>
      <c r="F46" s="52"/>
      <c r="G46" s="52"/>
      <c r="H46" s="52"/>
    </row>
    <row r="47" spans="1:9" ht="12.75" customHeight="1">
      <c r="A47" s="55" t="s">
        <v>250</v>
      </c>
      <c r="B47" s="56">
        <v>132</v>
      </c>
      <c r="C47" s="57" t="s">
        <v>251</v>
      </c>
      <c r="D47" s="56">
        <v>390</v>
      </c>
      <c r="E47" s="52"/>
      <c r="F47" s="52"/>
      <c r="G47" s="52"/>
      <c r="H47" s="52"/>
    </row>
    <row r="48" spans="1:9" ht="12.75" customHeight="1">
      <c r="A48" s="55" t="s">
        <v>167</v>
      </c>
      <c r="B48" s="56">
        <v>1400</v>
      </c>
      <c r="C48" s="57" t="s">
        <v>170</v>
      </c>
      <c r="D48" s="56">
        <v>627</v>
      </c>
      <c r="E48" s="52"/>
      <c r="F48" s="52"/>
      <c r="G48" s="52"/>
      <c r="H48" s="52"/>
    </row>
    <row r="49" spans="1:8" ht="12.75" customHeight="1">
      <c r="A49" s="55" t="s">
        <v>252</v>
      </c>
      <c r="B49" s="56">
        <v>400</v>
      </c>
      <c r="C49" s="58"/>
      <c r="D49" s="58"/>
      <c r="E49" s="52"/>
      <c r="F49" s="52"/>
      <c r="G49" s="52"/>
      <c r="H49" s="52"/>
    </row>
    <row r="50" spans="1:8" ht="12.75" customHeight="1">
      <c r="A50" s="55" t="s">
        <v>253</v>
      </c>
      <c r="B50" s="56">
        <v>600</v>
      </c>
      <c r="C50" s="58"/>
      <c r="D50" s="58"/>
      <c r="E50" s="52"/>
      <c r="F50" s="59">
        <v>2651</v>
      </c>
      <c r="G50" s="52"/>
      <c r="H50" s="52"/>
    </row>
    <row r="51" spans="1:8" ht="12.75" customHeight="1">
      <c r="A51" s="55" t="s">
        <v>177</v>
      </c>
      <c r="B51" s="56">
        <v>4212</v>
      </c>
      <c r="C51" s="58"/>
      <c r="D51" s="58"/>
      <c r="E51" s="52"/>
      <c r="F51" s="59">
        <v>6863</v>
      </c>
      <c r="G51" s="52"/>
      <c r="H51" s="52"/>
    </row>
    <row r="52" spans="1:8" ht="12.75" customHeight="1">
      <c r="A52" s="60"/>
      <c r="B52" s="56">
        <v>6863</v>
      </c>
      <c r="C52" s="58"/>
      <c r="D52" s="56">
        <v>6863</v>
      </c>
      <c r="E52" s="52"/>
      <c r="F52" s="51" t="s">
        <v>246</v>
      </c>
      <c r="G52" s="52"/>
      <c r="H52" s="51" t="s">
        <v>247</v>
      </c>
    </row>
    <row r="53" spans="1:8" ht="12.75" customHeight="1">
      <c r="A53" s="52"/>
      <c r="B53" s="52"/>
      <c r="C53" s="52"/>
      <c r="D53" s="52"/>
      <c r="E53" s="52"/>
      <c r="F53" s="52"/>
      <c r="G53" s="52"/>
      <c r="H53" s="52"/>
    </row>
    <row r="54" spans="1:8" ht="12.75" customHeight="1">
      <c r="A54" s="53" t="s">
        <v>70</v>
      </c>
      <c r="B54" s="54" t="s">
        <v>37</v>
      </c>
      <c r="C54" s="54" t="s">
        <v>72</v>
      </c>
      <c r="D54" s="54" t="s">
        <v>37</v>
      </c>
      <c r="E54" s="52"/>
      <c r="F54" s="52"/>
      <c r="G54" s="52"/>
      <c r="H54" s="52"/>
    </row>
    <row r="55" spans="1:8" ht="12.75" customHeight="1">
      <c r="A55" s="55" t="s">
        <v>12</v>
      </c>
      <c r="B55" s="56">
        <v>4827</v>
      </c>
      <c r="C55" s="57" t="s">
        <v>254</v>
      </c>
      <c r="D55" s="56">
        <v>1400</v>
      </c>
      <c r="E55" s="52"/>
      <c r="F55" s="52"/>
      <c r="G55" s="52"/>
      <c r="H55" s="52"/>
    </row>
    <row r="56" spans="1:8" ht="12.75" customHeight="1">
      <c r="A56" s="55" t="s">
        <v>13</v>
      </c>
      <c r="B56" s="56">
        <v>7581</v>
      </c>
      <c r="C56" s="57" t="s">
        <v>21</v>
      </c>
      <c r="D56" s="56">
        <v>1900</v>
      </c>
      <c r="E56" s="52"/>
      <c r="F56" s="52"/>
      <c r="G56" s="52"/>
      <c r="H56" s="52"/>
    </row>
    <row r="57" spans="1:8" ht="12.75" customHeight="1">
      <c r="A57" s="55" t="s">
        <v>255</v>
      </c>
      <c r="B57" s="58"/>
      <c r="C57" s="57" t="s">
        <v>14</v>
      </c>
      <c r="D57" s="56">
        <v>8100</v>
      </c>
      <c r="E57" s="52"/>
      <c r="F57" s="52"/>
      <c r="G57" s="52"/>
      <c r="H57" s="52"/>
    </row>
    <row r="58" spans="1:8" ht="12.75" customHeight="1">
      <c r="A58" s="55" t="s">
        <v>256</v>
      </c>
      <c r="B58" s="56">
        <v>22212</v>
      </c>
      <c r="C58" s="57" t="s">
        <v>15</v>
      </c>
      <c r="D58" s="56">
        <v>3291</v>
      </c>
      <c r="E58" s="52"/>
      <c r="F58" s="52"/>
      <c r="G58" s="52"/>
      <c r="H58" s="52"/>
    </row>
    <row r="59" spans="1:8" ht="12.75" customHeight="1">
      <c r="A59" s="60"/>
      <c r="B59" s="58"/>
      <c r="C59" s="61" t="s">
        <v>193</v>
      </c>
      <c r="D59" s="62">
        <v>7929</v>
      </c>
      <c r="E59" s="52"/>
      <c r="F59" s="52"/>
      <c r="G59" s="52"/>
      <c r="H59" s="52"/>
    </row>
    <row r="60" spans="1:8" ht="12.75" customHeight="1">
      <c r="A60" s="60"/>
      <c r="B60" s="58"/>
      <c r="C60" s="54" t="s">
        <v>22</v>
      </c>
      <c r="D60" s="63">
        <v>6710</v>
      </c>
      <c r="E60" s="52"/>
      <c r="F60" s="52"/>
      <c r="G60" s="52"/>
      <c r="H60" s="52"/>
    </row>
    <row r="61" spans="1:8" ht="12.75" customHeight="1">
      <c r="A61" s="60"/>
      <c r="B61" s="58"/>
      <c r="C61" s="57" t="s">
        <v>112</v>
      </c>
      <c r="D61" s="56">
        <v>5290</v>
      </c>
      <c r="E61" s="52"/>
      <c r="F61" s="52"/>
      <c r="G61" s="52"/>
      <c r="H61" s="52"/>
    </row>
    <row r="62" spans="1:8" ht="12.75" customHeight="1">
      <c r="A62" s="60"/>
      <c r="B62" s="56">
        <v>34620</v>
      </c>
      <c r="C62" s="58"/>
      <c r="D62" s="56">
        <v>34620</v>
      </c>
      <c r="E62" s="52"/>
      <c r="F62" s="52"/>
      <c r="G62" s="52"/>
      <c r="H62" s="52"/>
    </row>
    <row r="63" spans="1:8" ht="12.75" customHeight="1"/>
    <row r="64" spans="1:8" ht="12.75" customHeight="1"/>
    <row r="65" spans="1:6" ht="12.75" customHeight="1"/>
    <row r="66" spans="1:6" ht="12.75" customHeight="1"/>
    <row r="67" spans="1:6" ht="12.75" customHeight="1"/>
    <row r="68" spans="1:6" ht="12.75" customHeight="1">
      <c r="A68" s="103" t="s">
        <v>122</v>
      </c>
      <c r="B68" s="84"/>
      <c r="C68" s="84"/>
      <c r="D68" s="84"/>
      <c r="E68" s="84"/>
    </row>
    <row r="69" spans="1:6" ht="12.75" customHeight="1"/>
    <row r="70" spans="1:6" ht="12.75" customHeight="1">
      <c r="A70" s="51" t="s">
        <v>153</v>
      </c>
      <c r="B70" s="104" t="s">
        <v>257</v>
      </c>
      <c r="C70" s="84"/>
      <c r="D70" s="59" t="s">
        <v>154</v>
      </c>
      <c r="E70" s="52"/>
      <c r="F70" s="52"/>
    </row>
    <row r="71" spans="1:6" ht="12.75" customHeight="1">
      <c r="A71" s="53" t="s">
        <v>36</v>
      </c>
      <c r="B71" s="54" t="s">
        <v>71</v>
      </c>
      <c r="C71" s="54" t="s">
        <v>36</v>
      </c>
      <c r="D71" s="54" t="s">
        <v>71</v>
      </c>
      <c r="E71" s="52"/>
      <c r="F71" s="52"/>
    </row>
    <row r="72" spans="1:6" ht="12.75" customHeight="1">
      <c r="A72" s="55" t="s">
        <v>258</v>
      </c>
      <c r="B72" s="64">
        <v>79650</v>
      </c>
      <c r="C72" s="55" t="s">
        <v>259</v>
      </c>
      <c r="D72" s="58"/>
      <c r="E72" s="52"/>
      <c r="F72" s="52"/>
    </row>
    <row r="73" spans="1:6" ht="12.75" customHeight="1">
      <c r="A73" s="55" t="s">
        <v>43</v>
      </c>
      <c r="B73" s="64">
        <v>506000</v>
      </c>
      <c r="C73" s="55" t="s">
        <v>260</v>
      </c>
      <c r="D73" s="56">
        <v>839400</v>
      </c>
      <c r="E73" s="52"/>
      <c r="F73" s="52"/>
    </row>
    <row r="74" spans="1:6" ht="12.75" customHeight="1">
      <c r="A74" s="55" t="s">
        <v>51</v>
      </c>
      <c r="B74" s="63">
        <v>116000</v>
      </c>
      <c r="C74" s="57" t="s">
        <v>240</v>
      </c>
      <c r="D74" s="56">
        <v>126660</v>
      </c>
      <c r="E74" s="52"/>
      <c r="F74" s="52"/>
    </row>
    <row r="75" spans="1:6" ht="12.75" customHeight="1">
      <c r="A75" s="55" t="s">
        <v>252</v>
      </c>
      <c r="B75" s="56">
        <v>3400</v>
      </c>
      <c r="C75" s="58"/>
      <c r="D75" s="58"/>
      <c r="E75" s="52"/>
      <c r="F75" s="52"/>
    </row>
    <row r="76" spans="1:6" ht="12.75" customHeight="1">
      <c r="A76" s="55" t="s">
        <v>223</v>
      </c>
      <c r="B76" s="56">
        <v>261010</v>
      </c>
      <c r="C76" s="58"/>
      <c r="D76" s="58"/>
      <c r="E76" s="59">
        <v>705050</v>
      </c>
      <c r="F76" s="59">
        <v>966060</v>
      </c>
    </row>
    <row r="77" spans="1:6" ht="12.75" customHeight="1">
      <c r="A77" s="60"/>
      <c r="B77" s="56">
        <v>966060</v>
      </c>
      <c r="C77" s="58"/>
      <c r="D77" s="56">
        <v>966060</v>
      </c>
      <c r="E77" s="51" t="s">
        <v>261</v>
      </c>
      <c r="F77" s="51" t="s">
        <v>262</v>
      </c>
    </row>
    <row r="78" spans="1:6" ht="12.75" customHeight="1">
      <c r="A78" s="60"/>
      <c r="B78" s="58"/>
      <c r="C78" s="58"/>
      <c r="D78" s="58"/>
      <c r="E78" s="52"/>
      <c r="F78" s="52"/>
    </row>
    <row r="79" spans="1:6" ht="12.75" customHeight="1">
      <c r="A79" s="60"/>
      <c r="B79" s="58"/>
      <c r="C79" s="58"/>
      <c r="D79" s="58"/>
      <c r="E79" s="52"/>
      <c r="F79" s="52"/>
    </row>
    <row r="80" spans="1:6" ht="12.75" customHeight="1">
      <c r="A80" s="53" t="s">
        <v>263</v>
      </c>
      <c r="B80" s="65">
        <v>12000</v>
      </c>
      <c r="C80" s="53" t="s">
        <v>264</v>
      </c>
      <c r="D80" s="65">
        <v>261010</v>
      </c>
      <c r="E80" s="52"/>
      <c r="F80" s="52"/>
    </row>
    <row r="81" spans="1:6" ht="12.75" customHeight="1">
      <c r="A81" s="53" t="s">
        <v>265</v>
      </c>
      <c r="B81" s="65">
        <v>1600</v>
      </c>
      <c r="C81" s="53" t="s">
        <v>147</v>
      </c>
      <c r="D81" s="65">
        <v>3600</v>
      </c>
      <c r="E81" s="52"/>
      <c r="F81" s="52"/>
    </row>
    <row r="82" spans="1:6" ht="12.75" customHeight="1">
      <c r="A82" s="53" t="s">
        <v>28</v>
      </c>
      <c r="B82" s="65">
        <v>75000</v>
      </c>
      <c r="C82" s="66"/>
      <c r="D82" s="66"/>
      <c r="E82" s="52"/>
      <c r="F82" s="52"/>
    </row>
    <row r="83" spans="1:6" ht="12.75" customHeight="1">
      <c r="A83" s="53" t="s">
        <v>65</v>
      </c>
      <c r="B83" s="65">
        <v>2500</v>
      </c>
      <c r="C83" s="66"/>
      <c r="D83" s="66"/>
      <c r="E83" s="52"/>
      <c r="F83" s="52"/>
    </row>
    <row r="84" spans="1:6" ht="12.75" customHeight="1">
      <c r="A84" s="53" t="s">
        <v>266</v>
      </c>
      <c r="B84" s="65">
        <v>3250</v>
      </c>
      <c r="C84" s="66"/>
      <c r="D84" s="66"/>
      <c r="E84" s="59">
        <v>148000</v>
      </c>
      <c r="F84" s="59">
        <v>264610</v>
      </c>
    </row>
    <row r="85" spans="1:6" ht="12.75" customHeight="1">
      <c r="A85" s="53" t="s">
        <v>267</v>
      </c>
      <c r="B85" s="65">
        <v>1500</v>
      </c>
      <c r="C85" s="66"/>
      <c r="D85" s="66"/>
      <c r="E85" s="51" t="s">
        <v>261</v>
      </c>
      <c r="F85" s="51" t="s">
        <v>262</v>
      </c>
    </row>
    <row r="86" spans="1:6" ht="12.75" customHeight="1">
      <c r="A86" s="53" t="s">
        <v>131</v>
      </c>
      <c r="B86" s="65">
        <v>18750</v>
      </c>
      <c r="C86" s="66"/>
      <c r="D86" s="66"/>
      <c r="E86" s="52"/>
      <c r="F86" s="52"/>
    </row>
    <row r="87" spans="1:6" ht="12.75" customHeight="1">
      <c r="A87" s="53" t="s">
        <v>268</v>
      </c>
      <c r="B87" s="65">
        <v>1900</v>
      </c>
      <c r="C87" s="66"/>
      <c r="D87" s="66"/>
      <c r="E87" s="52"/>
      <c r="F87" s="52"/>
    </row>
    <row r="88" spans="1:6" ht="12.75" customHeight="1">
      <c r="A88" s="53" t="s">
        <v>269</v>
      </c>
      <c r="B88" s="65">
        <v>16500</v>
      </c>
      <c r="C88" s="66"/>
      <c r="D88" s="66"/>
      <c r="E88" s="52"/>
      <c r="F88" s="52"/>
    </row>
    <row r="89" spans="1:6" ht="12.75" customHeight="1">
      <c r="A89" s="53" t="s">
        <v>25</v>
      </c>
      <c r="B89" s="65">
        <v>2000</v>
      </c>
      <c r="C89" s="66"/>
      <c r="D89" s="66"/>
      <c r="E89" s="52"/>
      <c r="F89" s="52"/>
    </row>
    <row r="90" spans="1:6" ht="12.75" customHeight="1">
      <c r="A90" s="53" t="s">
        <v>270</v>
      </c>
      <c r="B90" s="65">
        <v>2000</v>
      </c>
      <c r="C90" s="66"/>
      <c r="D90" s="66"/>
      <c r="E90" s="52"/>
      <c r="F90" s="52"/>
    </row>
    <row r="91" spans="1:6" ht="12.75" customHeight="1">
      <c r="A91" s="53" t="s">
        <v>271</v>
      </c>
      <c r="B91" s="65">
        <v>9800</v>
      </c>
      <c r="C91" s="66"/>
      <c r="D91" s="66"/>
      <c r="E91" s="52"/>
      <c r="F91" s="52"/>
    </row>
    <row r="92" spans="1:6" ht="12.75" customHeight="1">
      <c r="A92" s="53" t="s">
        <v>272</v>
      </c>
      <c r="B92" s="65">
        <v>1200</v>
      </c>
      <c r="C92" s="66"/>
      <c r="D92" s="66"/>
      <c r="E92" s="52"/>
      <c r="F92" s="52"/>
    </row>
    <row r="93" spans="1:6" ht="12.75" customHeight="1">
      <c r="A93" s="53" t="s">
        <v>177</v>
      </c>
      <c r="B93" s="65">
        <v>116610</v>
      </c>
      <c r="C93" s="66"/>
      <c r="D93" s="66"/>
      <c r="E93" s="52"/>
      <c r="F93" s="52"/>
    </row>
    <row r="94" spans="1:6" ht="12.75" customHeight="1">
      <c r="A94" s="66"/>
      <c r="B94" s="65">
        <v>264610</v>
      </c>
      <c r="C94" s="66"/>
      <c r="D94" s="65">
        <v>264610</v>
      </c>
      <c r="E94" s="52"/>
      <c r="F94" s="52"/>
    </row>
    <row r="95" spans="1:6" ht="12.75" customHeight="1">
      <c r="A95" s="52"/>
      <c r="B95" s="52"/>
      <c r="C95" s="52"/>
      <c r="D95" s="52"/>
      <c r="E95" s="52"/>
      <c r="F95" s="52"/>
    </row>
    <row r="96" spans="1:6" ht="12.75" customHeight="1">
      <c r="A96" s="53" t="s">
        <v>70</v>
      </c>
      <c r="B96" s="54" t="s">
        <v>37</v>
      </c>
      <c r="C96" s="54" t="s">
        <v>72</v>
      </c>
      <c r="D96" s="54" t="s">
        <v>37</v>
      </c>
      <c r="E96" s="52"/>
      <c r="F96" s="52"/>
    </row>
    <row r="97" spans="1:6" ht="12.75" customHeight="1">
      <c r="A97" s="55" t="s">
        <v>203</v>
      </c>
      <c r="B97" s="56">
        <v>32600</v>
      </c>
      <c r="C97" s="57" t="s">
        <v>20</v>
      </c>
      <c r="D97" s="56">
        <v>1800</v>
      </c>
      <c r="E97" s="52"/>
      <c r="F97" s="52"/>
    </row>
    <row r="98" spans="1:6" ht="12.75" customHeight="1">
      <c r="A98" s="55" t="s">
        <v>53</v>
      </c>
      <c r="B98" s="56">
        <v>153000</v>
      </c>
      <c r="C98" s="57" t="s">
        <v>273</v>
      </c>
      <c r="D98" s="56">
        <v>82000</v>
      </c>
      <c r="E98" s="52"/>
      <c r="F98" s="52"/>
    </row>
    <row r="99" spans="1:6" ht="12.75" customHeight="1">
      <c r="A99" s="55" t="s">
        <v>274</v>
      </c>
      <c r="B99" s="56">
        <v>25000</v>
      </c>
      <c r="C99" s="57" t="s">
        <v>35</v>
      </c>
      <c r="D99" s="56">
        <v>242000</v>
      </c>
      <c r="E99" s="52"/>
      <c r="F99" s="52"/>
    </row>
    <row r="100" spans="1:6" ht="12.75" customHeight="1">
      <c r="A100" s="55" t="s">
        <v>275</v>
      </c>
      <c r="B100" s="58"/>
      <c r="C100" s="51" t="s">
        <v>193</v>
      </c>
      <c r="D100" s="67">
        <v>126660</v>
      </c>
      <c r="E100" s="52"/>
      <c r="F100" s="52"/>
    </row>
    <row r="101" spans="1:6" ht="12.75" customHeight="1">
      <c r="A101" s="55" t="s">
        <v>276</v>
      </c>
      <c r="B101" s="58"/>
      <c r="C101" s="54" t="s">
        <v>138</v>
      </c>
      <c r="D101" s="56">
        <v>10800</v>
      </c>
      <c r="E101" s="52"/>
      <c r="F101" s="52"/>
    </row>
    <row r="102" spans="1:6" ht="12.75" customHeight="1">
      <c r="A102" s="55" t="s">
        <v>277</v>
      </c>
      <c r="B102" s="56">
        <v>442610</v>
      </c>
      <c r="C102" s="57" t="s">
        <v>129</v>
      </c>
      <c r="D102" s="56">
        <v>3750</v>
      </c>
      <c r="E102" s="52"/>
      <c r="F102" s="52"/>
    </row>
    <row r="103" spans="1:6" ht="12.75" customHeight="1">
      <c r="A103" s="60"/>
      <c r="B103" s="58"/>
      <c r="C103" s="57" t="s">
        <v>278</v>
      </c>
      <c r="D103" s="56">
        <v>186200</v>
      </c>
      <c r="E103" s="52"/>
      <c r="F103" s="52"/>
    </row>
    <row r="104" spans="1:6" ht="12.75" customHeight="1">
      <c r="A104" s="60"/>
      <c r="B104" s="56">
        <v>653210</v>
      </c>
      <c r="C104" s="58"/>
      <c r="D104" s="56">
        <v>653210</v>
      </c>
    </row>
    <row r="105" spans="1:6" ht="12.75" customHeight="1"/>
    <row r="106" spans="1:6" ht="12.75" customHeight="1"/>
    <row r="107" spans="1:6" ht="12.75" customHeight="1"/>
    <row r="108" spans="1:6" ht="12.75" customHeight="1"/>
    <row r="109" spans="1:6" ht="12.75" customHeight="1"/>
    <row r="110" spans="1:6" ht="12.75" customHeight="1"/>
    <row r="111" spans="1:6" ht="12.75" customHeight="1"/>
    <row r="112" spans="1:6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A33:I35"/>
    <mergeCell ref="A68:E68"/>
    <mergeCell ref="B70:C70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5"/>
  <sheetViews>
    <sheetView workbookViewId="0">
      <selection activeCell="G22" sqref="G22"/>
    </sheetView>
  </sheetViews>
  <sheetFormatPr defaultRowHeight="12.75"/>
  <cols>
    <col min="8" max="8" width="24.5703125" customWidth="1"/>
    <col min="10" max="10" width="28.28515625" customWidth="1"/>
  </cols>
  <sheetData>
    <row r="1" spans="1:11">
      <c r="A1" s="14" t="s">
        <v>5</v>
      </c>
      <c r="B1" s="14" t="s">
        <v>6</v>
      </c>
      <c r="C1" s="14" t="s">
        <v>7</v>
      </c>
      <c r="D1" s="14" t="s">
        <v>8</v>
      </c>
    </row>
    <row r="2" spans="1:11">
      <c r="A2" s="72">
        <v>1</v>
      </c>
      <c r="B2" s="72" t="s">
        <v>9</v>
      </c>
      <c r="C2" s="72"/>
      <c r="D2" s="72">
        <v>18000</v>
      </c>
      <c r="H2" s="105" t="s">
        <v>290</v>
      </c>
      <c r="I2" s="106"/>
      <c r="J2" s="106"/>
      <c r="K2" s="107"/>
    </row>
    <row r="3" spans="1:11">
      <c r="A3" s="72">
        <v>2</v>
      </c>
      <c r="B3" s="72" t="s">
        <v>10</v>
      </c>
      <c r="C3" s="72">
        <v>2720</v>
      </c>
      <c r="D3" s="72"/>
      <c r="H3" s="78" t="s">
        <v>70</v>
      </c>
      <c r="I3" s="78" t="s">
        <v>37</v>
      </c>
      <c r="J3" s="78" t="s">
        <v>72</v>
      </c>
      <c r="K3" s="78" t="s">
        <v>37</v>
      </c>
    </row>
    <row r="4" spans="1:11">
      <c r="A4" s="72">
        <v>3</v>
      </c>
      <c r="B4" s="72" t="s">
        <v>12</v>
      </c>
      <c r="C4" s="72"/>
      <c r="D4" s="72">
        <v>4827</v>
      </c>
      <c r="H4" s="78" t="s">
        <v>291</v>
      </c>
      <c r="I4" s="77"/>
      <c r="J4" s="78" t="s">
        <v>193</v>
      </c>
      <c r="K4" s="77">
        <v>7929</v>
      </c>
    </row>
    <row r="5" spans="1:11">
      <c r="A5" s="72">
        <v>4</v>
      </c>
      <c r="B5" s="72" t="s">
        <v>13</v>
      </c>
      <c r="C5" s="72"/>
      <c r="D5" s="72">
        <v>7581</v>
      </c>
      <c r="H5" s="78" t="s">
        <v>292</v>
      </c>
      <c r="I5" s="77"/>
      <c r="J5" s="81" t="s">
        <v>14</v>
      </c>
      <c r="K5" s="81">
        <v>8100</v>
      </c>
    </row>
    <row r="6" spans="1:11">
      <c r="A6" s="72">
        <v>5</v>
      </c>
      <c r="B6" s="72" t="s">
        <v>14</v>
      </c>
      <c r="C6" s="72">
        <v>8100</v>
      </c>
      <c r="D6" s="72"/>
      <c r="H6" s="78" t="s">
        <v>293</v>
      </c>
      <c r="I6" s="77">
        <v>22212</v>
      </c>
      <c r="J6" s="81" t="s">
        <v>15</v>
      </c>
      <c r="K6" s="81">
        <v>3291</v>
      </c>
    </row>
    <row r="7" spans="1:11">
      <c r="A7" s="72">
        <v>6</v>
      </c>
      <c r="B7" s="72" t="s">
        <v>15</v>
      </c>
      <c r="C7" s="72">
        <v>3291</v>
      </c>
      <c r="D7" s="72"/>
      <c r="H7" s="81" t="s">
        <v>12</v>
      </c>
      <c r="I7" s="81">
        <v>4827</v>
      </c>
      <c r="J7" s="81" t="s">
        <v>20</v>
      </c>
      <c r="K7" s="81">
        <v>1400</v>
      </c>
    </row>
    <row r="8" spans="1:11">
      <c r="A8" s="14">
        <v>7</v>
      </c>
      <c r="B8" s="14" t="s">
        <v>16</v>
      </c>
      <c r="C8" s="14"/>
      <c r="D8" s="14">
        <v>12439</v>
      </c>
      <c r="H8" s="81" t="s">
        <v>13</v>
      </c>
      <c r="I8" s="81">
        <v>7581</v>
      </c>
      <c r="J8" s="81" t="s">
        <v>21</v>
      </c>
      <c r="K8" s="81">
        <v>1900</v>
      </c>
    </row>
    <row r="9" spans="1:11">
      <c r="A9" s="14">
        <v>8</v>
      </c>
      <c r="B9" s="14" t="s">
        <v>17</v>
      </c>
      <c r="C9" s="14">
        <v>10492</v>
      </c>
      <c r="D9" s="14"/>
      <c r="H9" s="77"/>
      <c r="I9" s="77"/>
      <c r="J9" s="81" t="s">
        <v>22</v>
      </c>
      <c r="K9" s="81">
        <v>6710</v>
      </c>
    </row>
    <row r="10" spans="1:11">
      <c r="A10" s="14">
        <v>9</v>
      </c>
      <c r="B10" s="14" t="s">
        <v>18</v>
      </c>
      <c r="C10" s="14">
        <v>1000</v>
      </c>
      <c r="D10" s="14"/>
      <c r="H10" s="77"/>
      <c r="I10" s="77"/>
      <c r="J10" s="81" t="s">
        <v>23</v>
      </c>
      <c r="K10" s="82">
        <v>5290</v>
      </c>
    </row>
    <row r="11" spans="1:11" ht="13.5" thickBot="1">
      <c r="A11" s="14">
        <v>10</v>
      </c>
      <c r="B11" s="14" t="s">
        <v>19</v>
      </c>
      <c r="C11" s="14"/>
      <c r="D11" s="14">
        <v>1200</v>
      </c>
      <c r="H11" s="77"/>
      <c r="I11" s="80">
        <f>SUM(I4:I10)</f>
        <v>34620</v>
      </c>
      <c r="J11" s="77"/>
      <c r="K11" s="80">
        <f>SUM(K4:K10)</f>
        <v>34620</v>
      </c>
    </row>
    <row r="12" spans="1:11" ht="13.5" thickTop="1">
      <c r="A12" s="72">
        <v>11</v>
      </c>
      <c r="B12" s="72" t="s">
        <v>20</v>
      </c>
      <c r="C12" s="72">
        <v>1400</v>
      </c>
      <c r="D12" s="72"/>
      <c r="H12" s="77"/>
      <c r="I12" s="79"/>
      <c r="J12" s="77"/>
      <c r="K12" s="79"/>
    </row>
    <row r="13" spans="1:11">
      <c r="A13" s="72">
        <v>12</v>
      </c>
      <c r="B13" s="72" t="s">
        <v>21</v>
      </c>
      <c r="C13" s="72">
        <v>1900</v>
      </c>
      <c r="D13" s="72"/>
      <c r="H13" s="77"/>
      <c r="I13" s="77"/>
      <c r="J13" s="77"/>
      <c r="K13" s="77"/>
    </row>
    <row r="14" spans="1:11">
      <c r="A14" s="72">
        <v>13</v>
      </c>
      <c r="B14" s="72" t="s">
        <v>22</v>
      </c>
      <c r="C14" s="72">
        <v>6710</v>
      </c>
      <c r="D14" s="72"/>
      <c r="H14" s="77"/>
      <c r="I14" s="77"/>
      <c r="J14" s="77"/>
      <c r="K14" s="77"/>
    </row>
    <row r="15" spans="1:11">
      <c r="A15" s="72">
        <v>14</v>
      </c>
      <c r="B15" s="72" t="s">
        <v>23</v>
      </c>
      <c r="C15" s="72">
        <v>5290</v>
      </c>
      <c r="D15" s="72"/>
      <c r="H15" s="77"/>
      <c r="I15" s="77"/>
      <c r="J15" s="77"/>
      <c r="K15" s="77"/>
    </row>
    <row r="16" spans="1:11">
      <c r="A16" s="14">
        <v>15</v>
      </c>
      <c r="B16" s="14" t="s">
        <v>24</v>
      </c>
      <c r="C16" s="14"/>
      <c r="D16" s="14">
        <v>390</v>
      </c>
      <c r="H16" s="77"/>
      <c r="I16" s="77"/>
      <c r="J16" s="77"/>
      <c r="K16" s="77"/>
    </row>
    <row r="17" spans="1:11">
      <c r="A17" s="14">
        <v>16</v>
      </c>
      <c r="B17" s="14" t="s">
        <v>25</v>
      </c>
      <c r="C17" s="14">
        <v>119</v>
      </c>
      <c r="D17" s="14"/>
      <c r="H17" s="77"/>
      <c r="I17" s="77"/>
      <c r="J17" s="77"/>
      <c r="K17" s="77"/>
    </row>
    <row r="18" spans="1:11">
      <c r="A18" s="14">
        <v>17</v>
      </c>
      <c r="B18" s="14" t="s">
        <v>26</v>
      </c>
      <c r="C18" s="14">
        <v>132</v>
      </c>
      <c r="D18" s="14"/>
    </row>
    <row r="19" spans="1:11">
      <c r="A19" s="14">
        <v>18</v>
      </c>
      <c r="B19" s="14" t="s">
        <v>27</v>
      </c>
      <c r="C19" s="14"/>
      <c r="D19" s="14">
        <v>627</v>
      </c>
    </row>
    <row r="20" spans="1:11">
      <c r="A20" s="14">
        <v>19</v>
      </c>
      <c r="B20" s="14" t="s">
        <v>28</v>
      </c>
      <c r="C20" s="14">
        <v>1400</v>
      </c>
      <c r="D20" s="14"/>
    </row>
    <row r="21" spans="1:11">
      <c r="A21" s="14">
        <v>20</v>
      </c>
      <c r="B21" s="14" t="s">
        <v>284</v>
      </c>
      <c r="C21" s="14">
        <v>400</v>
      </c>
      <c r="D21" s="14"/>
    </row>
    <row r="22" spans="1:11">
      <c r="A22" s="14">
        <v>21</v>
      </c>
      <c r="B22" s="14" t="s">
        <v>30</v>
      </c>
      <c r="C22" s="14">
        <v>1510</v>
      </c>
      <c r="D22" s="14"/>
    </row>
    <row r="23" spans="1:11" ht="13.5" thickBot="1">
      <c r="A23" s="14">
        <v>22</v>
      </c>
      <c r="B23" s="14" t="s">
        <v>31</v>
      </c>
      <c r="C23" s="4">
        <v>600</v>
      </c>
      <c r="D23" s="4"/>
    </row>
    <row r="24" spans="1:11" ht="13.5" thickBot="1">
      <c r="A24" s="14"/>
      <c r="B24" s="24" t="s">
        <v>32</v>
      </c>
      <c r="C24" s="6">
        <f>SUM(C3:C23)</f>
        <v>45064</v>
      </c>
      <c r="D24" s="6">
        <f>SUM(D2:D23)</f>
        <v>45064</v>
      </c>
    </row>
    <row r="25" spans="1:11" ht="13.5" thickTop="1"/>
  </sheetData>
  <mergeCells count="1">
    <mergeCell ref="H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P&amp;l,BS</vt:lpstr>
      <vt:lpstr>FSA</vt:lpstr>
      <vt:lpstr>solution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triambica.gautam</cp:lastModifiedBy>
  <dcterms:created xsi:type="dcterms:W3CDTF">2009-01-30T11:11:40Z</dcterms:created>
  <dcterms:modified xsi:type="dcterms:W3CDTF">2023-02-03T07:25:52Z</dcterms:modified>
</cp:coreProperties>
</file>