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pivotTables/pivotTable2.xml" ContentType="application/vnd.openxmlformats-officedocument.spreadsheetml.pivotTab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7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files_ishaPractice\"/>
    </mc:Choice>
  </mc:AlternateContent>
  <xr:revisionPtr revIDLastSave="0" documentId="8_{26CB3D3B-49AC-4A03-AA59-6FEC725C865D}" xr6:coauthVersionLast="47" xr6:coauthVersionMax="47" xr10:uidLastSave="{00000000-0000-0000-0000-000000000000}"/>
  <bookViews>
    <workbookView xWindow="-108" yWindow="-108" windowWidth="23256" windowHeight="12456" tabRatio="626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_result" sheetId="18" r:id="rId6"/>
    <sheet name="Q6" sheetId="6" r:id="rId7"/>
    <sheet name="Q7" sheetId="8" r:id="rId8"/>
    <sheet name="Q8" sheetId="9" r:id="rId9"/>
    <sheet name="Q9" sheetId="11" r:id="rId10"/>
    <sheet name="Q10" sheetId="12" r:id="rId11"/>
    <sheet name="Q11" sheetId="13" r:id="rId12"/>
    <sheet name="Q12" sheetId="17" r:id="rId13"/>
    <sheet name="Sheet10" sheetId="10" state="hidden" r:id="rId14"/>
  </sheets>
  <definedNames>
    <definedName name="_xlnm._FilterDatabase" localSheetId="2" hidden="1">'Q3'!$A$1:$F$17</definedName>
  </definedNames>
  <calcPr calcId="191029"/>
  <pivotCaches>
    <pivotCache cacheId="0" r:id="rId15"/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9" i="13" l="1"/>
  <c r="U20" i="13"/>
  <c r="U21" i="13"/>
  <c r="U19" i="13"/>
  <c r="T19" i="13"/>
  <c r="S20" i="13"/>
  <c r="S21" i="13"/>
  <c r="T20" i="13"/>
  <c r="T21" i="13"/>
  <c r="B15" i="11"/>
  <c r="B14" i="11"/>
  <c r="L6" i="11"/>
  <c r="B24" i="11"/>
  <c r="B23" i="11"/>
  <c r="C31" i="12"/>
  <c r="C32" i="12"/>
  <c r="C33" i="12"/>
  <c r="C34" i="12"/>
  <c r="C30" i="12"/>
  <c r="B22" i="11"/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2" i="12"/>
  <c r="M11" i="11" l="1"/>
  <c r="B16" i="11"/>
  <c r="B14" i="17"/>
  <c r="B13" i="17"/>
  <c r="B12" i="17"/>
  <c r="B11" i="17"/>
  <c r="C4" i="17"/>
  <c r="C5" i="17"/>
  <c r="C6" i="17"/>
  <c r="C7" i="17"/>
  <c r="C8" i="17"/>
  <c r="C9" i="17"/>
  <c r="C3" i="17"/>
  <c r="B14" i="13"/>
  <c r="B13" i="13"/>
  <c r="B12" i="13"/>
  <c r="B22" i="12"/>
  <c r="B23" i="12"/>
  <c r="B24" i="12"/>
  <c r="B25" i="12"/>
  <c r="B21" i="12"/>
  <c r="L13" i="9"/>
  <c r="L4" i="9"/>
  <c r="L5" i="9"/>
  <c r="L6" i="9"/>
  <c r="L7" i="9"/>
  <c r="L8" i="9"/>
  <c r="L9" i="9"/>
  <c r="L10" i="9"/>
  <c r="L11" i="9"/>
  <c r="L12" i="9"/>
  <c r="L3" i="9"/>
  <c r="E21" i="9"/>
  <c r="E22" i="9"/>
  <c r="E23" i="9"/>
  <c r="E24" i="9"/>
  <c r="E25" i="9"/>
  <c r="E26" i="9"/>
  <c r="E27" i="9"/>
  <c r="E28" i="9"/>
  <c r="E29" i="9"/>
  <c r="E20" i="9"/>
  <c r="B13" i="8"/>
  <c r="B12" i="8"/>
  <c r="D12" i="1"/>
  <c r="K13" i="9"/>
  <c r="J13" i="9"/>
  <c r="I13" i="9"/>
  <c r="A1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dDate" description="Connection to the 'EndDate' query in the workbook." type="5" refreshedVersion="0" background="1">
    <dbPr connection="Provider=Microsoft.Mashup.OleDb.1;Data Source=$Workbook$;Location=EndDate;Extended Properties=&quot;&quot;" command="SELECT * FROM [EndDate]"/>
  </connection>
  <connection id="2" xr16:uid="{00000000-0015-0000-FFFF-FFFF01000000}" keepAlive="1" name="Query - StartDate" description="Connection to the 'StartDate' query in the workbook." type="5" refreshedVersion="0" background="1">
    <dbPr connection="Provider=Microsoft.Mashup.OleDb.1;Data Source=$Workbook$;Location=StartDate;Extended Properties=&quot;&quot;" command="SELECT * FROM [StartDate]"/>
  </connection>
</connections>
</file>

<file path=xl/sharedStrings.xml><?xml version="1.0" encoding="utf-8"?>
<sst xmlns="http://schemas.openxmlformats.org/spreadsheetml/2006/main" count="417" uniqueCount="135">
  <si>
    <t>First Name</t>
  </si>
  <si>
    <t>Last Name</t>
  </si>
  <si>
    <t>Salary</t>
  </si>
  <si>
    <t>Hari</t>
  </si>
  <si>
    <t>Sharma</t>
  </si>
  <si>
    <t>Jia</t>
  </si>
  <si>
    <t>Khan</t>
  </si>
  <si>
    <t>Harish</t>
  </si>
  <si>
    <t>Mittal</t>
  </si>
  <si>
    <t>Robert</t>
  </si>
  <si>
    <t>Kurt</t>
  </si>
  <si>
    <t>Ram</t>
  </si>
  <si>
    <t>Verma</t>
  </si>
  <si>
    <t>Venkat</t>
  </si>
  <si>
    <t>Raman</t>
  </si>
  <si>
    <t>Shefali</t>
  </si>
  <si>
    <t>Tomar</t>
  </si>
  <si>
    <t>Das</t>
  </si>
  <si>
    <t>Feroz</t>
  </si>
  <si>
    <t>Namrata</t>
  </si>
  <si>
    <t>Singh</t>
  </si>
  <si>
    <t>Company Name</t>
  </si>
  <si>
    <t>Hp</t>
  </si>
  <si>
    <t>Lenovo</t>
  </si>
  <si>
    <t>Apple</t>
  </si>
  <si>
    <t>Barclays</t>
  </si>
  <si>
    <t>Fritolay</t>
  </si>
  <si>
    <t>Accenture</t>
  </si>
  <si>
    <t>Raymonds</t>
  </si>
  <si>
    <t>Samsung</t>
  </si>
  <si>
    <t>Xiaome</t>
  </si>
  <si>
    <t>Realme</t>
  </si>
  <si>
    <t>Delhi</t>
  </si>
  <si>
    <t>Agra</t>
  </si>
  <si>
    <t>Ranchi</t>
  </si>
  <si>
    <t>Haridwar</t>
  </si>
  <si>
    <t>Bengaluru</t>
  </si>
  <si>
    <t>Mumbai</t>
  </si>
  <si>
    <t>Cochin</t>
  </si>
  <si>
    <t>Quarter</t>
  </si>
  <si>
    <t>Q1</t>
  </si>
  <si>
    <t>Q2</t>
  </si>
  <si>
    <t>Q3</t>
  </si>
  <si>
    <t>Q4</t>
  </si>
  <si>
    <t>Ghanshaym</t>
  </si>
  <si>
    <t>Kumar</t>
  </si>
  <si>
    <t>Kiran</t>
  </si>
  <si>
    <t>Gupta</t>
  </si>
  <si>
    <t>Country</t>
  </si>
  <si>
    <t xml:space="preserve">India </t>
  </si>
  <si>
    <t>US</t>
  </si>
  <si>
    <t>UK</t>
  </si>
  <si>
    <t>Australia</t>
  </si>
  <si>
    <t>Bangladesh</t>
  </si>
  <si>
    <t xml:space="preserve">Jogi </t>
  </si>
  <si>
    <t>Aryan</t>
  </si>
  <si>
    <t>Mukherji</t>
  </si>
  <si>
    <t xml:space="preserve">Ashish </t>
  </si>
  <si>
    <t>Mehra</t>
  </si>
  <si>
    <t>Binod</t>
  </si>
  <si>
    <t>Mishra</t>
  </si>
  <si>
    <t>Reporting Date</t>
  </si>
  <si>
    <t>Year</t>
  </si>
  <si>
    <t>X Product</t>
  </si>
  <si>
    <t>Y Product</t>
  </si>
  <si>
    <t>Z Product</t>
  </si>
  <si>
    <t>Total</t>
  </si>
  <si>
    <t>Item No</t>
  </si>
  <si>
    <t>Item Name</t>
  </si>
  <si>
    <t>Car Keys</t>
  </si>
  <si>
    <t>Mobile</t>
  </si>
  <si>
    <t>Wallet</t>
  </si>
  <si>
    <t xml:space="preserve">Laptop </t>
  </si>
  <si>
    <t>Charger</t>
  </si>
  <si>
    <t>Bag</t>
  </si>
  <si>
    <t>Tiffin</t>
  </si>
  <si>
    <t>ID</t>
  </si>
  <si>
    <t>No of Items</t>
  </si>
  <si>
    <t>No of Checked</t>
  </si>
  <si>
    <t>Cost</t>
  </si>
  <si>
    <t>Product</t>
  </si>
  <si>
    <t>Average</t>
  </si>
  <si>
    <t>Count</t>
  </si>
  <si>
    <t>Remarks</t>
  </si>
  <si>
    <t>Price</t>
  </si>
  <si>
    <t>Percentage</t>
  </si>
  <si>
    <t>Full Name</t>
  </si>
  <si>
    <t>Product Price Finder</t>
  </si>
  <si>
    <t xml:space="preserve">Product </t>
  </si>
  <si>
    <t>HP</t>
  </si>
  <si>
    <t>APPLE</t>
  </si>
  <si>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</si>
  <si>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</si>
  <si>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</si>
  <si>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</si>
  <si>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</si>
  <si>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</si>
  <si>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</si>
  <si>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</si>
  <si>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</si>
  <si>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</si>
  <si>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</si>
  <si>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</si>
  <si>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</si>
  <si>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Sales Billing System</t>
  </si>
  <si>
    <t>GST</t>
  </si>
  <si>
    <t xml:space="preserve">Total </t>
  </si>
  <si>
    <t xml:space="preserve">City </t>
  </si>
  <si>
    <t>Code</t>
  </si>
  <si>
    <t>Check Box</t>
  </si>
  <si>
    <t>Validation</t>
  </si>
  <si>
    <t>TABLE-A</t>
  </si>
  <si>
    <t>TABLE-B</t>
  </si>
  <si>
    <t>Table-C</t>
  </si>
  <si>
    <t>Table-B</t>
  </si>
  <si>
    <t>Employee</t>
  </si>
  <si>
    <t>Products</t>
  </si>
  <si>
    <t xml:space="preserve">Year </t>
  </si>
  <si>
    <t xml:space="preserve">Table-A </t>
  </si>
  <si>
    <t>1.Home--Conditional Formatting--Manage rules--new rule</t>
  </si>
  <si>
    <t>2.Home--Conditional Formatting--Databars</t>
  </si>
  <si>
    <t>3.Home--Conditional Formatting--Highlight cell rule--more rule--format the cell only contains--cell value--beginning with --N ,fill yellow.</t>
  </si>
  <si>
    <t>Row Labels</t>
  </si>
  <si>
    <t>Sum of Salary</t>
  </si>
  <si>
    <t>(blank)</t>
  </si>
  <si>
    <t>Grand Total</t>
  </si>
  <si>
    <t>Q6_result tab is answer</t>
  </si>
  <si>
    <t>no value of lenovo in Q9 sheet</t>
  </si>
  <si>
    <t>Average of Salary</t>
  </si>
  <si>
    <t>Answer 1</t>
  </si>
  <si>
    <t>Answer 2</t>
  </si>
  <si>
    <t>Answer 3</t>
  </si>
  <si>
    <t>Display the top 3 earners</t>
  </si>
  <si>
    <t>Rank on their total salary: Home--Conditional formatting--Top/Bottom rules---Top 10 Items</t>
  </si>
  <si>
    <t xml:space="preserve">Insert--line or Area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</si>
</sst>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₹&quot;\ #,##0.00;[Red]&quot;₹&quot;\ \-#,##0.0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-14009]dddd\,\ d\ mmmm\,\ yyyy;@"/>
    <numFmt numFmtId="165" formatCode="_ &quot;₹&quot;\ * #,##0.0_ ;_ &quot;₹&quot;\ * \-#,##0.0_ ;_ &quot;₹&quot;\ * &quot;-&quot;??_ ;_ @_ "/>
    <numFmt numFmtId="166" formatCode="##,##0.00;\-#,##0.00"/>
    <numFmt numFmtId="167" formatCode="&quot;$&quot;\ ##000&quot;,&quot;##0;\-##0,##0"/>
    <numFmt numFmtId="168" formatCode="&quot;$&quot;\ ##00&quot;,&quot;##0;\-##0,##0"/>
    <numFmt numFmtId="169" formatCode="&quot;₹&quot;\ #,##0.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 tint="0.79998168889431442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</cellStyleXfs>
  <cellXfs count="121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14" fontId="0" fillId="0" borderId="1" xfId="0" applyNumberFormat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1" fillId="0" borderId="0" xfId="0" applyFont="1"/>
    <xf numFmtId="8" fontId="2" fillId="0" borderId="4" xfId="0" applyNumberFormat="1" applyFont="1" applyBorder="1"/>
    <xf numFmtId="8" fontId="2" fillId="0" borderId="10" xfId="0" applyNumberFormat="1" applyFont="1" applyBorder="1"/>
    <xf numFmtId="15" fontId="0" fillId="0" borderId="0" xfId="0" applyNumberFormat="1"/>
    <xf numFmtId="20" fontId="0" fillId="0" borderId="0" xfId="0" applyNumberFormat="1"/>
    <xf numFmtId="14" fontId="0" fillId="0" borderId="0" xfId="0" applyNumberFormat="1"/>
    <xf numFmtId="9" fontId="0" fillId="0" borderId="1" xfId="0" applyNumberFormat="1" applyBorder="1"/>
    <xf numFmtId="0" fontId="3" fillId="0" borderId="1" xfId="0" applyFont="1" applyBorder="1"/>
    <xf numFmtId="1" fontId="2" fillId="0" borderId="1" xfId="0" applyNumberFormat="1" applyFont="1" applyBorder="1"/>
    <xf numFmtId="0" fontId="7" fillId="2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0" borderId="11" xfId="0" applyFont="1" applyBorder="1"/>
    <xf numFmtId="0" fontId="2" fillId="0" borderId="11" xfId="0" applyFont="1" applyBorder="1"/>
    <xf numFmtId="0" fontId="7" fillId="2" borderId="2" xfId="0" applyFont="1" applyFill="1" applyBorder="1"/>
    <xf numFmtId="0" fontId="9" fillId="6" borderId="0" xfId="0" applyFont="1" applyFill="1"/>
    <xf numFmtId="0" fontId="2" fillId="0" borderId="0" xfId="0" applyFont="1"/>
    <xf numFmtId="0" fontId="8" fillId="6" borderId="1" xfId="0" applyFont="1" applyFill="1" applyBorder="1"/>
    <xf numFmtId="0" fontId="10" fillId="0" borderId="1" xfId="0" applyFont="1" applyBorder="1"/>
    <xf numFmtId="164" fontId="0" fillId="0" borderId="0" xfId="0" applyNumberFormat="1"/>
    <xf numFmtId="0" fontId="13" fillId="7" borderId="14" xfId="0" applyFont="1" applyFill="1" applyBorder="1"/>
    <xf numFmtId="0" fontId="14" fillId="8" borderId="15" xfId="0" applyFont="1" applyFill="1" applyBorder="1" applyAlignment="1">
      <alignment horizontal="center"/>
    </xf>
    <xf numFmtId="0" fontId="13" fillId="7" borderId="16" xfId="0" applyFont="1" applyFill="1" applyBorder="1"/>
    <xf numFmtId="15" fontId="15" fillId="0" borderId="0" xfId="0" applyNumberFormat="1" applyFont="1"/>
    <xf numFmtId="0" fontId="0" fillId="0" borderId="18" xfId="0" applyBorder="1"/>
    <xf numFmtId="0" fontId="1" fillId="3" borderId="19" xfId="0" applyFont="1" applyFill="1" applyBorder="1"/>
    <xf numFmtId="0" fontId="0" fillId="0" borderId="20" xfId="0" applyBorder="1"/>
    <xf numFmtId="0" fontId="0" fillId="0" borderId="21" xfId="0" applyBorder="1"/>
    <xf numFmtId="0" fontId="1" fillId="0" borderId="20" xfId="0" applyFont="1" applyBorder="1"/>
    <xf numFmtId="0" fontId="0" fillId="0" borderId="21" xfId="0" applyBorder="1" applyAlignment="1">
      <alignment horizontal="right"/>
    </xf>
    <xf numFmtId="0" fontId="1" fillId="0" borderId="22" xfId="0" applyFont="1" applyBorder="1"/>
    <xf numFmtId="0" fontId="0" fillId="0" borderId="23" xfId="0" applyBorder="1"/>
    <xf numFmtId="14" fontId="3" fillId="2" borderId="1" xfId="0" applyNumberFormat="1" applyFont="1" applyFill="1" applyBorder="1"/>
    <xf numFmtId="165" fontId="3" fillId="2" borderId="1" xfId="2" applyNumberFormat="1" applyFont="1" applyFill="1" applyBorder="1"/>
    <xf numFmtId="165" fontId="2" fillId="0" borderId="1" xfId="2" applyNumberFormat="1" applyFont="1" applyBorder="1"/>
    <xf numFmtId="165" fontId="2" fillId="0" borderId="1" xfId="2" applyNumberFormat="1" applyFont="1" applyFill="1" applyBorder="1"/>
    <xf numFmtId="165" fontId="0" fillId="0" borderId="0" xfId="2" applyNumberFormat="1" applyFont="1"/>
    <xf numFmtId="0" fontId="18" fillId="11" borderId="1" xfId="0" applyFont="1" applyFill="1" applyBorder="1"/>
    <xf numFmtId="0" fontId="6" fillId="12" borderId="18" xfId="0" applyFont="1" applyFill="1" applyBorder="1"/>
    <xf numFmtId="0" fontId="9" fillId="12" borderId="19" xfId="0" applyFont="1" applyFill="1" applyBorder="1"/>
    <xf numFmtId="0" fontId="6" fillId="12" borderId="22" xfId="0" applyFont="1" applyFill="1" applyBorder="1"/>
    <xf numFmtId="0" fontId="6" fillId="12" borderId="23" xfId="0" applyFont="1" applyFill="1" applyBorder="1"/>
    <xf numFmtId="0" fontId="2" fillId="16" borderId="12" xfId="0" applyFont="1" applyFill="1" applyBorder="1"/>
    <xf numFmtId="10" fontId="2" fillId="13" borderId="13" xfId="3" applyNumberFormat="1" applyFont="1" applyFill="1" applyBorder="1"/>
    <xf numFmtId="0" fontId="0" fillId="0" borderId="24" xfId="0" applyBorder="1"/>
    <xf numFmtId="0" fontId="0" fillId="0" borderId="15" xfId="0" applyBorder="1"/>
    <xf numFmtId="0" fontId="0" fillId="0" borderId="26" xfId="0" applyBorder="1"/>
    <xf numFmtId="0" fontId="17" fillId="0" borderId="25" xfId="0" applyFont="1" applyBorder="1"/>
    <xf numFmtId="0" fontId="17" fillId="0" borderId="0" xfId="0" applyFont="1"/>
    <xf numFmtId="0" fontId="0" fillId="0" borderId="27" xfId="0" applyBorder="1"/>
    <xf numFmtId="0" fontId="0" fillId="0" borderId="17" xfId="0" applyBorder="1"/>
    <xf numFmtId="0" fontId="0" fillId="0" borderId="25" xfId="0" applyBorder="1"/>
    <xf numFmtId="0" fontId="0" fillId="0" borderId="16" xfId="0" applyBorder="1"/>
    <xf numFmtId="0" fontId="3" fillId="8" borderId="1" xfId="0" applyFont="1" applyFill="1" applyBorder="1"/>
    <xf numFmtId="8" fontId="3" fillId="8" borderId="1" xfId="0" applyNumberFormat="1" applyFont="1" applyFill="1" applyBorder="1"/>
    <xf numFmtId="0" fontId="9" fillId="8" borderId="0" xfId="0" applyFont="1" applyFill="1" applyAlignment="1">
      <alignment horizontal="center" vertical="center"/>
    </xf>
    <xf numFmtId="0" fontId="10" fillId="4" borderId="1" xfId="0" applyFont="1" applyFill="1" applyBorder="1"/>
    <xf numFmtId="0" fontId="21" fillId="11" borderId="1" xfId="0" applyFont="1" applyFill="1" applyBorder="1"/>
    <xf numFmtId="0" fontId="22" fillId="4" borderId="1" xfId="0" applyFont="1" applyFill="1" applyBorder="1"/>
    <xf numFmtId="0" fontId="20" fillId="0" borderId="0" xfId="0" applyFont="1"/>
    <xf numFmtId="49" fontId="1" fillId="0" borderId="1" xfId="2" applyNumberFormat="1" applyFont="1" applyBorder="1"/>
    <xf numFmtId="49" fontId="0" fillId="0" borderId="0" xfId="2" applyNumberFormat="1" applyFont="1"/>
    <xf numFmtId="166" fontId="0" fillId="0" borderId="1" xfId="2" applyNumberFormat="1" applyFont="1" applyBorder="1" applyProtection="1">
      <protection locked="0"/>
    </xf>
    <xf numFmtId="167" fontId="0" fillId="0" borderId="0" xfId="0" applyNumberFormat="1"/>
    <xf numFmtId="168" fontId="3" fillId="2" borderId="7" xfId="0" applyNumberFormat="1" applyFont="1" applyFill="1" applyBorder="1"/>
    <xf numFmtId="168" fontId="2" fillId="0" borderId="4" xfId="0" applyNumberFormat="1" applyFont="1" applyBorder="1"/>
    <xf numFmtId="168" fontId="2" fillId="0" borderId="10" xfId="0" applyNumberFormat="1" applyFont="1" applyBorder="1"/>
    <xf numFmtId="0" fontId="24" fillId="4" borderId="21" xfId="0" applyFont="1" applyFill="1" applyBorder="1"/>
    <xf numFmtId="0" fontId="25" fillId="4" borderId="20" xfId="0" applyFont="1" applyFill="1" applyBorder="1"/>
    <xf numFmtId="0" fontId="25" fillId="4" borderId="22" xfId="0" applyFont="1" applyFill="1" applyBorder="1"/>
    <xf numFmtId="0" fontId="10" fillId="7" borderId="1" xfId="0" applyFont="1" applyFill="1" applyBorder="1"/>
    <xf numFmtId="0" fontId="10" fillId="17" borderId="1" xfId="0" applyFont="1" applyFill="1" applyBorder="1"/>
    <xf numFmtId="168" fontId="2" fillId="18" borderId="10" xfId="0" applyNumberFormat="1" applyFont="1" applyFill="1" applyBorder="1"/>
    <xf numFmtId="0" fontId="1" fillId="18" borderId="2" xfId="0" applyFont="1" applyFill="1" applyBorder="1"/>
    <xf numFmtId="0" fontId="1" fillId="19" borderId="30" xfId="0" applyFont="1" applyFill="1" applyBorder="1"/>
    <xf numFmtId="0" fontId="20" fillId="19" borderId="0" xfId="0" applyFont="1" applyFill="1"/>
    <xf numFmtId="0" fontId="17" fillId="10" borderId="18" xfId="5" applyFont="1" applyBorder="1"/>
    <xf numFmtId="44" fontId="17" fillId="20" borderId="19" xfId="5" applyNumberFormat="1" applyFont="1" applyFill="1" applyBorder="1"/>
    <xf numFmtId="0" fontId="17" fillId="10" borderId="20" xfId="5" applyFont="1" applyBorder="1"/>
    <xf numFmtId="44" fontId="17" fillId="20" borderId="21" xfId="5" applyNumberFormat="1" applyFont="1" applyFill="1" applyBorder="1"/>
    <xf numFmtId="0" fontId="17" fillId="10" borderId="22" xfId="5" applyFont="1" applyBorder="1"/>
    <xf numFmtId="44" fontId="17" fillId="20" borderId="23" xfId="5" applyNumberFormat="1" applyFont="1" applyFill="1" applyBorder="1"/>
    <xf numFmtId="0" fontId="19" fillId="14" borderId="1" xfId="0" applyFont="1" applyFill="1" applyBorder="1"/>
    <xf numFmtId="0" fontId="17" fillId="9" borderId="1" xfId="4" applyFont="1" applyBorder="1"/>
    <xf numFmtId="44" fontId="17" fillId="9" borderId="1" xfId="4" applyNumberFormat="1" applyFont="1" applyBorder="1"/>
    <xf numFmtId="0" fontId="16" fillId="15" borderId="1" xfId="0" applyFont="1" applyFill="1" applyBorder="1"/>
    <xf numFmtId="44" fontId="17" fillId="9" borderId="1" xfId="4" applyNumberFormat="1" applyFont="1" applyBorder="1" applyAlignment="1">
      <alignment vertical="center"/>
    </xf>
    <xf numFmtId="16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18" borderId="0" xfId="0" applyFont="1" applyFill="1"/>
    <xf numFmtId="44" fontId="17" fillId="21" borderId="1" xfId="4" applyNumberFormat="1" applyFont="1" applyFill="1" applyBorder="1"/>
    <xf numFmtId="0" fontId="2" fillId="22" borderId="1" xfId="0" applyFont="1" applyFill="1" applyBorder="1"/>
    <xf numFmtId="0" fontId="2" fillId="21" borderId="1" xfId="0" applyFont="1" applyFill="1" applyBorder="1"/>
    <xf numFmtId="0" fontId="3" fillId="21" borderId="1" xfId="0" applyFont="1" applyFill="1" applyBorder="1"/>
    <xf numFmtId="43" fontId="6" fillId="21" borderId="1" xfId="1" applyFont="1" applyFill="1" applyBorder="1"/>
    <xf numFmtId="0" fontId="6" fillId="21" borderId="1" xfId="0" applyFont="1" applyFill="1" applyBorder="1"/>
    <xf numFmtId="0" fontId="2" fillId="21" borderId="17" xfId="0" applyFont="1" applyFill="1" applyBorder="1" applyAlignment="1">
      <alignment horizontal="center"/>
    </xf>
    <xf numFmtId="2" fontId="24" fillId="21" borderId="23" xfId="0" applyNumberFormat="1" applyFont="1" applyFill="1" applyBorder="1" applyAlignment="1">
      <alignment horizontal="left" vertical="top"/>
    </xf>
    <xf numFmtId="169" fontId="0" fillId="0" borderId="0" xfId="0" applyNumberFormat="1"/>
    <xf numFmtId="0" fontId="9" fillId="0" borderId="0" xfId="0" applyFont="1"/>
    <xf numFmtId="0" fontId="0" fillId="21" borderId="0" xfId="0" applyFill="1" applyAlignment="1">
      <alignment wrapText="1"/>
    </xf>
    <xf numFmtId="0" fontId="2" fillId="18" borderId="0" xfId="0" applyFont="1" applyFill="1"/>
    <xf numFmtId="165" fontId="1" fillId="18" borderId="0" xfId="2" applyNumberFormat="1" applyFont="1" applyFill="1"/>
    <xf numFmtId="0" fontId="12" fillId="7" borderId="12" xfId="0" applyFont="1" applyFill="1" applyBorder="1" applyAlignment="1">
      <alignment horizontal="center"/>
    </xf>
    <xf numFmtId="0" fontId="12" fillId="7" borderId="13" xfId="0" applyFont="1" applyFill="1" applyBorder="1" applyAlignment="1">
      <alignment horizontal="center"/>
    </xf>
    <xf numFmtId="0" fontId="23" fillId="7" borderId="28" xfId="0" applyFont="1" applyFill="1" applyBorder="1" applyAlignment="1">
      <alignment horizontal="center"/>
    </xf>
    <xf numFmtId="0" fontId="23" fillId="7" borderId="29" xfId="0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 vertical="center"/>
    </xf>
  </cellXfs>
  <cellStyles count="6">
    <cellStyle name="20% - Accent4" xfId="4" builtinId="42"/>
    <cellStyle name="20% - Accent6" xfId="5" builtinId="50"/>
    <cellStyle name="Comma" xfId="1" builtinId="3"/>
    <cellStyle name="Currency" xfId="2" builtinId="4"/>
    <cellStyle name="Normal" xfId="0" builtinId="0"/>
    <cellStyle name="Percent" xfId="3" builtinId="5"/>
  </cellStyles>
  <dxfs count="88"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9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2" formatCode="&quot;₹&quot;\ #,##0.00;[Red]&quot;₹&quot;\ \-#,##0.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2" formatCode="&quot;₹&quot;\ #,##0.00;[Red]&quot;₹&quot;\ \-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numFmt numFmtId="169" formatCode="&quot;₹&quot;\ #,##0.0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8" formatCode="&quot;$&quot;\ ##00&quot;,&quot;##0;\-##0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8" formatCode="&quot;$&quot;\ ##00&quot;,&quot;##0;\-##0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6AB9E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City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Code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'Q2'!$A$2:$A$8</c:f>
              <c:strCache>
                <c:ptCount val="7"/>
                <c:pt idx="0">
                  <c:v>Ranchi</c:v>
                </c:pt>
                <c:pt idx="1">
                  <c:v>Mumbai</c:v>
                </c:pt>
                <c:pt idx="2">
                  <c:v>Haridwar</c:v>
                </c:pt>
                <c:pt idx="3">
                  <c:v>Delhi</c:v>
                </c:pt>
                <c:pt idx="4">
                  <c:v>Cochin</c:v>
                </c:pt>
                <c:pt idx="5">
                  <c:v>Bengaluru</c:v>
                </c:pt>
                <c:pt idx="6">
                  <c:v>Agra</c:v>
                </c:pt>
              </c:strCache>
            </c:strRef>
          </c:cat>
          <c:val>
            <c:numRef>
              <c:f>'Q2'!$B$2:$B$8</c:f>
              <c:numCache>
                <c:formatCode>General</c:formatCode>
                <c:ptCount val="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8-441C-B1E5-D6BE408B1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15794368"/>
        <c:axId val="1014276848"/>
        <c:axId val="0"/>
      </c:bar3DChart>
      <c:catAx>
        <c:axId val="101579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276848"/>
        <c:crosses val="autoZero"/>
        <c:auto val="1"/>
        <c:lblAlgn val="ctr"/>
        <c:lblOffset val="100"/>
        <c:noMultiLvlLbl val="0"/>
      </c:catAx>
      <c:valAx>
        <c:axId val="101427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9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'Q2'!$B$1</c:f>
              <c:strCache>
                <c:ptCount val="1"/>
                <c:pt idx="0">
                  <c:v>Code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3D9-4175-A8B9-523567D4B3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3D9-4175-A8B9-523567D4B3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3D9-4175-A8B9-523567D4B3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3D9-4175-A8B9-523567D4B3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3D9-4175-A8B9-523567D4B3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3D9-4175-A8B9-523567D4B3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E3D9-4175-A8B9-523567D4B3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'Q2'!$A$2:$A$8</c:f>
              <c:strCache>
                <c:ptCount val="7"/>
                <c:pt idx="0">
                  <c:v>Ranchi</c:v>
                </c:pt>
                <c:pt idx="1">
                  <c:v>Mumbai</c:v>
                </c:pt>
                <c:pt idx="2">
                  <c:v>Haridwar</c:v>
                </c:pt>
                <c:pt idx="3">
                  <c:v>Delhi</c:v>
                </c:pt>
                <c:pt idx="4">
                  <c:v>Cochin</c:v>
                </c:pt>
                <c:pt idx="5">
                  <c:v>Bengaluru</c:v>
                </c:pt>
                <c:pt idx="6">
                  <c:v>Agra</c:v>
                </c:pt>
              </c:strCache>
            </c:strRef>
          </c:cat>
          <c:val>
            <c:numRef>
              <c:f>'Q2'!$B$2:$B$8</c:f>
              <c:numCache>
                <c:formatCode>General</c:formatCode>
                <c:ptCount val="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42-4FFF-9420-613E33DC88C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dk1"/>
                </a:solidFill>
                <a:effectLst/>
              </a:rPr>
              <a:t> Quarterly Salary Trends</a:t>
            </a:r>
            <a:endParaRPr lang="en-IN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'Q3'!$E$1</c:f>
              <c:strCache>
                <c:ptCount val="1"/>
                <c:pt idx="0">
                  <c:v> Salary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'Q3'!$D$2:$D$17</c:f>
              <c:strCache>
                <c:ptCount val="1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  <c:pt idx="8">
                  <c:v>Q1</c:v>
                </c:pt>
                <c:pt idx="9">
                  <c:v>Q2</c:v>
                </c:pt>
                <c:pt idx="10">
                  <c:v>Q3</c:v>
                </c:pt>
                <c:pt idx="11">
                  <c:v>Q4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Q4</c:v>
                </c:pt>
              </c:strCache>
            </c:strRef>
          </c:cat>
          <c:val>
            <c:numRef>
              <c:f>'Q3'!$E$2:$E$17</c:f>
              <c:numCache>
                <c:formatCode>_ "₹"\ * #,##0.0_ ;_ "₹"\ * \-#,##0.0_ ;_ "₹"\ * "-"??_ ;_ @_ </c:formatCode>
                <c:ptCount val="16"/>
                <c:pt idx="0">
                  <c:v>650000</c:v>
                </c:pt>
                <c:pt idx="1">
                  <c:v>100000</c:v>
                </c:pt>
                <c:pt idx="2">
                  <c:v>150000</c:v>
                </c:pt>
                <c:pt idx="3">
                  <c:v>250000</c:v>
                </c:pt>
                <c:pt idx="4">
                  <c:v>49000</c:v>
                </c:pt>
                <c:pt idx="5">
                  <c:v>55000</c:v>
                </c:pt>
                <c:pt idx="6">
                  <c:v>450000</c:v>
                </c:pt>
                <c:pt idx="7">
                  <c:v>300000</c:v>
                </c:pt>
                <c:pt idx="8">
                  <c:v>650000</c:v>
                </c:pt>
                <c:pt idx="9">
                  <c:v>550000</c:v>
                </c:pt>
                <c:pt idx="10">
                  <c:v>450000</c:v>
                </c:pt>
                <c:pt idx="11">
                  <c:v>350000</c:v>
                </c:pt>
                <c:pt idx="12">
                  <c:v>250000</c:v>
                </c:pt>
                <c:pt idx="13">
                  <c:v>150000</c:v>
                </c:pt>
                <c:pt idx="14">
                  <c:v>50000</c:v>
                </c:pt>
                <c:pt idx="15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9-45C3-8F0E-EC929DD9E296}"/>
            </c:ext>
          </c:extLst>
        </c:ser>
        <c:ser>
          <c:idx val="1"/>
          <c:order val="1"/>
          <c:tx>
            <c:strRef>
              <c:f>'Q3'!$F$1</c:f>
              <c:strCache>
                <c:ptCount val="1"/>
                <c:pt idx="0">
                  <c:v>Reporting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'Q3'!$D$2:$D$17</c:f>
              <c:strCache>
                <c:ptCount val="16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  <c:pt idx="8">
                  <c:v>Q1</c:v>
                </c:pt>
                <c:pt idx="9">
                  <c:v>Q2</c:v>
                </c:pt>
                <c:pt idx="10">
                  <c:v>Q3</c:v>
                </c:pt>
                <c:pt idx="11">
                  <c:v>Q4</c:v>
                </c:pt>
                <c:pt idx="12">
                  <c:v>Q1</c:v>
                </c:pt>
                <c:pt idx="13">
                  <c:v>Q2</c:v>
                </c:pt>
                <c:pt idx="14">
                  <c:v>Q3</c:v>
                </c:pt>
                <c:pt idx="15">
                  <c:v>Q4</c:v>
                </c:pt>
              </c:strCache>
            </c:strRef>
          </c:cat>
          <c:val>
            <c:numRef>
              <c:f>'Q3'!$F$2:$F$17</c:f>
              <c:numCache>
                <c:formatCode>m/d/yyyy</c:formatCode>
                <c:ptCount val="16"/>
                <c:pt idx="0">
                  <c:v>43030</c:v>
                </c:pt>
                <c:pt idx="1">
                  <c:v>44465</c:v>
                </c:pt>
                <c:pt idx="2">
                  <c:v>44362</c:v>
                </c:pt>
                <c:pt idx="3">
                  <c:v>43691</c:v>
                </c:pt>
                <c:pt idx="4">
                  <c:v>43030</c:v>
                </c:pt>
                <c:pt idx="5">
                  <c:v>42273</c:v>
                </c:pt>
                <c:pt idx="6">
                  <c:v>44362</c:v>
                </c:pt>
                <c:pt idx="7">
                  <c:v>44491</c:v>
                </c:pt>
                <c:pt idx="8">
                  <c:v>42273</c:v>
                </c:pt>
                <c:pt idx="9">
                  <c:v>44465</c:v>
                </c:pt>
                <c:pt idx="10">
                  <c:v>42536</c:v>
                </c:pt>
                <c:pt idx="11">
                  <c:v>44260</c:v>
                </c:pt>
                <c:pt idx="12">
                  <c:v>43062</c:v>
                </c:pt>
                <c:pt idx="13">
                  <c:v>43325</c:v>
                </c:pt>
                <c:pt idx="14">
                  <c:v>44319</c:v>
                </c:pt>
                <c:pt idx="15">
                  <c:v>43851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39-45C3-8F0E-EC929DD9E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569824"/>
        <c:axId val="409025424"/>
      </c:areaChart>
      <c:catAx>
        <c:axId val="60556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Dates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25424"/>
        <c:crosses val="autoZero"/>
        <c:auto val="1"/>
        <c:lblAlgn val="ctr"/>
        <c:lblOffset val="100"/>
        <c:noMultiLvlLbl val="0"/>
      </c:catAx>
      <c:valAx>
        <c:axId val="4090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&quot;₹&quot;\ * #,##0.0_ ;_ &quot;₹&quot;\ * \-#,##0.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69824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 Chart : X,Y,Z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X Product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'Q4'!$B$2:$B$11</c:f>
              <c:numCache>
                <c:formatCode>General</c:formatCode>
                <c:ptCount val="10"/>
                <c:pt idx="0">
                  <c:v>20000</c:v>
                </c:pt>
                <c:pt idx="1">
                  <c:v>5000</c:v>
                </c:pt>
                <c:pt idx="2">
                  <c:v>40000</c:v>
                </c:pt>
                <c:pt idx="3">
                  <c:v>50000</c:v>
                </c:pt>
                <c:pt idx="4">
                  <c:v>600000</c:v>
                </c:pt>
                <c:pt idx="5">
                  <c:v>55000</c:v>
                </c:pt>
                <c:pt idx="6">
                  <c:v>5200</c:v>
                </c:pt>
                <c:pt idx="7">
                  <c:v>4200</c:v>
                </c:pt>
                <c:pt idx="8">
                  <c:v>10000</c:v>
                </c:pt>
                <c:pt idx="9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9-44B7-90B2-4541AB3A5B76}"/>
            </c:ext>
          </c:extLst>
        </c:ser>
        <c:ser>
          <c:idx val="1"/>
          <c:order val="1"/>
          <c:tx>
            <c:strRef>
              <c:f>'Q4'!$C$1</c:f>
              <c:strCache>
                <c:ptCount val="1"/>
                <c:pt idx="0">
                  <c:v>Y Product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'Q4'!$C$2:$C$11</c:f>
              <c:numCache>
                <c:formatCode>General</c:formatCode>
                <c:ptCount val="10"/>
                <c:pt idx="0">
                  <c:v>6500</c:v>
                </c:pt>
                <c:pt idx="1">
                  <c:v>8500</c:v>
                </c:pt>
                <c:pt idx="2">
                  <c:v>25000</c:v>
                </c:pt>
                <c:pt idx="3">
                  <c:v>3600</c:v>
                </c:pt>
                <c:pt idx="4">
                  <c:v>45000</c:v>
                </c:pt>
                <c:pt idx="5">
                  <c:v>25000</c:v>
                </c:pt>
                <c:pt idx="6">
                  <c:v>47000</c:v>
                </c:pt>
                <c:pt idx="7">
                  <c:v>65000</c:v>
                </c:pt>
                <c:pt idx="8">
                  <c:v>45000</c:v>
                </c:pt>
                <c:pt idx="9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9-44B7-90B2-4541AB3A5B76}"/>
            </c:ext>
          </c:extLst>
        </c:ser>
        <c:ser>
          <c:idx val="2"/>
          <c:order val="2"/>
          <c:tx>
            <c:strRef>
              <c:f>'Q4'!$D$1</c:f>
              <c:strCache>
                <c:ptCount val="1"/>
                <c:pt idx="0">
                  <c:v>Z Product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'Q4'!$D$2:$D$11</c:f>
              <c:numCache>
                <c:formatCode>##,##0.00;\-#,##0.00</c:formatCode>
                <c:ptCount val="10"/>
                <c:pt idx="0">
                  <c:v>250000</c:v>
                </c:pt>
                <c:pt idx="1">
                  <c:v>888888</c:v>
                </c:pt>
                <c:pt idx="2">
                  <c:v>450000</c:v>
                </c:pt>
                <c:pt idx="3">
                  <c:v>25000</c:v>
                </c:pt>
                <c:pt idx="4">
                  <c:v>65000</c:v>
                </c:pt>
                <c:pt idx="5">
                  <c:v>45000</c:v>
                </c:pt>
                <c:pt idx="6">
                  <c:v>450000</c:v>
                </c:pt>
                <c:pt idx="7">
                  <c:v>650000</c:v>
                </c:pt>
                <c:pt idx="8">
                  <c:v>45000</c:v>
                </c:pt>
                <c:pt idx="9">
                  <c:v>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D9-44B7-90B2-4541AB3A5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794848"/>
        <c:axId val="1025481312"/>
      </c:lineChart>
      <c:catAx>
        <c:axId val="101579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481312"/>
        <c:crosses val="autoZero"/>
        <c:auto val="1"/>
        <c:lblAlgn val="ctr"/>
        <c:lblOffset val="100"/>
        <c:noMultiLvlLbl val="0"/>
      </c:catAx>
      <c:valAx>
        <c:axId val="10254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XYZ 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79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Area Chart: Year and XYZ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'Q4'!$A$1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'Q4'!$A$2:$A$11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2018</c:v>
                </c:pt>
                <c:pt idx="7">
                  <c:v>2017</c:v>
                </c:pt>
                <c:pt idx="8">
                  <c:v>2015</c:v>
                </c:pt>
                <c:pt idx="9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F-4E26-9F7E-0FEAD41A696B}"/>
            </c:ext>
          </c:extLst>
        </c:ser>
        <c:ser>
          <c:idx val="1"/>
          <c:order val="1"/>
          <c:tx>
            <c:strRef>
              <c:f>'Q4'!$B$1</c:f>
              <c:strCache>
                <c:ptCount val="1"/>
                <c:pt idx="0">
                  <c:v>X Product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'Q4'!$B$2:$B$11</c:f>
              <c:numCache>
                <c:formatCode>General</c:formatCode>
                <c:ptCount val="10"/>
                <c:pt idx="0">
                  <c:v>20000</c:v>
                </c:pt>
                <c:pt idx="1">
                  <c:v>5000</c:v>
                </c:pt>
                <c:pt idx="2">
                  <c:v>40000</c:v>
                </c:pt>
                <c:pt idx="3">
                  <c:v>50000</c:v>
                </c:pt>
                <c:pt idx="4">
                  <c:v>600000</c:v>
                </c:pt>
                <c:pt idx="5">
                  <c:v>55000</c:v>
                </c:pt>
                <c:pt idx="6">
                  <c:v>5200</c:v>
                </c:pt>
                <c:pt idx="7">
                  <c:v>4200</c:v>
                </c:pt>
                <c:pt idx="8">
                  <c:v>10000</c:v>
                </c:pt>
                <c:pt idx="9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F-4E26-9F7E-0FEAD41A696B}"/>
            </c:ext>
          </c:extLst>
        </c:ser>
        <c:ser>
          <c:idx val="2"/>
          <c:order val="2"/>
          <c:tx>
            <c:strRef>
              <c:f>'Q4'!$C$1</c:f>
              <c:strCache>
                <c:ptCount val="1"/>
                <c:pt idx="0">
                  <c:v>Y Product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'Q4'!$C$2:$C$11</c:f>
              <c:numCache>
                <c:formatCode>General</c:formatCode>
                <c:ptCount val="10"/>
                <c:pt idx="0">
                  <c:v>6500</c:v>
                </c:pt>
                <c:pt idx="1">
                  <c:v>8500</c:v>
                </c:pt>
                <c:pt idx="2">
                  <c:v>25000</c:v>
                </c:pt>
                <c:pt idx="3">
                  <c:v>3600</c:v>
                </c:pt>
                <c:pt idx="4">
                  <c:v>45000</c:v>
                </c:pt>
                <c:pt idx="5">
                  <c:v>25000</c:v>
                </c:pt>
                <c:pt idx="6">
                  <c:v>47000</c:v>
                </c:pt>
                <c:pt idx="7">
                  <c:v>65000</c:v>
                </c:pt>
                <c:pt idx="8">
                  <c:v>45000</c:v>
                </c:pt>
                <c:pt idx="9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DF-4E26-9F7E-0FEAD41A696B}"/>
            </c:ext>
          </c:extLst>
        </c:ser>
        <c:ser>
          <c:idx val="3"/>
          <c:order val="3"/>
          <c:tx>
            <c:strRef>
              <c:f>'Q4'!$D$1</c:f>
              <c:strCache>
                <c:ptCount val="1"/>
                <c:pt idx="0">
                  <c:v>Z Product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'Q4'!$D$2:$D$11</c:f>
              <c:numCache>
                <c:formatCode>##,##0.00;\-#,##0.00</c:formatCode>
                <c:ptCount val="10"/>
                <c:pt idx="0">
                  <c:v>250000</c:v>
                </c:pt>
                <c:pt idx="1">
                  <c:v>888888</c:v>
                </c:pt>
                <c:pt idx="2">
                  <c:v>450000</c:v>
                </c:pt>
                <c:pt idx="3">
                  <c:v>25000</c:v>
                </c:pt>
                <c:pt idx="4">
                  <c:v>65000</c:v>
                </c:pt>
                <c:pt idx="5">
                  <c:v>45000</c:v>
                </c:pt>
                <c:pt idx="6">
                  <c:v>450000</c:v>
                </c:pt>
                <c:pt idx="7">
                  <c:v>650000</c:v>
                </c:pt>
                <c:pt idx="8">
                  <c:v>45000</c:v>
                </c:pt>
                <c:pt idx="9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DF-4E26-9F7E-0FEAD41A6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691136"/>
        <c:axId val="1188625120"/>
      </c:areaChart>
      <c:catAx>
        <c:axId val="1024691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625120"/>
        <c:crosses val="autoZero"/>
        <c:auto val="1"/>
        <c:lblAlgn val="ctr"/>
        <c:lblOffset val="100"/>
        <c:noMultiLvlLbl val="0"/>
      </c:catAx>
      <c:valAx>
        <c:axId val="118862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XYZ 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9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Chart:</a:t>
            </a:r>
            <a:r>
              <a:rPr lang="en-US" b="1" baseline="0"/>
              <a:t> </a:t>
            </a:r>
            <a:r>
              <a:rPr lang="en-US" b="1"/>
              <a:t>Sales Billing System Item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'Q12'!$B$1:$B$2</c:f>
              <c:strCache>
                <c:ptCount val="2"/>
                <c:pt idx="0">
                  <c:v>Sales Billing System</c:v>
                </c:pt>
                <c:pt idx="1">
                  <c:v>Item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509-4026-8AF8-B26ED01F90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509-4026-8AF8-B26ED01F90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509-4026-8AF8-B26ED01F90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509-4026-8AF8-B26ED01F90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509-4026-8AF8-B26ED01F90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509-4026-8AF8-B26ED01F90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509-4026-8AF8-B26ED01F90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'Q12'!$B$3:$B$9</c:f>
              <c:numCache>
                <c:formatCode>_("₹"* #,##0.00_);_("₹"* \(#,##0.00\);_("₹"* "-"??_);_(@_)</c:formatCode>
                <c:ptCount val="7"/>
                <c:pt idx="0">
                  <c:v>200</c:v>
                </c:pt>
                <c:pt idx="1">
                  <c:v>600</c:v>
                </c:pt>
                <c:pt idx="2">
                  <c:v>1200</c:v>
                </c:pt>
                <c:pt idx="3">
                  <c:v>300</c:v>
                </c:pt>
                <c:pt idx="4">
                  <c:v>700</c:v>
                </c:pt>
                <c:pt idx="5">
                  <c:v>1200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D-4342-90B1-C3EC7FE83BE5}"/>
            </c:ext>
          </c:extLst>
        </c:ser>
        <c:ser>
          <c:idx val="1"/>
          <c:order val="1"/>
          <c:tx>
            <c:strRef>
              <c:f>'Q12'!$C$1:$C$2</c:f>
              <c:strCache>
                <c:ptCount val="2"/>
                <c:pt idx="0">
                  <c:v>Sales Billing System</c:v>
                </c:pt>
                <c:pt idx="1">
                  <c:v>Price  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509-4026-8AF8-B26ED01F90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509-4026-8AF8-B26ED01F90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509-4026-8AF8-B26ED01F90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509-4026-8AF8-B26ED01F90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509-4026-8AF8-B26ED01F90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509-4026-8AF8-B26ED01F90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509-4026-8AF8-B26ED01F90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'Q12'!$C$3:$C$9</c:f>
              <c:numCache>
                <c:formatCode>_("₹"* #,##0.00_);_("₹"* \(#,##0.00\);_("₹"* "-"??_);_(@_)</c:formatCode>
                <c:ptCount val="7"/>
                <c:pt idx="0">
                  <c:v>2000</c:v>
                </c:pt>
                <c:pt idx="1">
                  <c:v>1200</c:v>
                </c:pt>
                <c:pt idx="2">
                  <c:v>3600</c:v>
                </c:pt>
                <c:pt idx="3">
                  <c:v>1200</c:v>
                </c:pt>
                <c:pt idx="4">
                  <c:v>3500</c:v>
                </c:pt>
                <c:pt idx="5">
                  <c:v>7200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D-4342-90B1-C3EC7FE83BE5}"/>
            </c:ext>
          </c:extLst>
        </c:ser>
        <c:ser>
          <c:idx val="2"/>
          <c:order val="2"/>
          <c:tx>
            <c:strRef>
              <c:f>'Q12'!$D$1:$D$2</c:f>
              <c:strCache>
                <c:ptCount val="2"/>
                <c:pt idx="0">
                  <c:v>Sales Billing System</c:v>
                </c:pt>
                <c:pt idx="1">
                  <c:v>Shop cart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509-4026-8AF8-B26ED01F90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509-4026-8AF8-B26ED01F90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509-4026-8AF8-B26ED01F90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509-4026-8AF8-B26ED01F90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509-4026-8AF8-B26ED01F90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509-4026-8AF8-B26ED01F90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509-4026-8AF8-B26ED01F90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'Q12'!$D$3:$D$9</c:f>
              <c:numCache>
                <c:formatCode>General</c:formatCode>
                <c:ptCount val="7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1D-4342-90B1-C3EC7FE83BE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Bar</a:t>
            </a:r>
            <a:r>
              <a:rPr lang="en-IN" b="1" baseline="0"/>
              <a:t> Chart : Sales Billing System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'Q12'!$B$1:$B$2</c:f>
              <c:strCache>
                <c:ptCount val="2"/>
                <c:pt idx="0">
                  <c:v>Sales Billing System</c:v>
                </c:pt>
                <c:pt idx="1">
                  <c:v>Item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'Q12'!$B$3:$B$9</c:f>
              <c:numCache>
                <c:formatCode>_("₹"* #,##0.00_);_("₹"* \(#,##0.00\);_("₹"* "-"??_);_(@_)</c:formatCode>
                <c:ptCount val="7"/>
                <c:pt idx="0">
                  <c:v>200</c:v>
                </c:pt>
                <c:pt idx="1">
                  <c:v>600</c:v>
                </c:pt>
                <c:pt idx="2">
                  <c:v>1200</c:v>
                </c:pt>
                <c:pt idx="3">
                  <c:v>300</c:v>
                </c:pt>
                <c:pt idx="4">
                  <c:v>700</c:v>
                </c:pt>
                <c:pt idx="5">
                  <c:v>1200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C-44C7-827A-DCB9AE32FAF1}"/>
            </c:ext>
          </c:extLst>
        </c:ser>
        <c:ser>
          <c:idx val="1"/>
          <c:order val="1"/>
          <c:tx>
            <c:strRef>
              <c:f>'Q12'!$C$1:$C$2</c:f>
              <c:strCache>
                <c:ptCount val="2"/>
                <c:pt idx="0">
                  <c:v>Sales Billing System</c:v>
                </c:pt>
                <c:pt idx="1">
                  <c:v>Price 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'Q12'!$C$3:$C$9</c:f>
              <c:numCache>
                <c:formatCode>_("₹"* #,##0.00_);_("₹"* \(#,##0.00\);_("₹"* "-"??_);_(@_)</c:formatCode>
                <c:ptCount val="7"/>
                <c:pt idx="0">
                  <c:v>2000</c:v>
                </c:pt>
                <c:pt idx="1">
                  <c:v>1200</c:v>
                </c:pt>
                <c:pt idx="2">
                  <c:v>3600</c:v>
                </c:pt>
                <c:pt idx="3">
                  <c:v>1200</c:v>
                </c:pt>
                <c:pt idx="4">
                  <c:v>3500</c:v>
                </c:pt>
                <c:pt idx="5">
                  <c:v>7200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DC-44C7-827A-DCB9AE32FAF1}"/>
            </c:ext>
          </c:extLst>
        </c:ser>
        <c:ser>
          <c:idx val="2"/>
          <c:order val="2"/>
          <c:tx>
            <c:strRef>
              <c:f>'Q12'!$D$1:$D$2</c:f>
              <c:strCache>
                <c:ptCount val="2"/>
                <c:pt idx="0">
                  <c:v>Sales Billing System</c:v>
                </c:pt>
                <c:pt idx="1">
                  <c:v>Shop cart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'Q12'!$D$3:$D$9</c:f>
              <c:numCache>
                <c:formatCode>General</c:formatCode>
                <c:ptCount val="7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DC-44C7-827A-DCB9AE32F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1369920"/>
        <c:axId val="530418704"/>
        <c:axId val="0"/>
      </c:bar3DChart>
      <c:catAx>
        <c:axId val="57136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18704"/>
        <c:crosses val="autoZero"/>
        <c:auto val="1"/>
        <c:lblAlgn val="ctr"/>
        <c:lblOffset val="100"/>
        <c:noMultiLvlLbl val="0"/>
      </c:catAx>
      <c:valAx>
        <c:axId val="53041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36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D$2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fmlaLink="$D$4" lockText="1" noThreeD="1"/>
</file>

<file path=xl/ctrlProps/ctrlProp4.xml><?xml version="1.0" encoding="utf-8"?>
<formControlPr xmlns="http://schemas.microsoft.com/office/spreadsheetml/2009/9/main" objectType="CheckBox" fmlaLink="$D$5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fmlaLink="$D$3" lockText="1"/>
</file>

<file path=xl/ctrlProps/ctrlProp10.xml><?xml version="1.0" encoding="utf-8"?>
<formControlPr xmlns="http://schemas.microsoft.com/office/spreadsheetml/2009/9/main" objectType="CheckBox" fmlaLink="$D$2" lockText="1"/>
</file>

<file path=xl/ctrlProps/ctrlProp11.xml><?xml version="1.0" encoding="utf-8"?>
<formControlPr xmlns="http://schemas.microsoft.com/office/spreadsheetml/2009/9/main" objectType="CheckBox" fmlaLink="$D$2" lockText="1"/>
</file>

<file path=xl/ctrlProps/ctrlProp12.xml><?xml version="1.0" encoding="utf-8"?>
<formControlPr xmlns="http://schemas.microsoft.com/office/spreadsheetml/2009/9/main" objectType="CheckBox" fmlaLink="$D$2" lockText="1"/>
</file>

<file path=xl/ctrlProps/ctrlProp13.xml><?xml version="1.0" encoding="utf-8"?>
<formControlPr xmlns="http://schemas.microsoft.com/office/spreadsheetml/2009/9/main" objectType="CheckBox" fmlaLink="$D$2" lockText="1"/>
</file>

<file path=xl/ctrlProps/ctrlProp14.xml><?xml version="1.0" encoding="utf-8"?>
<formControlPr xmlns="http://schemas.microsoft.com/office/spreadsheetml/2009/9/main" objectType="CheckBox" fmlaLink="$D$6" lockText="1" noThreeD="1"/>
</file>

<file path=xl/ctrlProps/ctrlProp15.xml><?xml version="1.0" encoding="utf-8"?>
<formControlPr xmlns="http://schemas.microsoft.com/office/spreadsheetml/2009/9/main" objectType="CheckBox" checked="Checked" fmlaLink="$D$7" lockText="1" noThreeD="1"/>
</file>

<file path=xl/ctrlProps/ctrlProp16.xml><?xml version="1.0" encoding="utf-8"?>
<formControlPr xmlns="http://schemas.microsoft.com/office/spreadsheetml/2009/9/main" objectType="CheckBox" checked="Checked" fmlaLink="$D$8" lockText="1" noThreeD="1"/>
</file>

<file path=xl/ctrlProps/ctrlProp17.xml><?xml version="1.0" encoding="utf-8"?>
<formControlPr xmlns="http://schemas.microsoft.com/office/spreadsheetml/2009/9/main" objectType="CheckBox" checked="Checked" fmlaLink="$D$9" lockText="1" noThreeD="1"/>
</file>

<file path=xl/ctrlProps/ctrlProp18.xml><?xml version="1.0" encoding="utf-8"?>
<formControlPr xmlns="http://schemas.microsoft.com/office/spreadsheetml/2009/9/main" objectType="CheckBox" fmlaLink="#REF!" lockText="1" noThreeD="1"/>
</file>

<file path=xl/ctrlProps/ctrlProp19.xml><?xml version="1.0" encoding="utf-8"?>
<formControlPr xmlns="http://schemas.microsoft.com/office/spreadsheetml/2009/9/main" objectType="CheckBox" fmlaLink="#REF!" lockText="1" noThreeD="1"/>
</file>

<file path=xl/ctrlProps/ctrlProp20.xml><?xml version="1.0" encoding="utf-8"?>
<formControlPr xmlns="http://schemas.microsoft.com/office/spreadsheetml/2009/9/main" objectType="CheckBox" checked="Checked" fmlaLink="#REF!" lockText="1" noThreeD="1"/>
</file>

<file path=xl/ctrlProps/ctrlProp21.xml><?xml version="1.0" encoding="utf-8"?>
<formControlPr xmlns="http://schemas.microsoft.com/office/spreadsheetml/2009/9/main" objectType="CheckBox" fmlaLink="#REF!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fmlaLink="#REF!" lockText="1" noThreeD="1"/>
</file>

<file path=xl/ctrlProps/ctrlProp24.xml><?xml version="1.0" encoding="utf-8"?>
<formControlPr xmlns="http://schemas.microsoft.com/office/spreadsheetml/2009/9/main" objectType="CheckBox" checked="Checked" fmlaLink="#REF!" lockText="1" noThreeD="1"/>
</file>

<file path=xl/ctrlProps/ctrlProp25.xml><?xml version="1.0" encoding="utf-8"?>
<formControlPr xmlns="http://schemas.microsoft.com/office/spreadsheetml/2009/9/main" objectType="CheckBox" checked="Checked" fmlaLink="#REF!" lockText="1" noThreeD="1"/>
</file>

<file path=xl/ctrlProps/ctrlProp26.xml><?xml version="1.0" encoding="utf-8"?>
<formControlPr xmlns="http://schemas.microsoft.com/office/spreadsheetml/2009/9/main" objectType="CheckBox" checked="Checked" fmlaLink="#REF!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3</xdr:row>
      <xdr:rowOff>9525</xdr:rowOff>
    </xdr:from>
    <xdr:to>
      <xdr:col>15</xdr:col>
      <xdr:colOff>533400</xdr:colOff>
      <xdr:row>8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591425" y="723900"/>
          <a:ext cx="45434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 sz="2400">
            <a:effectLst/>
          </a:endParaRPr>
        </a:p>
        <a:p>
          <a:r>
            <a:rPr lang="en-US" sz="1800"/>
            <a:t>Qs) Find the total Salary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19051</xdr:rowOff>
    </xdr:from>
    <xdr:to>
      <xdr:col>10</xdr:col>
      <xdr:colOff>66675</xdr:colOff>
      <xdr:row>7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209925" y="209551"/>
          <a:ext cx="2952750" cy="1190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 sz="1100"/>
        </a:p>
        <a:p>
          <a:r>
            <a:rPr lang="en-US" sz="1400"/>
            <a:t>Qs) Create</a:t>
          </a:r>
          <a:r>
            <a:rPr lang="en-US" sz="1400" baseline="0"/>
            <a:t> a two different   visual represention for  City  Vs Code</a:t>
          </a:r>
          <a:endParaRPr lang="en-US" sz="1400"/>
        </a:p>
      </xdr:txBody>
    </xdr:sp>
    <xdr:clientData/>
  </xdr:twoCellAnchor>
  <xdr:twoCellAnchor>
    <xdr:from>
      <xdr:col>0</xdr:col>
      <xdr:colOff>60960</xdr:colOff>
      <xdr:row>9</xdr:row>
      <xdr:rowOff>110490</xdr:rowOff>
    </xdr:from>
    <xdr:to>
      <xdr:col>7</xdr:col>
      <xdr:colOff>365760</xdr:colOff>
      <xdr:row>24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556260</xdr:colOff>
      <xdr:row>6</xdr:row>
      <xdr:rowOff>148590</xdr:rowOff>
    </xdr:from>
    <xdr:to>
      <xdr:col>16</xdr:col>
      <xdr:colOff>251460</xdr:colOff>
      <xdr:row>21</xdr:row>
      <xdr:rowOff>148590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331470</xdr:colOff>
      <xdr:row>0</xdr:row>
      <xdr:rowOff>114300</xdr:rowOff>
    </xdr:from>
    <xdr:to>
      <xdr:col>15</xdr:col>
      <xdr:colOff>521970</xdr:colOff>
      <xdr:row>21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402830" y="114300"/>
          <a:ext cx="5676900" cy="46158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Q1)</a:t>
          </a:r>
          <a:r>
            <a:rPr lang="en-US" sz="14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Salary Analysis by Country:</a:t>
          </a:r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pivot table to analyze the average salary for each country.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Include the country as rows and the average salary as the values.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the countries in descending order based on average salary.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 the salary values as currency.</a:t>
          </a:r>
        </a:p>
        <a:p>
          <a:pPr lvl="1"/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Q2) Quarterly Salary Trends:</a:t>
          </a:r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a line chart to visualize the quarterly salary trends over time.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reporting date as the x-axis and the salary as the y-axis.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the data by quarter and year to show quarterly trends.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 title to the chart and label the axes appropriately.</a:t>
          </a:r>
        </a:p>
        <a:p>
          <a:pPr lvl="1"/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Q3) Top Earners Analysis:</a:t>
          </a:r>
          <a:endParaRPr lang="en-US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Identify the top 3 earners based on their total salary.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total salary for each individual by summing their salary across all quarters.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Rank the individuals based on their total salary.</a:t>
          </a:r>
        </a:p>
        <a:p>
          <a:pPr lvl="1"/>
          <a:r>
            <a:rPr lang="en-US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 the top 3 earners along with their total salary in a separate table.</a:t>
          </a:r>
        </a:p>
      </xdr:txBody>
    </xdr:sp>
    <xdr:clientData/>
  </xdr:twoCellAnchor>
  <xdr:twoCellAnchor>
    <xdr:from>
      <xdr:col>0</xdr:col>
      <xdr:colOff>0</xdr:colOff>
      <xdr:row>30</xdr:row>
      <xdr:rowOff>34290</xdr:rowOff>
    </xdr:from>
    <xdr:to>
      <xdr:col>6</xdr:col>
      <xdr:colOff>114300</xdr:colOff>
      <xdr:row>45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28574</xdr:rowOff>
    </xdr:from>
    <xdr:to>
      <xdr:col>15</xdr:col>
      <xdr:colOff>257175</xdr:colOff>
      <xdr:row>10</xdr:row>
      <xdr:rowOff>19049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5057775" y="409574"/>
          <a:ext cx="55816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400"/>
        </a:p>
        <a:p>
          <a:r>
            <a:rPr lang="en-US" sz="1400"/>
            <a:t>Q1)  Create</a:t>
          </a:r>
          <a:r>
            <a:rPr lang="en-US" sz="1400" baseline="0"/>
            <a:t> a line chart for  XProduct , Y Product and Z Product </a:t>
          </a:r>
        </a:p>
        <a:p>
          <a:endParaRPr lang="en-US" sz="1400" baseline="0"/>
        </a:p>
        <a:p>
          <a:r>
            <a:rPr lang="en-US" sz="1400" baseline="0"/>
            <a:t>Q2) Create a Area Chart for Year and All Products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0</xdr:col>
      <xdr:colOff>358140</xdr:colOff>
      <xdr:row>11</xdr:row>
      <xdr:rowOff>148590</xdr:rowOff>
    </xdr:from>
    <xdr:to>
      <xdr:col>5</xdr:col>
      <xdr:colOff>541020</xdr:colOff>
      <xdr:row>26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274320</xdr:colOff>
      <xdr:row>10</xdr:row>
      <xdr:rowOff>148590</xdr:rowOff>
    </xdr:from>
    <xdr:to>
      <xdr:col>14</xdr:col>
      <xdr:colOff>579120</xdr:colOff>
      <xdr:row>25</xdr:row>
      <xdr:rowOff>148590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2</xdr:row>
      <xdr:rowOff>9524</xdr:rowOff>
    </xdr:from>
    <xdr:to>
      <xdr:col>18</xdr:col>
      <xdr:colOff>419100</xdr:colOff>
      <xdr:row>13</xdr:row>
      <xdr:rowOff>182879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59955" y="375284"/>
          <a:ext cx="5648325" cy="21850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400"/>
        </a:p>
        <a:p>
          <a:r>
            <a:rPr lang="en-US" sz="1400"/>
            <a:t>Q1) Highlight</a:t>
          </a:r>
          <a:r>
            <a:rPr lang="en-US" sz="1400" baseline="0"/>
            <a:t> those with red whose value is less than equal to 5000 and those values with green greater than equal to 5000 for X Product and Y Product Columns </a:t>
          </a:r>
        </a:p>
        <a:p>
          <a:endParaRPr lang="en-US" sz="1400" baseline="0"/>
        </a:p>
        <a:p>
          <a:r>
            <a:rPr lang="en-US" sz="1400" baseline="0"/>
            <a:t>Q2) Show the databars in Z Product Columns </a:t>
          </a:r>
        </a:p>
        <a:p>
          <a:endParaRPr lang="en-US" sz="1400" baseline="0"/>
        </a:p>
        <a:p>
          <a:r>
            <a:rPr lang="en-US" sz="1400" baseline="0"/>
            <a:t>Q3) Highlight First Name Column  with yellow color letter starting with N</a:t>
          </a:r>
          <a:endParaRPr 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4</xdr:row>
      <xdr:rowOff>190500</xdr:rowOff>
    </xdr:from>
    <xdr:to>
      <xdr:col>12</xdr:col>
      <xdr:colOff>581025</xdr:colOff>
      <xdr:row>13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8429625" y="904875"/>
          <a:ext cx="34290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400"/>
        </a:p>
        <a:p>
          <a:r>
            <a:rPr lang="en-US" sz="1400"/>
            <a:t>Qs)</a:t>
          </a:r>
          <a:r>
            <a:rPr lang="en-US" sz="1400" baseline="0"/>
            <a:t> Create a Pivot table for this dataset in which I want the total Salary for each country</a:t>
          </a:r>
          <a:endParaRPr lang="en-US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144780</xdr:rowOff>
        </xdr:from>
        <xdr:to>
          <xdr:col>2</xdr:col>
          <xdr:colOff>845820</xdr:colOff>
          <xdr:row>2</xdr:row>
          <xdr:rowOff>22860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7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</xdr:row>
          <xdr:rowOff>144780</xdr:rowOff>
        </xdr:from>
        <xdr:to>
          <xdr:col>2</xdr:col>
          <xdr:colOff>845820</xdr:colOff>
          <xdr:row>3</xdr:row>
          <xdr:rowOff>22860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7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</xdr:row>
          <xdr:rowOff>144780</xdr:rowOff>
        </xdr:from>
        <xdr:to>
          <xdr:col>2</xdr:col>
          <xdr:colOff>845820</xdr:colOff>
          <xdr:row>4</xdr:row>
          <xdr:rowOff>22860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7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</xdr:row>
          <xdr:rowOff>144780</xdr:rowOff>
        </xdr:from>
        <xdr:to>
          <xdr:col>2</xdr:col>
          <xdr:colOff>845820</xdr:colOff>
          <xdr:row>5</xdr:row>
          <xdr:rowOff>22860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7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144780</xdr:rowOff>
        </xdr:from>
        <xdr:to>
          <xdr:col>2</xdr:col>
          <xdr:colOff>845820</xdr:colOff>
          <xdr:row>6</xdr:row>
          <xdr:rowOff>22860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7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144780</xdr:rowOff>
        </xdr:from>
        <xdr:to>
          <xdr:col>2</xdr:col>
          <xdr:colOff>845820</xdr:colOff>
          <xdr:row>7</xdr:row>
          <xdr:rowOff>22860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7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144780</xdr:rowOff>
        </xdr:from>
        <xdr:to>
          <xdr:col>2</xdr:col>
          <xdr:colOff>845820</xdr:colOff>
          <xdr:row>8</xdr:row>
          <xdr:rowOff>22860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7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144780</xdr:rowOff>
        </xdr:from>
        <xdr:to>
          <xdr:col>2</xdr:col>
          <xdr:colOff>845820</xdr:colOff>
          <xdr:row>9</xdr:row>
          <xdr:rowOff>22860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7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</xdr:row>
          <xdr:rowOff>144780</xdr:rowOff>
        </xdr:from>
        <xdr:to>
          <xdr:col>2</xdr:col>
          <xdr:colOff>845820</xdr:colOff>
          <xdr:row>3</xdr:row>
          <xdr:rowOff>22860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7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144780</xdr:rowOff>
        </xdr:from>
        <xdr:to>
          <xdr:col>2</xdr:col>
          <xdr:colOff>845820</xdr:colOff>
          <xdr:row>6</xdr:row>
          <xdr:rowOff>22860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7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144780</xdr:rowOff>
        </xdr:from>
        <xdr:to>
          <xdr:col>2</xdr:col>
          <xdr:colOff>845820</xdr:colOff>
          <xdr:row>7</xdr:row>
          <xdr:rowOff>22860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7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144780</xdr:rowOff>
        </xdr:from>
        <xdr:to>
          <xdr:col>2</xdr:col>
          <xdr:colOff>845820</xdr:colOff>
          <xdr:row>8</xdr:row>
          <xdr:rowOff>22860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7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144780</xdr:rowOff>
        </xdr:from>
        <xdr:to>
          <xdr:col>2</xdr:col>
          <xdr:colOff>845820</xdr:colOff>
          <xdr:row>9</xdr:row>
          <xdr:rowOff>22860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7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144780</xdr:rowOff>
        </xdr:from>
        <xdr:to>
          <xdr:col>2</xdr:col>
          <xdr:colOff>845820</xdr:colOff>
          <xdr:row>6</xdr:row>
          <xdr:rowOff>22860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7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144780</xdr:rowOff>
        </xdr:from>
        <xdr:to>
          <xdr:col>2</xdr:col>
          <xdr:colOff>845820</xdr:colOff>
          <xdr:row>7</xdr:row>
          <xdr:rowOff>22860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7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144780</xdr:rowOff>
        </xdr:from>
        <xdr:to>
          <xdr:col>2</xdr:col>
          <xdr:colOff>845820</xdr:colOff>
          <xdr:row>8</xdr:row>
          <xdr:rowOff>22860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7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144780</xdr:rowOff>
        </xdr:from>
        <xdr:to>
          <xdr:col>2</xdr:col>
          <xdr:colOff>845820</xdr:colOff>
          <xdr:row>9</xdr:row>
          <xdr:rowOff>22860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7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22860</xdr:rowOff>
        </xdr:from>
        <xdr:to>
          <xdr:col>7</xdr:col>
          <xdr:colOff>762000</xdr:colOff>
          <xdr:row>11</xdr:row>
          <xdr:rowOff>7620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7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190500</xdr:rowOff>
        </xdr:from>
        <xdr:to>
          <xdr:col>7</xdr:col>
          <xdr:colOff>762000</xdr:colOff>
          <xdr:row>4</xdr:row>
          <xdr:rowOff>190500</xdr:rowOff>
        </xdr:to>
        <xdr:sp macro="" textlink="">
          <xdr:nvSpPr>
            <xdr:cNvPr id="7189" name="Check Box 21" descr="Status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7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7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182880</xdr:colOff>
          <xdr:row>15</xdr:row>
          <xdr:rowOff>114300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7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30480</xdr:rowOff>
        </xdr:from>
        <xdr:to>
          <xdr:col>7</xdr:col>
          <xdr:colOff>160020</xdr:colOff>
          <xdr:row>8</xdr:row>
          <xdr:rowOff>160020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7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7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7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7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304800</xdr:colOff>
          <xdr:row>16</xdr:row>
          <xdr:rowOff>30480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7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161925</xdr:colOff>
      <xdr:row>3</xdr:row>
      <xdr:rowOff>180975</xdr:rowOff>
    </xdr:from>
    <xdr:to>
      <xdr:col>16</xdr:col>
      <xdr:colOff>76200</xdr:colOff>
      <xdr:row>10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7762875" y="781050"/>
          <a:ext cx="4181475" cy="1219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100"/>
        </a:p>
        <a:p>
          <a:r>
            <a:rPr lang="en-US" sz="1400"/>
            <a:t>Qs) How many number of items</a:t>
          </a:r>
          <a:r>
            <a:rPr lang="en-US" sz="1400" baseline="0"/>
            <a:t> are there and How many number of items are checked</a:t>
          </a:r>
          <a:endParaRPr lang="en-US" sz="14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247650</xdr:colOff>
      <xdr:row>1</xdr:row>
      <xdr:rowOff>28575</xdr:rowOff>
    </xdr:from>
    <xdr:to>
      <xdr:col>18</xdr:col>
      <xdr:colOff>476250</xdr:colOff>
      <xdr:row>15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1906250" y="219075"/>
          <a:ext cx="2752725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 sz="1400">
            <a:effectLst/>
          </a:endParaRPr>
        </a:p>
        <a:p>
          <a:endParaRPr lang="en-US" sz="1400"/>
        </a:p>
        <a:p>
          <a:r>
            <a:rPr lang="en-US" sz="1400"/>
            <a:t>Q1) Find</a:t>
          </a:r>
          <a:r>
            <a:rPr lang="en-US" sz="1400" baseline="0"/>
            <a:t> the total value of each product in Total Columns in TABLE-A</a:t>
          </a:r>
        </a:p>
        <a:p>
          <a:endParaRPr lang="en-US" sz="1400" baseline="0"/>
        </a:p>
        <a:p>
          <a:r>
            <a:rPr lang="en-US" sz="1400" baseline="0"/>
            <a:t>Q2) Find the average value of each Product in Average Column of TABLE-B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</xdr:row>
      <xdr:rowOff>38101</xdr:rowOff>
    </xdr:from>
    <xdr:to>
      <xdr:col>9</xdr:col>
      <xdr:colOff>742950</xdr:colOff>
      <xdr:row>14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5476875" y="304801"/>
          <a:ext cx="5019675" cy="3362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Questions:</a:t>
          </a:r>
        </a:p>
        <a:p>
          <a:endParaRPr lang="en-US" sz="1400" u="sng"/>
        </a:p>
        <a:p>
          <a:r>
            <a:rPr lang="en-US" sz="1400"/>
            <a:t>Q1) Find</a:t>
          </a:r>
          <a:r>
            <a:rPr lang="en-US" sz="1400" baseline="0"/>
            <a:t> the price of the APPLE  Product</a:t>
          </a:r>
        </a:p>
        <a:p>
          <a:endParaRPr lang="en-US" sz="1400" baseline="0"/>
        </a:p>
        <a:p>
          <a:r>
            <a:rPr lang="en-US" sz="1400" baseline="0"/>
            <a:t>Q2) Find the Price of HP Product in Product Price Finder</a:t>
          </a:r>
        </a:p>
        <a:p>
          <a:endParaRPr lang="en-US" sz="1400" baseline="0"/>
        </a:p>
        <a:p>
          <a:r>
            <a:rPr lang="en-US" sz="1400" baseline="0"/>
            <a:t>Q3) What is the count of Bad remarks for Realme brand</a:t>
          </a:r>
        </a:p>
        <a:p>
          <a:endParaRPr lang="en-US" sz="1400" baseline="0"/>
        </a:p>
        <a:p>
          <a:r>
            <a:rPr lang="en-US" sz="1400" baseline="0"/>
            <a:t>Q4) Calculate the Total Cost , Average Cost and Count of the </a:t>
          </a:r>
        </a:p>
        <a:p>
          <a:endParaRPr lang="en-US" sz="1400" baseline="0"/>
        </a:p>
        <a:p>
          <a:r>
            <a:rPr lang="en-US" sz="1400"/>
            <a:t>Q5) What is the total value for realme product in</a:t>
          </a:r>
          <a:r>
            <a:rPr lang="en-US" sz="1400" baseline="0"/>
            <a:t> Table-C</a:t>
          </a:r>
        </a:p>
        <a:p>
          <a:endParaRPr lang="en-US" sz="1400" baseline="0"/>
        </a:p>
        <a:p>
          <a:r>
            <a:rPr lang="en-US" sz="1400" baseline="0"/>
            <a:t>Q6) Show me the Remarks for the realme Product in Table-C </a:t>
          </a:r>
          <a:endParaRPr lang="en-US" sz="14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1276350</xdr:colOff>
      <xdr:row>0</xdr:row>
      <xdr:rowOff>209550</xdr:rowOff>
    </xdr:from>
    <xdr:to>
      <xdr:col>10</xdr:col>
      <xdr:colOff>1009650</xdr:colOff>
      <xdr:row>14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8153400" y="209550"/>
          <a:ext cx="707707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u="sng"/>
            <a:t>Questions:</a:t>
          </a:r>
        </a:p>
        <a:p>
          <a:endParaRPr lang="en-US" sz="1600" b="1" u="sng"/>
        </a:p>
        <a:p>
          <a:r>
            <a:rPr lang="en-US" sz="1600" b="0" u="none"/>
            <a:t>Q1) Write</a:t>
          </a:r>
          <a:r>
            <a:rPr lang="en-US" sz="1600" b="0" u="none" baseline="0"/>
            <a:t> the full name by mergin two column cells</a:t>
          </a:r>
        </a:p>
        <a:p>
          <a:endParaRPr lang="en-US" sz="1600" b="0" u="none" baseline="0"/>
        </a:p>
        <a:p>
          <a:r>
            <a:rPr lang="en-US" sz="1600" b="0" u="none" baseline="0"/>
            <a:t>Q2) How I can finc the Salary of each Employee in Table-B</a:t>
          </a:r>
        </a:p>
        <a:p>
          <a:endParaRPr lang="en-US" sz="1600" b="0" u="none" baseline="0"/>
        </a:p>
        <a:p>
          <a:r>
            <a:rPr lang="en-US" sz="1600" b="0" u="none" baseline="0"/>
            <a:t>Q3) Find the Cost of Each employee with respect to each product and Product data you will get from previous sheets?</a:t>
          </a:r>
        </a:p>
        <a:p>
          <a:endParaRPr lang="en-US" sz="1100" b="0" u="none" baseline="0"/>
        </a:p>
        <a:p>
          <a:endParaRPr lang="en-US" sz="1100" b="0" u="none" baseline="0"/>
        </a:p>
        <a:p>
          <a:endParaRPr lang="en-US" sz="1100" b="0" u="non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</xdr:row>
      <xdr:rowOff>152400</xdr:rowOff>
    </xdr:from>
    <xdr:to>
      <xdr:col>13</xdr:col>
      <xdr:colOff>390525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648325" y="552450"/>
          <a:ext cx="39052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Questions:</a:t>
          </a:r>
        </a:p>
        <a:p>
          <a:endParaRPr lang="en-US" sz="1400" b="1" u="sng"/>
        </a:p>
        <a:p>
          <a:r>
            <a:rPr lang="en-US" sz="1400" b="0" u="none"/>
            <a:t>Q1) Find the Minimum </a:t>
          </a:r>
          <a:r>
            <a:rPr lang="en-US" sz="1400" b="0" u="none" baseline="0"/>
            <a:t> value for X-Product  ,Y Product and Z Product in Table-A</a:t>
          </a:r>
        </a:p>
        <a:p>
          <a:endParaRPr lang="en-US" sz="1400" b="0" u="none" baseline="0"/>
        </a:p>
        <a:p>
          <a:r>
            <a:rPr lang="en-US" sz="1400" b="0" u="none" baseline="0"/>
            <a:t>Q2) Find the X Product  , Y Product and Z Product Value for year 2019 , 2020 , 2021 in Table-B</a:t>
          </a:r>
        </a:p>
        <a:p>
          <a:endParaRPr lang="en-US" sz="1100" b="0" u="none" baseline="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142874</xdr:rowOff>
    </xdr:from>
    <xdr:to>
      <xdr:col>15</xdr:col>
      <xdr:colOff>504825</xdr:colOff>
      <xdr:row>9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9982200" y="733424"/>
          <a:ext cx="3429000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Questions</a:t>
          </a:r>
        </a:p>
        <a:p>
          <a:endParaRPr lang="en-US" sz="1400"/>
        </a:p>
        <a:p>
          <a:r>
            <a:rPr lang="en-US" sz="1400"/>
            <a:t>Q1) Calculate the Price Column</a:t>
          </a:r>
        </a:p>
        <a:p>
          <a:endParaRPr lang="en-US" sz="1400"/>
        </a:p>
        <a:p>
          <a:r>
            <a:rPr lang="en-US" sz="1400"/>
            <a:t>Q2) Find the Subtotal value , Discount </a:t>
          </a:r>
          <a:r>
            <a:rPr lang="en-US" sz="1400" baseline="0"/>
            <a:t> , GST and Total</a:t>
          </a:r>
        </a:p>
        <a:p>
          <a:br>
            <a:rPr lang="en-US" sz="1400" baseline="0"/>
          </a:br>
          <a:r>
            <a:rPr lang="en-US" sz="1400" baseline="0"/>
            <a:t>Q3) Create a Pie Chart  and Bar chart for this Sales Billing System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  <a:p>
          <a:endParaRPr lang="en-US" sz="1100"/>
        </a:p>
      </xdr:txBody>
    </xdr:sp>
    <xdr:clientData/>
  </xdr:twoCellAnchor>
  <xdr:twoCellAnchor>
    <xdr:from>
      <xdr:col>0</xdr:col>
      <xdr:colOff>396240</xdr:colOff>
      <xdr:row>20</xdr:row>
      <xdr:rowOff>26670</xdr:rowOff>
    </xdr:from>
    <xdr:to>
      <xdr:col>3</xdr:col>
      <xdr:colOff>518160</xdr:colOff>
      <xdr:row>35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1089660</xdr:colOff>
      <xdr:row>20</xdr:row>
      <xdr:rowOff>3810</xdr:rowOff>
    </xdr:from>
    <xdr:to>
      <xdr:col>10</xdr:col>
      <xdr:colOff>45720</xdr:colOff>
      <xdr:row>35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5345.468465972219" createdVersion="8" refreshedVersion="8" minRefreshableVersion="3" recordCount="17" xr:uid="{2B343C2C-F1A9-49F9-8C1C-13CCDDE608FD}">
  <cacheSource type="worksheet">
    <worksheetSource name="Table2"/>
  </cacheSource>
  <cacheFields count="5">
    <cacheField name="First Name" numFmtId="0">
      <sharedItems/>
    </cacheField>
    <cacheField name="Last Name" numFmtId="0">
      <sharedItems containsBlank="1"/>
    </cacheField>
    <cacheField name="Country" numFmtId="0">
      <sharedItems containsBlank="1" count="6">
        <s v="India "/>
        <s v="US"/>
        <s v="UK"/>
        <s v="Australia"/>
        <s v="Bangladesh"/>
        <m/>
      </sharedItems>
    </cacheField>
    <cacheField name="Quarter" numFmtId="0">
      <sharedItems containsBlank="1"/>
    </cacheField>
    <cacheField name="Salary" numFmtId="8">
      <sharedItems containsString="0" containsBlank="1" containsNumber="1" containsInteger="1" minValue="49000" maxValue="6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me" refreshedDate="45348.936867592594" createdVersion="8" refreshedVersion="8" minRefreshableVersion="3" recordCount="16" xr:uid="{D0C97284-4482-4311-BB26-A45ABCD83739}">
  <cacheSource type="worksheet">
    <worksheetSource ref="A1:F17" sheet="Q3"/>
  </cacheSource>
  <cacheFields count="6">
    <cacheField name="First Name" numFmtId="0">
      <sharedItems/>
    </cacheField>
    <cacheField name="Last Name" numFmtId="0">
      <sharedItems/>
    </cacheField>
    <cacheField name="Country" numFmtId="0">
      <sharedItems count="5">
        <s v="India "/>
        <s v="US"/>
        <s v="UK"/>
        <s v="Australia"/>
        <s v="Bangladesh"/>
      </sharedItems>
    </cacheField>
    <cacheField name="Quarter" numFmtId="0">
      <sharedItems/>
    </cacheField>
    <cacheField name="Salary" numFmtId="165">
      <sharedItems containsSemiMixedTypes="0" containsString="0" containsNumber="1" containsInteger="1" minValue="49000" maxValue="650000"/>
    </cacheField>
    <cacheField name="Reporting Date" numFmtId="14">
      <sharedItems containsSemiMixedTypes="0" containsNonDate="0" containsDate="1" containsString="0" minDate="2015-09-26T00:00:00" maxDate="2021-10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Feroz"/>
    <s v="Khan"/>
    <x v="0"/>
    <s v="Q1"/>
    <n v="650000"/>
  </r>
  <r>
    <s v="Hari"/>
    <s v="Sharma"/>
    <x v="1"/>
    <s v="Q2"/>
    <n v="100000"/>
  </r>
  <r>
    <s v="Harish"/>
    <s v="Mittal"/>
    <x v="2"/>
    <s v="Q3"/>
    <n v="150000"/>
  </r>
  <r>
    <s v="Jia"/>
    <s v="Khan"/>
    <x v="3"/>
    <s v="Q4"/>
    <n v="250000"/>
  </r>
  <r>
    <s v="Namrata"/>
    <s v="Singh"/>
    <x v="4"/>
    <s v="Q1"/>
    <n v="49000"/>
  </r>
  <r>
    <s v="Namrata"/>
    <s v="Das"/>
    <x v="0"/>
    <s v="Q2"/>
    <n v="55000"/>
  </r>
  <r>
    <s v="Ram"/>
    <s v="Verma"/>
    <x v="1"/>
    <s v="Q3"/>
    <n v="450000"/>
  </r>
  <r>
    <s v="Robert"/>
    <s v="Kurt"/>
    <x v="2"/>
    <s v="Q4"/>
    <n v="300000"/>
  </r>
  <r>
    <s v="Shefali"/>
    <s v="Tomar"/>
    <x v="3"/>
    <s v="Q1"/>
    <n v="650000"/>
  </r>
  <r>
    <s v="Venkat"/>
    <s v="Raman"/>
    <x v="4"/>
    <s v="Q2"/>
    <n v="550000"/>
  </r>
  <r>
    <s v="Ghanshaym"/>
    <s v="Kumar"/>
    <x v="0"/>
    <s v="Q3"/>
    <n v="450000"/>
  </r>
  <r>
    <s v="Kiran"/>
    <s v="Gupta"/>
    <x v="1"/>
    <s v="Q4"/>
    <n v="350000"/>
  </r>
  <r>
    <s v="Jogi "/>
    <s v="Das"/>
    <x v="0"/>
    <s v="Q1"/>
    <n v="250000"/>
  </r>
  <r>
    <s v="Aryan"/>
    <s v="Mukherji"/>
    <x v="1"/>
    <s v="Q2"/>
    <n v="150000"/>
  </r>
  <r>
    <s v="Ashish "/>
    <s v="Mehra"/>
    <x v="2"/>
    <s v="Q3"/>
    <n v="50000"/>
  </r>
  <r>
    <s v="Binod"/>
    <s v="Mishra"/>
    <x v="2"/>
    <s v="Q4"/>
    <n v="250000"/>
  </r>
  <r>
    <s v="Total"/>
    <m/>
    <x v="5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Feroz"/>
    <s v="Khan"/>
    <x v="0"/>
    <s v="Q1"/>
    <n v="650000"/>
    <d v="2017-10-22T00:00:00"/>
  </r>
  <r>
    <s v="Hari"/>
    <s v="Sharma"/>
    <x v="1"/>
    <s v="Q2"/>
    <n v="100000"/>
    <d v="2021-09-26T00:00:00"/>
  </r>
  <r>
    <s v="Harish"/>
    <s v="Mittal"/>
    <x v="2"/>
    <s v="Q3"/>
    <n v="150000"/>
    <d v="2021-06-15T00:00:00"/>
  </r>
  <r>
    <s v="Jia"/>
    <s v="Khan"/>
    <x v="3"/>
    <s v="Q4"/>
    <n v="250000"/>
    <d v="2019-08-14T00:00:00"/>
  </r>
  <r>
    <s v="Namrata"/>
    <s v="Singh"/>
    <x v="4"/>
    <s v="Q1"/>
    <n v="49000"/>
    <d v="2017-10-22T00:00:00"/>
  </r>
  <r>
    <s v="Namrata"/>
    <s v="Das"/>
    <x v="0"/>
    <s v="Q2"/>
    <n v="55000"/>
    <d v="2015-09-26T00:00:00"/>
  </r>
  <r>
    <s v="Ram"/>
    <s v="Verma"/>
    <x v="1"/>
    <s v="Q3"/>
    <n v="450000"/>
    <d v="2021-06-15T00:00:00"/>
  </r>
  <r>
    <s v="Robert"/>
    <s v="Kurt"/>
    <x v="2"/>
    <s v="Q4"/>
    <n v="300000"/>
    <d v="2021-10-22T00:00:00"/>
  </r>
  <r>
    <s v="Shefali"/>
    <s v="Tomar"/>
    <x v="3"/>
    <s v="Q1"/>
    <n v="650000"/>
    <d v="2015-09-26T00:00:00"/>
  </r>
  <r>
    <s v="Venkat"/>
    <s v="Raman"/>
    <x v="4"/>
    <s v="Q2"/>
    <n v="550000"/>
    <d v="2021-09-26T00:00:00"/>
  </r>
  <r>
    <s v="Ghanshaym"/>
    <s v="Kumar"/>
    <x v="0"/>
    <s v="Q3"/>
    <n v="450000"/>
    <d v="2016-06-15T00:00:00"/>
  </r>
  <r>
    <s v="Kiran"/>
    <s v="Gupta"/>
    <x v="1"/>
    <s v="Q4"/>
    <n v="350000"/>
    <d v="2021-03-05T00:00:00"/>
  </r>
  <r>
    <s v="Jogi "/>
    <s v="Das"/>
    <x v="0"/>
    <s v="Q1"/>
    <n v="250000"/>
    <d v="2017-11-23T00:00:00"/>
  </r>
  <r>
    <s v="Aryan"/>
    <s v="Mukherji"/>
    <x v="1"/>
    <s v="Q2"/>
    <n v="150000"/>
    <d v="2018-08-13T00:00:00"/>
  </r>
  <r>
    <s v="Ashish "/>
    <s v="Mehra"/>
    <x v="2"/>
    <s v="Q3"/>
    <n v="50000"/>
    <d v="2021-05-03T00:00:00"/>
  </r>
  <r>
    <s v="Binod"/>
    <s v="Mishra"/>
    <x v="2"/>
    <s v="Q4"/>
    <n v="250000"/>
    <d v="2020-01-2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8A0DB4-108D-4E99-BD26-17F710EB6A1C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1:B27" firstHeaderRow="1" firstDataRow="1" firstDataCol="1"/>
  <pivotFields count="6">
    <pivotField showAll="0"/>
    <pivotField showAll="0"/>
    <pivotField axis="axisRow" showAll="0" sortType="descending">
      <items count="6">
        <item x="3"/>
        <item x="4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5" showAll="0"/>
    <pivotField numFmtId="14" showAll="0"/>
  </pivotFields>
  <rowFields count="1">
    <field x="2"/>
  </rowFields>
  <rowItems count="6">
    <i>
      <x/>
    </i>
    <i>
      <x v="2"/>
    </i>
    <i>
      <x v="1"/>
    </i>
    <i>
      <x v="4"/>
    </i>
    <i>
      <x v="3"/>
    </i>
    <i t="grand">
      <x/>
    </i>
  </rowItems>
  <colItems count="1">
    <i/>
  </colItems>
  <dataFields count="1">
    <dataField name="Average of Salary" fld="4" subtotal="average" baseField="0" baseItem="0" numFmtId="169"/>
  </dataFields>
  <formats count="1">
    <format dxfId="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861F0-7D76-4141-B206-E7743FD956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/>
    <pivotField showAll="0"/>
    <pivotField axis="axisRow" showAll="0">
      <items count="7">
        <item x="3"/>
        <item x="4"/>
        <item x="0"/>
        <item x="2"/>
        <item x="1"/>
        <item x="5"/>
        <item t="default"/>
      </items>
    </pivotField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" totalsRowShown="0" headerRowDxfId="87" headerRowBorderDxfId="86" tableBorderDxfId="85" totalsRowBorderDxfId="84">
  <autoFilter ref="A1:D12" xr:uid="{00000000-0009-0000-0100-000001000000}"/>
  <tableColumns count="4">
    <tableColumn id="1" xr3:uid="{00000000-0010-0000-0000-000001000000}" name="First Name" dataDxfId="83" totalsRowDxfId="82"/>
    <tableColumn id="2" xr3:uid="{00000000-0010-0000-0000-000002000000}" name="Last Name" dataDxfId="81" totalsRowDxfId="80"/>
    <tableColumn id="3" xr3:uid="{00000000-0010-0000-0000-000003000000}" name="Company Name" dataDxfId="79" totalsRowDxfId="78"/>
    <tableColumn id="4" xr3:uid="{00000000-0010-0000-0000-000004000000}" name="Salary" dataDxfId="77" totalsRowDxfId="76"/>
  </tableColumns>
  <tableStyleInfo name="TableStyleDark10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8" totalsRowShown="0" headerRowDxfId="54" headerRowBorderDxfId="53" tableBorderDxfId="52" totalsRowBorderDxfId="51">
  <autoFilter ref="A1:E18" xr:uid="{00000000-0009-0000-0100-000002000000}">
    <filterColumn colId="2">
      <filters>
        <filter val="Australia"/>
        <filter val="India"/>
        <filter val="US"/>
      </filters>
    </filterColumn>
  </autoFilter>
  <tableColumns count="5">
    <tableColumn id="1" xr3:uid="{00000000-0010-0000-0100-000001000000}" name="First Name" dataDxfId="50" totalsRowDxfId="49"/>
    <tableColumn id="2" xr3:uid="{00000000-0010-0000-0100-000002000000}" name="Last Name" dataDxfId="48" totalsRowDxfId="47"/>
    <tableColumn id="3" xr3:uid="{00000000-0010-0000-0100-000003000000}" name="Country" dataDxfId="46" totalsRowDxfId="45"/>
    <tableColumn id="4" xr3:uid="{00000000-0010-0000-0100-000004000000}" name="Quarter" dataDxfId="44" totalsRowDxfId="43"/>
    <tableColumn id="5" xr3:uid="{00000000-0010-0000-0100-000005000000}" name="Salary" dataDxfId="42" totalsRowDxfId="41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"/>
  <sheetViews>
    <sheetView tabSelected="1" workbookViewId="0">
      <selection activeCell="I11" sqref="I11"/>
    </sheetView>
  </sheetViews>
  <sheetFormatPr defaultRowHeight="14.4" x14ac:dyDescent="0.3"/>
  <cols>
    <col min="1" max="1" width="15.5546875" customWidth="1"/>
    <col min="2" max="2" width="15" customWidth="1"/>
    <col min="3" max="3" width="20.88671875" customWidth="1"/>
    <col min="4" max="4" width="22" style="75" customWidth="1"/>
    <col min="9" max="9" width="9.88671875" bestFit="1" customWidth="1"/>
  </cols>
  <sheetData>
    <row r="1" spans="1:9" ht="18" x14ac:dyDescent="0.35">
      <c r="A1" s="9" t="s">
        <v>0</v>
      </c>
      <c r="B1" s="10" t="s">
        <v>1</v>
      </c>
      <c r="C1" s="10" t="s">
        <v>21</v>
      </c>
      <c r="D1" s="76" t="s">
        <v>2</v>
      </c>
    </row>
    <row r="2" spans="1:9" ht="18" x14ac:dyDescent="0.35">
      <c r="A2" s="6" t="s">
        <v>18</v>
      </c>
      <c r="B2" s="1" t="s">
        <v>6</v>
      </c>
      <c r="C2" s="1" t="s">
        <v>30</v>
      </c>
      <c r="D2" s="77">
        <v>650000</v>
      </c>
    </row>
    <row r="3" spans="1:9" ht="18" x14ac:dyDescent="0.35">
      <c r="A3" s="6" t="s">
        <v>3</v>
      </c>
      <c r="B3" s="1" t="s">
        <v>4</v>
      </c>
      <c r="C3" s="1" t="s">
        <v>22</v>
      </c>
      <c r="D3" s="77">
        <v>100000</v>
      </c>
    </row>
    <row r="4" spans="1:9" ht="18" x14ac:dyDescent="0.35">
      <c r="A4" s="6" t="s">
        <v>7</v>
      </c>
      <c r="B4" s="1" t="s">
        <v>8</v>
      </c>
      <c r="C4" s="1" t="s">
        <v>24</v>
      </c>
      <c r="D4" s="77">
        <v>150000</v>
      </c>
    </row>
    <row r="5" spans="1:9" ht="18" x14ac:dyDescent="0.35">
      <c r="A5" s="6" t="s">
        <v>5</v>
      </c>
      <c r="B5" s="1" t="s">
        <v>6</v>
      </c>
      <c r="C5" s="1" t="s">
        <v>23</v>
      </c>
      <c r="D5" s="77">
        <v>250000</v>
      </c>
    </row>
    <row r="6" spans="1:9" ht="18" x14ac:dyDescent="0.35">
      <c r="A6" s="6" t="s">
        <v>19</v>
      </c>
      <c r="B6" s="1" t="s">
        <v>20</v>
      </c>
      <c r="C6" s="1" t="s">
        <v>31</v>
      </c>
      <c r="D6" s="77">
        <v>49000</v>
      </c>
    </row>
    <row r="7" spans="1:9" ht="18" x14ac:dyDescent="0.35">
      <c r="A7" s="6" t="s">
        <v>19</v>
      </c>
      <c r="B7" s="1" t="s">
        <v>17</v>
      </c>
      <c r="C7" s="1" t="s">
        <v>29</v>
      </c>
      <c r="D7" s="77">
        <v>55000</v>
      </c>
    </row>
    <row r="8" spans="1:9" ht="18" x14ac:dyDescent="0.35">
      <c r="A8" s="6" t="s">
        <v>11</v>
      </c>
      <c r="B8" s="1" t="s">
        <v>12</v>
      </c>
      <c r="C8" s="1" t="s">
        <v>26</v>
      </c>
      <c r="D8" s="77">
        <v>450000</v>
      </c>
    </row>
    <row r="9" spans="1:9" ht="18" x14ac:dyDescent="0.35">
      <c r="A9" s="6" t="s">
        <v>9</v>
      </c>
      <c r="B9" s="1" t="s">
        <v>10</v>
      </c>
      <c r="C9" s="1" t="s">
        <v>25</v>
      </c>
      <c r="D9" s="77">
        <v>300000</v>
      </c>
    </row>
    <row r="10" spans="1:9" ht="18" x14ac:dyDescent="0.35">
      <c r="A10" s="6" t="s">
        <v>15</v>
      </c>
      <c r="B10" s="1" t="s">
        <v>16</v>
      </c>
      <c r="C10" s="1" t="s">
        <v>28</v>
      </c>
      <c r="D10" s="77">
        <v>650000</v>
      </c>
    </row>
    <row r="11" spans="1:9" ht="18" x14ac:dyDescent="0.35">
      <c r="A11" s="7" t="s">
        <v>13</v>
      </c>
      <c r="B11" s="8" t="s">
        <v>14</v>
      </c>
      <c r="C11" s="8" t="s">
        <v>27</v>
      </c>
      <c r="D11" s="78">
        <v>550000</v>
      </c>
      <c r="I11" s="99"/>
    </row>
    <row r="12" spans="1:9" ht="18" x14ac:dyDescent="0.35">
      <c r="A12" s="7" t="s">
        <v>106</v>
      </c>
      <c r="B12" s="8"/>
      <c r="C12" s="8"/>
      <c r="D12" s="84">
        <f>SUM(D2:D11)</f>
        <v>3204000</v>
      </c>
    </row>
    <row r="13" spans="1:9" ht="28.5" customHeight="1" x14ac:dyDescent="0.3"/>
  </sheetData>
  <sortState xmlns:xlrd2="http://schemas.microsoft.com/office/spreadsheetml/2017/richdata2" ref="D22:E29">
    <sortCondition ref="D21:D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8"/>
  <sheetViews>
    <sheetView workbookViewId="0">
      <selection activeCell="P25" sqref="P25"/>
    </sheetView>
  </sheetViews>
  <sheetFormatPr defaultRowHeight="14.4" x14ac:dyDescent="0.3"/>
  <sheetData>
    <row r="1" spans="1:2" x14ac:dyDescent="0.3">
      <c r="A1" t="s">
        <v>107</v>
      </c>
      <c r="B1" t="s">
        <v>108</v>
      </c>
    </row>
    <row r="2" spans="1:2" x14ac:dyDescent="0.3">
      <c r="A2" t="s">
        <v>34</v>
      </c>
      <c r="B2">
        <v>5</v>
      </c>
    </row>
    <row r="3" spans="1:2" x14ac:dyDescent="0.3">
      <c r="A3" t="s">
        <v>37</v>
      </c>
      <c r="B3">
        <v>2</v>
      </c>
    </row>
    <row r="4" spans="1:2" x14ac:dyDescent="0.3">
      <c r="A4" t="s">
        <v>35</v>
      </c>
      <c r="B4">
        <v>4</v>
      </c>
    </row>
    <row r="5" spans="1:2" x14ac:dyDescent="0.3">
      <c r="A5" t="s">
        <v>32</v>
      </c>
      <c r="B5">
        <v>1</v>
      </c>
    </row>
    <row r="6" spans="1:2" x14ac:dyDescent="0.3">
      <c r="A6" t="s">
        <v>38</v>
      </c>
      <c r="B6">
        <v>7</v>
      </c>
    </row>
    <row r="7" spans="1:2" x14ac:dyDescent="0.3">
      <c r="A7" t="s">
        <v>36</v>
      </c>
      <c r="B7">
        <v>3</v>
      </c>
    </row>
    <row r="8" spans="1:2" x14ac:dyDescent="0.3">
      <c r="A8" t="s">
        <v>33</v>
      </c>
      <c r="B8">
        <v>6</v>
      </c>
    </row>
  </sheetData>
  <sortState xmlns:xlrd2="http://schemas.microsoft.com/office/spreadsheetml/2017/richdata2" ref="A2:B8">
    <sortCondition descending="1" ref="A2:A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41"/>
  <sheetViews>
    <sheetView topLeftCell="B22" workbookViewId="0">
      <selection activeCell="L32" sqref="L32"/>
    </sheetView>
  </sheetViews>
  <sheetFormatPr defaultRowHeight="14.4" x14ac:dyDescent="0.3"/>
  <cols>
    <col min="1" max="1" width="12.5546875" bestFit="1" customWidth="1"/>
    <col min="2" max="2" width="15.77734375" bestFit="1" customWidth="1"/>
    <col min="3" max="3" width="15.33203125" customWidth="1"/>
    <col min="4" max="4" width="13" customWidth="1"/>
    <col min="5" max="5" width="26.88671875" style="48" customWidth="1"/>
    <col min="6" max="6" width="19.5546875" style="17" customWidth="1"/>
    <col min="8" max="8" width="13.33203125" bestFit="1" customWidth="1"/>
    <col min="9" max="9" width="21.6640625" bestFit="1" customWidth="1"/>
    <col min="10" max="10" width="15.44140625" bestFit="1" customWidth="1"/>
  </cols>
  <sheetData>
    <row r="1" spans="1:6" ht="18" x14ac:dyDescent="0.35">
      <c r="A1" s="2" t="s">
        <v>0</v>
      </c>
      <c r="B1" s="2" t="s">
        <v>1</v>
      </c>
      <c r="C1" s="2" t="s">
        <v>48</v>
      </c>
      <c r="D1" s="2" t="s">
        <v>39</v>
      </c>
      <c r="E1" s="45" t="s">
        <v>2</v>
      </c>
      <c r="F1" s="44" t="s">
        <v>61</v>
      </c>
    </row>
    <row r="2" spans="1:6" ht="18" x14ac:dyDescent="0.35">
      <c r="A2" s="1" t="s">
        <v>18</v>
      </c>
      <c r="B2" s="1" t="s">
        <v>6</v>
      </c>
      <c r="C2" s="1" t="s">
        <v>49</v>
      </c>
      <c r="D2" s="1" t="s">
        <v>40</v>
      </c>
      <c r="E2" s="46">
        <v>650000</v>
      </c>
      <c r="F2" s="3">
        <v>43030</v>
      </c>
    </row>
    <row r="3" spans="1:6" ht="18" x14ac:dyDescent="0.35">
      <c r="A3" s="1" t="s">
        <v>3</v>
      </c>
      <c r="B3" s="1" t="s">
        <v>4</v>
      </c>
      <c r="C3" s="1" t="s">
        <v>50</v>
      </c>
      <c r="D3" s="1" t="s">
        <v>41</v>
      </c>
      <c r="E3" s="46">
        <v>100000</v>
      </c>
      <c r="F3" s="3">
        <v>44465</v>
      </c>
    </row>
    <row r="4" spans="1:6" ht="18" x14ac:dyDescent="0.35">
      <c r="A4" s="1" t="s">
        <v>7</v>
      </c>
      <c r="B4" s="1" t="s">
        <v>8</v>
      </c>
      <c r="C4" s="1" t="s">
        <v>51</v>
      </c>
      <c r="D4" s="1" t="s">
        <v>42</v>
      </c>
      <c r="E4" s="46">
        <v>150000</v>
      </c>
      <c r="F4" s="3">
        <v>44362</v>
      </c>
    </row>
    <row r="5" spans="1:6" ht="18" x14ac:dyDescent="0.35">
      <c r="A5" s="1" t="s">
        <v>5</v>
      </c>
      <c r="B5" s="1" t="s">
        <v>6</v>
      </c>
      <c r="C5" s="1" t="s">
        <v>52</v>
      </c>
      <c r="D5" s="1" t="s">
        <v>43</v>
      </c>
      <c r="E5" s="46">
        <v>250000</v>
      </c>
      <c r="F5" s="3">
        <v>43691</v>
      </c>
    </row>
    <row r="6" spans="1:6" ht="18" x14ac:dyDescent="0.35">
      <c r="A6" s="1" t="s">
        <v>19</v>
      </c>
      <c r="B6" s="1" t="s">
        <v>20</v>
      </c>
      <c r="C6" s="1" t="s">
        <v>53</v>
      </c>
      <c r="D6" s="1" t="s">
        <v>40</v>
      </c>
      <c r="E6" s="46">
        <v>49000</v>
      </c>
      <c r="F6" s="3">
        <v>43030</v>
      </c>
    </row>
    <row r="7" spans="1:6" ht="18" x14ac:dyDescent="0.35">
      <c r="A7" s="1" t="s">
        <v>19</v>
      </c>
      <c r="B7" s="1" t="s">
        <v>17</v>
      </c>
      <c r="C7" s="1" t="s">
        <v>49</v>
      </c>
      <c r="D7" s="1" t="s">
        <v>41</v>
      </c>
      <c r="E7" s="46">
        <v>55000</v>
      </c>
      <c r="F7" s="3">
        <v>42273</v>
      </c>
    </row>
    <row r="8" spans="1:6" ht="18" x14ac:dyDescent="0.35">
      <c r="A8" s="1" t="s">
        <v>11</v>
      </c>
      <c r="B8" s="1" t="s">
        <v>12</v>
      </c>
      <c r="C8" s="1" t="s">
        <v>50</v>
      </c>
      <c r="D8" s="1" t="s">
        <v>42</v>
      </c>
      <c r="E8" s="46">
        <v>450000</v>
      </c>
      <c r="F8" s="3">
        <v>44362</v>
      </c>
    </row>
    <row r="9" spans="1:6" ht="18" x14ac:dyDescent="0.35">
      <c r="A9" s="1" t="s">
        <v>9</v>
      </c>
      <c r="B9" s="1" t="s">
        <v>10</v>
      </c>
      <c r="C9" s="1" t="s">
        <v>51</v>
      </c>
      <c r="D9" s="1" t="s">
        <v>43</v>
      </c>
      <c r="E9" s="46">
        <v>300000</v>
      </c>
      <c r="F9" s="3">
        <v>44491</v>
      </c>
    </row>
    <row r="10" spans="1:6" ht="18" x14ac:dyDescent="0.35">
      <c r="A10" s="1" t="s">
        <v>15</v>
      </c>
      <c r="B10" s="1" t="s">
        <v>16</v>
      </c>
      <c r="C10" s="1" t="s">
        <v>52</v>
      </c>
      <c r="D10" s="1" t="s">
        <v>40</v>
      </c>
      <c r="E10" s="46">
        <v>650000</v>
      </c>
      <c r="F10" s="3">
        <v>42273</v>
      </c>
    </row>
    <row r="11" spans="1:6" ht="18" x14ac:dyDescent="0.35">
      <c r="A11" s="1" t="s">
        <v>13</v>
      </c>
      <c r="B11" s="1" t="s">
        <v>14</v>
      </c>
      <c r="C11" s="1" t="s">
        <v>53</v>
      </c>
      <c r="D11" s="1" t="s">
        <v>41</v>
      </c>
      <c r="E11" s="46">
        <v>550000</v>
      </c>
      <c r="F11" s="3">
        <v>44465</v>
      </c>
    </row>
    <row r="12" spans="1:6" ht="18" x14ac:dyDescent="0.35">
      <c r="A12" s="1" t="s">
        <v>44</v>
      </c>
      <c r="B12" s="1" t="s">
        <v>45</v>
      </c>
      <c r="C12" s="1" t="s">
        <v>49</v>
      </c>
      <c r="D12" s="1" t="s">
        <v>42</v>
      </c>
      <c r="E12" s="46">
        <v>450000</v>
      </c>
      <c r="F12" s="3">
        <v>42536</v>
      </c>
    </row>
    <row r="13" spans="1:6" ht="18" x14ac:dyDescent="0.35">
      <c r="A13" s="1" t="s">
        <v>46</v>
      </c>
      <c r="B13" s="1" t="s">
        <v>47</v>
      </c>
      <c r="C13" s="1" t="s">
        <v>50</v>
      </c>
      <c r="D13" s="1" t="s">
        <v>43</v>
      </c>
      <c r="E13" s="46">
        <v>350000</v>
      </c>
      <c r="F13" s="3">
        <v>44260</v>
      </c>
    </row>
    <row r="14" spans="1:6" ht="18" x14ac:dyDescent="0.35">
      <c r="A14" s="1" t="s">
        <v>54</v>
      </c>
      <c r="B14" s="1" t="s">
        <v>17</v>
      </c>
      <c r="C14" s="1" t="s">
        <v>49</v>
      </c>
      <c r="D14" s="1" t="s">
        <v>40</v>
      </c>
      <c r="E14" s="47">
        <v>250000</v>
      </c>
      <c r="F14" s="3">
        <v>43062</v>
      </c>
    </row>
    <row r="15" spans="1:6" ht="18" x14ac:dyDescent="0.35">
      <c r="A15" s="1" t="s">
        <v>55</v>
      </c>
      <c r="B15" s="1" t="s">
        <v>56</v>
      </c>
      <c r="C15" s="1" t="s">
        <v>50</v>
      </c>
      <c r="D15" s="1" t="s">
        <v>41</v>
      </c>
      <c r="E15" s="46">
        <v>150000</v>
      </c>
      <c r="F15" s="3">
        <v>43325</v>
      </c>
    </row>
    <row r="16" spans="1:6" ht="18" x14ac:dyDescent="0.35">
      <c r="A16" s="1" t="s">
        <v>57</v>
      </c>
      <c r="B16" s="1" t="s">
        <v>58</v>
      </c>
      <c r="C16" s="1" t="s">
        <v>51</v>
      </c>
      <c r="D16" s="1" t="s">
        <v>42</v>
      </c>
      <c r="E16" s="47">
        <v>50000</v>
      </c>
      <c r="F16" s="3">
        <v>44319</v>
      </c>
    </row>
    <row r="17" spans="1:12" ht="18" x14ac:dyDescent="0.35">
      <c r="A17" s="1" t="s">
        <v>59</v>
      </c>
      <c r="B17" s="1" t="s">
        <v>60</v>
      </c>
      <c r="C17" s="1" t="s">
        <v>51</v>
      </c>
      <c r="D17" s="1" t="s">
        <v>43</v>
      </c>
      <c r="E17" s="46">
        <v>250000</v>
      </c>
      <c r="F17" s="3">
        <v>43851</v>
      </c>
    </row>
    <row r="20" spans="1:12" ht="18" x14ac:dyDescent="0.35">
      <c r="A20" s="114" t="s">
        <v>129</v>
      </c>
    </row>
    <row r="21" spans="1:12" x14ac:dyDescent="0.3">
      <c r="A21" s="100" t="s">
        <v>122</v>
      </c>
      <c r="B21" t="s">
        <v>128</v>
      </c>
    </row>
    <row r="22" spans="1:12" x14ac:dyDescent="0.3">
      <c r="A22" s="101" t="s">
        <v>52</v>
      </c>
      <c r="B22" s="111">
        <v>450000</v>
      </c>
    </row>
    <row r="23" spans="1:12" x14ac:dyDescent="0.3">
      <c r="A23" s="101" t="s">
        <v>49</v>
      </c>
      <c r="B23" s="111">
        <v>351250</v>
      </c>
    </row>
    <row r="24" spans="1:12" ht="72" x14ac:dyDescent="0.3">
      <c r="A24" s="101" t="s">
        <v>53</v>
      </c>
      <c r="B24" s="111">
        <v>299500</v>
      </c>
      <c r="H24" s="102" t="s">
        <v>131</v>
      </c>
      <c r="I24" s="113" t="s">
        <v>133</v>
      </c>
      <c r="L24" s="113" t="s">
        <v>132</v>
      </c>
    </row>
    <row r="25" spans="1:12" ht="18" x14ac:dyDescent="0.35">
      <c r="A25" s="101" t="s">
        <v>50</v>
      </c>
      <c r="B25" s="111">
        <v>262500</v>
      </c>
      <c r="H25" s="2" t="s">
        <v>0</v>
      </c>
      <c r="I25" s="2" t="s">
        <v>39</v>
      </c>
      <c r="J25" s="45" t="s">
        <v>2</v>
      </c>
    </row>
    <row r="26" spans="1:12" ht="18" x14ac:dyDescent="0.35">
      <c r="A26" s="101" t="s">
        <v>51</v>
      </c>
      <c r="B26" s="111">
        <v>187500</v>
      </c>
      <c r="H26" s="1" t="s">
        <v>18</v>
      </c>
      <c r="I26" s="1" t="s">
        <v>40</v>
      </c>
      <c r="J26" s="46">
        <v>650000</v>
      </c>
    </row>
    <row r="27" spans="1:12" ht="18" x14ac:dyDescent="0.35">
      <c r="A27" s="101" t="s">
        <v>125</v>
      </c>
      <c r="B27" s="111">
        <v>294000</v>
      </c>
      <c r="H27" s="1" t="s">
        <v>3</v>
      </c>
      <c r="I27" s="1" t="s">
        <v>41</v>
      </c>
      <c r="J27" s="46">
        <v>100000</v>
      </c>
    </row>
    <row r="28" spans="1:12" ht="18" x14ac:dyDescent="0.35">
      <c r="H28" s="1" t="s">
        <v>7</v>
      </c>
      <c r="I28" s="1" t="s">
        <v>42</v>
      </c>
      <c r="J28" s="46">
        <v>150000</v>
      </c>
    </row>
    <row r="29" spans="1:12" ht="18" x14ac:dyDescent="0.35">
      <c r="H29" s="1" t="s">
        <v>5</v>
      </c>
      <c r="I29" s="1" t="s">
        <v>43</v>
      </c>
      <c r="J29" s="46">
        <v>250000</v>
      </c>
    </row>
    <row r="30" spans="1:12" ht="18" x14ac:dyDescent="0.35">
      <c r="A30" s="115" t="s">
        <v>130</v>
      </c>
      <c r="B30" t="s">
        <v>134</v>
      </c>
      <c r="H30" s="1" t="s">
        <v>19</v>
      </c>
      <c r="I30" s="1" t="s">
        <v>40</v>
      </c>
      <c r="J30" s="46">
        <v>49000</v>
      </c>
    </row>
    <row r="31" spans="1:12" ht="18" x14ac:dyDescent="0.35">
      <c r="H31" s="1" t="s">
        <v>19</v>
      </c>
      <c r="I31" s="1" t="s">
        <v>41</v>
      </c>
      <c r="J31" s="46">
        <v>55000</v>
      </c>
    </row>
    <row r="32" spans="1:12" ht="18" x14ac:dyDescent="0.35">
      <c r="H32" s="1" t="s">
        <v>11</v>
      </c>
      <c r="I32" s="1" t="s">
        <v>42</v>
      </c>
      <c r="J32" s="46">
        <v>450000</v>
      </c>
    </row>
    <row r="33" spans="8:10" ht="18" x14ac:dyDescent="0.35">
      <c r="H33" s="1" t="s">
        <v>9</v>
      </c>
      <c r="I33" s="1" t="s">
        <v>43</v>
      </c>
      <c r="J33" s="46">
        <v>300000</v>
      </c>
    </row>
    <row r="34" spans="8:10" ht="18" x14ac:dyDescent="0.35">
      <c r="H34" s="1" t="s">
        <v>15</v>
      </c>
      <c r="I34" s="1" t="s">
        <v>40</v>
      </c>
      <c r="J34" s="46">
        <v>650000</v>
      </c>
    </row>
    <row r="35" spans="8:10" ht="18" x14ac:dyDescent="0.35">
      <c r="H35" s="1" t="s">
        <v>13</v>
      </c>
      <c r="I35" s="1" t="s">
        <v>41</v>
      </c>
      <c r="J35" s="46">
        <v>550000</v>
      </c>
    </row>
    <row r="36" spans="8:10" ht="18" x14ac:dyDescent="0.35">
      <c r="H36" s="1" t="s">
        <v>44</v>
      </c>
      <c r="I36" s="1" t="s">
        <v>42</v>
      </c>
      <c r="J36" s="46">
        <v>450000</v>
      </c>
    </row>
    <row r="37" spans="8:10" ht="18" x14ac:dyDescent="0.35">
      <c r="H37" s="1" t="s">
        <v>46</v>
      </c>
      <c r="I37" s="1" t="s">
        <v>43</v>
      </c>
      <c r="J37" s="46">
        <v>350000</v>
      </c>
    </row>
    <row r="38" spans="8:10" ht="18" x14ac:dyDescent="0.35">
      <c r="H38" s="1" t="s">
        <v>54</v>
      </c>
      <c r="I38" s="1" t="s">
        <v>40</v>
      </c>
      <c r="J38" s="47">
        <v>250000</v>
      </c>
    </row>
    <row r="39" spans="8:10" ht="18" x14ac:dyDescent="0.35">
      <c r="H39" s="1" t="s">
        <v>55</v>
      </c>
      <c r="I39" s="1" t="s">
        <v>41</v>
      </c>
      <c r="J39" s="46">
        <v>150000</v>
      </c>
    </row>
    <row r="40" spans="8:10" ht="18" x14ac:dyDescent="0.35">
      <c r="H40" s="1" t="s">
        <v>57</v>
      </c>
      <c r="I40" s="1" t="s">
        <v>42</v>
      </c>
      <c r="J40" s="47">
        <v>50000</v>
      </c>
    </row>
    <row r="41" spans="8:10" ht="18" x14ac:dyDescent="0.35">
      <c r="H41" s="1" t="s">
        <v>59</v>
      </c>
      <c r="I41" s="1" t="s">
        <v>43</v>
      </c>
      <c r="J41" s="46">
        <v>250000</v>
      </c>
    </row>
  </sheetData>
  <autoFilter ref="A1:F17" xr:uid="{00000000-0009-0000-0000-000002000000}"/>
  <phoneticPr fontId="4" type="noConversion"/>
  <conditionalFormatting sqref="E1:E17">
    <cfRule type="top10" dxfId="75" priority="3" rank="10"/>
  </conditionalFormatting>
  <conditionalFormatting sqref="J25:J41">
    <cfRule type="top10" dxfId="74" priority="1" rank="10"/>
  </conditionalFormatting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1"/>
  <sheetViews>
    <sheetView workbookViewId="0">
      <selection activeCell="P18" sqref="P18"/>
    </sheetView>
  </sheetViews>
  <sheetFormatPr defaultRowHeight="14.4" x14ac:dyDescent="0.3"/>
  <cols>
    <col min="1" max="1" width="10.88671875" customWidth="1"/>
    <col min="2" max="2" width="15.6640625" customWidth="1"/>
    <col min="3" max="3" width="14" customWidth="1"/>
    <col min="4" max="4" width="14.5546875" style="73" customWidth="1"/>
  </cols>
  <sheetData>
    <row r="1" spans="1:4" x14ac:dyDescent="0.3">
      <c r="A1" s="4" t="s">
        <v>62</v>
      </c>
      <c r="B1" s="4" t="s">
        <v>63</v>
      </c>
      <c r="C1" s="4" t="s">
        <v>64</v>
      </c>
      <c r="D1" s="72" t="s">
        <v>65</v>
      </c>
    </row>
    <row r="2" spans="1:4" x14ac:dyDescent="0.3">
      <c r="A2" s="5">
        <v>2014</v>
      </c>
      <c r="B2" s="5">
        <v>20000</v>
      </c>
      <c r="C2" s="5">
        <v>6500</v>
      </c>
      <c r="D2" s="74">
        <v>250000</v>
      </c>
    </row>
    <row r="3" spans="1:4" x14ac:dyDescent="0.3">
      <c r="A3" s="5">
        <v>2017</v>
      </c>
      <c r="B3" s="5">
        <v>5000</v>
      </c>
      <c r="C3" s="5">
        <v>8500</v>
      </c>
      <c r="D3" s="74">
        <v>888888</v>
      </c>
    </row>
    <row r="4" spans="1:4" x14ac:dyDescent="0.3">
      <c r="A4" s="5">
        <v>2018</v>
      </c>
      <c r="B4" s="5">
        <v>40000</v>
      </c>
      <c r="C4" s="5">
        <v>25000</v>
      </c>
      <c r="D4" s="74">
        <v>450000</v>
      </c>
    </row>
    <row r="5" spans="1:4" x14ac:dyDescent="0.3">
      <c r="A5" s="5">
        <v>2019</v>
      </c>
      <c r="B5" s="5">
        <v>50000</v>
      </c>
      <c r="C5" s="5">
        <v>3600</v>
      </c>
      <c r="D5" s="74">
        <v>25000</v>
      </c>
    </row>
    <row r="6" spans="1:4" x14ac:dyDescent="0.3">
      <c r="A6" s="5">
        <v>2020</v>
      </c>
      <c r="B6" s="5">
        <v>600000</v>
      </c>
      <c r="C6" s="5">
        <v>45000</v>
      </c>
      <c r="D6" s="74">
        <v>65000</v>
      </c>
    </row>
    <row r="7" spans="1:4" x14ac:dyDescent="0.3">
      <c r="A7" s="5">
        <v>2021</v>
      </c>
      <c r="B7" s="5">
        <v>55000</v>
      </c>
      <c r="C7" s="5">
        <v>25000</v>
      </c>
      <c r="D7" s="74">
        <v>45000</v>
      </c>
    </row>
    <row r="8" spans="1:4" x14ac:dyDescent="0.3">
      <c r="A8" s="5">
        <v>2018</v>
      </c>
      <c r="B8" s="5">
        <v>5200</v>
      </c>
      <c r="C8" s="5">
        <v>47000</v>
      </c>
      <c r="D8" s="74">
        <v>450000</v>
      </c>
    </row>
    <row r="9" spans="1:4" x14ac:dyDescent="0.3">
      <c r="A9" s="5">
        <v>2017</v>
      </c>
      <c r="B9" s="5">
        <v>4200</v>
      </c>
      <c r="C9" s="5">
        <v>65000</v>
      </c>
      <c r="D9" s="74">
        <v>650000</v>
      </c>
    </row>
    <row r="10" spans="1:4" x14ac:dyDescent="0.3">
      <c r="A10" s="5">
        <v>2015</v>
      </c>
      <c r="B10" s="5">
        <v>10000</v>
      </c>
      <c r="C10" s="5">
        <v>45000</v>
      </c>
      <c r="D10" s="74">
        <v>45000</v>
      </c>
    </row>
    <row r="11" spans="1:4" x14ac:dyDescent="0.3">
      <c r="A11" s="5">
        <v>2016</v>
      </c>
      <c r="B11" s="5">
        <v>80000</v>
      </c>
      <c r="C11" s="5">
        <v>2500</v>
      </c>
      <c r="D11" s="74">
        <v>85000</v>
      </c>
    </row>
  </sheetData>
  <conditionalFormatting sqref="A2">
    <cfRule type="expression" dxfId="72" priority="8">
      <formula>"if(mod(row(),2)=0,""TRUE"",""FALSE"")"</formula>
    </cfRule>
    <cfRule type="expression" dxfId="71" priority="9">
      <formula>"if(mod(row(),2=0,""TRUE"",""FALSE"")"</formula>
    </cfRule>
    <cfRule type="expression" priority="10">
      <formula>"if(mod(row(),2=0,""TRUE"",""FALSE"")"</formula>
    </cfRule>
  </conditionalFormatting>
  <conditionalFormatting sqref="A1:D11">
    <cfRule type="expression" dxfId="70" priority="3">
      <formula>"if(mod(row(),2)=0,""TRUE"",""FALSE"")"</formula>
    </cfRule>
    <cfRule type="expression" dxfId="69" priority="5">
      <formula>"if(mod(row(),2)=0,""TRUE"",""FALSE"")"</formula>
    </cfRule>
  </conditionalFormatting>
  <conditionalFormatting sqref="A1:D1048576">
    <cfRule type="expression" dxfId="68" priority="1">
      <formula>"if(mod(row(),2=0),""TRUE"",""FALSE"")"</formula>
    </cfRule>
    <cfRule type="expression" dxfId="67" priority="2">
      <formula>"if(mod(row(),2)=0,""TRUE"",""FALSE"")"</formula>
    </cfRule>
  </conditionalFormatting>
  <conditionalFormatting sqref="A2:D11">
    <cfRule type="expression" dxfId="66" priority="7">
      <formula>"if(mod(row(),2)=0,""TRUE"",""FALSE"")"</formula>
    </cfRule>
  </conditionalFormatting>
  <conditionalFormatting sqref="F9">
    <cfRule type="expression" dxfId="65" priority="6">
      <formula>"if(mod(row(),2)=0,""TRUE"",""FALSE"")"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7"/>
  <sheetViews>
    <sheetView workbookViewId="0">
      <selection activeCell="A15" sqref="A15"/>
    </sheetView>
  </sheetViews>
  <sheetFormatPr defaultRowHeight="14.4" x14ac:dyDescent="0.3"/>
  <cols>
    <col min="1" max="1" width="11.44140625" customWidth="1"/>
    <col min="2" max="2" width="12.88671875" customWidth="1"/>
    <col min="3" max="3" width="13.33203125" customWidth="1"/>
    <col min="4" max="4" width="15.5546875" customWidth="1"/>
    <col min="5" max="5" width="13.33203125" customWidth="1"/>
  </cols>
  <sheetData>
    <row r="1" spans="1:5" x14ac:dyDescent="0.3">
      <c r="A1" s="4" t="s">
        <v>62</v>
      </c>
      <c r="B1" t="s">
        <v>63</v>
      </c>
      <c r="C1" t="s">
        <v>64</v>
      </c>
      <c r="D1" t="s">
        <v>65</v>
      </c>
      <c r="E1" t="s">
        <v>0</v>
      </c>
    </row>
    <row r="2" spans="1:5" x14ac:dyDescent="0.3">
      <c r="A2" s="5">
        <v>2014</v>
      </c>
      <c r="B2">
        <v>20000</v>
      </c>
      <c r="C2">
        <v>6500</v>
      </c>
      <c r="D2">
        <v>250000</v>
      </c>
      <c r="E2" t="s">
        <v>18</v>
      </c>
    </row>
    <row r="3" spans="1:5" x14ac:dyDescent="0.3">
      <c r="A3" s="5">
        <v>2017</v>
      </c>
      <c r="B3">
        <v>5000</v>
      </c>
      <c r="C3">
        <v>8500</v>
      </c>
      <c r="D3">
        <v>65000</v>
      </c>
      <c r="E3" t="s">
        <v>3</v>
      </c>
    </row>
    <row r="4" spans="1:5" x14ac:dyDescent="0.3">
      <c r="A4" s="5">
        <v>2018</v>
      </c>
      <c r="B4">
        <v>40000</v>
      </c>
      <c r="C4">
        <v>25000</v>
      </c>
      <c r="D4">
        <v>450000</v>
      </c>
      <c r="E4" t="s">
        <v>7</v>
      </c>
    </row>
    <row r="5" spans="1:5" x14ac:dyDescent="0.3">
      <c r="A5" s="5">
        <v>2019</v>
      </c>
      <c r="B5">
        <v>50000</v>
      </c>
      <c r="C5">
        <v>3600</v>
      </c>
      <c r="D5">
        <v>25000</v>
      </c>
      <c r="E5" t="s">
        <v>5</v>
      </c>
    </row>
    <row r="6" spans="1:5" x14ac:dyDescent="0.3">
      <c r="A6" s="5">
        <v>2020</v>
      </c>
      <c r="B6">
        <v>600000</v>
      </c>
      <c r="C6">
        <v>45000</v>
      </c>
      <c r="D6">
        <v>65000</v>
      </c>
      <c r="E6" t="s">
        <v>19</v>
      </c>
    </row>
    <row r="7" spans="1:5" x14ac:dyDescent="0.3">
      <c r="A7" s="5">
        <v>2021</v>
      </c>
      <c r="B7">
        <v>55000</v>
      </c>
      <c r="C7">
        <v>25000</v>
      </c>
      <c r="D7">
        <v>45000</v>
      </c>
      <c r="E7" t="s">
        <v>19</v>
      </c>
    </row>
    <row r="8" spans="1:5" x14ac:dyDescent="0.3">
      <c r="A8" s="5">
        <v>2018</v>
      </c>
      <c r="B8">
        <v>5200</v>
      </c>
      <c r="C8">
        <v>47000</v>
      </c>
      <c r="D8">
        <v>450000</v>
      </c>
      <c r="E8" t="s">
        <v>11</v>
      </c>
    </row>
    <row r="9" spans="1:5" x14ac:dyDescent="0.3">
      <c r="A9" s="5">
        <v>2017</v>
      </c>
      <c r="B9">
        <v>4200</v>
      </c>
      <c r="C9">
        <v>65000</v>
      </c>
      <c r="D9">
        <v>650000</v>
      </c>
      <c r="E9" t="s">
        <v>9</v>
      </c>
    </row>
    <row r="10" spans="1:5" x14ac:dyDescent="0.3">
      <c r="A10" s="5">
        <v>2015</v>
      </c>
      <c r="B10">
        <v>10000</v>
      </c>
      <c r="C10">
        <v>45000</v>
      </c>
      <c r="D10">
        <v>45000</v>
      </c>
      <c r="E10" t="s">
        <v>15</v>
      </c>
    </row>
    <row r="11" spans="1:5" x14ac:dyDescent="0.3">
      <c r="A11" s="5">
        <v>2016</v>
      </c>
      <c r="B11">
        <v>80000</v>
      </c>
      <c r="C11">
        <v>2500</v>
      </c>
      <c r="D11">
        <v>85000</v>
      </c>
      <c r="E11" t="s">
        <v>13</v>
      </c>
    </row>
    <row r="12" spans="1:5" x14ac:dyDescent="0.3">
      <c r="B12">
        <v>2000</v>
      </c>
    </row>
    <row r="15" spans="1:5" x14ac:dyDescent="0.3">
      <c r="A15" t="s">
        <v>119</v>
      </c>
    </row>
    <row r="16" spans="1:5" x14ac:dyDescent="0.3">
      <c r="A16" t="s">
        <v>120</v>
      </c>
    </row>
    <row r="17" spans="1:1" x14ac:dyDescent="0.3">
      <c r="A17" t="s">
        <v>121</v>
      </c>
    </row>
  </sheetData>
  <conditionalFormatting sqref="A1:A11">
    <cfRule type="expression" dxfId="64" priority="12">
      <formula>"if(mod(row(),2=0),""TRUE"",""FALSE"")"</formula>
    </cfRule>
    <cfRule type="expression" dxfId="63" priority="13">
      <formula>"if(mod(row(),2)=0,""TRUE"",""FALSE"")"</formula>
    </cfRule>
    <cfRule type="expression" dxfId="62" priority="14">
      <formula>"if(mod(row(),2)=0,""TRUE"",""FALSE"")"</formula>
    </cfRule>
    <cfRule type="expression" dxfId="61" priority="16">
      <formula>"if(mod(row(),2)=0,""TRUE"",""FALSE"")"</formula>
    </cfRule>
  </conditionalFormatting>
  <conditionalFormatting sqref="A2">
    <cfRule type="expression" dxfId="60" priority="19">
      <formula>"if(mod(row(),2=0,""TRUE"",""FALSE"")"</formula>
    </cfRule>
    <cfRule type="expression" priority="20">
      <formula>"if(mod(row(),2=0,""TRUE"",""FALSE"")"</formula>
    </cfRule>
  </conditionalFormatting>
  <conditionalFormatting sqref="A2:A11">
    <cfRule type="expression" dxfId="59" priority="17">
      <formula>"if(mod(row(),2)=0,""TRUE"",""FALSE"")"</formula>
    </cfRule>
  </conditionalFormatting>
  <conditionalFormatting sqref="B1:C12">
    <cfRule type="cellIs" dxfId="58" priority="3" operator="greaterThanOrEqual">
      <formula>5000</formula>
    </cfRule>
    <cfRule type="cellIs" dxfId="57" priority="4" operator="lessThanOrEqual">
      <formula>5000</formula>
    </cfRule>
  </conditionalFormatting>
  <conditionalFormatting sqref="D1:D1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{F06DE8E4-7EF3-483D-BCA4-8DE185330E54}</x14:id>
        </ext>
      </extLst>
    </cfRule>
  </conditionalFormatting>
  <conditionalFormatting sqref="D12:D1048576">
    <cfRule type="dataBar" priority="5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{6A351F9E-F972-41C6-AE0B-B13B4BA2BD2E}</x14:id>
        </ext>
      </extLst>
    </cfRule>
  </conditionalFormatting>
  <conditionalFormatting sqref="E1:E12">
    <cfRule type="beginsWith" dxfId="56" priority="1" operator="beginsWith" text="N">
      <formula>LEFT(E1,LEN("N"))="N"</formula>
    </cfRule>
  </conditionalFormatting>
  <conditionalFormatting sqref="E12:E1048576">
    <cfRule type="containsText" dxfId="55" priority="9" operator="containsText" text="a">
      <formula>NOT(ISERROR(SEARCH("a",E12)))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DE8E4-7EF3-483D-BCA4-8DE185330E5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D1:D12</xm:sqref>
        </x14:conditionalFormatting>
        <x14:conditionalFormatting xmlns:xm="http://schemas.microsoft.com/office/excel/2006/main">
          <x14:cfRule type="dataBar" id="{6A351F9E-F972-41C6-AE0B-B13B4BA2BD2E}">
            <x14:dataBar minLength="0" maxLength="100" border="1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m:sqref>D12:D1048576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F5AA-7D3F-4C8A-B21F-83AB4C6B6939}">
  <dimension ref="A3:B10"/>
  <sheetViews>
    <sheetView workbookViewId="0">
      <selection activeCell="F26" sqref="F26"/>
    </sheetView>
  </sheetViews>
  <sheetFormatPr defaultRowHeight="14.4" x14ac:dyDescent="0.3"/>
  <cols>
    <col min="1" max="2" width="12.5546875" bestFit="1" customWidth="1"/>
  </cols>
  <sheetData>
    <row r="3" spans="1:2" x14ac:dyDescent="0.3">
      <c r="A3" s="100" t="s">
        <v>122</v>
      </c>
      <c r="B3" t="s">
        <v>123</v>
      </c>
    </row>
    <row r="4" spans="1:2" x14ac:dyDescent="0.3">
      <c r="A4" s="101" t="s">
        <v>52</v>
      </c>
      <c r="B4">
        <v>900000</v>
      </c>
    </row>
    <row r="5" spans="1:2" x14ac:dyDescent="0.3">
      <c r="A5" s="101" t="s">
        <v>53</v>
      </c>
      <c r="B5">
        <v>599000</v>
      </c>
    </row>
    <row r="6" spans="1:2" x14ac:dyDescent="0.3">
      <c r="A6" s="101" t="s">
        <v>49</v>
      </c>
      <c r="B6">
        <v>1405000</v>
      </c>
    </row>
    <row r="7" spans="1:2" x14ac:dyDescent="0.3">
      <c r="A7" s="101" t="s">
        <v>51</v>
      </c>
      <c r="B7">
        <v>750000</v>
      </c>
    </row>
    <row r="8" spans="1:2" x14ac:dyDescent="0.3">
      <c r="A8" s="101" t="s">
        <v>50</v>
      </c>
      <c r="B8">
        <v>1050000</v>
      </c>
    </row>
    <row r="9" spans="1:2" x14ac:dyDescent="0.3">
      <c r="A9" s="101" t="s">
        <v>124</v>
      </c>
    </row>
    <row r="10" spans="1:2" x14ac:dyDescent="0.3">
      <c r="A10" s="101" t="s">
        <v>125</v>
      </c>
      <c r="B10">
        <v>4704000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8"/>
  <sheetViews>
    <sheetView workbookViewId="0">
      <selection activeCell="E25" sqref="E25"/>
    </sheetView>
  </sheetViews>
  <sheetFormatPr defaultRowHeight="14.4" x14ac:dyDescent="0.3"/>
  <cols>
    <col min="1" max="1" width="18.6640625" customWidth="1"/>
    <col min="2" max="2" width="22.88671875" customWidth="1"/>
    <col min="3" max="4" width="14.33203125" customWidth="1"/>
    <col min="5" max="5" width="35" customWidth="1"/>
  </cols>
  <sheetData>
    <row r="1" spans="1:5" ht="18" x14ac:dyDescent="0.35">
      <c r="A1" s="9" t="s">
        <v>0</v>
      </c>
      <c r="B1" s="10" t="s">
        <v>1</v>
      </c>
      <c r="C1" s="10" t="s">
        <v>48</v>
      </c>
      <c r="D1" s="10" t="s">
        <v>39</v>
      </c>
      <c r="E1" s="11" t="s">
        <v>2</v>
      </c>
    </row>
    <row r="2" spans="1:5" ht="18" x14ac:dyDescent="0.35">
      <c r="A2" s="6" t="s">
        <v>18</v>
      </c>
      <c r="B2" s="1" t="s">
        <v>6</v>
      </c>
      <c r="C2" s="1" t="s">
        <v>49</v>
      </c>
      <c r="D2" s="1" t="s">
        <v>40</v>
      </c>
      <c r="E2" s="13">
        <v>650000</v>
      </c>
    </row>
    <row r="3" spans="1:5" ht="18" x14ac:dyDescent="0.35">
      <c r="A3" s="6" t="s">
        <v>3</v>
      </c>
      <c r="B3" s="1" t="s">
        <v>4</v>
      </c>
      <c r="C3" s="1" t="s">
        <v>50</v>
      </c>
      <c r="D3" s="1" t="s">
        <v>41</v>
      </c>
      <c r="E3" s="13">
        <v>100000</v>
      </c>
    </row>
    <row r="4" spans="1:5" ht="18" hidden="1" x14ac:dyDescent="0.35">
      <c r="A4" s="6" t="s">
        <v>7</v>
      </c>
      <c r="B4" s="1" t="s">
        <v>8</v>
      </c>
      <c r="C4" s="1" t="s">
        <v>51</v>
      </c>
      <c r="D4" s="1" t="s">
        <v>42</v>
      </c>
      <c r="E4" s="13">
        <v>150000</v>
      </c>
    </row>
    <row r="5" spans="1:5" ht="18" x14ac:dyDescent="0.35">
      <c r="A5" s="6" t="s">
        <v>5</v>
      </c>
      <c r="B5" s="1" t="s">
        <v>6</v>
      </c>
      <c r="C5" s="1" t="s">
        <v>52</v>
      </c>
      <c r="D5" s="1" t="s">
        <v>43</v>
      </c>
      <c r="E5" s="13">
        <v>250000</v>
      </c>
    </row>
    <row r="6" spans="1:5" ht="18" hidden="1" x14ac:dyDescent="0.35">
      <c r="A6" s="6" t="s">
        <v>19</v>
      </c>
      <c r="B6" s="1" t="s">
        <v>20</v>
      </c>
      <c r="C6" s="1" t="s">
        <v>53</v>
      </c>
      <c r="D6" s="1" t="s">
        <v>40</v>
      </c>
      <c r="E6" s="13">
        <v>49000</v>
      </c>
    </row>
    <row r="7" spans="1:5" ht="18" x14ac:dyDescent="0.35">
      <c r="A7" s="6" t="s">
        <v>19</v>
      </c>
      <c r="B7" s="1" t="s">
        <v>17</v>
      </c>
      <c r="C7" s="1" t="s">
        <v>49</v>
      </c>
      <c r="D7" s="1" t="s">
        <v>41</v>
      </c>
      <c r="E7" s="13">
        <v>55000</v>
      </c>
    </row>
    <row r="8" spans="1:5" ht="18" x14ac:dyDescent="0.35">
      <c r="A8" s="6" t="s">
        <v>11</v>
      </c>
      <c r="B8" s="1" t="s">
        <v>12</v>
      </c>
      <c r="C8" s="1" t="s">
        <v>50</v>
      </c>
      <c r="D8" s="1" t="s">
        <v>42</v>
      </c>
      <c r="E8" s="13">
        <v>450000</v>
      </c>
    </row>
    <row r="9" spans="1:5" ht="18" hidden="1" x14ac:dyDescent="0.35">
      <c r="A9" s="6" t="s">
        <v>9</v>
      </c>
      <c r="B9" s="1" t="s">
        <v>10</v>
      </c>
      <c r="C9" s="1" t="s">
        <v>51</v>
      </c>
      <c r="D9" s="1" t="s">
        <v>43</v>
      </c>
      <c r="E9" s="13">
        <v>300000</v>
      </c>
    </row>
    <row r="10" spans="1:5" ht="18" x14ac:dyDescent="0.35">
      <c r="A10" s="6" t="s">
        <v>15</v>
      </c>
      <c r="B10" s="1" t="s">
        <v>16</v>
      </c>
      <c r="C10" s="1" t="s">
        <v>52</v>
      </c>
      <c r="D10" s="1" t="s">
        <v>40</v>
      </c>
      <c r="E10" s="13">
        <v>650000</v>
      </c>
    </row>
    <row r="11" spans="1:5" ht="18" hidden="1" x14ac:dyDescent="0.35">
      <c r="A11" s="6" t="s">
        <v>13</v>
      </c>
      <c r="B11" s="1" t="s">
        <v>14</v>
      </c>
      <c r="C11" s="1" t="s">
        <v>53</v>
      </c>
      <c r="D11" s="1" t="s">
        <v>41</v>
      </c>
      <c r="E11" s="13">
        <v>550000</v>
      </c>
    </row>
    <row r="12" spans="1:5" ht="18" x14ac:dyDescent="0.35">
      <c r="A12" s="6" t="s">
        <v>44</v>
      </c>
      <c r="B12" s="1" t="s">
        <v>45</v>
      </c>
      <c r="C12" s="1" t="s">
        <v>49</v>
      </c>
      <c r="D12" s="1" t="s">
        <v>42</v>
      </c>
      <c r="E12" s="13">
        <v>450000</v>
      </c>
    </row>
    <row r="13" spans="1:5" ht="18" x14ac:dyDescent="0.35">
      <c r="A13" s="6" t="s">
        <v>46</v>
      </c>
      <c r="B13" s="1" t="s">
        <v>47</v>
      </c>
      <c r="C13" s="1" t="s">
        <v>50</v>
      </c>
      <c r="D13" s="1" t="s">
        <v>43</v>
      </c>
      <c r="E13" s="13">
        <v>350000</v>
      </c>
    </row>
    <row r="14" spans="1:5" ht="18" x14ac:dyDescent="0.35">
      <c r="A14" s="6" t="s">
        <v>54</v>
      </c>
      <c r="B14" s="1" t="s">
        <v>17</v>
      </c>
      <c r="C14" s="1" t="s">
        <v>49</v>
      </c>
      <c r="D14" s="1" t="s">
        <v>40</v>
      </c>
      <c r="E14" s="13">
        <v>250000</v>
      </c>
    </row>
    <row r="15" spans="1:5" ht="18" x14ac:dyDescent="0.35">
      <c r="A15" s="6" t="s">
        <v>55</v>
      </c>
      <c r="B15" s="1" t="s">
        <v>56</v>
      </c>
      <c r="C15" s="1" t="s">
        <v>50</v>
      </c>
      <c r="D15" s="1" t="s">
        <v>41</v>
      </c>
      <c r="E15" s="13">
        <v>150000</v>
      </c>
    </row>
    <row r="16" spans="1:5" ht="18" hidden="1" x14ac:dyDescent="0.35">
      <c r="A16" s="6" t="s">
        <v>57</v>
      </c>
      <c r="B16" s="1" t="s">
        <v>58</v>
      </c>
      <c r="C16" s="1" t="s">
        <v>51</v>
      </c>
      <c r="D16" s="1" t="s">
        <v>42</v>
      </c>
      <c r="E16" s="13">
        <v>50000</v>
      </c>
    </row>
    <row r="17" spans="1:5" ht="18" hidden="1" x14ac:dyDescent="0.35">
      <c r="A17" s="7" t="s">
        <v>59</v>
      </c>
      <c r="B17" s="8" t="s">
        <v>60</v>
      </c>
      <c r="C17" s="8" t="s">
        <v>51</v>
      </c>
      <c r="D17" s="8" t="s">
        <v>43</v>
      </c>
      <c r="E17" s="14">
        <v>250000</v>
      </c>
    </row>
    <row r="18" spans="1:5" ht="18" x14ac:dyDescent="0.35">
      <c r="A18" s="7" t="s">
        <v>66</v>
      </c>
      <c r="B18" s="8"/>
      <c r="C18" s="8"/>
      <c r="D18" s="8"/>
      <c r="E18" s="102" t="s">
        <v>126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15"/>
  <sheetViews>
    <sheetView workbookViewId="0">
      <selection activeCell="B13" sqref="B13"/>
    </sheetView>
  </sheetViews>
  <sheetFormatPr defaultRowHeight="14.4" x14ac:dyDescent="0.3"/>
  <cols>
    <col min="1" max="1" width="19.88671875" customWidth="1"/>
    <col min="2" max="2" width="16.33203125" customWidth="1"/>
    <col min="3" max="3" width="13.6640625" customWidth="1"/>
    <col min="4" max="4" width="12.33203125" style="71" customWidth="1"/>
    <col min="6" max="6" width="12.5546875" customWidth="1"/>
    <col min="8" max="8" width="11.88671875" customWidth="1"/>
  </cols>
  <sheetData>
    <row r="1" spans="1:4" ht="15.6" x14ac:dyDescent="0.3">
      <c r="A1" s="49" t="s">
        <v>67</v>
      </c>
      <c r="B1" s="49" t="s">
        <v>68</v>
      </c>
      <c r="C1" s="49" t="s">
        <v>109</v>
      </c>
      <c r="D1" s="69" t="s">
        <v>110</v>
      </c>
    </row>
    <row r="2" spans="1:4" ht="15.6" x14ac:dyDescent="0.3">
      <c r="A2" s="68">
        <v>1</v>
      </c>
      <c r="B2" s="68" t="s">
        <v>69</v>
      </c>
      <c r="C2" s="68"/>
      <c r="D2" s="70" t="b">
        <v>0</v>
      </c>
    </row>
    <row r="3" spans="1:4" ht="15.6" x14ac:dyDescent="0.3">
      <c r="A3" s="68">
        <v>2</v>
      </c>
      <c r="B3" s="68" t="s">
        <v>70</v>
      </c>
      <c r="C3" s="68"/>
      <c r="D3" s="70" t="b">
        <v>0</v>
      </c>
    </row>
    <row r="4" spans="1:4" ht="15.6" x14ac:dyDescent="0.3">
      <c r="A4" s="68">
        <v>3</v>
      </c>
      <c r="B4" s="68" t="s">
        <v>71</v>
      </c>
      <c r="C4" s="68"/>
      <c r="D4" s="70" t="b">
        <v>1</v>
      </c>
    </row>
    <row r="5" spans="1:4" ht="15.6" x14ac:dyDescent="0.3">
      <c r="A5" s="68">
        <v>4</v>
      </c>
      <c r="B5" s="68" t="s">
        <v>72</v>
      </c>
      <c r="C5" s="68"/>
      <c r="D5" s="70" t="b">
        <v>0</v>
      </c>
    </row>
    <row r="6" spans="1:4" ht="15.6" x14ac:dyDescent="0.3">
      <c r="A6" s="68">
        <v>5</v>
      </c>
      <c r="B6" s="68" t="s">
        <v>73</v>
      </c>
      <c r="C6" s="68"/>
      <c r="D6" s="70" t="b">
        <v>0</v>
      </c>
    </row>
    <row r="7" spans="1:4" ht="15.6" x14ac:dyDescent="0.3">
      <c r="A7" s="68">
        <v>6</v>
      </c>
      <c r="B7" s="68" t="s">
        <v>74</v>
      </c>
      <c r="C7" s="68"/>
      <c r="D7" s="70" t="b">
        <v>1</v>
      </c>
    </row>
    <row r="8" spans="1:4" ht="15.6" x14ac:dyDescent="0.3">
      <c r="A8" s="68">
        <v>7</v>
      </c>
      <c r="B8" s="68" t="s">
        <v>75</v>
      </c>
      <c r="C8" s="68"/>
      <c r="D8" s="70" t="b">
        <v>1</v>
      </c>
    </row>
    <row r="9" spans="1:4" ht="15.6" x14ac:dyDescent="0.3">
      <c r="A9" s="68">
        <v>8</v>
      </c>
      <c r="B9" s="68" t="s">
        <v>76</v>
      </c>
      <c r="C9" s="68"/>
      <c r="D9" s="70" t="b">
        <v>1</v>
      </c>
    </row>
    <row r="10" spans="1:4" x14ac:dyDescent="0.3">
      <c r="A10" s="12">
        <f>SUM(A2:A9)</f>
        <v>36</v>
      </c>
    </row>
    <row r="11" spans="1:4" ht="15" thickBot="1" x14ac:dyDescent="0.35"/>
    <row r="12" spans="1:4" ht="21" x14ac:dyDescent="0.4">
      <c r="A12" s="50" t="s">
        <v>77</v>
      </c>
      <c r="B12" s="51">
        <f>COUNT(A1:A9)</f>
        <v>8</v>
      </c>
    </row>
    <row r="13" spans="1:4" ht="21.6" thickBot="1" x14ac:dyDescent="0.45">
      <c r="A13" s="52" t="s">
        <v>78</v>
      </c>
      <c r="B13" s="53">
        <f>COUNTIF(D1:D9,TRUE)</f>
        <v>4</v>
      </c>
    </row>
    <row r="14" spans="1:4" ht="42" customHeight="1" x14ac:dyDescent="0.3"/>
    <row r="15" spans="1:4" hidden="1" x14ac:dyDescent="0.3"/>
  </sheetData>
  <conditionalFormatting sqref="D1:D1048576">
    <cfRule type="cellIs" dxfId="40" priority="5" operator="equal">
      <formula>TRUE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0</xdr:row>
                    <xdr:rowOff>144780</xdr:rowOff>
                  </from>
                  <to>
                    <xdr:col>2</xdr:col>
                    <xdr:colOff>845820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</xdr:row>
                    <xdr:rowOff>144780</xdr:rowOff>
                  </from>
                  <to>
                    <xdr:col>2</xdr:col>
                    <xdr:colOff>845820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2</xdr:col>
                    <xdr:colOff>45720</xdr:colOff>
                    <xdr:row>2</xdr:row>
                    <xdr:rowOff>144780</xdr:rowOff>
                  </from>
                  <to>
                    <xdr:col>2</xdr:col>
                    <xdr:colOff>845820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2</xdr:col>
                    <xdr:colOff>45720</xdr:colOff>
                    <xdr:row>3</xdr:row>
                    <xdr:rowOff>144780</xdr:rowOff>
                  </from>
                  <to>
                    <xdr:col>2</xdr:col>
                    <xdr:colOff>845820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144780</xdr:rowOff>
                  </from>
                  <to>
                    <xdr:col>2</xdr:col>
                    <xdr:colOff>845820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144780</xdr:rowOff>
                  </from>
                  <to>
                    <xdr:col>2</xdr:col>
                    <xdr:colOff>845820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144780</xdr:rowOff>
                  </from>
                  <to>
                    <xdr:col>2</xdr:col>
                    <xdr:colOff>845820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144780</xdr:rowOff>
                  </from>
                  <to>
                    <xdr:col>2</xdr:col>
                    <xdr:colOff>845820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2</xdr:col>
                    <xdr:colOff>45720</xdr:colOff>
                    <xdr:row>1</xdr:row>
                    <xdr:rowOff>144780</xdr:rowOff>
                  </from>
                  <to>
                    <xdr:col>2</xdr:col>
                    <xdr:colOff>845820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144780</xdr:rowOff>
                  </from>
                  <to>
                    <xdr:col>2</xdr:col>
                    <xdr:colOff>845820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144780</xdr:rowOff>
                  </from>
                  <to>
                    <xdr:col>2</xdr:col>
                    <xdr:colOff>845820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5" name="Check Box 14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144780</xdr:rowOff>
                  </from>
                  <to>
                    <xdr:col>2</xdr:col>
                    <xdr:colOff>845820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6" name="Check Box 15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144780</xdr:rowOff>
                  </from>
                  <to>
                    <xdr:col>2</xdr:col>
                    <xdr:colOff>845820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7" name="Check Box 16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144780</xdr:rowOff>
                  </from>
                  <to>
                    <xdr:col>2</xdr:col>
                    <xdr:colOff>845820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144780</xdr:rowOff>
                  </from>
                  <to>
                    <xdr:col>2</xdr:col>
                    <xdr:colOff>845820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9" name="Check Box 18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144780</xdr:rowOff>
                  </from>
                  <to>
                    <xdr:col>2</xdr:col>
                    <xdr:colOff>845820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0" name="Check Box 19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144780</xdr:rowOff>
                  </from>
                  <to>
                    <xdr:col>2</xdr:col>
                    <xdr:colOff>845820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1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22860</xdr:rowOff>
                  </from>
                  <to>
                    <xdr:col>7</xdr:col>
                    <xdr:colOff>762000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2" name="Check Box 21">
              <controlPr defaultSize="0" autoFill="0" autoLine="0" autoPict="0" altText="Status">
                <anchor moveWithCells="1">
                  <from>
                    <xdr:col>7</xdr:col>
                    <xdr:colOff>0</xdr:colOff>
                    <xdr:row>3</xdr:row>
                    <xdr:rowOff>190500</xdr:rowOff>
                  </from>
                  <to>
                    <xdr:col>7</xdr:col>
                    <xdr:colOff>762000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3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4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182880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5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30480</xdr:rowOff>
                  </from>
                  <to>
                    <xdr:col>7</xdr:col>
                    <xdr:colOff>160020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6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7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8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9" name="Check Box 31">
              <controlPr defaultSize="0" autoFill="0" autoLin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6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P29"/>
  <sheetViews>
    <sheetView topLeftCell="A13" workbookViewId="0">
      <selection activeCell="L14" sqref="L14"/>
    </sheetView>
  </sheetViews>
  <sheetFormatPr defaultRowHeight="14.4" x14ac:dyDescent="0.3"/>
  <cols>
    <col min="1" max="1" width="24.33203125" customWidth="1"/>
    <col min="2" max="2" width="37.109375" customWidth="1"/>
    <col min="9" max="9" width="11.44140625" customWidth="1"/>
    <col min="11" max="11" width="10.5546875" customWidth="1"/>
    <col min="16" max="16" width="10.44140625" bestFit="1" customWidth="1"/>
  </cols>
  <sheetData>
    <row r="1" spans="1:12" x14ac:dyDescent="0.3">
      <c r="H1" t="s">
        <v>112</v>
      </c>
    </row>
    <row r="2" spans="1:12" x14ac:dyDescent="0.3">
      <c r="A2" s="15">
        <v>43831</v>
      </c>
      <c r="B2" s="31">
        <v>44562</v>
      </c>
      <c r="H2" s="4" t="s">
        <v>62</v>
      </c>
      <c r="I2" s="4" t="s">
        <v>63</v>
      </c>
      <c r="J2" s="4" t="s">
        <v>64</v>
      </c>
      <c r="K2" s="4" t="s">
        <v>65</v>
      </c>
      <c r="L2" s="86" t="s">
        <v>81</v>
      </c>
    </row>
    <row r="3" spans="1:12" x14ac:dyDescent="0.3">
      <c r="A3" s="15">
        <v>43832</v>
      </c>
      <c r="B3" s="31">
        <v>44594</v>
      </c>
      <c r="H3" s="5">
        <v>2014</v>
      </c>
      <c r="I3" s="5">
        <v>20000</v>
      </c>
      <c r="J3" s="5">
        <v>6500</v>
      </c>
      <c r="K3" s="5">
        <v>250000</v>
      </c>
      <c r="L3">
        <f>AVERAGE(I3:K3)</f>
        <v>92166.666666666672</v>
      </c>
    </row>
    <row r="4" spans="1:12" x14ac:dyDescent="0.3">
      <c r="A4" s="15">
        <v>43833</v>
      </c>
      <c r="B4" s="31">
        <v>44626</v>
      </c>
      <c r="H4" s="5">
        <v>2017</v>
      </c>
      <c r="I4" s="5">
        <v>5000</v>
      </c>
      <c r="J4" s="5">
        <v>8500</v>
      </c>
      <c r="K4" s="5">
        <v>65000</v>
      </c>
      <c r="L4">
        <f t="shared" ref="L4:L12" si="0">AVERAGE(I4:K4)</f>
        <v>26166.666666666668</v>
      </c>
    </row>
    <row r="5" spans="1:12" x14ac:dyDescent="0.3">
      <c r="A5" s="15">
        <v>43834</v>
      </c>
      <c r="B5" s="31">
        <v>44658</v>
      </c>
      <c r="H5" s="5">
        <v>2018</v>
      </c>
      <c r="I5" s="5">
        <v>40000</v>
      </c>
      <c r="J5" s="5">
        <v>25000</v>
      </c>
      <c r="K5" s="5">
        <v>450000</v>
      </c>
      <c r="L5">
        <f t="shared" si="0"/>
        <v>171666.66666666666</v>
      </c>
    </row>
    <row r="6" spans="1:12" x14ac:dyDescent="0.3">
      <c r="A6" s="15">
        <v>43835</v>
      </c>
      <c r="B6" s="31">
        <v>44690</v>
      </c>
      <c r="H6" s="5">
        <v>2019</v>
      </c>
      <c r="I6" s="5">
        <v>50000</v>
      </c>
      <c r="J6" s="5">
        <v>3600</v>
      </c>
      <c r="K6" s="5">
        <v>25000</v>
      </c>
      <c r="L6">
        <f t="shared" si="0"/>
        <v>26200</v>
      </c>
    </row>
    <row r="7" spans="1:12" x14ac:dyDescent="0.3">
      <c r="A7" s="15">
        <v>43836</v>
      </c>
      <c r="B7" s="31">
        <v>44722</v>
      </c>
      <c r="H7" s="5">
        <v>2020</v>
      </c>
      <c r="I7" s="5">
        <v>600000</v>
      </c>
      <c r="J7" s="5">
        <v>45000</v>
      </c>
      <c r="K7" s="5">
        <v>65000</v>
      </c>
      <c r="L7">
        <f t="shared" si="0"/>
        <v>236666.66666666666</v>
      </c>
    </row>
    <row r="8" spans="1:12" x14ac:dyDescent="0.3">
      <c r="A8" s="15">
        <v>43837</v>
      </c>
      <c r="B8" s="31">
        <v>44754</v>
      </c>
      <c r="H8" s="5">
        <v>2021</v>
      </c>
      <c r="I8" s="5">
        <v>55000</v>
      </c>
      <c r="J8" s="5">
        <v>25000</v>
      </c>
      <c r="K8" s="5">
        <v>45000</v>
      </c>
      <c r="L8">
        <f t="shared" si="0"/>
        <v>41666.666666666664</v>
      </c>
    </row>
    <row r="9" spans="1:12" x14ac:dyDescent="0.3">
      <c r="A9" s="15">
        <v>43838</v>
      </c>
      <c r="B9" s="31">
        <v>44786</v>
      </c>
      <c r="H9" s="5">
        <v>2018</v>
      </c>
      <c r="I9" s="5">
        <v>5200</v>
      </c>
      <c r="J9" s="5">
        <v>47000</v>
      </c>
      <c r="K9" s="5">
        <v>450000</v>
      </c>
      <c r="L9">
        <f t="shared" si="0"/>
        <v>167400</v>
      </c>
    </row>
    <row r="10" spans="1:12" x14ac:dyDescent="0.3">
      <c r="A10" s="15">
        <v>43839</v>
      </c>
      <c r="B10" s="31">
        <v>44818</v>
      </c>
      <c r="H10" s="5">
        <v>2017</v>
      </c>
      <c r="I10" s="5">
        <v>4200</v>
      </c>
      <c r="J10" s="5">
        <v>65000</v>
      </c>
      <c r="K10" s="5">
        <v>650000</v>
      </c>
      <c r="L10">
        <f t="shared" si="0"/>
        <v>239733.33333333334</v>
      </c>
    </row>
    <row r="11" spans="1:12" x14ac:dyDescent="0.3">
      <c r="A11" s="15">
        <v>43839</v>
      </c>
      <c r="B11" s="31">
        <v>44850</v>
      </c>
      <c r="H11" s="5">
        <v>2015</v>
      </c>
      <c r="I11" s="5">
        <v>10000</v>
      </c>
      <c r="J11" s="5">
        <v>45000</v>
      </c>
      <c r="K11" s="5">
        <v>45000</v>
      </c>
      <c r="L11">
        <f t="shared" si="0"/>
        <v>33333.333333333336</v>
      </c>
    </row>
    <row r="12" spans="1:12" x14ac:dyDescent="0.3">
      <c r="H12" s="5">
        <v>2016</v>
      </c>
      <c r="I12" s="5">
        <v>80000</v>
      </c>
      <c r="J12" s="5">
        <v>2500</v>
      </c>
      <c r="K12" s="5">
        <v>85000</v>
      </c>
      <c r="L12">
        <f t="shared" si="0"/>
        <v>55833.333333333336</v>
      </c>
    </row>
    <row r="13" spans="1:12" x14ac:dyDescent="0.3">
      <c r="I13">
        <f>SUM(I3:I12)</f>
        <v>869400</v>
      </c>
      <c r="J13">
        <f>SUM(J3:J12)</f>
        <v>273100</v>
      </c>
      <c r="K13">
        <f>SUM(K3:K12)</f>
        <v>2130000</v>
      </c>
      <c r="L13">
        <f>AVERAGE(I13:K13)</f>
        <v>1090833.3333333333</v>
      </c>
    </row>
    <row r="18" spans="1:16" x14ac:dyDescent="0.3">
      <c r="A18" t="s">
        <v>111</v>
      </c>
    </row>
    <row r="19" spans="1:16" x14ac:dyDescent="0.3">
      <c r="A19" s="4" t="s">
        <v>62</v>
      </c>
      <c r="B19" s="4" t="s">
        <v>63</v>
      </c>
      <c r="C19" s="4" t="s">
        <v>64</v>
      </c>
      <c r="D19" s="4" t="s">
        <v>65</v>
      </c>
      <c r="E19" s="85" t="s">
        <v>106</v>
      </c>
    </row>
    <row r="20" spans="1:16" x14ac:dyDescent="0.3">
      <c r="A20" s="5">
        <v>2014</v>
      </c>
      <c r="B20" s="5">
        <v>20000</v>
      </c>
      <c r="C20" s="5">
        <v>6500</v>
      </c>
      <c r="D20" s="5">
        <v>250000</v>
      </c>
      <c r="E20">
        <f>SUM(B20:D20)</f>
        <v>276500</v>
      </c>
    </row>
    <row r="21" spans="1:16" x14ac:dyDescent="0.3">
      <c r="A21" s="5">
        <v>2017</v>
      </c>
      <c r="B21" s="5">
        <v>5000</v>
      </c>
      <c r="C21" s="5">
        <v>8500</v>
      </c>
      <c r="D21" s="5">
        <v>65000</v>
      </c>
      <c r="E21">
        <f t="shared" ref="E21:E29" si="1">SUM(B21:D21)</f>
        <v>78500</v>
      </c>
      <c r="P21" s="16"/>
    </row>
    <row r="22" spans="1:16" x14ac:dyDescent="0.3">
      <c r="A22" s="5">
        <v>2018</v>
      </c>
      <c r="B22" s="5">
        <v>40000</v>
      </c>
      <c r="C22" s="5">
        <v>25000</v>
      </c>
      <c r="D22" s="5">
        <v>450000</v>
      </c>
      <c r="E22">
        <f t="shared" si="1"/>
        <v>515000</v>
      </c>
      <c r="P22" s="16"/>
    </row>
    <row r="23" spans="1:16" x14ac:dyDescent="0.3">
      <c r="A23" s="5">
        <v>2019</v>
      </c>
      <c r="B23" s="5">
        <v>50000</v>
      </c>
      <c r="C23" s="5">
        <v>3600</v>
      </c>
      <c r="D23" s="5">
        <v>25000</v>
      </c>
      <c r="E23">
        <f t="shared" si="1"/>
        <v>78600</v>
      </c>
    </row>
    <row r="24" spans="1:16" x14ac:dyDescent="0.3">
      <c r="A24" s="5">
        <v>2020</v>
      </c>
      <c r="B24" s="5">
        <v>600000</v>
      </c>
      <c r="C24" s="5">
        <v>45000</v>
      </c>
      <c r="D24" s="5">
        <v>65000</v>
      </c>
      <c r="E24">
        <f t="shared" si="1"/>
        <v>710000</v>
      </c>
      <c r="P24" s="17"/>
    </row>
    <row r="25" spans="1:16" x14ac:dyDescent="0.3">
      <c r="A25" s="5">
        <v>2021</v>
      </c>
      <c r="B25" s="5">
        <v>55000</v>
      </c>
      <c r="C25" s="5">
        <v>25000</v>
      </c>
      <c r="D25" s="5">
        <v>45000</v>
      </c>
      <c r="E25">
        <f t="shared" si="1"/>
        <v>125000</v>
      </c>
    </row>
    <row r="26" spans="1:16" x14ac:dyDescent="0.3">
      <c r="A26" s="5">
        <v>2018</v>
      </c>
      <c r="B26" s="5">
        <v>5200</v>
      </c>
      <c r="C26" s="5">
        <v>47000</v>
      </c>
      <c r="D26" s="5">
        <v>450000</v>
      </c>
      <c r="E26">
        <f t="shared" si="1"/>
        <v>502200</v>
      </c>
    </row>
    <row r="27" spans="1:16" x14ac:dyDescent="0.3">
      <c r="A27" s="5">
        <v>2017</v>
      </c>
      <c r="B27" s="5">
        <v>4200</v>
      </c>
      <c r="C27" s="5">
        <v>65000</v>
      </c>
      <c r="D27" s="5">
        <v>650000</v>
      </c>
      <c r="E27">
        <f t="shared" si="1"/>
        <v>719200</v>
      </c>
    </row>
    <row r="28" spans="1:16" x14ac:dyDescent="0.3">
      <c r="A28" s="5">
        <v>2015</v>
      </c>
      <c r="B28" s="5">
        <v>10000</v>
      </c>
      <c r="C28" s="5">
        <v>45000</v>
      </c>
      <c r="D28" s="5">
        <v>45000</v>
      </c>
      <c r="E28">
        <f t="shared" si="1"/>
        <v>100000</v>
      </c>
      <c r="P28" s="16"/>
    </row>
    <row r="29" spans="1:16" x14ac:dyDescent="0.3">
      <c r="A29" s="5">
        <v>2016</v>
      </c>
      <c r="B29" s="5">
        <v>80000</v>
      </c>
      <c r="C29" s="5">
        <v>2500</v>
      </c>
      <c r="D29" s="5">
        <v>85000</v>
      </c>
      <c r="E29">
        <f t="shared" si="1"/>
        <v>167500</v>
      </c>
    </row>
  </sheetData>
  <conditionalFormatting sqref="A20">
    <cfRule type="expression" dxfId="39" priority="7">
      <formula>"if(mod(row(),2)=0,""TRUE"",""FALSE"")"</formula>
    </cfRule>
    <cfRule type="expression" dxfId="38" priority="8">
      <formula>"if(mod(row(),2=0,""TRUE"",""FALSE"")"</formula>
    </cfRule>
    <cfRule type="expression" priority="9">
      <formula>"if(mod(row(),2=0,""TRUE"",""FALSE"")"</formula>
    </cfRule>
  </conditionalFormatting>
  <conditionalFormatting sqref="A20:D29">
    <cfRule type="expression" dxfId="37" priority="6">
      <formula>"if(mod(row(),2)=0,""TRUE"",""FALSE"")"</formula>
    </cfRule>
  </conditionalFormatting>
  <conditionalFormatting sqref="E19 A19:D29">
    <cfRule type="expression" dxfId="36" priority="1">
      <formula>"if(mod(row(),2=0),""TRUE"",""FALSE"")"</formula>
    </cfRule>
    <cfRule type="expression" dxfId="35" priority="2">
      <formula>"if(mod(row(),2)=0,""TRUE"",""FALSE"")"</formula>
    </cfRule>
    <cfRule type="expression" dxfId="34" priority="3">
      <formula>"if(mod(row(),2)=0,""TRUE"",""FALSE"")"</formula>
    </cfRule>
    <cfRule type="expression" dxfId="33" priority="5">
      <formula>"if(mod(row(),2)=0,""TRUE"",""FALSE"")"</formula>
    </cfRule>
  </conditionalFormatting>
  <conditionalFormatting sqref="H3">
    <cfRule type="expression" dxfId="32" priority="22">
      <formula>"if(mod(row(),2)=0,""TRUE"",""FALSE"")"</formula>
    </cfRule>
    <cfRule type="expression" dxfId="31" priority="23">
      <formula>"if(mod(row(),2=0,""TRUE"",""FALSE"")"</formula>
    </cfRule>
    <cfRule type="expression" priority="24">
      <formula>"if(mod(row(),2=0,""TRUE"",""FALSE"")"</formula>
    </cfRule>
  </conditionalFormatting>
  <conditionalFormatting sqref="H3:K12">
    <cfRule type="expression" dxfId="30" priority="21">
      <formula>"if(mod(row(),2)=0,""TRUE"",""FALSE"")"</formula>
    </cfRule>
  </conditionalFormatting>
  <conditionalFormatting sqref="L2 H2:K12">
    <cfRule type="expression" dxfId="29" priority="16">
      <formula>"if(mod(row(),2=0),""TRUE"",""FALSE"")"</formula>
    </cfRule>
    <cfRule type="expression" dxfId="28" priority="17">
      <formula>"if(mod(row(),2)=0,""TRUE"",""FALSE"")"</formula>
    </cfRule>
    <cfRule type="expression" dxfId="27" priority="18">
      <formula>"if(mod(row(),2)=0,""TRUE"",""FALSE"")"</formula>
    </cfRule>
    <cfRule type="expression" dxfId="26" priority="20">
      <formula>"if(mod(row(),2)=0,""TRUE"",""FALSE"")"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M25"/>
  <sheetViews>
    <sheetView topLeftCell="A5" workbookViewId="0">
      <selection activeCell="B16" sqref="B16"/>
    </sheetView>
  </sheetViews>
  <sheetFormatPr defaultRowHeight="14.4" x14ac:dyDescent="0.3"/>
  <cols>
    <col min="1" max="1" width="13" customWidth="1"/>
    <col min="2" max="2" width="19.88671875" customWidth="1"/>
    <col min="3" max="3" width="15" customWidth="1"/>
    <col min="4" max="4" width="14.6640625" customWidth="1"/>
    <col min="7" max="7" width="15.88671875" customWidth="1"/>
    <col min="8" max="8" width="27.109375" customWidth="1"/>
    <col min="9" max="9" width="22.44140625" customWidth="1"/>
    <col min="10" max="10" width="15.33203125" customWidth="1"/>
    <col min="11" max="11" width="12.109375" customWidth="1"/>
    <col min="12" max="12" width="23" customWidth="1"/>
    <col min="13" max="13" width="31" customWidth="1"/>
    <col min="14" max="14" width="10.88671875" customWidth="1"/>
    <col min="15" max="15" width="15.88671875" customWidth="1"/>
    <col min="18" max="18" width="9.109375" customWidth="1"/>
    <col min="19" max="19" width="11.88671875" customWidth="1"/>
    <col min="20" max="20" width="9.88671875" bestFit="1" customWidth="1"/>
  </cols>
  <sheetData>
    <row r="1" spans="1:13" ht="21" x14ac:dyDescent="0.35">
      <c r="A1" s="65" t="s">
        <v>80</v>
      </c>
      <c r="B1" s="66" t="s">
        <v>79</v>
      </c>
      <c r="C1" s="65" t="s">
        <v>85</v>
      </c>
      <c r="D1" s="67" t="s">
        <v>66</v>
      </c>
    </row>
    <row r="2" spans="1:13" ht="18" x14ac:dyDescent="0.35">
      <c r="A2" s="1" t="s">
        <v>30</v>
      </c>
      <c r="B2" s="20">
        <v>650000</v>
      </c>
      <c r="C2" s="18">
        <v>0.25</v>
      </c>
      <c r="D2" s="5">
        <v>80000</v>
      </c>
    </row>
    <row r="3" spans="1:13" ht="18.600000000000001" thickBot="1" x14ac:dyDescent="0.4">
      <c r="A3" s="1" t="s">
        <v>22</v>
      </c>
      <c r="B3" s="20">
        <v>100000</v>
      </c>
      <c r="C3" s="18">
        <v>0.45</v>
      </c>
      <c r="D3" s="5">
        <v>5000</v>
      </c>
    </row>
    <row r="4" spans="1:13" ht="21.6" thickBot="1" x14ac:dyDescent="0.45">
      <c r="A4" s="1" t="s">
        <v>23</v>
      </c>
      <c r="B4" s="20">
        <v>150000</v>
      </c>
      <c r="C4" s="18">
        <v>0.65</v>
      </c>
      <c r="D4" s="5">
        <v>4200</v>
      </c>
      <c r="K4" s="116" t="s">
        <v>87</v>
      </c>
      <c r="L4" s="117"/>
    </row>
    <row r="5" spans="1:13" ht="21" x14ac:dyDescent="0.4">
      <c r="A5" s="1" t="s">
        <v>24</v>
      </c>
      <c r="B5" s="20">
        <v>250000</v>
      </c>
      <c r="C5" s="18">
        <v>0.55000000000000004</v>
      </c>
      <c r="D5" s="5">
        <v>40000</v>
      </c>
      <c r="K5" s="32" t="s">
        <v>88</v>
      </c>
      <c r="L5" s="33" t="s">
        <v>90</v>
      </c>
    </row>
    <row r="6" spans="1:13" ht="21.6" thickBot="1" x14ac:dyDescent="0.45">
      <c r="A6" s="1" t="s">
        <v>89</v>
      </c>
      <c r="B6" s="20">
        <v>49000</v>
      </c>
      <c r="C6" s="18">
        <v>0.55000000000000004</v>
      </c>
      <c r="D6" s="5">
        <v>5200</v>
      </c>
      <c r="K6" s="34" t="s">
        <v>84</v>
      </c>
      <c r="L6" s="109">
        <f>VLOOKUP(L5,A1:D13,4,0)</f>
        <v>40000</v>
      </c>
    </row>
    <row r="7" spans="1:13" ht="18" x14ac:dyDescent="0.35">
      <c r="A7" s="1" t="s">
        <v>31</v>
      </c>
      <c r="B7" s="20">
        <v>55000</v>
      </c>
      <c r="C7" s="18">
        <v>0.45</v>
      </c>
      <c r="D7" s="5">
        <v>50000</v>
      </c>
    </row>
    <row r="8" spans="1:13" ht="18.600000000000001" thickBot="1" x14ac:dyDescent="0.4">
      <c r="A8" s="1" t="s">
        <v>29</v>
      </c>
      <c r="B8" s="20">
        <v>25000</v>
      </c>
      <c r="C8" s="18">
        <v>0.85</v>
      </c>
      <c r="D8" s="5">
        <v>600000</v>
      </c>
    </row>
    <row r="9" spans="1:13" ht="23.4" x14ac:dyDescent="0.45">
      <c r="A9" s="1" t="s">
        <v>29</v>
      </c>
      <c r="B9" s="20">
        <v>450000</v>
      </c>
      <c r="C9" s="18">
        <v>0.25</v>
      </c>
      <c r="D9" s="5">
        <v>55000</v>
      </c>
      <c r="L9" s="118" t="s">
        <v>87</v>
      </c>
      <c r="M9" s="119"/>
    </row>
    <row r="10" spans="1:13" ht="21" x14ac:dyDescent="0.4">
      <c r="A10" s="1" t="s">
        <v>26</v>
      </c>
      <c r="B10" s="20">
        <v>300000</v>
      </c>
      <c r="C10" s="18">
        <v>0.65</v>
      </c>
      <c r="D10" s="5">
        <v>260421.428571428</v>
      </c>
      <c r="L10" s="80" t="s">
        <v>80</v>
      </c>
      <c r="M10" s="79" t="s">
        <v>22</v>
      </c>
    </row>
    <row r="11" spans="1:13" ht="21.6" thickBot="1" x14ac:dyDescent="0.45">
      <c r="A11" s="1" t="s">
        <v>25</v>
      </c>
      <c r="B11" s="20">
        <v>650000</v>
      </c>
      <c r="C11" s="18">
        <v>0.55000000000000004</v>
      </c>
      <c r="D11" s="5">
        <v>294976.19047619001</v>
      </c>
      <c r="L11" s="81" t="s">
        <v>84</v>
      </c>
      <c r="M11" s="110">
        <f>VLOOKUP(M10,A1:D13,4,0)</f>
        <v>5000</v>
      </c>
    </row>
    <row r="12" spans="1:13" ht="18" x14ac:dyDescent="0.35">
      <c r="A12" s="1" t="s">
        <v>28</v>
      </c>
      <c r="B12" s="20">
        <v>550000</v>
      </c>
      <c r="C12" s="18">
        <v>0.45</v>
      </c>
      <c r="D12" s="5">
        <v>329530.95238095202</v>
      </c>
    </row>
    <row r="13" spans="1:13" ht="18" x14ac:dyDescent="0.35">
      <c r="A13" s="1" t="s">
        <v>27</v>
      </c>
      <c r="B13" s="20">
        <v>20000</v>
      </c>
      <c r="C13" s="5"/>
    </row>
    <row r="14" spans="1:13" ht="21" x14ac:dyDescent="0.4">
      <c r="A14" s="106" t="s">
        <v>66</v>
      </c>
      <c r="B14" s="107">
        <f>SUM(B2:B12)</f>
        <v>3229000</v>
      </c>
      <c r="C14" s="5"/>
    </row>
    <row r="15" spans="1:13" ht="21" x14ac:dyDescent="0.4">
      <c r="A15" s="106" t="s">
        <v>81</v>
      </c>
      <c r="B15" s="107">
        <f>AVERAGE(B2:B12)</f>
        <v>293545.45454545453</v>
      </c>
      <c r="C15" s="5"/>
    </row>
    <row r="16" spans="1:13" ht="21" x14ac:dyDescent="0.4">
      <c r="A16" s="106" t="s">
        <v>82</v>
      </c>
      <c r="B16" s="108">
        <f>COUNT(D2:D12)</f>
        <v>11</v>
      </c>
      <c r="H16" s="15"/>
    </row>
    <row r="17" spans="1:13" x14ac:dyDescent="0.3">
      <c r="H17" s="15"/>
      <c r="K17" s="15"/>
      <c r="M17" s="17"/>
    </row>
    <row r="18" spans="1:13" x14ac:dyDescent="0.3">
      <c r="H18" s="15"/>
    </row>
    <row r="19" spans="1:13" x14ac:dyDescent="0.3">
      <c r="H19" s="15"/>
      <c r="K19" s="16"/>
    </row>
    <row r="20" spans="1:13" ht="15" thickBot="1" x14ac:dyDescent="0.35">
      <c r="A20" s="87" t="s">
        <v>113</v>
      </c>
      <c r="H20" s="15"/>
    </row>
    <row r="21" spans="1:13" x14ac:dyDescent="0.3">
      <c r="A21" s="36"/>
      <c r="B21" s="37" t="s">
        <v>31</v>
      </c>
      <c r="H21" s="15"/>
    </row>
    <row r="22" spans="1:13" x14ac:dyDescent="0.3">
      <c r="A22" s="38" t="s">
        <v>66</v>
      </c>
      <c r="B22" s="39">
        <f>VLOOKUP(B21,A1:D12,4,0)</f>
        <v>50000</v>
      </c>
      <c r="H22" s="15"/>
    </row>
    <row r="23" spans="1:13" x14ac:dyDescent="0.3">
      <c r="A23" s="40" t="s">
        <v>83</v>
      </c>
      <c r="B23" s="41" t="str">
        <f>IF(B22=B21,"True","False")</f>
        <v>False</v>
      </c>
    </row>
    <row r="24" spans="1:13" ht="15" thickBot="1" x14ac:dyDescent="0.35">
      <c r="A24" s="42" t="s">
        <v>82</v>
      </c>
      <c r="B24" s="43">
        <f>COUNTIF(A1:D12,B21)</f>
        <v>1</v>
      </c>
    </row>
    <row r="25" spans="1:13" x14ac:dyDescent="0.3">
      <c r="J25" s="35"/>
    </row>
  </sheetData>
  <sortState xmlns:xlrd2="http://schemas.microsoft.com/office/spreadsheetml/2017/richdata2" ref="R10:S19">
    <sortCondition ref="R9:R19"/>
  </sortState>
  <mergeCells count="2">
    <mergeCell ref="K4:L4"/>
    <mergeCell ref="L9:M9"/>
  </mergeCells>
  <conditionalFormatting sqref="D2:D12">
    <cfRule type="expression" dxfId="25" priority="15">
      <formula>"if(mod(row(),2=0),""TRUE"",""FALSE"")"</formula>
    </cfRule>
    <cfRule type="expression" dxfId="24" priority="16">
      <formula>"if(mod(row(),2)=0,""TRUE"",""FALSE"")"</formula>
    </cfRule>
    <cfRule type="expression" dxfId="23" priority="17">
      <formula>"if(mod(row(),2)=0,""TRUE"",""FALSE"")"</formula>
    </cfRule>
    <cfRule type="expression" dxfId="22" priority="19">
      <formula>"if(mod(row(),2)=0,""TRUE"",""FALSE"")"</formula>
    </cfRule>
    <cfRule type="expression" dxfId="21" priority="20">
      <formula>"if(mod(row(),2)=0,""TRUE"",""FALSE"")"</formula>
    </cfRule>
  </conditionalFormatting>
  <dataValidations count="1">
    <dataValidation type="list" allowBlank="1" showInputMessage="1" showErrorMessage="1" sqref="O42 B21 R42" xr:uid="{00000000-0002-0000-0800-000000000000}">
      <formula1>$A$2:$A$13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G34"/>
  <sheetViews>
    <sheetView topLeftCell="A15" workbookViewId="0">
      <selection activeCell="C33" sqref="C33"/>
    </sheetView>
  </sheetViews>
  <sheetFormatPr defaultRowHeight="14.4" x14ac:dyDescent="0.3"/>
  <cols>
    <col min="1" max="1" width="22.44140625" customWidth="1"/>
    <col min="2" max="2" width="39.6640625" customWidth="1"/>
    <col min="3" max="3" width="24.5546875" customWidth="1"/>
    <col min="4" max="4" width="23.21875" customWidth="1"/>
    <col min="5" max="5" width="21.6640625" customWidth="1"/>
    <col min="6" max="6" width="15.6640625" customWidth="1"/>
    <col min="10" max="10" width="45.33203125" customWidth="1"/>
    <col min="11" max="11" width="27.88671875" customWidth="1"/>
    <col min="12" max="12" width="27.109375" customWidth="1"/>
    <col min="13" max="13" width="23.6640625" customWidth="1"/>
  </cols>
  <sheetData>
    <row r="1" spans="1:4" ht="18" x14ac:dyDescent="0.35">
      <c r="A1" s="21" t="s">
        <v>0</v>
      </c>
      <c r="B1" s="21" t="s">
        <v>1</v>
      </c>
      <c r="C1" s="21" t="s">
        <v>86</v>
      </c>
      <c r="D1" s="26" t="s">
        <v>2</v>
      </c>
    </row>
    <row r="2" spans="1:4" ht="18" x14ac:dyDescent="0.35">
      <c r="A2" s="22" t="s">
        <v>18</v>
      </c>
      <c r="B2" s="23" t="s">
        <v>6</v>
      </c>
      <c r="C2" s="104" t="str">
        <f>(A2&amp;" "&amp;B2)</f>
        <v>Feroz Khan</v>
      </c>
      <c r="D2" s="22">
        <v>650000</v>
      </c>
    </row>
    <row r="3" spans="1:4" ht="18" x14ac:dyDescent="0.35">
      <c r="A3" s="19" t="s">
        <v>3</v>
      </c>
      <c r="B3" s="1" t="s">
        <v>4</v>
      </c>
      <c r="C3" s="104" t="str">
        <f t="shared" ref="C3:C17" si="0">(A3&amp;" "&amp;B3)</f>
        <v>Hari Sharma</v>
      </c>
      <c r="D3" s="19">
        <v>100000</v>
      </c>
    </row>
    <row r="4" spans="1:4" ht="18" x14ac:dyDescent="0.35">
      <c r="A4" s="22" t="s">
        <v>7</v>
      </c>
      <c r="B4" s="23" t="s">
        <v>8</v>
      </c>
      <c r="C4" s="104" t="str">
        <f t="shared" si="0"/>
        <v>Harish Mittal</v>
      </c>
      <c r="D4" s="22">
        <v>150000</v>
      </c>
    </row>
    <row r="5" spans="1:4" ht="18" x14ac:dyDescent="0.35">
      <c r="A5" s="19" t="s">
        <v>5</v>
      </c>
      <c r="B5" s="1" t="s">
        <v>6</v>
      </c>
      <c r="C5" s="104" t="str">
        <f t="shared" si="0"/>
        <v>Jia Khan</v>
      </c>
      <c r="D5" s="19">
        <v>250000</v>
      </c>
    </row>
    <row r="6" spans="1:4" ht="18" x14ac:dyDescent="0.35">
      <c r="A6" s="22" t="s">
        <v>19</v>
      </c>
      <c r="B6" s="23" t="s">
        <v>20</v>
      </c>
      <c r="C6" s="104" t="str">
        <f t="shared" si="0"/>
        <v>Namrata Singh</v>
      </c>
      <c r="D6" s="22">
        <v>49000</v>
      </c>
    </row>
    <row r="7" spans="1:4" ht="18" x14ac:dyDescent="0.35">
      <c r="A7" s="19" t="s">
        <v>19</v>
      </c>
      <c r="B7" s="1" t="s">
        <v>17</v>
      </c>
      <c r="C7" s="104" t="str">
        <f t="shared" si="0"/>
        <v>Namrata Das</v>
      </c>
      <c r="D7" s="19">
        <v>55000</v>
      </c>
    </row>
    <row r="8" spans="1:4" ht="18" x14ac:dyDescent="0.35">
      <c r="A8" s="22" t="s">
        <v>11</v>
      </c>
      <c r="B8" s="23" t="s">
        <v>12</v>
      </c>
      <c r="C8" s="104" t="str">
        <f t="shared" si="0"/>
        <v>Ram Verma</v>
      </c>
      <c r="D8" s="22">
        <v>25000</v>
      </c>
    </row>
    <row r="9" spans="1:4" ht="18" x14ac:dyDescent="0.35">
      <c r="A9" s="19" t="s">
        <v>9</v>
      </c>
      <c r="B9" s="1" t="s">
        <v>10</v>
      </c>
      <c r="C9" s="104" t="str">
        <f t="shared" si="0"/>
        <v>Robert Kurt</v>
      </c>
      <c r="D9" s="19">
        <v>450000</v>
      </c>
    </row>
    <row r="10" spans="1:4" ht="18" x14ac:dyDescent="0.35">
      <c r="A10" s="22" t="s">
        <v>15</v>
      </c>
      <c r="B10" s="23" t="s">
        <v>16</v>
      </c>
      <c r="C10" s="104" t="str">
        <f t="shared" si="0"/>
        <v>Shefali Tomar</v>
      </c>
      <c r="D10" s="22">
        <v>300000</v>
      </c>
    </row>
    <row r="11" spans="1:4" ht="18" x14ac:dyDescent="0.35">
      <c r="A11" s="19" t="s">
        <v>13</v>
      </c>
      <c r="B11" s="1" t="s">
        <v>14</v>
      </c>
      <c r="C11" s="104" t="str">
        <f t="shared" si="0"/>
        <v>Venkat Raman</v>
      </c>
      <c r="D11" s="19">
        <v>650000</v>
      </c>
    </row>
    <row r="12" spans="1:4" ht="18" x14ac:dyDescent="0.35">
      <c r="A12" s="22" t="s">
        <v>44</v>
      </c>
      <c r="B12" s="23" t="s">
        <v>45</v>
      </c>
      <c r="C12" s="104" t="str">
        <f t="shared" si="0"/>
        <v>Ghanshaym Kumar</v>
      </c>
      <c r="D12" s="22">
        <v>550000</v>
      </c>
    </row>
    <row r="13" spans="1:4" ht="18" x14ac:dyDescent="0.35">
      <c r="A13" s="19" t="s">
        <v>46</v>
      </c>
      <c r="B13" s="1" t="s">
        <v>47</v>
      </c>
      <c r="C13" s="104" t="str">
        <f t="shared" si="0"/>
        <v>Kiran Gupta</v>
      </c>
      <c r="D13" s="19">
        <v>431327.272727273</v>
      </c>
    </row>
    <row r="14" spans="1:4" ht="18" x14ac:dyDescent="0.35">
      <c r="A14" s="22" t="s">
        <v>54</v>
      </c>
      <c r="B14" s="23" t="s">
        <v>17</v>
      </c>
      <c r="C14" s="104" t="str">
        <f t="shared" si="0"/>
        <v>Jogi  Das</v>
      </c>
      <c r="D14" s="22">
        <v>454290.909090909</v>
      </c>
    </row>
    <row r="15" spans="1:4" ht="18" x14ac:dyDescent="0.35">
      <c r="A15" s="19" t="s">
        <v>55</v>
      </c>
      <c r="B15" s="1" t="s">
        <v>56</v>
      </c>
      <c r="C15" s="104" t="str">
        <f t="shared" si="0"/>
        <v>Aryan Mukherji</v>
      </c>
      <c r="D15" s="19">
        <v>477254.54545454599</v>
      </c>
    </row>
    <row r="16" spans="1:4" ht="18" x14ac:dyDescent="0.35">
      <c r="A16" s="22" t="s">
        <v>57</v>
      </c>
      <c r="B16" s="23" t="s">
        <v>58</v>
      </c>
      <c r="C16" s="104" t="str">
        <f t="shared" si="0"/>
        <v>Ashish  Mehra</v>
      </c>
      <c r="D16" s="22">
        <v>500218.181818182</v>
      </c>
    </row>
    <row r="17" spans="1:7" ht="18" x14ac:dyDescent="0.35">
      <c r="A17" s="24" t="s">
        <v>59</v>
      </c>
      <c r="B17" s="25" t="s">
        <v>60</v>
      </c>
      <c r="C17" s="104" t="str">
        <f t="shared" si="0"/>
        <v>Binod Mishra</v>
      </c>
      <c r="D17" s="24">
        <v>523181.81818181899</v>
      </c>
    </row>
    <row r="19" spans="1:7" x14ac:dyDescent="0.3">
      <c r="A19" t="s">
        <v>114</v>
      </c>
    </row>
    <row r="20" spans="1:7" ht="21" x14ac:dyDescent="0.4">
      <c r="A20" s="27" t="s">
        <v>115</v>
      </c>
      <c r="B20" s="26" t="s">
        <v>2</v>
      </c>
      <c r="C20" s="26"/>
    </row>
    <row r="21" spans="1:7" ht="18" x14ac:dyDescent="0.35">
      <c r="A21" s="22" t="s">
        <v>11</v>
      </c>
      <c r="B21" s="105">
        <f>VLOOKUP(A21,A1:D17,4,0)</f>
        <v>25000</v>
      </c>
    </row>
    <row r="22" spans="1:7" ht="18" x14ac:dyDescent="0.35">
      <c r="A22" s="19" t="s">
        <v>9</v>
      </c>
      <c r="B22" s="105">
        <f t="shared" ref="B22:B25" si="1">VLOOKUP(A22,A2:D18,4,0)</f>
        <v>450000</v>
      </c>
      <c r="G22">
        <v>2.5</v>
      </c>
    </row>
    <row r="23" spans="1:7" ht="18" x14ac:dyDescent="0.35">
      <c r="A23" s="22" t="s">
        <v>15</v>
      </c>
      <c r="B23" s="105">
        <f t="shared" si="1"/>
        <v>300000</v>
      </c>
    </row>
    <row r="24" spans="1:7" ht="18" x14ac:dyDescent="0.35">
      <c r="A24" s="19" t="s">
        <v>13</v>
      </c>
      <c r="B24" s="105">
        <f t="shared" si="1"/>
        <v>650000</v>
      </c>
    </row>
    <row r="25" spans="1:7" ht="18" x14ac:dyDescent="0.35">
      <c r="A25" s="22" t="s">
        <v>44</v>
      </c>
      <c r="B25" s="105">
        <f t="shared" si="1"/>
        <v>550000</v>
      </c>
    </row>
    <row r="26" spans="1:7" ht="18" x14ac:dyDescent="0.35">
      <c r="B26" s="28"/>
    </row>
    <row r="27" spans="1:7" ht="18" x14ac:dyDescent="0.35">
      <c r="B27" s="28"/>
    </row>
    <row r="28" spans="1:7" x14ac:dyDescent="0.3">
      <c r="A28" t="s">
        <v>113</v>
      </c>
    </row>
    <row r="29" spans="1:7" ht="21" x14ac:dyDescent="0.4">
      <c r="A29" s="27" t="s">
        <v>115</v>
      </c>
      <c r="B29" s="27" t="s">
        <v>116</v>
      </c>
      <c r="C29" s="26" t="s">
        <v>79</v>
      </c>
    </row>
    <row r="30" spans="1:7" ht="18" x14ac:dyDescent="0.35">
      <c r="A30" s="22" t="s">
        <v>11</v>
      </c>
      <c r="B30" s="23" t="s">
        <v>30</v>
      </c>
      <c r="C30">
        <f>VLOOKUP(B30,'Q9'!A2:D12,2,0)</f>
        <v>650000</v>
      </c>
    </row>
    <row r="31" spans="1:7" ht="18" x14ac:dyDescent="0.35">
      <c r="A31" s="19" t="s">
        <v>9</v>
      </c>
      <c r="B31" s="1" t="s">
        <v>22</v>
      </c>
      <c r="C31">
        <f>VLOOKUP(B31,'Q9'!A3:D13,2,0)</f>
        <v>100000</v>
      </c>
    </row>
    <row r="32" spans="1:7" ht="18" x14ac:dyDescent="0.35">
      <c r="A32" s="22" t="s">
        <v>15</v>
      </c>
      <c r="B32" s="23" t="s">
        <v>24</v>
      </c>
      <c r="C32">
        <f>VLOOKUP(B32,'Q9'!A4:D14,2,0)</f>
        <v>250000</v>
      </c>
    </row>
    <row r="33" spans="1:4" ht="18" x14ac:dyDescent="0.35">
      <c r="A33" s="19" t="s">
        <v>13</v>
      </c>
      <c r="B33" s="1" t="s">
        <v>23</v>
      </c>
      <c r="C33" t="e">
        <f>VLOOKUP(B33,'Q9'!A5:D15,2,0)</f>
        <v>#N/A</v>
      </c>
      <c r="D33" t="s">
        <v>127</v>
      </c>
    </row>
    <row r="34" spans="1:4" ht="18" x14ac:dyDescent="0.35">
      <c r="A34" s="22" t="s">
        <v>44</v>
      </c>
      <c r="B34" s="23" t="s">
        <v>31</v>
      </c>
      <c r="C34">
        <f>VLOOKUP(B34,'Q9'!A6:D16,2,0)</f>
        <v>55000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U21"/>
  <sheetViews>
    <sheetView workbookViewId="0">
      <selection activeCell="F13" sqref="F13"/>
    </sheetView>
  </sheetViews>
  <sheetFormatPr defaultRowHeight="14.4" x14ac:dyDescent="0.3"/>
  <cols>
    <col min="1" max="1" width="14" customWidth="1"/>
    <col min="2" max="2" width="13.33203125" bestFit="1" customWidth="1"/>
    <col min="3" max="3" width="13.5546875" customWidth="1"/>
    <col min="4" max="4" width="14.6640625" customWidth="1"/>
    <col min="18" max="18" width="42.5546875" customWidth="1"/>
    <col min="19" max="19" width="13.88671875" customWidth="1"/>
    <col min="20" max="20" width="14.44140625" customWidth="1"/>
    <col min="21" max="21" width="14.88671875" customWidth="1"/>
  </cols>
  <sheetData>
    <row r="1" spans="1:4" ht="15.6" x14ac:dyDescent="0.3">
      <c r="A1" s="29" t="s">
        <v>62</v>
      </c>
      <c r="B1" s="29" t="s">
        <v>63</v>
      </c>
      <c r="C1" s="29" t="s">
        <v>64</v>
      </c>
      <c r="D1" s="29" t="s">
        <v>65</v>
      </c>
    </row>
    <row r="2" spans="1:4" ht="15.6" x14ac:dyDescent="0.3">
      <c r="A2" s="30">
        <v>2017</v>
      </c>
      <c r="B2" s="83">
        <v>5000</v>
      </c>
      <c r="C2" s="30">
        <v>8500</v>
      </c>
      <c r="D2" s="30">
        <v>65000</v>
      </c>
    </row>
    <row r="3" spans="1:4" ht="15.6" x14ac:dyDescent="0.3">
      <c r="A3" s="30">
        <v>2018</v>
      </c>
      <c r="B3" s="82">
        <v>40000</v>
      </c>
      <c r="C3" s="30">
        <v>25000</v>
      </c>
      <c r="D3" s="30">
        <v>450000</v>
      </c>
    </row>
    <row r="4" spans="1:4" ht="15.6" x14ac:dyDescent="0.3">
      <c r="A4" s="30">
        <v>2019</v>
      </c>
      <c r="B4" s="82">
        <v>50000</v>
      </c>
      <c r="C4" s="30">
        <v>3600</v>
      </c>
      <c r="D4" s="30">
        <v>25000</v>
      </c>
    </row>
    <row r="5" spans="1:4" ht="15.6" x14ac:dyDescent="0.3">
      <c r="A5" s="30">
        <v>2020</v>
      </c>
      <c r="B5" s="82">
        <v>600000</v>
      </c>
      <c r="C5" s="30">
        <v>45000</v>
      </c>
      <c r="D5" s="30">
        <v>65000</v>
      </c>
    </row>
    <row r="6" spans="1:4" ht="15.6" x14ac:dyDescent="0.3">
      <c r="A6" s="30">
        <v>2021</v>
      </c>
      <c r="B6" s="82">
        <v>55000</v>
      </c>
      <c r="C6" s="30">
        <v>25000</v>
      </c>
      <c r="D6" s="30">
        <v>45000</v>
      </c>
    </row>
    <row r="11" spans="1:4" x14ac:dyDescent="0.3">
      <c r="A11" t="s">
        <v>118</v>
      </c>
    </row>
    <row r="12" spans="1:4" ht="15.6" x14ac:dyDescent="0.3">
      <c r="A12" s="29" t="s">
        <v>63</v>
      </c>
      <c r="B12">
        <f>MIN(B1:B6)</f>
        <v>5000</v>
      </c>
    </row>
    <row r="13" spans="1:4" ht="15.6" x14ac:dyDescent="0.3">
      <c r="A13" s="29" t="s">
        <v>64</v>
      </c>
      <c r="B13">
        <f>MIN(C1:C6)</f>
        <v>3600</v>
      </c>
    </row>
    <row r="14" spans="1:4" ht="15.6" x14ac:dyDescent="0.3">
      <c r="A14" s="29" t="s">
        <v>65</v>
      </c>
      <c r="B14">
        <f>MIN(D1:D6)</f>
        <v>25000</v>
      </c>
    </row>
    <row r="17" spans="1:21" x14ac:dyDescent="0.3">
      <c r="R17" t="s">
        <v>114</v>
      </c>
    </row>
    <row r="18" spans="1:21" ht="21" x14ac:dyDescent="0.4">
      <c r="A18" s="112"/>
      <c r="B18" s="112"/>
      <c r="C18" s="112"/>
      <c r="D18" s="112"/>
      <c r="R18" s="27" t="s">
        <v>117</v>
      </c>
      <c r="S18" s="27" t="s">
        <v>63</v>
      </c>
      <c r="T18" s="27" t="s">
        <v>64</v>
      </c>
      <c r="U18" s="27" t="s">
        <v>65</v>
      </c>
    </row>
    <row r="19" spans="1:21" ht="15.6" x14ac:dyDescent="0.3">
      <c r="A19" s="30"/>
      <c r="R19" s="30">
        <v>2019</v>
      </c>
      <c r="S19">
        <f>VLOOKUP(R19,A2:D6,2,0)</f>
        <v>50000</v>
      </c>
      <c r="T19">
        <f>VLOOKUP(R19,A1:E6,COLUMNS(A1:C1),FALSE)</f>
        <v>3600</v>
      </c>
      <c r="U19">
        <f>VLOOKUP(R19,A1:E6,COLUMNS(A1:D1),FALSE)</f>
        <v>25000</v>
      </c>
    </row>
    <row r="20" spans="1:21" ht="15.6" x14ac:dyDescent="0.3">
      <c r="A20" s="30"/>
      <c r="R20" s="30">
        <v>2020</v>
      </c>
      <c r="S20">
        <f t="shared" ref="S20:S21" si="0">VLOOKUP(R20,A2:E7,COLUMNS(A2:B2),FALSE)</f>
        <v>600000</v>
      </c>
      <c r="T20">
        <f t="shared" ref="T20:T21" si="1">VLOOKUP(R20,A2:E7,COLUMNS(A2:C2),FALSE)</f>
        <v>45000</v>
      </c>
      <c r="U20">
        <f t="shared" ref="U20:U21" si="2">VLOOKUP(R20,A2:E7,COLUMNS(A2:D2),FALSE)</f>
        <v>65000</v>
      </c>
    </row>
    <row r="21" spans="1:21" ht="15.6" x14ac:dyDescent="0.3">
      <c r="A21" s="30"/>
      <c r="R21" s="30">
        <v>2021</v>
      </c>
      <c r="S21">
        <f t="shared" si="0"/>
        <v>55000</v>
      </c>
      <c r="T21">
        <f t="shared" si="1"/>
        <v>25000</v>
      </c>
      <c r="U21">
        <f t="shared" si="2"/>
        <v>45000</v>
      </c>
    </row>
  </sheetData>
  <conditionalFormatting sqref="A12:A14">
    <cfRule type="expression" dxfId="20" priority="4">
      <formula>"if(mod(row(),2)=0,""TRUE"",""FALSE"")"</formula>
    </cfRule>
    <cfRule type="expression" dxfId="19" priority="5">
      <formula>"if(mod(row(),2)=0,""TRUE"",""FALSE"")"</formula>
    </cfRule>
    <cfRule type="expression" dxfId="18" priority="6">
      <formula>"if(mod(row(),2=0),""TRUE"",""FALSE"")"</formula>
    </cfRule>
  </conditionalFormatting>
  <conditionalFormatting sqref="A19:A21">
    <cfRule type="expression" dxfId="17" priority="37">
      <formula>"if(mod(row(),2)=0,""TRUE"",""FALSE"")"</formula>
    </cfRule>
    <cfRule type="expression" dxfId="16" priority="38">
      <formula>"if(mod(row(),2)=0,""TRUE"",""FALSE"")"</formula>
    </cfRule>
    <cfRule type="expression" dxfId="15" priority="39">
      <formula>"if(mod(row(),2)=0,""TRUE"",""FALSE"")"</formula>
    </cfRule>
  </conditionalFormatting>
  <conditionalFormatting sqref="A1:D6">
    <cfRule type="expression" dxfId="14" priority="44">
      <formula>"if(mod(row(),2)=0,""TRUE"",""FALSE"")"</formula>
    </cfRule>
    <cfRule type="expression" dxfId="13" priority="45">
      <formula>"if(mod(row(),2)=0,""TRUE"",""FALSE"")"</formula>
    </cfRule>
    <cfRule type="expression" dxfId="12" priority="46">
      <formula>"if(mod(row(),2=0),""TRUE"",""FALSE"")"</formula>
    </cfRule>
    <cfRule type="expression" dxfId="11" priority="46">
      <formula>"if(mod(row(),2)=0,""TRUE"",""FALSE"")"</formula>
    </cfRule>
  </conditionalFormatting>
  <conditionalFormatting sqref="A2:D6">
    <cfRule type="expression" dxfId="10" priority="43">
      <formula>"if(mod(row(),2)=0,""TRUE"",""FALSE"")"</formula>
    </cfRule>
  </conditionalFormatting>
  <conditionalFormatting sqref="R19:R21">
    <cfRule type="expression" dxfId="9" priority="1">
      <formula>"if(mod(row(),2)=0,""TRUE"",""FALSE"")"</formula>
    </cfRule>
    <cfRule type="expression" dxfId="8" priority="2">
      <formula>"if(mod(row(),2)=0,""TRUE"",""FALSE"")"</formula>
    </cfRule>
    <cfRule type="expression" dxfId="7" priority="3">
      <formula>"if(mod(row(),2)=0,""TRUE"",""FALSE"")"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I17"/>
  <sheetViews>
    <sheetView showGridLines="0" workbookViewId="0">
      <selection activeCell="M32" sqref="M32"/>
    </sheetView>
  </sheetViews>
  <sheetFormatPr defaultRowHeight="14.4" x14ac:dyDescent="0.3"/>
  <cols>
    <col min="1" max="1" width="25.33203125" customWidth="1"/>
    <col min="2" max="2" width="22.6640625" customWidth="1"/>
    <col min="3" max="3" width="16.88671875" customWidth="1"/>
    <col min="4" max="4" width="22.109375" customWidth="1"/>
    <col min="5" max="5" width="11.6640625" customWidth="1"/>
    <col min="6" max="6" width="12.5546875" bestFit="1" customWidth="1"/>
  </cols>
  <sheetData>
    <row r="1" spans="1:9" ht="23.4" x14ac:dyDescent="0.3">
      <c r="A1" s="120" t="s">
        <v>104</v>
      </c>
      <c r="B1" s="120"/>
      <c r="C1" s="120"/>
      <c r="D1" s="120"/>
      <c r="E1" s="56"/>
      <c r="F1" s="56"/>
      <c r="G1" s="56"/>
      <c r="H1" s="56"/>
      <c r="I1" s="57"/>
    </row>
    <row r="2" spans="1:9" ht="23.4" x14ac:dyDescent="0.45">
      <c r="A2" s="94" t="s">
        <v>91</v>
      </c>
      <c r="B2" s="94" t="s">
        <v>92</v>
      </c>
      <c r="C2" s="94" t="s">
        <v>93</v>
      </c>
      <c r="D2" s="94" t="s">
        <v>94</v>
      </c>
      <c r="I2" s="58"/>
    </row>
    <row r="3" spans="1:9" ht="23.4" x14ac:dyDescent="0.45">
      <c r="A3" s="95" t="s">
        <v>95</v>
      </c>
      <c r="B3" s="96">
        <v>200</v>
      </c>
      <c r="C3" s="103">
        <f>PRODUCT(B3*D3)</f>
        <v>2000</v>
      </c>
      <c r="D3" s="97">
        <v>10</v>
      </c>
      <c r="I3" s="58"/>
    </row>
    <row r="4" spans="1:9" ht="23.4" x14ac:dyDescent="0.45">
      <c r="A4" s="95" t="s">
        <v>96</v>
      </c>
      <c r="B4" s="98">
        <v>600</v>
      </c>
      <c r="C4" s="103">
        <f t="shared" ref="C4:C9" si="0">PRODUCT(B4*D4)</f>
        <v>1200</v>
      </c>
      <c r="D4" s="97">
        <v>2</v>
      </c>
      <c r="I4" s="58"/>
    </row>
    <row r="5" spans="1:9" ht="23.4" x14ac:dyDescent="0.45">
      <c r="A5" s="95" t="s">
        <v>97</v>
      </c>
      <c r="B5" s="96">
        <v>1200</v>
      </c>
      <c r="C5" s="103">
        <f t="shared" si="0"/>
        <v>3600</v>
      </c>
      <c r="D5" s="97">
        <v>3</v>
      </c>
      <c r="I5" s="58"/>
    </row>
    <row r="6" spans="1:9" ht="23.4" x14ac:dyDescent="0.45">
      <c r="A6" s="95" t="s">
        <v>98</v>
      </c>
      <c r="B6" s="96">
        <v>300</v>
      </c>
      <c r="C6" s="103">
        <f t="shared" si="0"/>
        <v>1200</v>
      </c>
      <c r="D6" s="97">
        <v>4</v>
      </c>
      <c r="I6" s="58"/>
    </row>
    <row r="7" spans="1:9" ht="23.4" x14ac:dyDescent="0.45">
      <c r="A7" s="95" t="s">
        <v>99</v>
      </c>
      <c r="B7" s="96">
        <v>700</v>
      </c>
      <c r="C7" s="103">
        <f t="shared" si="0"/>
        <v>3500</v>
      </c>
      <c r="D7" s="97">
        <v>5</v>
      </c>
      <c r="I7" s="58"/>
    </row>
    <row r="8" spans="1:9" ht="23.4" x14ac:dyDescent="0.45">
      <c r="A8" s="95" t="s">
        <v>100</v>
      </c>
      <c r="B8" s="96">
        <v>1200</v>
      </c>
      <c r="C8" s="103">
        <f t="shared" si="0"/>
        <v>7200</v>
      </c>
      <c r="D8" s="97">
        <v>6</v>
      </c>
      <c r="I8" s="58"/>
    </row>
    <row r="9" spans="1:9" ht="23.4" x14ac:dyDescent="0.45">
      <c r="A9" s="95" t="s">
        <v>101</v>
      </c>
      <c r="B9" s="96">
        <v>100</v>
      </c>
      <c r="C9" s="103">
        <f t="shared" si="0"/>
        <v>200</v>
      </c>
      <c r="D9" s="97">
        <v>2</v>
      </c>
      <c r="I9" s="58"/>
    </row>
    <row r="10" spans="1:9" ht="24" thickBot="1" x14ac:dyDescent="0.5">
      <c r="A10" s="59"/>
      <c r="B10" s="60"/>
      <c r="C10" s="60"/>
      <c r="D10" s="60"/>
      <c r="I10" s="58"/>
    </row>
    <row r="11" spans="1:9" ht="24" thickBot="1" x14ac:dyDescent="0.5">
      <c r="A11" s="88" t="s">
        <v>102</v>
      </c>
      <c r="B11" s="89">
        <f>SUM(C3:C9)</f>
        <v>18900</v>
      </c>
      <c r="C11" s="60"/>
      <c r="D11" s="60"/>
      <c r="I11" s="58"/>
    </row>
    <row r="12" spans="1:9" ht="24" thickBot="1" x14ac:dyDescent="0.5">
      <c r="A12" s="90" t="s">
        <v>103</v>
      </c>
      <c r="B12" s="91">
        <f>B11*F12</f>
        <v>1890</v>
      </c>
      <c r="C12" s="60"/>
      <c r="D12" s="60"/>
      <c r="E12" s="54" t="s">
        <v>103</v>
      </c>
      <c r="F12" s="55">
        <v>0.1</v>
      </c>
      <c r="I12" s="58"/>
    </row>
    <row r="13" spans="1:9" ht="24" thickBot="1" x14ac:dyDescent="0.5">
      <c r="A13" s="90" t="s">
        <v>105</v>
      </c>
      <c r="B13" s="91">
        <f>B11*F13</f>
        <v>2268</v>
      </c>
      <c r="C13" s="60"/>
      <c r="D13" s="60"/>
      <c r="E13" s="54" t="s">
        <v>105</v>
      </c>
      <c r="F13" s="55">
        <v>0.12</v>
      </c>
      <c r="I13" s="58"/>
    </row>
    <row r="14" spans="1:9" ht="24" thickBot="1" x14ac:dyDescent="0.5">
      <c r="A14" s="92" t="s">
        <v>66</v>
      </c>
      <c r="B14" s="93">
        <f>SUM(B11:B13)</f>
        <v>23058</v>
      </c>
      <c r="C14" s="60"/>
      <c r="D14" s="60"/>
      <c r="I14" s="58"/>
    </row>
    <row r="15" spans="1:9" x14ac:dyDescent="0.3">
      <c r="A15" s="63"/>
      <c r="I15" s="58"/>
    </row>
    <row r="16" spans="1:9" x14ac:dyDescent="0.3">
      <c r="A16" s="63"/>
      <c r="I16" s="58"/>
    </row>
    <row r="17" spans="1:9" ht="15" thickBot="1" x14ac:dyDescent="0.35">
      <c r="A17" s="64"/>
      <c r="B17" s="61"/>
      <c r="C17" s="61"/>
      <c r="D17" s="61"/>
      <c r="E17" s="61"/>
      <c r="F17" s="61"/>
      <c r="G17" s="61"/>
      <c r="H17" s="61"/>
      <c r="I17" s="62"/>
    </row>
  </sheetData>
  <mergeCells count="1">
    <mergeCell ref="A1:D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D11"/>
  <sheetViews>
    <sheetView workbookViewId="0">
      <selection activeCell="C5" sqref="C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5" bestFit="1" customWidth="1"/>
    <col min="4" max="4" width="9.33203125" bestFit="1" customWidth="1"/>
  </cols>
  <sheetData>
    <row r="1" spans="1:4" x14ac:dyDescent="0.3">
      <c r="A1" s="4" t="s">
        <v>62</v>
      </c>
      <c r="B1" s="4" t="s">
        <v>63</v>
      </c>
      <c r="C1" s="4" t="s">
        <v>64</v>
      </c>
      <c r="D1" s="4" t="s">
        <v>65</v>
      </c>
    </row>
    <row r="2" spans="1:4" x14ac:dyDescent="0.3">
      <c r="A2" s="5">
        <v>2014</v>
      </c>
      <c r="B2" s="5">
        <v>20000</v>
      </c>
      <c r="C2" s="5">
        <v>6500</v>
      </c>
      <c r="D2" s="5">
        <v>250000</v>
      </c>
    </row>
    <row r="3" spans="1:4" x14ac:dyDescent="0.3">
      <c r="A3" s="5">
        <v>2017</v>
      </c>
      <c r="B3" s="5">
        <v>5000</v>
      </c>
      <c r="C3" s="5">
        <v>8500</v>
      </c>
      <c r="D3" s="5">
        <v>65000</v>
      </c>
    </row>
    <row r="4" spans="1:4" x14ac:dyDescent="0.3">
      <c r="A4" s="5">
        <v>2018</v>
      </c>
      <c r="B4" s="5">
        <v>40000</v>
      </c>
      <c r="C4" s="5">
        <v>25000</v>
      </c>
      <c r="D4" s="5">
        <v>450000</v>
      </c>
    </row>
    <row r="5" spans="1:4" x14ac:dyDescent="0.3">
      <c r="A5" s="5">
        <v>2019</v>
      </c>
      <c r="B5" s="5">
        <v>50000</v>
      </c>
      <c r="C5" s="5">
        <v>3600</v>
      </c>
      <c r="D5" s="5">
        <v>25000</v>
      </c>
    </row>
    <row r="6" spans="1:4" x14ac:dyDescent="0.3">
      <c r="A6" s="5">
        <v>2020</v>
      </c>
      <c r="B6" s="5">
        <v>600000</v>
      </c>
      <c r="C6" s="5">
        <v>45000</v>
      </c>
      <c r="D6" s="5">
        <v>65000</v>
      </c>
    </row>
    <row r="7" spans="1:4" x14ac:dyDescent="0.3">
      <c r="A7" s="5">
        <v>2021</v>
      </c>
      <c r="B7" s="5">
        <v>55000</v>
      </c>
      <c r="C7" s="5">
        <v>25000</v>
      </c>
      <c r="D7" s="5">
        <v>45000</v>
      </c>
    </row>
    <row r="8" spans="1:4" x14ac:dyDescent="0.3">
      <c r="A8" s="5">
        <v>2018</v>
      </c>
      <c r="B8" s="5">
        <v>5200</v>
      </c>
      <c r="C8" s="5">
        <v>47000</v>
      </c>
      <c r="D8" s="5">
        <v>450000</v>
      </c>
    </row>
    <row r="9" spans="1:4" x14ac:dyDescent="0.3">
      <c r="A9" s="5">
        <v>2017</v>
      </c>
      <c r="B9" s="5">
        <v>4200</v>
      </c>
      <c r="C9" s="5">
        <v>65000</v>
      </c>
      <c r="D9" s="5">
        <v>650000</v>
      </c>
    </row>
    <row r="10" spans="1:4" x14ac:dyDescent="0.3">
      <c r="A10" s="5">
        <v>2015</v>
      </c>
      <c r="B10" s="5">
        <v>10000</v>
      </c>
      <c r="C10" s="5">
        <v>45000</v>
      </c>
      <c r="D10" s="5">
        <v>45000</v>
      </c>
    </row>
    <row r="11" spans="1:4" x14ac:dyDescent="0.3">
      <c r="A11" s="5">
        <v>2016</v>
      </c>
      <c r="B11" s="5">
        <v>80000</v>
      </c>
      <c r="C11" s="5">
        <v>2500</v>
      </c>
      <c r="D11" s="5">
        <v>85000</v>
      </c>
    </row>
  </sheetData>
  <conditionalFormatting sqref="A2">
    <cfRule type="expression" dxfId="6" priority="7">
      <formula>"if(mod(row(),2)=0,""TRUE"",""FALSE"")"</formula>
    </cfRule>
    <cfRule type="expression" dxfId="5" priority="8">
      <formula>"if(mod(row(),2=0,""TRUE"",""FALSE"")"</formula>
    </cfRule>
    <cfRule type="expression" priority="9">
      <formula>"if(mod(row(),2=0,""TRUE"",""FALSE"")"</formula>
    </cfRule>
  </conditionalFormatting>
  <conditionalFormatting sqref="A1:D11">
    <cfRule type="expression" dxfId="4" priority="1">
      <formula>"if(mod(row(),2=0),""TRUE"",""FALSE"")"</formula>
    </cfRule>
    <cfRule type="expression" dxfId="3" priority="2">
      <formula>"if(mod(row(),2)=0,""TRUE"",""FALSE"")"</formula>
    </cfRule>
    <cfRule type="expression" dxfId="2" priority="3">
      <formula>"if(mod(row(),2)=0,""TRUE"",""FALSE"")"</formula>
    </cfRule>
    <cfRule type="expression" dxfId="1" priority="5">
      <formula>"if(mod(row(),2)=0,""TRUE"",""FALSE"")"</formula>
    </cfRule>
  </conditionalFormatting>
  <conditionalFormatting sqref="A2:D11">
    <cfRule type="expression" dxfId="0" priority="6">
      <formula>"if(mod(row(),2)=0,""TRUE"",""FALSE"")"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9F799-9CEB-4C90-8268-A19190EE8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Q6_result</vt:lpstr>
      <vt:lpstr>Q6</vt:lpstr>
      <vt:lpstr>Q7</vt:lpstr>
      <vt:lpstr>Q8</vt:lpstr>
      <vt:lpstr>Q9</vt:lpstr>
      <vt:lpstr>Q10</vt:lpstr>
      <vt:lpstr>Q11</vt:lpstr>
      <vt:lpstr>Q12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.</dc:creator>
  <cp:lastModifiedBy>home</cp:lastModifiedBy>
  <dcterms:created xsi:type="dcterms:W3CDTF">2021-10-22T07:52:42Z</dcterms:created>
  <dcterms:modified xsi:type="dcterms:W3CDTF">2024-03-09T09:31:42Z</dcterms:modified>
</cp:coreProperties>
</file>