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\Desktop\Crater-Analysis\Lab Craters\Combined Results\"/>
    </mc:Choice>
  </mc:AlternateContent>
  <xr:revisionPtr revIDLastSave="0" documentId="13_ncr:1_{4546617F-518D-4BC5-B3FD-B4C2E2083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ror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9" i="1"/>
  <c r="I73" i="1"/>
  <c r="N52" i="1" s="1"/>
  <c r="I55" i="1"/>
  <c r="N34" i="1" s="1"/>
  <c r="I56" i="1"/>
  <c r="N35" i="1" s="1"/>
  <c r="I57" i="1"/>
  <c r="N36" i="1" s="1"/>
  <c r="I58" i="1"/>
  <c r="N37" i="1" s="1"/>
  <c r="I59" i="1"/>
  <c r="N38" i="1" s="1"/>
  <c r="I60" i="1"/>
  <c r="N39" i="1" s="1"/>
  <c r="I61" i="1"/>
  <c r="N40" i="1" s="1"/>
  <c r="I62" i="1"/>
  <c r="N41" i="1" s="1"/>
  <c r="I63" i="1"/>
  <c r="N42" i="1" s="1"/>
  <c r="I64" i="1"/>
  <c r="I65" i="1"/>
  <c r="N44" i="1" s="1"/>
  <c r="I66" i="1"/>
  <c r="N45" i="1" s="1"/>
  <c r="I67" i="1"/>
  <c r="N46" i="1" s="1"/>
  <c r="I68" i="1"/>
  <c r="N47" i="1" s="1"/>
  <c r="I69" i="1"/>
  <c r="N48" i="1" s="1"/>
  <c r="I70" i="1"/>
  <c r="I71" i="1"/>
  <c r="N50" i="1" s="1"/>
  <c r="I72" i="1"/>
  <c r="N51" i="1" s="1"/>
  <c r="I54" i="1"/>
  <c r="N33" i="1" s="1"/>
  <c r="L45" i="1"/>
  <c r="M45" i="1"/>
  <c r="O45" i="1"/>
  <c r="O41" i="1"/>
  <c r="M41" i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L36" i="1"/>
  <c r="O35" i="1"/>
  <c r="M35" i="1"/>
  <c r="L35" i="1"/>
  <c r="O34" i="1"/>
  <c r="M34" i="1"/>
  <c r="L34" i="1"/>
  <c r="O44" i="1"/>
  <c r="M44" i="1"/>
  <c r="L44" i="1"/>
  <c r="O43" i="1"/>
  <c r="M43" i="1"/>
  <c r="L43" i="1"/>
  <c r="O42" i="1"/>
  <c r="M42" i="1"/>
  <c r="L42" i="1"/>
  <c r="O33" i="1"/>
  <c r="M33" i="1"/>
  <c r="L33" i="1"/>
  <c r="O52" i="1"/>
  <c r="M49" i="1"/>
  <c r="L49" i="1"/>
  <c r="O51" i="1"/>
  <c r="M50" i="1"/>
  <c r="L50" i="1"/>
  <c r="O50" i="1"/>
  <c r="M52" i="1"/>
  <c r="L52" i="1"/>
  <c r="O49" i="1"/>
  <c r="M51" i="1"/>
  <c r="L51" i="1"/>
  <c r="O47" i="1"/>
  <c r="M47" i="1"/>
  <c r="L47" i="1"/>
  <c r="O48" i="1"/>
  <c r="M48" i="1"/>
  <c r="L48" i="1"/>
  <c r="O46" i="1"/>
  <c r="M46" i="1"/>
  <c r="L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<sst xmlns="http://schemas.openxmlformats.org/spreadsheetml/2006/main" count="64" uniqueCount="38">
  <si>
    <t>ID</t>
  </si>
  <si>
    <t>Depth</t>
  </si>
  <si>
    <t>Diameter</t>
  </si>
  <si>
    <t>Volume</t>
  </si>
  <si>
    <t>Ridge Height</t>
  </si>
  <si>
    <t>02_09_2022_250Torr_test3.txt</t>
  </si>
  <si>
    <t>02_09_2022_6Torr_test1.txt</t>
  </si>
  <si>
    <t>02_09_2022_6Torr_test2.txt</t>
  </si>
  <si>
    <t>2022_10_25_50mTorr_h10_1s_noacrylic.txt</t>
  </si>
  <si>
    <t>2022_10_25_6Torr_h15_1s_noacrylic.txt</t>
  </si>
  <si>
    <t>2022_10_31_50mTorr_h10_1s_noacrylic.txt</t>
  </si>
  <si>
    <t>2022_10_31_50mTorr_h3_1s_noacrylic.txt</t>
  </si>
  <si>
    <t>2022_11_01_50mTorr_h10_1s_032gs_noacrylic.txt</t>
  </si>
  <si>
    <t>2022_11_01_50mTorr_h15_1s_noacrylic.txt</t>
  </si>
  <si>
    <t>2022_11_01_50mTorr_h3_1s_032gs_noacrylic.txt</t>
  </si>
  <si>
    <t>2022_11_01_6Torr_h10_1s_noacrylic.txt</t>
  </si>
  <si>
    <t>2022_11_01_6Torr_h10_1s_noacrylic_smoothed.txt</t>
  </si>
  <si>
    <t>25_10_2022_6Torr_0_3s_noacrylic.txt</t>
  </si>
  <si>
    <t>crater01_03_09_2022.txt</t>
  </si>
  <si>
    <t>crater10_03_29_2022.txt</t>
  </si>
  <si>
    <t>crater11_03_29_2022.txt</t>
  </si>
  <si>
    <t>crater12_03_29_2022.txt</t>
  </si>
  <si>
    <t>crater2_03_29_2022.txt</t>
  </si>
  <si>
    <t>crater3_03_29_2022.txt</t>
  </si>
  <si>
    <t>crater4_03_29_2022.txt</t>
  </si>
  <si>
    <t>crater5_03_29_2022.txt</t>
  </si>
  <si>
    <t>crater6_03_29_2022.txt</t>
  </si>
  <si>
    <t>crater7_03_29_2022.txt</t>
  </si>
  <si>
    <t>crater8_03_29_2022.txt</t>
  </si>
  <si>
    <t>crater9_03_29_2022.txt</t>
  </si>
  <si>
    <t>crater_63mTorr_uncropped.txt</t>
  </si>
  <si>
    <t>crater_ambient_cropped.txt</t>
  </si>
  <si>
    <t>crater_depth.txt</t>
  </si>
  <si>
    <t>Total error</t>
  </si>
  <si>
    <t>Depth (mm)</t>
  </si>
  <si>
    <t>Diameter (mm)</t>
  </si>
  <si>
    <t>Volume (mm^3)</t>
  </si>
  <si>
    <t>Ridge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</si>
</sst>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B30" workbookViewId="0">
      <selection activeCell="M33" sqref="M33:M52"/>
    </sheetView>
  </sheetViews>
  <sheetFormatPr defaultRowHeight="14.4" x14ac:dyDescent="0.3"/>
  <cols>
    <col min="2" max="2" width="47.5546875" customWidth="1"/>
    <col min="11" max="11" width="7.109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11" x14ac:dyDescent="0.3">
      <c r="A2">
        <v>0</v>
      </c>
      <c r="B2" t="s">
        <v>5</v>
      </c>
      <c r="C2">
        <v>6.5866184077487594E-2</v>
      </c>
      <c r="D2">
        <v>0.77209140600000004</v>
      </c>
      <c r="E2">
        <v>2080.33171646255</v>
      </c>
      <c r="F2">
        <v>6.5866184077487594E-2</v>
      </c>
      <c r="H2" s="2">
        <f>SQRT(POWER(C2,2)+POWER(0.7,2))</f>
        <v>0.70309199554889645</v>
      </c>
      <c r="I2" s="2">
        <f>SQRT(POWER(D2,2)+POWER(2*0.7,2))</f>
        <v>1.5987886474512685</v>
      </c>
      <c r="J2" s="2"/>
      <c r="K2" s="2">
        <f>SQRT(POWER(F2,2)+POWER(0.7,2))</f>
        <v>0.70309199554889645</v>
      </c>
    </row>
    <row r="3" spans="1:11" x14ac:dyDescent="0.3">
      <c r="A3">
        <v>1</v>
      </c>
      <c r="B3" t="s">
        <v>6</v>
      </c>
      <c r="C3">
        <v>5.0844243371557301E-3</v>
      </c>
      <c r="D3">
        <v>0.90217456080601399</v>
      </c>
      <c r="E3">
        <v>311.58126397381301</v>
      </c>
      <c r="F3">
        <v>5.0844243371557301E-3</v>
      </c>
      <c r="H3" s="2">
        <f t="shared" ref="H3:H29" si="0">SQRT(POWER(C3,2)+POWER(0.7,2))</f>
        <v>0.70001846502134513</v>
      </c>
      <c r="I3" s="2">
        <f t="shared" ref="I3:I29" si="1">SQRT(POWER(D3,2)+POWER(2*0.7,2))</f>
        <v>1.6655086124561242</v>
      </c>
      <c r="J3" s="2"/>
      <c r="K3" s="2">
        <f t="shared" ref="K3:K29" si="2">SQRT(POWER(F3,2)+POWER(0.7,2))</f>
        <v>0.70001846502134513</v>
      </c>
    </row>
    <row r="4" spans="1:11" x14ac:dyDescent="0.3">
      <c r="A4">
        <v>2</v>
      </c>
      <c r="B4" t="s">
        <v>7</v>
      </c>
      <c r="C4">
        <v>7.1196392218749703E-3</v>
      </c>
      <c r="D4">
        <v>0.89353725556945296</v>
      </c>
      <c r="E4">
        <v>390.26938937744001</v>
      </c>
      <c r="F4">
        <v>7.1196392218749703E-3</v>
      </c>
      <c r="H4" s="2">
        <f t="shared" si="0"/>
        <v>0.70003620567985592</v>
      </c>
      <c r="I4" s="2">
        <f t="shared" si="1"/>
        <v>1.6608458167724629</v>
      </c>
      <c r="J4" s="2"/>
      <c r="K4" s="2">
        <f t="shared" si="2"/>
        <v>0.70003620567985592</v>
      </c>
    </row>
    <row r="5" spans="1:11" x14ac:dyDescent="0.3">
      <c r="A5">
        <v>3</v>
      </c>
      <c r="B5" t="s">
        <v>8</v>
      </c>
      <c r="C5">
        <v>2.8918656535342199E-2</v>
      </c>
      <c r="D5">
        <v>0.85328166802098804</v>
      </c>
      <c r="E5">
        <v>1291.3710604356099</v>
      </c>
      <c r="F5">
        <v>2.8918656535342199E-2</v>
      </c>
      <c r="H5" s="2">
        <f t="shared" si="0"/>
        <v>0.70059709441005324</v>
      </c>
      <c r="I5" s="2">
        <f t="shared" si="1"/>
        <v>1.6395394490467985</v>
      </c>
      <c r="J5" s="2"/>
      <c r="K5" s="2">
        <f t="shared" si="2"/>
        <v>0.70059709441005324</v>
      </c>
    </row>
    <row r="6" spans="1:11" x14ac:dyDescent="0.3">
      <c r="A6">
        <v>4</v>
      </c>
      <c r="B6" t="s">
        <v>9</v>
      </c>
      <c r="C6">
        <v>5.0191214780484798E-3</v>
      </c>
      <c r="D6">
        <v>0.90308884282193602</v>
      </c>
      <c r="E6">
        <v>311.167316164071</v>
      </c>
      <c r="F6">
        <v>5.0191214780484798E-3</v>
      </c>
      <c r="H6" s="2">
        <f t="shared" si="0"/>
        <v>0.70001799375474005</v>
      </c>
      <c r="I6" s="2">
        <f t="shared" si="1"/>
        <v>1.6660040390195527</v>
      </c>
      <c r="J6" s="2"/>
      <c r="K6" s="2">
        <f t="shared" si="2"/>
        <v>0.70001799375474005</v>
      </c>
    </row>
    <row r="7" spans="1:11" x14ac:dyDescent="0.3">
      <c r="A7">
        <v>5</v>
      </c>
      <c r="B7" t="s">
        <v>10</v>
      </c>
      <c r="C7">
        <v>2.2555144079334701E-2</v>
      </c>
      <c r="D7">
        <v>0.87182195562465303</v>
      </c>
      <c r="E7">
        <v>1132.1412679894199</v>
      </c>
      <c r="F7">
        <v>2.2555144079334701E-2</v>
      </c>
      <c r="H7" s="2">
        <f t="shared" si="0"/>
        <v>0.70036328753329113</v>
      </c>
      <c r="I7" s="2">
        <f t="shared" si="1"/>
        <v>1.6492645398204602</v>
      </c>
      <c r="J7" s="2"/>
      <c r="K7" s="2">
        <f t="shared" si="2"/>
        <v>0.70036328753329113</v>
      </c>
    </row>
    <row r="8" spans="1:11" x14ac:dyDescent="0.3">
      <c r="A8">
        <v>6</v>
      </c>
      <c r="B8" t="s">
        <v>11</v>
      </c>
      <c r="C8">
        <v>3.65527297879404E-2</v>
      </c>
      <c r="D8">
        <v>0.780299601858925</v>
      </c>
      <c r="E8">
        <v>1119.41095827103</v>
      </c>
      <c r="F8">
        <v>3.65527297879404E-2</v>
      </c>
      <c r="H8" s="2">
        <f t="shared" si="0"/>
        <v>0.70095370892445541</v>
      </c>
      <c r="I8" s="2">
        <f t="shared" si="1"/>
        <v>1.6027686884454651</v>
      </c>
      <c r="J8" s="2"/>
      <c r="K8" s="2">
        <f t="shared" si="2"/>
        <v>0.70095370892445541</v>
      </c>
    </row>
    <row r="9" spans="1:11" x14ac:dyDescent="0.3">
      <c r="A9">
        <v>7</v>
      </c>
      <c r="B9" t="s">
        <v>12</v>
      </c>
      <c r="C9">
        <v>0.14190938488638599</v>
      </c>
      <c r="D9">
        <v>0.48044598525519799</v>
      </c>
      <c r="E9">
        <v>106.720720386255</v>
      </c>
      <c r="F9">
        <v>0.14190938488638599</v>
      </c>
      <c r="H9" s="2">
        <f t="shared" si="0"/>
        <v>0.71423964712051113</v>
      </c>
      <c r="I9" s="2">
        <f t="shared" si="1"/>
        <v>1.4801447039893896</v>
      </c>
      <c r="J9" s="2"/>
      <c r="K9" s="2">
        <f t="shared" si="2"/>
        <v>0.71423964712051113</v>
      </c>
    </row>
    <row r="10" spans="1:11" x14ac:dyDescent="0.3">
      <c r="A10">
        <v>8</v>
      </c>
      <c r="B10" t="s">
        <v>13</v>
      </c>
      <c r="C10">
        <v>4.8719134528919801E-2</v>
      </c>
      <c r="D10">
        <v>0.812421493584912</v>
      </c>
      <c r="E10">
        <v>1729.48167403398</v>
      </c>
      <c r="F10">
        <v>4.8719134528919801E-2</v>
      </c>
      <c r="H10" s="2">
        <f t="shared" si="0"/>
        <v>0.70169334760224633</v>
      </c>
      <c r="I10" s="2">
        <f t="shared" si="1"/>
        <v>1.6186502658816508</v>
      </c>
      <c r="J10" s="2"/>
      <c r="K10" s="2">
        <f t="shared" si="2"/>
        <v>0.70169334760224633</v>
      </c>
    </row>
    <row r="11" spans="1:11" x14ac:dyDescent="0.3">
      <c r="A11">
        <v>9</v>
      </c>
      <c r="B11" t="s">
        <v>14</v>
      </c>
      <c r="C11">
        <v>7.8516345879454205E-2</v>
      </c>
      <c r="D11">
        <v>0.81871129273270005</v>
      </c>
      <c r="E11">
        <v>323.95841565446699</v>
      </c>
      <c r="F11">
        <v>7.8516345879454205E-2</v>
      </c>
      <c r="H11" s="2">
        <f t="shared" si="0"/>
        <v>0.70438967664941121</v>
      </c>
      <c r="I11" s="2">
        <f t="shared" si="1"/>
        <v>1.62181632155064</v>
      </c>
      <c r="J11" s="2"/>
      <c r="K11" s="2">
        <f t="shared" si="2"/>
        <v>0.70438967664941121</v>
      </c>
    </row>
    <row r="12" spans="1:11" x14ac:dyDescent="0.3">
      <c r="A12">
        <v>10</v>
      </c>
      <c r="B12" t="s">
        <v>15</v>
      </c>
      <c r="C12">
        <v>5.8546780490175499E-3</v>
      </c>
      <c r="D12">
        <v>0.94157487816832097</v>
      </c>
      <c r="E12">
        <v>343.85115248149401</v>
      </c>
      <c r="F12">
        <v>5.8546780490175499E-3</v>
      </c>
      <c r="H12" s="2">
        <f t="shared" si="0"/>
        <v>0.70002448332544598</v>
      </c>
      <c r="I12" s="2">
        <f t="shared" si="1"/>
        <v>1.6871761174215596</v>
      </c>
      <c r="J12" s="2"/>
      <c r="K12" s="2">
        <f t="shared" si="2"/>
        <v>0.70002448332544598</v>
      </c>
    </row>
    <row r="13" spans="1:11" x14ac:dyDescent="0.3">
      <c r="A13">
        <v>11</v>
      </c>
      <c r="B13" t="s">
        <v>16</v>
      </c>
      <c r="C13">
        <v>2.1249356181963601E-3</v>
      </c>
      <c r="D13">
        <v>0.94244199136211504</v>
      </c>
      <c r="E13">
        <v>245.067032532144</v>
      </c>
      <c r="F13">
        <v>2.1249356181963601E-3</v>
      </c>
      <c r="H13" s="2">
        <f t="shared" si="0"/>
        <v>0.70000322524355663</v>
      </c>
      <c r="I13" s="2">
        <f t="shared" si="1"/>
        <v>1.6876601870882031</v>
      </c>
      <c r="J13" s="2"/>
      <c r="K13" s="2">
        <f t="shared" si="2"/>
        <v>0.70000322524355663</v>
      </c>
    </row>
    <row r="14" spans="1:11" x14ac:dyDescent="0.3">
      <c r="A14">
        <v>12</v>
      </c>
      <c r="B14" t="s">
        <v>17</v>
      </c>
      <c r="C14">
        <v>2.1689324403387601E-2</v>
      </c>
      <c r="D14">
        <v>0.79293577599999998</v>
      </c>
      <c r="E14">
        <v>535.85797458321701</v>
      </c>
      <c r="F14">
        <v>2.1689324403387601E-2</v>
      </c>
      <c r="H14" s="2">
        <f t="shared" si="0"/>
        <v>0.70033593852741505</v>
      </c>
      <c r="I14" s="2">
        <f t="shared" si="1"/>
        <v>1.6089584037074178</v>
      </c>
      <c r="J14" s="2"/>
      <c r="K14" s="2">
        <f t="shared" si="2"/>
        <v>0.70033593852741505</v>
      </c>
    </row>
    <row r="15" spans="1:11" x14ac:dyDescent="0.3">
      <c r="A15">
        <v>13</v>
      </c>
      <c r="B15" t="s">
        <v>18</v>
      </c>
      <c r="C15">
        <v>2.1354285427251499E-2</v>
      </c>
      <c r="D15">
        <v>0.87813513660919995</v>
      </c>
      <c r="E15">
        <v>1081.90404963174</v>
      </c>
      <c r="F15">
        <v>2.1354285427251499E-2</v>
      </c>
      <c r="H15" s="2">
        <f t="shared" si="0"/>
        <v>0.70032564247363416</v>
      </c>
      <c r="I15" s="2">
        <f t="shared" si="1"/>
        <v>1.6526104556572483</v>
      </c>
      <c r="J15" s="2"/>
      <c r="K15" s="2">
        <f t="shared" si="2"/>
        <v>0.70032564247363416</v>
      </c>
    </row>
    <row r="16" spans="1:11" x14ac:dyDescent="0.3">
      <c r="A16">
        <v>14</v>
      </c>
      <c r="B16" t="s">
        <v>19</v>
      </c>
      <c r="C16">
        <v>7.9660895478164892E-3</v>
      </c>
      <c r="D16">
        <v>0.92863761817613799</v>
      </c>
      <c r="E16">
        <v>368.46845219616301</v>
      </c>
      <c r="F16">
        <v>7.9660895478164892E-3</v>
      </c>
      <c r="H16" s="2">
        <f t="shared" si="0"/>
        <v>0.70004532609159231</v>
      </c>
      <c r="I16" s="2">
        <f t="shared" si="1"/>
        <v>1.6799904243452848</v>
      </c>
      <c r="J16" s="2"/>
      <c r="K16" s="2">
        <f t="shared" si="2"/>
        <v>0.70004532609159231</v>
      </c>
    </row>
    <row r="17" spans="1:12" x14ac:dyDescent="0.3">
      <c r="A17">
        <v>15</v>
      </c>
      <c r="B17" t="s">
        <v>20</v>
      </c>
      <c r="C17">
        <v>4.45986451877567E-3</v>
      </c>
      <c r="D17">
        <v>0.94178498709838199</v>
      </c>
      <c r="E17">
        <v>330.56461522005901</v>
      </c>
      <c r="F17">
        <v>4.45986451877567E-3</v>
      </c>
      <c r="H17" s="2">
        <f t="shared" si="0"/>
        <v>0.70001420727834218</v>
      </c>
      <c r="I17" s="2">
        <f t="shared" si="1"/>
        <v>1.6872933834765962</v>
      </c>
      <c r="J17" s="2"/>
      <c r="K17" s="2">
        <f t="shared" si="2"/>
        <v>0.70001420727834218</v>
      </c>
    </row>
    <row r="18" spans="1:12" x14ac:dyDescent="0.3">
      <c r="A18">
        <v>16</v>
      </c>
      <c r="B18" t="s">
        <v>21</v>
      </c>
      <c r="C18">
        <v>4.07572960766708E-2</v>
      </c>
      <c r="D18">
        <v>0.83315143708298101</v>
      </c>
      <c r="E18">
        <v>1576.0480751586999</v>
      </c>
      <c r="F18">
        <v>4.07572960766708E-2</v>
      </c>
      <c r="H18" s="2">
        <f t="shared" si="0"/>
        <v>0.70118553691835472</v>
      </c>
      <c r="I18" s="2">
        <f t="shared" si="1"/>
        <v>1.6291535584816541</v>
      </c>
      <c r="J18" s="2"/>
      <c r="K18" s="2">
        <f t="shared" si="2"/>
        <v>0.70118553691835472</v>
      </c>
    </row>
    <row r="19" spans="1:12" x14ac:dyDescent="0.3">
      <c r="A19">
        <v>17</v>
      </c>
      <c r="B19" t="s">
        <v>22</v>
      </c>
      <c r="C19">
        <v>3.11199668546585E-3</v>
      </c>
      <c r="D19">
        <v>0.94215852443876802</v>
      </c>
      <c r="E19">
        <v>271.80286096910498</v>
      </c>
      <c r="F19">
        <v>3.11199668546585E-3</v>
      </c>
      <c r="H19" s="2">
        <f t="shared" si="0"/>
        <v>0.70000691748251342</v>
      </c>
      <c r="I19" s="2">
        <f t="shared" si="1"/>
        <v>1.6875019067167409</v>
      </c>
      <c r="J19" s="2"/>
      <c r="K19" s="2">
        <f t="shared" si="2"/>
        <v>0.70000691748251342</v>
      </c>
    </row>
    <row r="20" spans="1:12" x14ac:dyDescent="0.3">
      <c r="A20">
        <v>18</v>
      </c>
      <c r="B20" t="s">
        <v>23</v>
      </c>
      <c r="C20">
        <v>4.9412082408415003E-3</v>
      </c>
      <c r="D20">
        <v>0.93297894908986401</v>
      </c>
      <c r="E20">
        <v>366.86999124868902</v>
      </c>
      <c r="F20">
        <v>4.9412082408415003E-3</v>
      </c>
      <c r="H20" s="2">
        <f t="shared" si="0"/>
        <v>0.70001743945338912</v>
      </c>
      <c r="I20" s="2">
        <f t="shared" si="1"/>
        <v>1.6823940440470024</v>
      </c>
      <c r="J20" s="2"/>
      <c r="K20" s="2">
        <f t="shared" si="2"/>
        <v>0.70001743945338912</v>
      </c>
    </row>
    <row r="21" spans="1:12" x14ac:dyDescent="0.3">
      <c r="A21">
        <v>19</v>
      </c>
      <c r="B21" t="s">
        <v>24</v>
      </c>
      <c r="C21">
        <v>6.9147682412308504E-3</v>
      </c>
      <c r="D21">
        <v>0.87654856927476499</v>
      </c>
      <c r="E21">
        <v>323.18361738566398</v>
      </c>
      <c r="F21">
        <v>6.9147682412308504E-3</v>
      </c>
      <c r="H21" s="2">
        <f t="shared" si="0"/>
        <v>0.70003415203819153</v>
      </c>
      <c r="I21" s="2">
        <f t="shared" si="1"/>
        <v>1.651767960186187</v>
      </c>
      <c r="J21" s="2"/>
      <c r="K21" s="2">
        <f t="shared" si="2"/>
        <v>0.70003415203819153</v>
      </c>
    </row>
    <row r="22" spans="1:12" x14ac:dyDescent="0.3">
      <c r="A22">
        <v>20</v>
      </c>
      <c r="B22" t="s">
        <v>25</v>
      </c>
      <c r="C22">
        <v>3.7512788391171501E-3</v>
      </c>
      <c r="D22">
        <v>0.94198494184684101</v>
      </c>
      <c r="E22">
        <v>305.55859294178498</v>
      </c>
      <c r="F22">
        <v>3.7512788391171501E-3</v>
      </c>
      <c r="H22" s="2">
        <f t="shared" si="0"/>
        <v>0.70001005142278405</v>
      </c>
      <c r="I22" s="2">
        <f t="shared" si="1"/>
        <v>1.6874049990047428</v>
      </c>
      <c r="J22" s="2"/>
      <c r="K22" s="2">
        <f t="shared" si="2"/>
        <v>0.70001005142278405</v>
      </c>
    </row>
    <row r="23" spans="1:12" x14ac:dyDescent="0.3">
      <c r="A23">
        <v>21</v>
      </c>
      <c r="B23" t="s">
        <v>26</v>
      </c>
      <c r="C23">
        <v>6.9184235216967101E-3</v>
      </c>
      <c r="D23">
        <v>0.92657409333952401</v>
      </c>
      <c r="E23">
        <v>480.52205603255402</v>
      </c>
      <c r="F23">
        <v>6.9184235216967101E-3</v>
      </c>
      <c r="H23" s="2">
        <f t="shared" si="0"/>
        <v>0.70003418815371121</v>
      </c>
      <c r="I23" s="2">
        <f t="shared" si="1"/>
        <v>1.6788506635338238</v>
      </c>
      <c r="J23" s="2"/>
      <c r="K23" s="2">
        <f t="shared" si="2"/>
        <v>0.70003418815371121</v>
      </c>
    </row>
    <row r="24" spans="1:12" x14ac:dyDescent="0.3">
      <c r="A24">
        <v>22</v>
      </c>
      <c r="B24" t="s">
        <v>27</v>
      </c>
      <c r="C24">
        <v>4.2385989263663999E-3</v>
      </c>
      <c r="D24">
        <v>0.94184995309244501</v>
      </c>
      <c r="E24">
        <v>326.90773186141598</v>
      </c>
      <c r="F24">
        <v>4.2385989263663999E-3</v>
      </c>
      <c r="H24" s="2">
        <f t="shared" si="0"/>
        <v>0.7000128325401318</v>
      </c>
      <c r="I24" s="2">
        <f t="shared" si="1"/>
        <v>1.6873296459614051</v>
      </c>
      <c r="J24" s="2"/>
      <c r="K24" s="2">
        <f t="shared" si="2"/>
        <v>0.7000128325401318</v>
      </c>
    </row>
    <row r="25" spans="1:12" x14ac:dyDescent="0.3">
      <c r="A25">
        <v>23</v>
      </c>
      <c r="B25" t="s">
        <v>28</v>
      </c>
      <c r="C25">
        <v>3.7500890662961202E-2</v>
      </c>
      <c r="D25">
        <v>0.83809068619391702</v>
      </c>
      <c r="E25">
        <v>1496.5549783066101</v>
      </c>
      <c r="F25">
        <v>3.7500890662961202E-2</v>
      </c>
      <c r="H25" s="2">
        <f t="shared" si="0"/>
        <v>0.70100379228682874</v>
      </c>
      <c r="I25" s="2">
        <f t="shared" si="1"/>
        <v>1.6316850180978528</v>
      </c>
      <c r="J25" s="2"/>
      <c r="K25" s="2">
        <f t="shared" si="2"/>
        <v>0.70100379228682874</v>
      </c>
    </row>
    <row r="26" spans="1:12" x14ac:dyDescent="0.3">
      <c r="A26">
        <v>24</v>
      </c>
      <c r="B26" t="s">
        <v>29</v>
      </c>
      <c r="C26">
        <v>4.0878027593465399E-2</v>
      </c>
      <c r="D26">
        <v>0.82986032248867903</v>
      </c>
      <c r="E26">
        <v>1564.2967277795899</v>
      </c>
      <c r="F26">
        <v>4.0878027593465399E-2</v>
      </c>
      <c r="H26" s="2">
        <f t="shared" si="0"/>
        <v>0.70119256494912441</v>
      </c>
      <c r="I26" s="2">
        <f t="shared" si="1"/>
        <v>1.6274729352099881</v>
      </c>
      <c r="J26" s="2"/>
      <c r="K26" s="2">
        <f t="shared" si="2"/>
        <v>0.70119256494912441</v>
      </c>
    </row>
    <row r="27" spans="1:12" x14ac:dyDescent="0.3">
      <c r="A27">
        <v>25</v>
      </c>
      <c r="B27" t="s">
        <v>30</v>
      </c>
      <c r="C27">
        <v>5.7864295695795501E-2</v>
      </c>
      <c r="D27">
        <v>0.77209140600000004</v>
      </c>
      <c r="E27">
        <v>1827.59285864667</v>
      </c>
      <c r="F27">
        <v>5.7864295695795501E-2</v>
      </c>
      <c r="H27" s="2">
        <f t="shared" si="0"/>
        <v>0.70238755449991452</v>
      </c>
      <c r="I27" s="2">
        <f t="shared" si="1"/>
        <v>1.5987886474512685</v>
      </c>
      <c r="J27" s="2"/>
      <c r="K27" s="2">
        <f t="shared" si="2"/>
        <v>0.70238755449991452</v>
      </c>
    </row>
    <row r="28" spans="1:12" x14ac:dyDescent="0.3">
      <c r="A28">
        <v>26</v>
      </c>
      <c r="B28" t="s">
        <v>31</v>
      </c>
      <c r="C28">
        <v>1.02720118513212E-2</v>
      </c>
      <c r="D28">
        <v>0.886403941052885</v>
      </c>
      <c r="E28">
        <v>298.08418629712497</v>
      </c>
      <c r="F28">
        <v>1.02720118513212E-2</v>
      </c>
      <c r="H28" s="2">
        <f t="shared" si="0"/>
        <v>0.70007536324846742</v>
      </c>
      <c r="I28" s="2">
        <f t="shared" si="1"/>
        <v>1.6570189940716087</v>
      </c>
      <c r="J28" s="2"/>
      <c r="K28" s="2">
        <f t="shared" si="2"/>
        <v>0.70007536324846742</v>
      </c>
    </row>
    <row r="29" spans="1:12" x14ac:dyDescent="0.3">
      <c r="A29">
        <v>27</v>
      </c>
      <c r="B29" t="s">
        <v>32</v>
      </c>
      <c r="C29">
        <v>0.352785362844455</v>
      </c>
      <c r="D29">
        <v>0.47302705008733098</v>
      </c>
      <c r="E29">
        <v>260.19622836214597</v>
      </c>
      <c r="F29">
        <v>0.352785362844455</v>
      </c>
      <c r="H29" s="2">
        <f t="shared" si="0"/>
        <v>0.78387340319549925</v>
      </c>
      <c r="I29" s="2">
        <f t="shared" si="1"/>
        <v>1.4777532236859854</v>
      </c>
      <c r="J29" s="2"/>
      <c r="K29" s="2">
        <f t="shared" si="2"/>
        <v>0.78387340319549925</v>
      </c>
    </row>
    <row r="30" spans="1:12" x14ac:dyDescent="0.3">
      <c r="H30" s="1"/>
      <c r="I30" s="1"/>
      <c r="J30" s="1"/>
      <c r="K30" s="1"/>
    </row>
    <row r="31" spans="1:12" x14ac:dyDescent="0.3">
      <c r="H31" s="1"/>
      <c r="I31" s="1"/>
      <c r="J31" s="1"/>
      <c r="K31" s="1"/>
    </row>
    <row r="32" spans="1:12" x14ac:dyDescent="0.3">
      <c r="B32" t="s">
        <v>0</v>
      </c>
      <c r="C32" t="s">
        <v>34</v>
      </c>
      <c r="D32" t="s">
        <v>35</v>
      </c>
      <c r="E32" t="s">
        <v>36</v>
      </c>
      <c r="F32" t="s">
        <v>37</v>
      </c>
      <c r="G32" t="s">
        <v>1</v>
      </c>
      <c r="H32" t="s">
        <v>2</v>
      </c>
      <c r="I32" t="s">
        <v>3</v>
      </c>
      <c r="J32" t="s">
        <v>4</v>
      </c>
      <c r="L32" t="s">
        <v>33</v>
      </c>
    </row>
    <row r="33" spans="2:15" x14ac:dyDescent="0.3">
      <c r="B33" t="s">
        <v>18</v>
      </c>
      <c r="C33">
        <v>29.262591239999999</v>
      </c>
      <c r="D33">
        <v>203.37822980000001</v>
      </c>
      <c r="E33">
        <v>391791.51370000001</v>
      </c>
      <c r="F33">
        <v>2.4912759420000001</v>
      </c>
      <c r="G33">
        <v>2.1354285427251499E-2</v>
      </c>
      <c r="H33">
        <v>0.87813513660919995</v>
      </c>
      <c r="I33">
        <v>1081.90404963174</v>
      </c>
      <c r="J33">
        <v>2.1354285427251499E-2</v>
      </c>
      <c r="L33" s="2">
        <f t="shared" ref="L33:L52" si="3">SQRT(POWER(G33,2)+POWER(0.7,2))</f>
        <v>0.70032564247363416</v>
      </c>
      <c r="M33" s="2">
        <f t="shared" ref="M33:M52" si="4">SQRT(POWER(H33,2)+POWER(2*0.7,2))</f>
        <v>1.6526104556572483</v>
      </c>
      <c r="N33" s="2">
        <f>SQRT(POWER(I33,2)+POWER(I54,2))</f>
        <v>28137.325943989545</v>
      </c>
      <c r="O33" s="2">
        <f t="shared" ref="O33:O48" si="5">SQRT(POWER(J33,2)+POWER(0.7,2))</f>
        <v>0.70032564247363416</v>
      </c>
    </row>
    <row r="34" spans="2:15" x14ac:dyDescent="0.3">
      <c r="B34" t="s">
        <v>22</v>
      </c>
      <c r="C34">
        <v>24.10186178</v>
      </c>
      <c r="D34">
        <v>229.1474575</v>
      </c>
      <c r="E34">
        <v>244435.26509999999</v>
      </c>
      <c r="F34">
        <v>-5.582721437</v>
      </c>
      <c r="G34">
        <v>3.11199668546585E-3</v>
      </c>
      <c r="H34">
        <v>0.94215852443876802</v>
      </c>
      <c r="I34">
        <v>271.80286096910498</v>
      </c>
      <c r="J34">
        <v>3.11199668546585E-3</v>
      </c>
      <c r="L34" s="2">
        <f t="shared" si="3"/>
        <v>0.70000691748251342</v>
      </c>
      <c r="M34" s="2">
        <f t="shared" si="4"/>
        <v>1.6875019067167409</v>
      </c>
      <c r="N34" s="2">
        <f t="shared" ref="N34:N52" si="6">SQRT(POWER(I34,2)+POWER(I55,2))</f>
        <v>21299.427471590963</v>
      </c>
      <c r="O34" s="2">
        <f t="shared" si="5"/>
        <v>0.70000691748251342</v>
      </c>
    </row>
    <row r="35" spans="2:15" x14ac:dyDescent="0.3">
      <c r="B35" t="s">
        <v>23</v>
      </c>
      <c r="C35">
        <v>25.62749479</v>
      </c>
      <c r="D35">
        <v>222.36859910000001</v>
      </c>
      <c r="E35">
        <v>222302.1539</v>
      </c>
      <c r="F35">
        <v>-7.5683157559999996</v>
      </c>
      <c r="G35">
        <v>4.9412082408415003E-3</v>
      </c>
      <c r="H35">
        <v>0.93297894908986401</v>
      </c>
      <c r="I35">
        <v>366.86999124868902</v>
      </c>
      <c r="J35">
        <v>4.9412082408415003E-3</v>
      </c>
      <c r="L35" s="2">
        <f t="shared" si="3"/>
        <v>0.70001743945338912</v>
      </c>
      <c r="M35" s="2">
        <f t="shared" si="4"/>
        <v>1.6823940440470024</v>
      </c>
      <c r="N35" s="2">
        <f t="shared" si="6"/>
        <v>18219.853101184719</v>
      </c>
      <c r="O35" s="2">
        <f t="shared" si="5"/>
        <v>0.70001743945338912</v>
      </c>
    </row>
    <row r="36" spans="2:15" x14ac:dyDescent="0.3">
      <c r="B36" t="s">
        <v>24</v>
      </c>
      <c r="C36">
        <v>27.103968299999998</v>
      </c>
      <c r="D36">
        <v>240.80245489999999</v>
      </c>
      <c r="E36">
        <v>394713.26299999998</v>
      </c>
      <c r="F36">
        <v>-1.8170350580000001</v>
      </c>
      <c r="G36">
        <v>6.9147682412308504E-3</v>
      </c>
      <c r="H36">
        <v>0.87654856927476499</v>
      </c>
      <c r="I36">
        <v>323.18361738566398</v>
      </c>
      <c r="J36">
        <v>6.9147682412308504E-3</v>
      </c>
      <c r="L36" s="2">
        <f t="shared" si="3"/>
        <v>0.70003415203819153</v>
      </c>
      <c r="M36" s="2">
        <f t="shared" si="4"/>
        <v>1.651767960186187</v>
      </c>
      <c r="N36" s="2">
        <f t="shared" si="6"/>
        <v>30583.866026686108</v>
      </c>
      <c r="O36" s="2">
        <f t="shared" si="5"/>
        <v>0.70003415203819153</v>
      </c>
    </row>
    <row r="37" spans="2:15" x14ac:dyDescent="0.3">
      <c r="B37" t="s">
        <v>25</v>
      </c>
      <c r="C37">
        <v>23.559843019999999</v>
      </c>
      <c r="D37">
        <v>236.04537260000001</v>
      </c>
      <c r="E37">
        <v>332067.35499999998</v>
      </c>
      <c r="F37">
        <v>-2.645508983</v>
      </c>
      <c r="G37">
        <v>3.7512788391171501E-3</v>
      </c>
      <c r="H37">
        <v>0.94198494184684101</v>
      </c>
      <c r="I37">
        <v>305.55859294178498</v>
      </c>
      <c r="J37">
        <v>3.7512788391171501E-3</v>
      </c>
      <c r="L37" s="2">
        <f t="shared" si="3"/>
        <v>0.70001005142278405</v>
      </c>
      <c r="M37" s="2">
        <f t="shared" si="4"/>
        <v>1.6874049990047428</v>
      </c>
      <c r="N37" s="2">
        <f t="shared" si="6"/>
        <v>29600.307711304853</v>
      </c>
      <c r="O37" s="2">
        <f t="shared" si="5"/>
        <v>0.70001005142278405</v>
      </c>
    </row>
    <row r="38" spans="2:15" x14ac:dyDescent="0.3">
      <c r="B38" t="s">
        <v>26</v>
      </c>
      <c r="C38">
        <v>26.0520143</v>
      </c>
      <c r="D38">
        <v>228.82117360000001</v>
      </c>
      <c r="E38">
        <v>294327.38449999999</v>
      </c>
      <c r="F38">
        <v>-4.5552545599999998</v>
      </c>
      <c r="G38">
        <v>6.9184235216967101E-3</v>
      </c>
      <c r="H38">
        <v>0.92657409333952401</v>
      </c>
      <c r="I38">
        <v>480.52205603255402</v>
      </c>
      <c r="J38">
        <v>6.9184235216967101E-3</v>
      </c>
      <c r="L38" s="2">
        <f t="shared" si="3"/>
        <v>0.70003418815371121</v>
      </c>
      <c r="M38" s="2">
        <f t="shared" si="4"/>
        <v>1.6788506635338238</v>
      </c>
      <c r="N38" s="2">
        <f t="shared" si="6"/>
        <v>23729.998804467989</v>
      </c>
      <c r="O38" s="2">
        <f t="shared" si="5"/>
        <v>0.70003418815371121</v>
      </c>
    </row>
    <row r="39" spans="2:15" x14ac:dyDescent="0.3">
      <c r="B39" t="s">
        <v>27</v>
      </c>
      <c r="C39">
        <v>23.138335099999999</v>
      </c>
      <c r="D39">
        <v>247.9336141</v>
      </c>
      <c r="E39">
        <v>387680.83409999998</v>
      </c>
      <c r="F39">
        <v>-1.2681531290000001</v>
      </c>
      <c r="G39">
        <v>4.2385989263663999E-3</v>
      </c>
      <c r="H39">
        <v>0.94184995309244501</v>
      </c>
      <c r="I39">
        <v>326.90773186141598</v>
      </c>
      <c r="J39">
        <v>4.2385989263663999E-3</v>
      </c>
      <c r="L39" s="2">
        <f t="shared" si="3"/>
        <v>0.7000128325401318</v>
      </c>
      <c r="M39" s="2">
        <f t="shared" si="4"/>
        <v>1.6873296459614051</v>
      </c>
      <c r="N39" s="2">
        <f t="shared" si="6"/>
        <v>35186.839781717477</v>
      </c>
      <c r="O39" s="2">
        <f t="shared" si="5"/>
        <v>0.7000128325401318</v>
      </c>
    </row>
    <row r="40" spans="2:15" x14ac:dyDescent="0.3">
      <c r="B40" t="s">
        <v>28</v>
      </c>
      <c r="C40">
        <v>31.523360799999999</v>
      </c>
      <c r="D40">
        <v>207.2499339</v>
      </c>
      <c r="E40">
        <v>430986.83639999997</v>
      </c>
      <c r="F40">
        <v>1.911070101</v>
      </c>
      <c r="G40">
        <v>3.7500890662961202E-2</v>
      </c>
      <c r="H40">
        <v>0.83809068619391702</v>
      </c>
      <c r="I40">
        <v>1496.5549783066101</v>
      </c>
      <c r="J40">
        <v>3.7500890662961202E-2</v>
      </c>
      <c r="L40" s="2">
        <f t="shared" si="3"/>
        <v>0.70100379228682874</v>
      </c>
      <c r="M40" s="2">
        <f t="shared" si="4"/>
        <v>1.6316850180978528</v>
      </c>
      <c r="N40" s="2">
        <f t="shared" si="6"/>
        <v>28750.140328625075</v>
      </c>
      <c r="O40" s="2">
        <f t="shared" si="5"/>
        <v>0.70100379228682874</v>
      </c>
    </row>
    <row r="41" spans="2:15" x14ac:dyDescent="0.3">
      <c r="B41" t="s">
        <v>29</v>
      </c>
      <c r="C41">
        <v>31.956911059999999</v>
      </c>
      <c r="D41">
        <v>208.24742499999999</v>
      </c>
      <c r="E41">
        <v>434789.55050000001</v>
      </c>
      <c r="F41">
        <v>1.7351157100000001</v>
      </c>
      <c r="G41">
        <v>4.0878027593465399E-2</v>
      </c>
      <c r="H41">
        <v>0.82986032248867903</v>
      </c>
      <c r="I41">
        <v>1564.2967277795899</v>
      </c>
      <c r="J41">
        <v>4.0878027593465399E-2</v>
      </c>
      <c r="L41" s="2">
        <f t="shared" si="3"/>
        <v>0.70119256494912441</v>
      </c>
      <c r="M41" s="2">
        <f t="shared" si="4"/>
        <v>1.6274729352099881</v>
      </c>
      <c r="N41" s="2">
        <f t="shared" si="6"/>
        <v>28614.327384202323</v>
      </c>
      <c r="O41" s="2">
        <f t="shared" si="5"/>
        <v>0.70119256494912441</v>
      </c>
    </row>
    <row r="42" spans="2:15" x14ac:dyDescent="0.3">
      <c r="B42" t="s">
        <v>19</v>
      </c>
      <c r="C42">
        <v>19.587338599999999</v>
      </c>
      <c r="D42">
        <v>234.13493740000001</v>
      </c>
      <c r="E42">
        <v>206191.75659999999</v>
      </c>
      <c r="F42">
        <v>-4.0210773350000002</v>
      </c>
      <c r="G42">
        <v>7.9660895478164892E-3</v>
      </c>
      <c r="H42">
        <v>0.92863761817613799</v>
      </c>
      <c r="I42">
        <v>368.46845219616301</v>
      </c>
      <c r="J42">
        <v>7.9660895478164892E-3</v>
      </c>
      <c r="L42" s="2">
        <f t="shared" si="3"/>
        <v>0.70004532609159231</v>
      </c>
      <c r="M42" s="2">
        <f t="shared" si="4"/>
        <v>1.6799904243452848</v>
      </c>
      <c r="N42" s="2">
        <f t="shared" si="6"/>
        <v>22109.324950686907</v>
      </c>
      <c r="O42" s="2">
        <f t="shared" si="5"/>
        <v>0.70004532609159231</v>
      </c>
    </row>
    <row r="43" spans="2:15" x14ac:dyDescent="0.3">
      <c r="B43" t="s">
        <v>20</v>
      </c>
      <c r="C43">
        <v>22.935476120000001</v>
      </c>
      <c r="D43">
        <v>251.90901779999999</v>
      </c>
      <c r="E43">
        <v>244899.7702</v>
      </c>
      <c r="F43">
        <v>-5.148416342</v>
      </c>
      <c r="G43">
        <v>4.45986451877567E-3</v>
      </c>
      <c r="H43">
        <v>0.94178498709838199</v>
      </c>
      <c r="I43">
        <v>330.56461522005901</v>
      </c>
      <c r="J43">
        <v>4.45986451877567E-3</v>
      </c>
      <c r="L43" s="2">
        <f t="shared" si="3"/>
        <v>0.70001420727834218</v>
      </c>
      <c r="M43" s="2">
        <f t="shared" si="4"/>
        <v>1.6872933834765962</v>
      </c>
      <c r="N43" s="2">
        <f t="shared" si="6"/>
        <v>22425.756330114946</v>
      </c>
      <c r="O43" s="2">
        <f t="shared" si="5"/>
        <v>0.70001420727834218</v>
      </c>
    </row>
    <row r="44" spans="2:15" x14ac:dyDescent="0.3">
      <c r="B44" t="s">
        <v>21</v>
      </c>
      <c r="C44">
        <v>31.78354526</v>
      </c>
      <c r="D44">
        <v>212.7086936</v>
      </c>
      <c r="E44">
        <v>455876.88179999997</v>
      </c>
      <c r="F44">
        <v>2.28889722</v>
      </c>
      <c r="G44">
        <v>4.07572960766708E-2</v>
      </c>
      <c r="H44">
        <v>0.83315143708298101</v>
      </c>
      <c r="I44">
        <v>1576.0480751586999</v>
      </c>
      <c r="J44">
        <v>4.07572960766708E-2</v>
      </c>
      <c r="L44" s="2">
        <f t="shared" si="3"/>
        <v>0.70118553691835472</v>
      </c>
      <c r="M44" s="2">
        <f t="shared" si="4"/>
        <v>1.6291535584816541</v>
      </c>
      <c r="N44" s="2">
        <f t="shared" si="6"/>
        <v>30161.867641507502</v>
      </c>
      <c r="O44" s="2">
        <f t="shared" si="5"/>
        <v>0.70118553691835472</v>
      </c>
    </row>
    <row r="45" spans="2:15" x14ac:dyDescent="0.3">
      <c r="B45" t="s">
        <v>9</v>
      </c>
      <c r="C45">
        <v>26.256594400000001</v>
      </c>
      <c r="D45">
        <v>258.0576097</v>
      </c>
      <c r="E45">
        <v>439836.10710000002</v>
      </c>
      <c r="F45">
        <v>-1.2682488940000001</v>
      </c>
      <c r="G45">
        <v>5.0191214780484798E-3</v>
      </c>
      <c r="H45">
        <v>0.90308884282193602</v>
      </c>
      <c r="I45">
        <v>311.167316164071</v>
      </c>
      <c r="J45">
        <v>5.0191214780484798E-3</v>
      </c>
      <c r="L45" s="2">
        <f t="shared" si="3"/>
        <v>0.70001799375474005</v>
      </c>
      <c r="M45" s="2">
        <f t="shared" si="4"/>
        <v>1.6660040390195527</v>
      </c>
      <c r="N45" s="2">
        <f t="shared" si="6"/>
        <v>35179.427493190058</v>
      </c>
      <c r="O45" s="2">
        <f t="shared" si="5"/>
        <v>0.70001799375474005</v>
      </c>
    </row>
    <row r="46" spans="2:15" x14ac:dyDescent="0.3">
      <c r="B46" t="s">
        <v>8</v>
      </c>
      <c r="C46">
        <v>30.517284159999999</v>
      </c>
      <c r="D46">
        <v>206.06419890000001</v>
      </c>
      <c r="E46">
        <v>401809.71509999997</v>
      </c>
      <c r="F46">
        <v>1.670410795</v>
      </c>
      <c r="G46">
        <v>2.8918656535342199E-2</v>
      </c>
      <c r="H46">
        <v>0.85328166802098804</v>
      </c>
      <c r="I46">
        <v>1291.3710604356099</v>
      </c>
      <c r="J46">
        <v>2.8918656535342199E-2</v>
      </c>
      <c r="L46" s="2">
        <f t="shared" si="3"/>
        <v>0.70059709441005324</v>
      </c>
      <c r="M46" s="2">
        <f t="shared" si="4"/>
        <v>1.6395394490467985</v>
      </c>
      <c r="N46" s="2">
        <f t="shared" si="6"/>
        <v>27680.057792089181</v>
      </c>
      <c r="O46" s="2">
        <f t="shared" si="5"/>
        <v>0.70059709441005324</v>
      </c>
    </row>
    <row r="47" spans="2:15" x14ac:dyDescent="0.3">
      <c r="B47" t="s">
        <v>11</v>
      </c>
      <c r="C47">
        <v>32.015562459999998</v>
      </c>
      <c r="D47">
        <v>268.71461040000003</v>
      </c>
      <c r="E47">
        <v>726313.85820000002</v>
      </c>
      <c r="F47">
        <v>-0.296594786</v>
      </c>
      <c r="G47">
        <v>3.65527297879404E-2</v>
      </c>
      <c r="H47">
        <v>0.780299601858925</v>
      </c>
      <c r="I47">
        <v>1119.41095827103</v>
      </c>
      <c r="J47">
        <v>3.65527297879404E-2</v>
      </c>
      <c r="L47" s="2">
        <f t="shared" si="3"/>
        <v>0.70095370892445541</v>
      </c>
      <c r="M47" s="2">
        <f t="shared" si="4"/>
        <v>1.6027686884454651</v>
      </c>
      <c r="N47" s="2">
        <f t="shared" si="6"/>
        <v>47654.327182158835</v>
      </c>
      <c r="O47" s="2">
        <f t="shared" si="5"/>
        <v>0.70095370892445541</v>
      </c>
    </row>
    <row r="48" spans="2:15" x14ac:dyDescent="0.3">
      <c r="B48" t="s">
        <v>10</v>
      </c>
      <c r="C48">
        <v>29.575204339999999</v>
      </c>
      <c r="D48">
        <v>204.18523690000001</v>
      </c>
      <c r="E48">
        <v>365324.91930000001</v>
      </c>
      <c r="F48">
        <v>0.87555057199999997</v>
      </c>
      <c r="G48">
        <v>2.2555144079334701E-2</v>
      </c>
      <c r="H48">
        <v>0.87182195562465303</v>
      </c>
      <c r="I48">
        <v>1132.1412679894199</v>
      </c>
      <c r="J48">
        <v>2.2555144079334701E-2</v>
      </c>
      <c r="L48" s="2">
        <f t="shared" si="3"/>
        <v>0.70036328753329113</v>
      </c>
      <c r="M48" s="2">
        <f t="shared" si="4"/>
        <v>1.6492645398204602</v>
      </c>
      <c r="N48" s="2">
        <f t="shared" si="6"/>
        <v>25964.745861451342</v>
      </c>
      <c r="O48" s="2">
        <f t="shared" si="5"/>
        <v>0.70036328753329113</v>
      </c>
    </row>
    <row r="49" spans="2:15" x14ac:dyDescent="0.3">
      <c r="B49" t="s">
        <v>15</v>
      </c>
      <c r="C49">
        <v>24.986998870000001</v>
      </c>
      <c r="D49">
        <v>226.0472795</v>
      </c>
      <c r="E49">
        <v>204469.7617</v>
      </c>
      <c r="F49">
        <v>-8.3769074759999995</v>
      </c>
      <c r="G49">
        <v>5.8546780490175499E-3</v>
      </c>
      <c r="H49">
        <v>0.94157487816832097</v>
      </c>
      <c r="I49">
        <v>343.85115248149401</v>
      </c>
      <c r="J49">
        <v>5.8546780490175499E-3</v>
      </c>
      <c r="L49" s="2">
        <f t="shared" si="3"/>
        <v>0.70002448332544598</v>
      </c>
      <c r="M49" s="2">
        <f t="shared" si="4"/>
        <v>1.6871761174215596</v>
      </c>
      <c r="N49" s="2">
        <f t="shared" si="6"/>
        <v>17187.836446013789</v>
      </c>
      <c r="O49" s="2">
        <f>SQRT(POWER(J51,2)+POWER(0.7,2))</f>
        <v>0.71423964712051113</v>
      </c>
    </row>
    <row r="50" spans="2:15" x14ac:dyDescent="0.3">
      <c r="B50" t="s">
        <v>14</v>
      </c>
      <c r="C50">
        <v>12.55839338</v>
      </c>
      <c r="D50">
        <v>78.387746390000004</v>
      </c>
      <c r="E50">
        <v>21559.00592</v>
      </c>
      <c r="F50">
        <v>-0.78118182700000005</v>
      </c>
      <c r="G50">
        <v>7.8516345879454205E-2</v>
      </c>
      <c r="H50">
        <v>0.81871129273270005</v>
      </c>
      <c r="I50">
        <v>323.95841565446699</v>
      </c>
      <c r="J50">
        <v>7.8516345879454205E-2</v>
      </c>
      <c r="L50" s="2">
        <f t="shared" si="3"/>
        <v>0.70438967664941121</v>
      </c>
      <c r="M50" s="2">
        <f t="shared" si="4"/>
        <v>1.62181632155064</v>
      </c>
      <c r="N50" s="2">
        <f t="shared" si="6"/>
        <v>3619.5984906510221</v>
      </c>
      <c r="O50" s="2">
        <f>SQRT(POWER(J52,2)+POWER(0.7,2))</f>
        <v>0.70169334760224633</v>
      </c>
    </row>
    <row r="51" spans="2:15" x14ac:dyDescent="0.3">
      <c r="B51" t="s">
        <v>12</v>
      </c>
      <c r="C51">
        <v>3.0701554600000001</v>
      </c>
      <c r="D51">
        <v>69.078453730000007</v>
      </c>
      <c r="E51">
        <v>537.82585670000003</v>
      </c>
      <c r="F51">
        <v>-2.1496328509999998</v>
      </c>
      <c r="G51">
        <v>0.14190938488638599</v>
      </c>
      <c r="H51">
        <v>0.48044598525519799</v>
      </c>
      <c r="I51">
        <v>106.720720386255</v>
      </c>
      <c r="J51">
        <v>0.14190938488638599</v>
      </c>
      <c r="L51" s="2">
        <f t="shared" si="3"/>
        <v>0.71423964712051113</v>
      </c>
      <c r="M51" s="2">
        <f t="shared" si="4"/>
        <v>1.4801447039893896</v>
      </c>
      <c r="N51" s="2">
        <f t="shared" si="6"/>
        <v>383.04246983062035</v>
      </c>
      <c r="O51" s="2">
        <f>SQRT(POWER(J50,2)+POWER(0.7,2))</f>
        <v>0.70438967664941121</v>
      </c>
    </row>
    <row r="52" spans="2:15" x14ac:dyDescent="0.3">
      <c r="B52" t="s">
        <v>13</v>
      </c>
      <c r="C52">
        <v>32.875534960000003</v>
      </c>
      <c r="D52">
        <v>213.07021750000001</v>
      </c>
      <c r="E52">
        <v>445411.87589999998</v>
      </c>
      <c r="F52">
        <v>1.9781878820000001</v>
      </c>
      <c r="G52">
        <v>4.8719134528919801E-2</v>
      </c>
      <c r="H52">
        <v>0.812421493584912</v>
      </c>
      <c r="I52">
        <v>1729.48167403398</v>
      </c>
      <c r="J52">
        <v>4.8719134528919801E-2</v>
      </c>
      <c r="L52" s="2">
        <f t="shared" si="3"/>
        <v>0.70169334760224633</v>
      </c>
      <c r="M52" s="2">
        <f t="shared" si="4"/>
        <v>1.6186502658816508</v>
      </c>
      <c r="N52" s="2">
        <f t="shared" si="6"/>
        <v>28504.218645483732</v>
      </c>
      <c r="O52" s="2">
        <f>SQRT(POWER(J49,2)+POWER(0.7,2))</f>
        <v>0.70002448332544598</v>
      </c>
    </row>
    <row r="53" spans="2:15" x14ac:dyDescent="0.3">
      <c r="H53" s="2"/>
      <c r="I53" s="2"/>
      <c r="J53" s="2"/>
      <c r="K53" s="2"/>
    </row>
    <row r="54" spans="2:15" x14ac:dyDescent="0.3">
      <c r="H54" s="2"/>
      <c r="I54" s="2">
        <f>E33*3*0.7/C33</f>
        <v>28116.518186036079</v>
      </c>
      <c r="J54" s="2"/>
      <c r="K54" s="2"/>
    </row>
    <row r="55" spans="2:15" x14ac:dyDescent="0.3">
      <c r="I55" s="2">
        <f t="shared" ref="I55:I72" si="7">E34*3*0.7/C34</f>
        <v>21297.693157295998</v>
      </c>
    </row>
    <row r="56" spans="2:15" x14ac:dyDescent="0.3">
      <c r="I56" s="2">
        <f t="shared" si="7"/>
        <v>18216.159129692285</v>
      </c>
    </row>
    <row r="57" spans="2:15" x14ac:dyDescent="0.3">
      <c r="I57" s="2">
        <f t="shared" si="7"/>
        <v>30582.158417739884</v>
      </c>
    </row>
    <row r="58" spans="2:15" x14ac:dyDescent="0.3">
      <c r="I58" s="2">
        <f t="shared" si="7"/>
        <v>29598.730556397397</v>
      </c>
    </row>
    <row r="59" spans="2:15" x14ac:dyDescent="0.3">
      <c r="I59" s="2">
        <f t="shared" si="7"/>
        <v>23725.133125310771</v>
      </c>
    </row>
    <row r="60" spans="2:15" x14ac:dyDescent="0.3">
      <c r="I60" s="2">
        <f t="shared" si="7"/>
        <v>35185.321160380285</v>
      </c>
    </row>
    <row r="61" spans="2:15" x14ac:dyDescent="0.3">
      <c r="I61" s="2">
        <f t="shared" si="7"/>
        <v>28711.16319678706</v>
      </c>
    </row>
    <row r="62" spans="2:15" x14ac:dyDescent="0.3">
      <c r="I62" s="2">
        <f t="shared" si="7"/>
        <v>28571.536664970772</v>
      </c>
    </row>
    <row r="63" spans="2:15" x14ac:dyDescent="0.3">
      <c r="I63" s="2">
        <f t="shared" si="7"/>
        <v>22106.254336155704</v>
      </c>
    </row>
    <row r="64" spans="2:15" x14ac:dyDescent="0.3">
      <c r="I64" s="2">
        <f t="shared" si="7"/>
        <v>22423.319870457519</v>
      </c>
    </row>
    <row r="65" spans="9:9" x14ac:dyDescent="0.3">
      <c r="I65" s="2">
        <f t="shared" si="7"/>
        <v>30120.662875982758</v>
      </c>
    </row>
    <row r="66" spans="9:9" x14ac:dyDescent="0.3">
      <c r="I66" s="2">
        <f t="shared" si="7"/>
        <v>35178.051305465568</v>
      </c>
    </row>
    <row r="67" spans="9:9" x14ac:dyDescent="0.3">
      <c r="I67" s="2">
        <f t="shared" si="7"/>
        <v>27649.917905080052</v>
      </c>
    </row>
    <row r="68" spans="9:9" x14ac:dyDescent="0.3">
      <c r="I68" s="2">
        <f t="shared" si="7"/>
        <v>47641.177759274011</v>
      </c>
    </row>
    <row r="69" spans="9:9" x14ac:dyDescent="0.3">
      <c r="I69" s="2">
        <f t="shared" si="7"/>
        <v>25940.051730847994</v>
      </c>
    </row>
    <row r="70" spans="9:9" x14ac:dyDescent="0.3">
      <c r="I70" s="2">
        <f t="shared" si="7"/>
        <v>17184.396645790537</v>
      </c>
    </row>
    <row r="71" spans="9:9" x14ac:dyDescent="0.3">
      <c r="I71" s="2">
        <f t="shared" si="7"/>
        <v>3605.07200738762</v>
      </c>
    </row>
    <row r="72" spans="9:9" x14ac:dyDescent="0.3">
      <c r="I72" s="2">
        <f t="shared" si="7"/>
        <v>367.87527986286398</v>
      </c>
    </row>
    <row r="73" spans="9:9" x14ac:dyDescent="0.3">
      <c r="I73" s="2">
        <f>E52*3*0.7/C52</f>
        <v>28451.702475049242</v>
      </c>
    </row>
    <row r="74" spans="9:9" x14ac:dyDescent="0.3">
      <c r="I7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Ishaan</dc:creator>
  <cp:lastModifiedBy>Ishaan Bansal</cp:lastModifiedBy>
  <dcterms:created xsi:type="dcterms:W3CDTF">2023-07-22T23:14:04Z</dcterms:created>
  <dcterms:modified xsi:type="dcterms:W3CDTF">2023-07-26T00:03:33Z</dcterms:modified>
</cp:coreProperties>
</file>