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an\Documents\iDG10\hackathon-idg-vite\iDG10-GUI-Hackathon\src\"/>
    </mc:Choice>
  </mc:AlternateContent>
  <xr:revisionPtr revIDLastSave="0" documentId="13_ncr:1_{C796EFCA-F8DD-4DF8-8F2F-A06352ACFA9C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Pipe Bore P&amp;T Drop" sheetId="1" r:id="rId1"/>
    <sheet name="Pipe Material Selection" sheetId="2" r:id="rId2"/>
    <sheet name="Subsea Pipeline WT Design" sheetId="4" r:id="rId3"/>
    <sheet name="Subsea Pipeline In-Place Design" sheetId="5" r:id="rId4"/>
    <sheet name="Installation" sheetId="3" r:id="rId5"/>
    <sheet name="Subsea Pipeline Protection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2" i="1"/>
  <c r="B15" i="1"/>
  <c r="D4" i="1"/>
  <c r="F4" i="1" s="1"/>
  <c r="B7" i="1" s="1"/>
  <c r="B8" i="1" s="1"/>
  <c r="B9" i="1" l="1"/>
  <c r="B10" i="1" s="1"/>
  <c r="D10" i="1" s="1"/>
  <c r="B14" i="1" s="1"/>
  <c r="B16" i="1" l="1"/>
  <c r="B17" i="1" s="1"/>
  <c r="B18" i="1" s="1"/>
</calcChain>
</file>

<file path=xl/sharedStrings.xml><?xml version="1.0" encoding="utf-8"?>
<sst xmlns="http://schemas.openxmlformats.org/spreadsheetml/2006/main" count="125" uniqueCount="97">
  <si>
    <t>Pressure drop in pipeline</t>
  </si>
  <si>
    <t>Parameter</t>
  </si>
  <si>
    <t>Value</t>
  </si>
  <si>
    <t>Unit</t>
  </si>
  <si>
    <t>Production rate</t>
  </si>
  <si>
    <t>boe/day</t>
  </si>
  <si>
    <t>M^3/day</t>
  </si>
  <si>
    <t>M^3/sec</t>
  </si>
  <si>
    <t>Flow velocity</t>
  </si>
  <si>
    <t>m/sec</t>
  </si>
  <si>
    <t>Bore Diameter</t>
  </si>
  <si>
    <t>Selected bore dia,mm</t>
  </si>
  <si>
    <t>Pipeline length</t>
  </si>
  <si>
    <t>m</t>
  </si>
  <si>
    <t>Fluid Dynamic viscosity</t>
  </si>
  <si>
    <t>Poise or Kg/m-s</t>
  </si>
  <si>
    <t>Fluid Density</t>
  </si>
  <si>
    <t>kg/m^3</t>
  </si>
  <si>
    <t>Reynold's Number</t>
  </si>
  <si>
    <t>Pipe bore roughness</t>
  </si>
  <si>
    <t>microns</t>
  </si>
  <si>
    <t>Relative roughness</t>
  </si>
  <si>
    <t>Friction factor</t>
  </si>
  <si>
    <t>Pressure loss</t>
  </si>
  <si>
    <t>bar</t>
  </si>
  <si>
    <t>Pipeline Transient Temperature Profile  and Tempearture Drop</t>
  </si>
  <si>
    <t>Use SPDT Pipeline Transient Temperature Simulator (FE based)</t>
  </si>
  <si>
    <r>
      <t>pCO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(bara)</t>
    </r>
  </si>
  <si>
    <r>
      <t>pH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S (mbara)</t>
    </r>
  </si>
  <si>
    <t xml:space="preserve"> in-situ pH</t>
  </si>
  <si>
    <t>NaCL(mg/L)</t>
  </si>
  <si>
    <r>
      <t>NaHCO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(mg/L)</t>
    </r>
  </si>
  <si>
    <t xml:space="preserve">Proposed Pipe Material </t>
  </si>
  <si>
    <t>&lt;0.1</t>
  </si>
  <si>
    <t>&gt; 5</t>
  </si>
  <si>
    <t>&lt;53000</t>
  </si>
  <si>
    <t>&lt;1000</t>
  </si>
  <si>
    <t>Carbon Steel</t>
  </si>
  <si>
    <t>Carbon Steel-Sour grade</t>
  </si>
  <si>
    <t>&lt;0.5</t>
  </si>
  <si>
    <t>&gt;4.5 and &lt;5</t>
  </si>
  <si>
    <t>Carbon Steel- sour grade with Inhibitor injection</t>
  </si>
  <si>
    <t>&gt;0.5 and &lt;=40</t>
  </si>
  <si>
    <t>&lt;=40</t>
  </si>
  <si>
    <t>&gt;3.7 and &lt;4.5</t>
  </si>
  <si>
    <t>Solid 13%Cr 2.5 Mo</t>
  </si>
  <si>
    <t>&gt;40 &amp; &lt;=70</t>
  </si>
  <si>
    <t>&lt;100</t>
  </si>
  <si>
    <t>MLP/HRB 316L</t>
  </si>
  <si>
    <t>&gt;70 &amp; &lt;=180</t>
  </si>
  <si>
    <t>&lt;4.0</t>
  </si>
  <si>
    <t>&gt;53000</t>
  </si>
  <si>
    <t>&gt;1000</t>
  </si>
  <si>
    <t>MLP/HRB 825</t>
  </si>
  <si>
    <t>&gt;180 &amp; &lt;=325</t>
  </si>
  <si>
    <t>&lt;3.5</t>
  </si>
  <si>
    <t>Solid 22%Cr</t>
  </si>
  <si>
    <t>&gt;325 &amp; &lt;=500</t>
  </si>
  <si>
    <t>&lt;500</t>
  </si>
  <si>
    <t>&lt;3.0</t>
  </si>
  <si>
    <t>Solid 25%Cr</t>
  </si>
  <si>
    <t>&gt;500</t>
  </si>
  <si>
    <t>MLP/HRB 625</t>
  </si>
  <si>
    <t>Subsea Pipe Wall Thickness(WT)  Design</t>
  </si>
  <si>
    <t>Use SPDT DNV-ST-OSF101 Module</t>
  </si>
  <si>
    <t>Subsea Pipe In-place Design</t>
  </si>
  <si>
    <t>Use SPDT Follwing modules</t>
  </si>
  <si>
    <t>Expansion  and Global Buckling Assessment</t>
  </si>
  <si>
    <t>Thermal Assessment</t>
  </si>
  <si>
    <t xml:space="preserve">On Bottom Analysis </t>
  </si>
  <si>
    <t xml:space="preserve">Free-Span Analysis </t>
  </si>
  <si>
    <t>CP Design</t>
  </si>
  <si>
    <t>OnBottom Roughness Assessment (FE based)</t>
  </si>
  <si>
    <t>Advance Global Buckling Assessment(FE Based)</t>
  </si>
  <si>
    <t>Pipeline Type</t>
  </si>
  <si>
    <t>Steel Pipe OD,mm</t>
  </si>
  <si>
    <t>Steel Pipe WT, mm</t>
  </si>
  <si>
    <t>OD/Wt</t>
  </si>
  <si>
    <t>Water Depth, m</t>
  </si>
  <si>
    <t>Proposed Installation Method</t>
  </si>
  <si>
    <t>Carbon Steel(CS), Mechanically Lined Pipeline(MLP), Hot Rolled Bonded (HRB), Pipe-in-Pipe, Polymer Lined Pipeline, Flexible, Umbilical</t>
  </si>
  <si>
    <t>&lt;=457.2</t>
  </si>
  <si>
    <t>&gt;7 and &lt;=21</t>
  </si>
  <si>
    <t>&gt;50 and &lt;1600</t>
  </si>
  <si>
    <t>Reel-lay</t>
  </si>
  <si>
    <t>CS, MLP, HRB</t>
  </si>
  <si>
    <t>&gt;21 and &lt;45</t>
  </si>
  <si>
    <t>&lt;50</t>
  </si>
  <si>
    <t>S-LAY</t>
  </si>
  <si>
    <t>&gt;457.2 and &lt;1219.2</t>
  </si>
  <si>
    <t>&gt;50 and &lt;600</t>
  </si>
  <si>
    <t>S-Lay</t>
  </si>
  <si>
    <t>&gt;457.2 and &lt;=609</t>
  </si>
  <si>
    <t>&gt;600</t>
  </si>
  <si>
    <t>J-Lay</t>
  </si>
  <si>
    <t>Subsea Pipeline Safety Assessment</t>
  </si>
  <si>
    <t>Use SPDT Safety Assessment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</si>
</sst>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1" fillId="0" borderId="2" xfId="0" applyFont="1" applyBorder="1" applyAlignment="1">
      <alignment horizontal="center"/>
    </xf>
    <xf numFmtId="0" fontId="0" fillId="3" borderId="2" xfId="0" applyFill="1" applyBorder="1"/>
    <xf numFmtId="0" fontId="0" fillId="2" borderId="3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4" borderId="0" xfId="0" applyFill="1"/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108306</xdr:rowOff>
    </xdr:from>
    <xdr:to>
      <xdr:col>7</xdr:col>
      <xdr:colOff>518160</xdr:colOff>
      <xdr:row>28</xdr:row>
      <xdr:rowOff>144780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39826"/>
          <a:ext cx="6461760" cy="442559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60960</xdr:rowOff>
    </xdr:from>
    <xdr:to>
      <xdr:col>8</xdr:col>
      <xdr:colOff>388713</xdr:colOff>
      <xdr:row>28</xdr:row>
      <xdr:rowOff>22860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8920" y="60960"/>
          <a:ext cx="5654133" cy="50825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472440</xdr:colOff>
      <xdr:row>0</xdr:row>
      <xdr:rowOff>44448</xdr:rowOff>
    </xdr:from>
    <xdr:to>
      <xdr:col>20</xdr:col>
      <xdr:colOff>264521</xdr:colOff>
      <xdr:row>26</xdr:row>
      <xdr:rowOff>60959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67800" y="44448"/>
          <a:ext cx="7107281" cy="477139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220980</xdr:colOff>
      <xdr:row>30</xdr:row>
      <xdr:rowOff>134718</xdr:rowOff>
    </xdr:from>
    <xdr:to>
      <xdr:col>14</xdr:col>
      <xdr:colOff>365760</xdr:colOff>
      <xdr:row>58</xdr:row>
      <xdr:rowOff>160020</xdr:rowOff>
    </xdr:to>
    <xdr:pic>
      <xdr:nvPicPr>
        <xdr:cNvPr id="4102" name="Picture 6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84220" y="5438238"/>
          <a:ext cx="9334500" cy="514594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38100</xdr:rowOff>
    </xdr:from>
    <xdr:to>
      <xdr:col>12</xdr:col>
      <xdr:colOff>7659</xdr:colOff>
      <xdr:row>37</xdr:row>
      <xdr:rowOff>38099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5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0"/>
          <a:ext cx="7322859" cy="5852159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483322</xdr:colOff>
      <xdr:row>5</xdr:row>
      <xdr:rowOff>68580</xdr:rowOff>
    </xdr:from>
    <xdr:to>
      <xdr:col>24</xdr:col>
      <xdr:colOff>518160</xdr:colOff>
      <xdr:row>37</xdr:row>
      <xdr:rowOff>99059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5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522" y="982980"/>
          <a:ext cx="7350038" cy="588263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B18" sqref="B18"/>
    </sheetView>
  </sheetViews>
  <sheetFormatPr defaultRowHeight="14.4" x14ac:dyDescent="0.3"/>
  <cols>
    <col min="1" max="1" width="38.33203125" customWidth="1"/>
    <col min="2" max="2" width="12.88671875" customWidth="1"/>
    <col min="4" max="4" width="22" customWidth="1"/>
  </cols>
  <sheetData>
    <row r="1" spans="1:7" s="14" customFormat="1" x14ac:dyDescent="0.3"/>
    <row r="2" spans="1:7" x14ac:dyDescent="0.3">
      <c r="A2" s="1" t="s">
        <v>0</v>
      </c>
    </row>
    <row r="3" spans="1:7" x14ac:dyDescent="0.3">
      <c r="A3" s="11" t="s">
        <v>1</v>
      </c>
      <c r="B3" s="11" t="s">
        <v>2</v>
      </c>
      <c r="C3" s="11" t="s">
        <v>3</v>
      </c>
      <c r="D3" s="10"/>
      <c r="E3" s="10"/>
    </row>
    <row r="4" spans="1:7" x14ac:dyDescent="0.3">
      <c r="A4" s="11" t="s">
        <v>4</v>
      </c>
      <c r="B4" s="12">
        <v>100000</v>
      </c>
      <c r="C4" s="10" t="s">
        <v>5</v>
      </c>
      <c r="D4" s="13">
        <f>B4*0.158987</f>
        <v>15898.699999999999</v>
      </c>
      <c r="E4" s="10" t="s">
        <v>6</v>
      </c>
      <c r="F4">
        <f>D4/(24*60*60)</f>
        <v>0.18401273148148148</v>
      </c>
      <c r="G4" t="s">
        <v>7</v>
      </c>
    </row>
    <row r="5" spans="1:7" x14ac:dyDescent="0.3">
      <c r="A5" s="11" t="s">
        <v>8</v>
      </c>
      <c r="B5" s="12">
        <v>5</v>
      </c>
      <c r="C5" s="10" t="s">
        <v>9</v>
      </c>
    </row>
    <row r="6" spans="1:7" x14ac:dyDescent="0.3">
      <c r="A6" s="17" t="s">
        <v>10</v>
      </c>
      <c r="B6" s="10">
        <f>PI()/4</f>
        <v>0.78539816339744828</v>
      </c>
      <c r="C6" s="10"/>
    </row>
    <row r="7" spans="1:7" x14ac:dyDescent="0.3">
      <c r="A7" s="18"/>
      <c r="B7" s="10">
        <f>F4/B5</f>
        <v>3.6802546296296298E-2</v>
      </c>
      <c r="C7" s="10"/>
    </row>
    <row r="8" spans="1:7" x14ac:dyDescent="0.3">
      <c r="A8" s="18"/>
      <c r="B8">
        <f>B7/B6</f>
        <v>4.6858457291391049E-2</v>
      </c>
    </row>
    <row r="9" spans="1:7" x14ac:dyDescent="0.3">
      <c r="A9" s="18"/>
      <c r="B9">
        <f>SQRT(B8)</f>
        <v>0.21646814382580881</v>
      </c>
      <c r="D9" s="2" t="s">
        <v>11</v>
      </c>
    </row>
    <row r="10" spans="1:7" x14ac:dyDescent="0.3">
      <c r="A10" s="18"/>
      <c r="B10">
        <f>B9*1000</f>
        <v>216.46814382580882</v>
      </c>
      <c r="D10" s="4">
        <f>B10</f>
        <v>216.46814382580882</v>
      </c>
    </row>
    <row r="11" spans="1:7" x14ac:dyDescent="0.3">
      <c r="A11" s="1" t="s">
        <v>12</v>
      </c>
      <c r="B11" s="3">
        <v>18850</v>
      </c>
      <c r="C11" t="s">
        <v>13</v>
      </c>
    </row>
    <row r="12" spans="1:7" x14ac:dyDescent="0.3">
      <c r="A12" s="1" t="s">
        <v>14</v>
      </c>
      <c r="B12" s="3">
        <f>3.301*10^-4</f>
        <v>3.3010000000000005E-4</v>
      </c>
      <c r="C12" t="s">
        <v>15</v>
      </c>
    </row>
    <row r="13" spans="1:7" x14ac:dyDescent="0.3">
      <c r="A13" s="1" t="s">
        <v>16</v>
      </c>
      <c r="B13" s="3">
        <v>20</v>
      </c>
      <c r="C13" t="s">
        <v>17</v>
      </c>
    </row>
    <row r="14" spans="1:7" x14ac:dyDescent="0.3">
      <c r="A14" s="1" t="s">
        <v>18</v>
      </c>
      <c r="B14">
        <f>(B13*B5*D10*10^-3)/(B12)</f>
        <v>65576.535542504949</v>
      </c>
    </row>
    <row r="15" spans="1:7" x14ac:dyDescent="0.3">
      <c r="A15" s="1" t="s">
        <v>19</v>
      </c>
      <c r="B15" s="3">
        <f>15*10^-6</f>
        <v>1.4999999999999999E-5</v>
      </c>
      <c r="C15" t="s">
        <v>20</v>
      </c>
    </row>
    <row r="16" spans="1:7" x14ac:dyDescent="0.3">
      <c r="A16" s="1" t="s">
        <v>21</v>
      </c>
      <c r="B16">
        <f>B15/(D10*10^-3)</f>
        <v>6.9294260739217344E-5</v>
      </c>
    </row>
    <row r="17" spans="1:4" x14ac:dyDescent="0.3">
      <c r="A17" s="1" t="s">
        <v>22</v>
      </c>
      <c r="B17">
        <f>0.0055*(1+(20000*B16+(10^6/B14))^0.333)</f>
        <v>1.9527019126991146E-2</v>
      </c>
    </row>
    <row r="18" spans="1:4" x14ac:dyDescent="0.3">
      <c r="A18" s="1" t="s">
        <v>23</v>
      </c>
      <c r="B18" s="5">
        <f>10*10^-6*B13*B17*B11*B5^2/(2*D10*10^-3)</f>
        <v>4.2510216981393265</v>
      </c>
      <c r="C18" t="s">
        <v>24</v>
      </c>
    </row>
    <row r="20" spans="1:4" s="14" customFormat="1" x14ac:dyDescent="0.3"/>
    <row r="21" spans="1:4" x14ac:dyDescent="0.3">
      <c r="A21" s="1" t="s">
        <v>25</v>
      </c>
    </row>
    <row r="23" spans="1:4" x14ac:dyDescent="0.3">
      <c r="A23" s="19" t="s">
        <v>26</v>
      </c>
      <c r="B23" s="19"/>
      <c r="C23" s="19"/>
      <c r="D23" s="19"/>
    </row>
  </sheetData>
  <mergeCells count="2">
    <mergeCell ref="A6:A10"/>
    <mergeCell ref="A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1"/>
  <sheetViews>
    <sheetView workbookViewId="0">
      <selection activeCell="F16" sqref="F16"/>
    </sheetView>
  </sheetViews>
  <sheetFormatPr defaultRowHeight="14.4" x14ac:dyDescent="0.3"/>
  <cols>
    <col min="1" max="1" width="17" customWidth="1"/>
    <col min="2" max="2" width="19" customWidth="1"/>
    <col min="3" max="3" width="17.6640625" customWidth="1"/>
    <col min="4" max="4" width="16.88671875" customWidth="1"/>
    <col min="5" max="5" width="13" customWidth="1"/>
    <col min="6" max="6" width="40.88671875" customWidth="1"/>
    <col min="7" max="7" width="14.6640625" customWidth="1"/>
  </cols>
  <sheetData>
    <row r="2" spans="1:6" ht="15.6" x14ac:dyDescent="0.35">
      <c r="A2" s="2" t="s">
        <v>27</v>
      </c>
      <c r="B2" s="2" t="s">
        <v>28</v>
      </c>
      <c r="C2" s="16" t="s">
        <v>29</v>
      </c>
      <c r="D2" s="2" t="s">
        <v>30</v>
      </c>
      <c r="E2" s="2" t="s">
        <v>31</v>
      </c>
      <c r="F2" s="7" t="s">
        <v>32</v>
      </c>
    </row>
    <row r="3" spans="1:6" x14ac:dyDescent="0.3">
      <c r="A3" s="4" t="s">
        <v>33</v>
      </c>
      <c r="B3" s="4">
        <v>0</v>
      </c>
      <c r="C3" s="4" t="s">
        <v>34</v>
      </c>
      <c r="D3" s="4" t="s">
        <v>35</v>
      </c>
      <c r="E3" s="4" t="s">
        <v>36</v>
      </c>
      <c r="F3" s="8" t="s">
        <v>37</v>
      </c>
    </row>
    <row r="4" spans="1:6" x14ac:dyDescent="0.3">
      <c r="A4" s="4" t="s">
        <v>33</v>
      </c>
      <c r="B4" s="4" t="s">
        <v>36</v>
      </c>
      <c r="C4" s="4" t="s">
        <v>34</v>
      </c>
      <c r="D4" s="4" t="s">
        <v>35</v>
      </c>
      <c r="E4" s="4" t="s">
        <v>36</v>
      </c>
      <c r="F4" s="8" t="s">
        <v>38</v>
      </c>
    </row>
    <row r="5" spans="1:6" x14ac:dyDescent="0.3">
      <c r="A5" s="4" t="s">
        <v>39</v>
      </c>
      <c r="B5" s="4" t="s">
        <v>36</v>
      </c>
      <c r="C5" s="4" t="s">
        <v>40</v>
      </c>
      <c r="D5" s="4" t="s">
        <v>35</v>
      </c>
      <c r="E5" s="4" t="s">
        <v>36</v>
      </c>
      <c r="F5" s="8" t="s">
        <v>41</v>
      </c>
    </row>
    <row r="6" spans="1:6" x14ac:dyDescent="0.3">
      <c r="A6" s="4" t="s">
        <v>42</v>
      </c>
      <c r="B6" s="4" t="s">
        <v>43</v>
      </c>
      <c r="C6" s="4" t="s">
        <v>44</v>
      </c>
      <c r="D6" s="4" t="s">
        <v>35</v>
      </c>
      <c r="E6" s="4" t="s">
        <v>36</v>
      </c>
      <c r="F6" s="8" t="s">
        <v>45</v>
      </c>
    </row>
    <row r="7" spans="1:6" x14ac:dyDescent="0.3">
      <c r="A7" s="9" t="s">
        <v>46</v>
      </c>
      <c r="B7" s="9" t="s">
        <v>47</v>
      </c>
      <c r="C7" s="4" t="s">
        <v>44</v>
      </c>
      <c r="D7" s="9" t="s">
        <v>35</v>
      </c>
      <c r="E7" s="9" t="s">
        <v>36</v>
      </c>
      <c r="F7" s="6" t="s">
        <v>48</v>
      </c>
    </row>
    <row r="8" spans="1:6" x14ac:dyDescent="0.3">
      <c r="A8" s="4" t="s">
        <v>49</v>
      </c>
      <c r="B8" s="4" t="s">
        <v>36</v>
      </c>
      <c r="C8" s="4" t="s">
        <v>50</v>
      </c>
      <c r="D8" s="4" t="s">
        <v>51</v>
      </c>
      <c r="E8" s="4" t="s">
        <v>52</v>
      </c>
      <c r="F8" s="6" t="s">
        <v>53</v>
      </c>
    </row>
    <row r="9" spans="1:6" x14ac:dyDescent="0.3">
      <c r="A9" s="4" t="s">
        <v>54</v>
      </c>
      <c r="B9" s="4" t="s">
        <v>47</v>
      </c>
      <c r="C9" s="4" t="s">
        <v>55</v>
      </c>
      <c r="D9" s="4" t="s">
        <v>51</v>
      </c>
      <c r="E9" s="4" t="s">
        <v>52</v>
      </c>
      <c r="F9" s="6" t="s">
        <v>56</v>
      </c>
    </row>
    <row r="10" spans="1:6" x14ac:dyDescent="0.3">
      <c r="A10" s="4" t="s">
        <v>57</v>
      </c>
      <c r="B10" s="4" t="s">
        <v>58</v>
      </c>
      <c r="C10" s="4" t="s">
        <v>59</v>
      </c>
      <c r="D10" s="4" t="s">
        <v>51</v>
      </c>
      <c r="E10" s="4" t="s">
        <v>52</v>
      </c>
      <c r="F10" s="6" t="s">
        <v>60</v>
      </c>
    </row>
    <row r="11" spans="1:6" x14ac:dyDescent="0.3">
      <c r="A11" s="4" t="s">
        <v>61</v>
      </c>
      <c r="B11" s="4" t="s">
        <v>52</v>
      </c>
      <c r="C11" s="4" t="s">
        <v>59</v>
      </c>
      <c r="D11" s="4" t="s">
        <v>51</v>
      </c>
      <c r="E11" s="4" t="s">
        <v>52</v>
      </c>
      <c r="F11" s="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4"/>
  <sheetViews>
    <sheetView topLeftCell="A2" workbookViewId="0">
      <selection activeCell="A2" sqref="A2"/>
    </sheetView>
  </sheetViews>
  <sheetFormatPr defaultRowHeight="14.4" x14ac:dyDescent="0.3"/>
  <cols>
    <col min="1" max="1" width="33.33203125" customWidth="1"/>
  </cols>
  <sheetData>
    <row r="2" spans="1:1" x14ac:dyDescent="0.3">
      <c r="A2" s="1" t="s">
        <v>63</v>
      </c>
    </row>
    <row r="4" spans="1:1" x14ac:dyDescent="0.3">
      <c r="A4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1"/>
  <sheetViews>
    <sheetView workbookViewId="0">
      <selection activeCell="A17" sqref="A17"/>
    </sheetView>
  </sheetViews>
  <sheetFormatPr defaultRowHeight="14.4" x14ac:dyDescent="0.3"/>
  <cols>
    <col min="1" max="1" width="44.6640625" customWidth="1"/>
    <col min="2" max="2" width="27.33203125" customWidth="1"/>
  </cols>
  <sheetData>
    <row r="2" spans="1:6" x14ac:dyDescent="0.3">
      <c r="A2" s="1" t="s">
        <v>65</v>
      </c>
      <c r="B2" s="1"/>
      <c r="C2" s="1"/>
      <c r="D2" s="1"/>
      <c r="E2" s="1"/>
      <c r="F2" s="1"/>
    </row>
    <row r="4" spans="1:6" x14ac:dyDescent="0.3">
      <c r="A4" s="20" t="s">
        <v>66</v>
      </c>
      <c r="B4" s="20"/>
      <c r="C4" s="20"/>
      <c r="D4" s="20"/>
      <c r="E4" s="20"/>
    </row>
    <row r="5" spans="1:6" x14ac:dyDescent="0.3">
      <c r="A5" t="s">
        <v>67</v>
      </c>
    </row>
    <row r="6" spans="1:6" x14ac:dyDescent="0.3">
      <c r="A6" t="s">
        <v>68</v>
      </c>
    </row>
    <row r="7" spans="1:6" x14ac:dyDescent="0.3">
      <c r="A7" t="s">
        <v>69</v>
      </c>
    </row>
    <row r="8" spans="1:6" x14ac:dyDescent="0.3">
      <c r="A8" t="s">
        <v>70</v>
      </c>
    </row>
    <row r="9" spans="1:6" x14ac:dyDescent="0.3">
      <c r="A9" t="s">
        <v>71</v>
      </c>
    </row>
    <row r="10" spans="1:6" x14ac:dyDescent="0.3">
      <c r="A10" t="s">
        <v>72</v>
      </c>
    </row>
    <row r="11" spans="1:6" x14ac:dyDescent="0.3">
      <c r="A11" t="s">
        <v>73</v>
      </c>
    </row>
  </sheetData>
  <mergeCells count="1">
    <mergeCell ref="A4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6"/>
  <sheetViews>
    <sheetView tabSelected="1" workbookViewId="0">
      <selection activeCell="B5" sqref="B5"/>
    </sheetView>
  </sheetViews>
  <sheetFormatPr defaultRowHeight="14.4" x14ac:dyDescent="0.3"/>
  <cols>
    <col min="1" max="1" width="38.6640625" customWidth="1"/>
    <col min="2" max="2" width="20.33203125" customWidth="1"/>
    <col min="3" max="4" width="24" customWidth="1"/>
    <col min="5" max="6" width="15.88671875" customWidth="1"/>
    <col min="7" max="7" width="30.88671875" customWidth="1"/>
  </cols>
  <sheetData>
    <row r="2" spans="1:7" x14ac:dyDescent="0.3">
      <c r="A2" s="11" t="s">
        <v>74</v>
      </c>
      <c r="B2" s="11" t="s">
        <v>75</v>
      </c>
      <c r="C2" s="11" t="s">
        <v>76</v>
      </c>
      <c r="D2" s="11"/>
      <c r="E2" s="11" t="s">
        <v>77</v>
      </c>
      <c r="F2" s="11" t="s">
        <v>78</v>
      </c>
      <c r="G2" s="11" t="s">
        <v>79</v>
      </c>
    </row>
    <row r="3" spans="1:7" ht="57.6" x14ac:dyDescent="0.3">
      <c r="A3" s="15" t="s">
        <v>80</v>
      </c>
      <c r="B3" s="12" t="s">
        <v>81</v>
      </c>
      <c r="C3" s="12">
        <v>20.3</v>
      </c>
      <c r="D3" s="12"/>
      <c r="E3" s="12" t="s">
        <v>82</v>
      </c>
      <c r="F3" s="12" t="s">
        <v>83</v>
      </c>
      <c r="G3" s="6" t="s">
        <v>84</v>
      </c>
    </row>
    <row r="4" spans="1:7" x14ac:dyDescent="0.3">
      <c r="A4" s="12" t="s">
        <v>85</v>
      </c>
      <c r="B4" s="12" t="s">
        <v>81</v>
      </c>
      <c r="C4" s="12">
        <v>20.3</v>
      </c>
      <c r="D4" s="12"/>
      <c r="E4" s="12" t="s">
        <v>86</v>
      </c>
      <c r="F4" s="12" t="s">
        <v>87</v>
      </c>
      <c r="G4" s="6" t="s">
        <v>88</v>
      </c>
    </row>
    <row r="5" spans="1:7" x14ac:dyDescent="0.3">
      <c r="A5" s="12" t="s">
        <v>85</v>
      </c>
      <c r="B5" s="12" t="s">
        <v>89</v>
      </c>
      <c r="C5" s="12">
        <v>20.3</v>
      </c>
      <c r="D5" s="12"/>
      <c r="E5" s="12" t="s">
        <v>86</v>
      </c>
      <c r="F5" s="12" t="s">
        <v>90</v>
      </c>
      <c r="G5" s="6" t="s">
        <v>91</v>
      </c>
    </row>
    <row r="6" spans="1:7" x14ac:dyDescent="0.3">
      <c r="A6" s="12" t="s">
        <v>85</v>
      </c>
      <c r="B6" s="12" t="s">
        <v>92</v>
      </c>
      <c r="C6" s="12">
        <v>20.3</v>
      </c>
      <c r="D6" s="12"/>
      <c r="E6" s="12" t="s">
        <v>82</v>
      </c>
      <c r="F6" s="12" t="s">
        <v>93</v>
      </c>
      <c r="G6" s="6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O4" sqref="O4"/>
    </sheetView>
  </sheetViews>
  <sheetFormatPr defaultRowHeight="14.4" x14ac:dyDescent="0.3"/>
  <sheetData>
    <row r="2" spans="1:8" x14ac:dyDescent="0.3">
      <c r="A2" s="20" t="s">
        <v>95</v>
      </c>
      <c r="B2" s="20"/>
      <c r="C2" s="20"/>
      <c r="D2" s="20"/>
      <c r="E2" s="20"/>
      <c r="F2" s="20"/>
      <c r="G2" s="20"/>
      <c r="H2" s="20"/>
    </row>
    <row r="4" spans="1:8" x14ac:dyDescent="0.3">
      <c r="A4" s="21" t="s">
        <v>96</v>
      </c>
      <c r="B4" s="21"/>
      <c r="C4" s="21"/>
      <c r="D4" s="21"/>
    </row>
  </sheetData>
  <mergeCells count="2">
    <mergeCell ref="A2:H2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Pipe Bore P&amp;T Drop</vt:lpstr>
      <vt:lpstr>Pipe Material Selection</vt:lpstr>
      <vt:lpstr>Subsea Pipeline WT Design</vt:lpstr>
      <vt:lpstr>Subsea Pipeline In-Place Design</vt:lpstr>
      <vt:lpstr>Installation</vt:lpstr>
      <vt:lpstr>Subsea Pipeline Protection</vt:lpstr>
    </vt:vector>
  </TitlesOfParts>
  <Manager/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44774</dc:creator>
  <cp:keywords/>
  <dc:description/>
  <cp:lastModifiedBy>RR SH 2C ISHAAN SHETTIGAR</cp:lastModifiedBy>
  <cp:revision/>
  <dcterms:created xsi:type="dcterms:W3CDTF">2023-09-02T10:50:32Z</dcterms:created>
  <dcterms:modified xsi:type="dcterms:W3CDTF">2023-12-03T12:56:51Z</dcterms:modified>
  <cp:category/>
  <cp:contentStatus/>
</cp:coreProperties>
</file>