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116497_ed_ac_uk/Documents/1. Sim/project/"/>
    </mc:Choice>
  </mc:AlternateContent>
  <xr:revisionPtr revIDLastSave="327" documentId="13_ncr:1_{39B6AA6D-09C5-4B59-B807-0006DF535E83}" xr6:coauthVersionLast="46" xr6:coauthVersionMax="46" xr10:uidLastSave="{7E09286D-A0B2-4E58-9DD3-2E05A738C244}"/>
  <bookViews>
    <workbookView xWindow="-108" yWindow="-108" windowWidth="23256" windowHeight="12576" activeTab="1" xr2:uid="{66A525B9-B93E-4421-ABFD-AE6156521C55}"/>
  </bookViews>
  <sheets>
    <sheet name="Sheet1" sheetId="1" r:id="rId1"/>
    <sheet name="Summary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chart.v1.0" hidden="1">Sheet2!$A$2:$A$201</definedName>
    <definedName name="_xlchart.v1.1" hidden="1">Sheet3!$A$2:$A$201</definedName>
    <definedName name="_xlchart.v1.2" hidden="1">Sheet3!$B$2:$B$201</definedName>
    <definedName name="_xlchart.v1.3" hidden="1">Sheet4!$A$2:$A$201</definedName>
    <definedName name="_xlchart.v1.4" hidden="1">Sheet5!$A$2:$A$201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F12" i="6"/>
  <c r="D12" i="6"/>
  <c r="H13" i="6"/>
  <c r="F13" i="6"/>
  <c r="D13" i="6"/>
  <c r="B13" i="6"/>
  <c r="B12" i="6"/>
  <c r="N25" i="2"/>
  <c r="D24" i="5"/>
  <c r="E26" i="5"/>
  <c r="D26" i="5" s="1"/>
  <c r="H26" i="5" s="1"/>
  <c r="I26" i="5" s="1"/>
  <c r="J26" i="5" s="1"/>
  <c r="E25" i="5"/>
  <c r="D25" i="5" s="1"/>
  <c r="H25" i="5" s="1"/>
  <c r="I25" i="5" s="1"/>
  <c r="J25" i="5" s="1"/>
  <c r="N24" i="5"/>
  <c r="H24" i="5"/>
  <c r="I24" i="5" s="1"/>
  <c r="J24" i="5" s="1"/>
  <c r="I56" i="4"/>
  <c r="I24" i="4"/>
  <c r="H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24" i="4"/>
  <c r="H63" i="4"/>
  <c r="E26" i="4"/>
  <c r="E25" i="4"/>
  <c r="N24" i="4"/>
  <c r="R39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41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43" i="3"/>
  <c r="M42" i="3"/>
  <c r="M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41" i="3"/>
  <c r="I42" i="3"/>
  <c r="I43" i="3" s="1"/>
  <c r="N23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25" i="2"/>
  <c r="I62" i="2"/>
  <c r="I63" i="2"/>
  <c r="I64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7" i="2"/>
  <c r="I26" i="2"/>
  <c r="I25" i="2"/>
  <c r="H64" i="2"/>
  <c r="E26" i="2"/>
  <c r="E27" i="2" s="1"/>
  <c r="C20" i="5"/>
  <c r="C18" i="5"/>
  <c r="C19" i="5"/>
  <c r="C20" i="4"/>
  <c r="C19" i="4"/>
  <c r="C18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E27" i="5" l="1"/>
  <c r="J24" i="4"/>
  <c r="H25" i="4"/>
  <c r="I25" i="4" s="1"/>
  <c r="J25" i="4" s="1"/>
  <c r="H26" i="4"/>
  <c r="I26" i="4" s="1"/>
  <c r="J26" i="4" s="1"/>
  <c r="E27" i="4"/>
  <c r="H37" i="3"/>
  <c r="I44" i="3"/>
  <c r="E28" i="2"/>
  <c r="H35" i="3"/>
  <c r="C154" i="3" s="1"/>
  <c r="E28" i="5" l="1"/>
  <c r="D27" i="5"/>
  <c r="H27" i="5" s="1"/>
  <c r="I27" i="5" s="1"/>
  <c r="J27" i="5" s="1"/>
  <c r="E28" i="4"/>
  <c r="H27" i="4"/>
  <c r="I27" i="4" s="1"/>
  <c r="J27" i="4" s="1"/>
  <c r="I45" i="3"/>
  <c r="C26" i="3"/>
  <c r="C90" i="3"/>
  <c r="C197" i="3"/>
  <c r="C178" i="3"/>
  <c r="C163" i="3"/>
  <c r="C68" i="3"/>
  <c r="C21" i="3"/>
  <c r="C149" i="3"/>
  <c r="C94" i="3"/>
  <c r="C23" i="3"/>
  <c r="C151" i="3"/>
  <c r="C48" i="3"/>
  <c r="C122" i="3"/>
  <c r="C43" i="3"/>
  <c r="C171" i="3"/>
  <c r="C76" i="3"/>
  <c r="C29" i="3"/>
  <c r="C157" i="3"/>
  <c r="C102" i="3"/>
  <c r="C31" i="3"/>
  <c r="C159" i="3"/>
  <c r="C200" i="3"/>
  <c r="C66" i="3"/>
  <c r="C130" i="3"/>
  <c r="C194" i="3"/>
  <c r="C51" i="3"/>
  <c r="C115" i="3"/>
  <c r="C179" i="3"/>
  <c r="C20" i="3"/>
  <c r="C84" i="3"/>
  <c r="C156" i="3"/>
  <c r="C37" i="3"/>
  <c r="C101" i="3"/>
  <c r="C165" i="3"/>
  <c r="C46" i="3"/>
  <c r="C110" i="3"/>
  <c r="C174" i="3"/>
  <c r="C39" i="3"/>
  <c r="C103" i="3"/>
  <c r="C167" i="3"/>
  <c r="C152" i="3"/>
  <c r="C64" i="3"/>
  <c r="C49" i="3"/>
  <c r="C11" i="3"/>
  <c r="C139" i="3"/>
  <c r="C44" i="3"/>
  <c r="C108" i="3"/>
  <c r="C61" i="3"/>
  <c r="C125" i="3"/>
  <c r="C70" i="3"/>
  <c r="C198" i="3"/>
  <c r="C127" i="3"/>
  <c r="C191" i="3"/>
  <c r="C24" i="3"/>
  <c r="C17" i="3"/>
  <c r="C98" i="3"/>
  <c r="C19" i="3"/>
  <c r="C147" i="3"/>
  <c r="C52" i="3"/>
  <c r="C5" i="3"/>
  <c r="C133" i="3"/>
  <c r="C78" i="3"/>
  <c r="C7" i="3"/>
  <c r="C199" i="3"/>
  <c r="C81" i="3"/>
  <c r="C106" i="3"/>
  <c r="C27" i="3"/>
  <c r="C155" i="3"/>
  <c r="C60" i="3"/>
  <c r="C13" i="3"/>
  <c r="C77" i="3"/>
  <c r="C22" i="3"/>
  <c r="C86" i="3"/>
  <c r="C150" i="3"/>
  <c r="C15" i="3"/>
  <c r="C79" i="3"/>
  <c r="C143" i="3"/>
  <c r="C16" i="3"/>
  <c r="C128" i="3"/>
  <c r="C114" i="3"/>
  <c r="C35" i="3"/>
  <c r="C188" i="3"/>
  <c r="C132" i="3"/>
  <c r="C85" i="3"/>
  <c r="C30" i="3"/>
  <c r="C158" i="3"/>
  <c r="C87" i="3"/>
  <c r="C112" i="3"/>
  <c r="C144" i="3"/>
  <c r="C58" i="3"/>
  <c r="C186" i="3"/>
  <c r="C107" i="3"/>
  <c r="C4" i="3"/>
  <c r="C148" i="3"/>
  <c r="C93" i="3"/>
  <c r="C38" i="3"/>
  <c r="C166" i="3"/>
  <c r="C95" i="3"/>
  <c r="C136" i="3"/>
  <c r="C56" i="3"/>
  <c r="C74" i="3"/>
  <c r="C138" i="3"/>
  <c r="C2" i="3"/>
  <c r="C59" i="3"/>
  <c r="C123" i="3"/>
  <c r="C187" i="3"/>
  <c r="C28" i="3"/>
  <c r="C92" i="3"/>
  <c r="C164" i="3"/>
  <c r="C45" i="3"/>
  <c r="C109" i="3"/>
  <c r="C173" i="3"/>
  <c r="C54" i="3"/>
  <c r="C118" i="3"/>
  <c r="C182" i="3"/>
  <c r="C47" i="3"/>
  <c r="C111" i="3"/>
  <c r="C175" i="3"/>
  <c r="C168" i="3"/>
  <c r="C88" i="3"/>
  <c r="C113" i="3"/>
  <c r="C75" i="3"/>
  <c r="C12" i="3"/>
  <c r="C196" i="3"/>
  <c r="C6" i="3"/>
  <c r="C134" i="3"/>
  <c r="C63" i="3"/>
  <c r="C104" i="3"/>
  <c r="C34" i="3"/>
  <c r="C162" i="3"/>
  <c r="C83" i="3"/>
  <c r="C140" i="3"/>
  <c r="C116" i="3"/>
  <c r="C69" i="3"/>
  <c r="C14" i="3"/>
  <c r="C142" i="3"/>
  <c r="C71" i="3"/>
  <c r="C135" i="3"/>
  <c r="C32" i="3"/>
  <c r="C120" i="3"/>
  <c r="C42" i="3"/>
  <c r="C170" i="3"/>
  <c r="C91" i="3"/>
  <c r="C172" i="3"/>
  <c r="C124" i="3"/>
  <c r="C141" i="3"/>
  <c r="C40" i="3"/>
  <c r="C50" i="3"/>
  <c r="C99" i="3"/>
  <c r="C18" i="3"/>
  <c r="C82" i="3"/>
  <c r="C146" i="3"/>
  <c r="C3" i="3"/>
  <c r="C67" i="3"/>
  <c r="C131" i="3"/>
  <c r="C195" i="3"/>
  <c r="C36" i="3"/>
  <c r="C100" i="3"/>
  <c r="C180" i="3"/>
  <c r="C53" i="3"/>
  <c r="C117" i="3"/>
  <c r="C181" i="3"/>
  <c r="C62" i="3"/>
  <c r="C126" i="3"/>
  <c r="C190" i="3"/>
  <c r="C55" i="3"/>
  <c r="C119" i="3"/>
  <c r="C183" i="3"/>
  <c r="C176" i="3"/>
  <c r="C96" i="3"/>
  <c r="C177" i="3"/>
  <c r="E29" i="2"/>
  <c r="C192" i="3"/>
  <c r="C72" i="3"/>
  <c r="C160" i="3"/>
  <c r="C145" i="3"/>
  <c r="C8" i="3"/>
  <c r="C80" i="3"/>
  <c r="C184" i="3"/>
  <c r="C10" i="3"/>
  <c r="C57" i="3"/>
  <c r="C137" i="3"/>
  <c r="C65" i="3"/>
  <c r="C153" i="3"/>
  <c r="C97" i="3"/>
  <c r="C33" i="3"/>
  <c r="C73" i="3"/>
  <c r="C161" i="3"/>
  <c r="C9" i="3"/>
  <c r="C89" i="3"/>
  <c r="C169" i="3"/>
  <c r="C185" i="3"/>
  <c r="C193" i="3"/>
  <c r="C121" i="3"/>
  <c r="C25" i="3"/>
  <c r="C105" i="3"/>
  <c r="C189" i="3"/>
  <c r="C41" i="3"/>
  <c r="C129" i="3"/>
  <c r="C201" i="3"/>
  <c r="D28" i="5" l="1"/>
  <c r="H28" i="5" s="1"/>
  <c r="I28" i="5" s="1"/>
  <c r="J28" i="5" s="1"/>
  <c r="E29" i="5"/>
  <c r="E29" i="4"/>
  <c r="H28" i="4"/>
  <c r="I28" i="4" s="1"/>
  <c r="J28" i="4" s="1"/>
  <c r="I46" i="3"/>
  <c r="H36" i="3"/>
  <c r="E30" i="2"/>
  <c r="D29" i="5" l="1"/>
  <c r="H29" i="5" s="1"/>
  <c r="I29" i="5" s="1"/>
  <c r="J29" i="5" s="1"/>
  <c r="E30" i="5"/>
  <c r="H29" i="4"/>
  <c r="I29" i="4" s="1"/>
  <c r="J29" i="4" s="1"/>
  <c r="E30" i="4"/>
  <c r="H44" i="3"/>
  <c r="H43" i="3"/>
  <c r="H42" i="3"/>
  <c r="H41" i="3"/>
  <c r="H45" i="3"/>
  <c r="I47" i="3"/>
  <c r="H46" i="3"/>
  <c r="E31" i="2"/>
  <c r="D30" i="5" l="1"/>
  <c r="H30" i="5" s="1"/>
  <c r="I30" i="5" s="1"/>
  <c r="J30" i="5" s="1"/>
  <c r="E31" i="5"/>
  <c r="E31" i="4"/>
  <c r="H30" i="4"/>
  <c r="I30" i="4" s="1"/>
  <c r="J30" i="4" s="1"/>
  <c r="I48" i="3"/>
  <c r="H47" i="3"/>
  <c r="E32" i="2"/>
  <c r="D31" i="5" l="1"/>
  <c r="H31" i="5" s="1"/>
  <c r="I31" i="5" s="1"/>
  <c r="J31" i="5" s="1"/>
  <c r="E32" i="5"/>
  <c r="E32" i="4"/>
  <c r="H31" i="4"/>
  <c r="I31" i="4" s="1"/>
  <c r="J31" i="4" s="1"/>
  <c r="I49" i="3"/>
  <c r="H48" i="3"/>
  <c r="E33" i="2"/>
  <c r="D19" i="2"/>
  <c r="D21" i="2" s="1"/>
  <c r="D32" i="2" s="1"/>
  <c r="H32" i="2" s="1"/>
  <c r="E33" i="5" l="1"/>
  <c r="D32" i="5"/>
  <c r="H32" i="5" s="1"/>
  <c r="I32" i="5" s="1"/>
  <c r="J32" i="5" s="1"/>
  <c r="H32" i="4"/>
  <c r="I32" i="4" s="1"/>
  <c r="J32" i="4" s="1"/>
  <c r="E33" i="4"/>
  <c r="I50" i="3"/>
  <c r="H49" i="3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E34" i="2"/>
  <c r="D33" i="2"/>
  <c r="H33" i="2" s="1"/>
  <c r="H18" i="2"/>
  <c r="D33" i="5" l="1"/>
  <c r="H33" i="5" s="1"/>
  <c r="I33" i="5" s="1"/>
  <c r="J33" i="5" s="1"/>
  <c r="E34" i="5"/>
  <c r="H33" i="4"/>
  <c r="I33" i="4" s="1"/>
  <c r="J33" i="4" s="1"/>
  <c r="E34" i="4"/>
  <c r="I51" i="3"/>
  <c r="H50" i="3"/>
  <c r="E35" i="2"/>
  <c r="D34" i="2"/>
  <c r="H34" i="2" s="1"/>
  <c r="D34" i="5" l="1"/>
  <c r="H34" i="5" s="1"/>
  <c r="I34" i="5" s="1"/>
  <c r="J34" i="5" s="1"/>
  <c r="E35" i="5"/>
  <c r="H34" i="4"/>
  <c r="I34" i="4" s="1"/>
  <c r="J34" i="4" s="1"/>
  <c r="E35" i="4"/>
  <c r="I52" i="3"/>
  <c r="H51" i="3"/>
  <c r="E36" i="2"/>
  <c r="D35" i="2"/>
  <c r="H35" i="2" s="1"/>
  <c r="E36" i="5" l="1"/>
  <c r="D35" i="5"/>
  <c r="H35" i="5" s="1"/>
  <c r="I35" i="5" s="1"/>
  <c r="J35" i="5" s="1"/>
  <c r="E36" i="4"/>
  <c r="H35" i="4"/>
  <c r="I35" i="4" s="1"/>
  <c r="J35" i="4" s="1"/>
  <c r="I53" i="3"/>
  <c r="H52" i="3"/>
  <c r="E37" i="2"/>
  <c r="D36" i="2"/>
  <c r="H36" i="2" s="1"/>
  <c r="D36" i="5" l="1"/>
  <c r="H36" i="5" s="1"/>
  <c r="I36" i="5" s="1"/>
  <c r="J36" i="5" s="1"/>
  <c r="E37" i="5"/>
  <c r="E37" i="4"/>
  <c r="H36" i="4"/>
  <c r="I36" i="4" s="1"/>
  <c r="J36" i="4" s="1"/>
  <c r="I54" i="3"/>
  <c r="H53" i="3"/>
  <c r="E38" i="2"/>
  <c r="D37" i="2"/>
  <c r="H37" i="2" s="1"/>
  <c r="D37" i="5" l="1"/>
  <c r="H37" i="5" s="1"/>
  <c r="I37" i="5" s="1"/>
  <c r="J37" i="5" s="1"/>
  <c r="E38" i="5"/>
  <c r="H37" i="4"/>
  <c r="I37" i="4" s="1"/>
  <c r="J37" i="4" s="1"/>
  <c r="E38" i="4"/>
  <c r="I55" i="3"/>
  <c r="H54" i="3"/>
  <c r="E39" i="2"/>
  <c r="D38" i="2"/>
  <c r="H38" i="2" s="1"/>
  <c r="D38" i="5" l="1"/>
  <c r="H38" i="5" s="1"/>
  <c r="I38" i="5" s="1"/>
  <c r="J38" i="5" s="1"/>
  <c r="E39" i="5"/>
  <c r="H38" i="4"/>
  <c r="I38" i="4" s="1"/>
  <c r="J38" i="4" s="1"/>
  <c r="E39" i="4"/>
  <c r="I56" i="3"/>
  <c r="H55" i="3"/>
  <c r="E40" i="2"/>
  <c r="D39" i="2"/>
  <c r="H39" i="2" s="1"/>
  <c r="D39" i="5" l="1"/>
  <c r="H39" i="5" s="1"/>
  <c r="I39" i="5" s="1"/>
  <c r="J39" i="5" s="1"/>
  <c r="E40" i="5"/>
  <c r="E40" i="4"/>
  <c r="H39" i="4"/>
  <c r="I39" i="4" s="1"/>
  <c r="J39" i="4" s="1"/>
  <c r="I57" i="3"/>
  <c r="H56" i="3"/>
  <c r="E41" i="2"/>
  <c r="D40" i="2"/>
  <c r="H40" i="2" s="1"/>
  <c r="E41" i="5" l="1"/>
  <c r="D40" i="5"/>
  <c r="H40" i="5" s="1"/>
  <c r="I40" i="5" s="1"/>
  <c r="J40" i="5" s="1"/>
  <c r="H40" i="4"/>
  <c r="I40" i="4" s="1"/>
  <c r="J40" i="4" s="1"/>
  <c r="E41" i="4"/>
  <c r="I58" i="3"/>
  <c r="H57" i="3"/>
  <c r="E42" i="2"/>
  <c r="D41" i="2"/>
  <c r="H41" i="2" s="1"/>
  <c r="D41" i="5" l="1"/>
  <c r="H41" i="5" s="1"/>
  <c r="I41" i="5" s="1"/>
  <c r="J41" i="5" s="1"/>
  <c r="E42" i="5"/>
  <c r="H41" i="4"/>
  <c r="I41" i="4" s="1"/>
  <c r="J41" i="4" s="1"/>
  <c r="E42" i="4"/>
  <c r="I59" i="3"/>
  <c r="H58" i="3"/>
  <c r="E43" i="2"/>
  <c r="D42" i="2"/>
  <c r="H42" i="2" s="1"/>
  <c r="D42" i="5" l="1"/>
  <c r="H42" i="5" s="1"/>
  <c r="I42" i="5" s="1"/>
  <c r="J42" i="5" s="1"/>
  <c r="E43" i="5"/>
  <c r="H42" i="4"/>
  <c r="I42" i="4" s="1"/>
  <c r="J42" i="4" s="1"/>
  <c r="E43" i="4"/>
  <c r="I60" i="3"/>
  <c r="H59" i="3"/>
  <c r="E44" i="2"/>
  <c r="D43" i="2"/>
  <c r="H43" i="2" s="1"/>
  <c r="E44" i="5" l="1"/>
  <c r="D43" i="5"/>
  <c r="H43" i="5" s="1"/>
  <c r="I43" i="5" s="1"/>
  <c r="J43" i="5" s="1"/>
  <c r="E44" i="4"/>
  <c r="H43" i="4"/>
  <c r="I43" i="4" s="1"/>
  <c r="J43" i="4" s="1"/>
  <c r="I61" i="3"/>
  <c r="H60" i="3"/>
  <c r="E45" i="2"/>
  <c r="D44" i="2"/>
  <c r="H44" i="2" s="1"/>
  <c r="D44" i="5" l="1"/>
  <c r="H44" i="5" s="1"/>
  <c r="I44" i="5" s="1"/>
  <c r="J44" i="5" s="1"/>
  <c r="E45" i="5"/>
  <c r="E45" i="4"/>
  <c r="H44" i="4"/>
  <c r="I44" i="4" s="1"/>
  <c r="J44" i="4" s="1"/>
  <c r="I62" i="3"/>
  <c r="H61" i="3"/>
  <c r="E46" i="2"/>
  <c r="D45" i="2"/>
  <c r="H45" i="2" s="1"/>
  <c r="D45" i="5" l="1"/>
  <c r="H45" i="5" s="1"/>
  <c r="I45" i="5" s="1"/>
  <c r="J45" i="5" s="1"/>
  <c r="E46" i="5"/>
  <c r="H45" i="4"/>
  <c r="I45" i="4" s="1"/>
  <c r="J45" i="4" s="1"/>
  <c r="E46" i="4"/>
  <c r="I63" i="3"/>
  <c r="H62" i="3"/>
  <c r="E47" i="2"/>
  <c r="D46" i="2"/>
  <c r="H46" i="2" s="1"/>
  <c r="D46" i="5" l="1"/>
  <c r="H46" i="5" s="1"/>
  <c r="I46" i="5" s="1"/>
  <c r="J46" i="5" s="1"/>
  <c r="E47" i="5"/>
  <c r="E47" i="4"/>
  <c r="H46" i="4"/>
  <c r="I46" i="4" s="1"/>
  <c r="J46" i="4" s="1"/>
  <c r="I64" i="3"/>
  <c r="H63" i="3"/>
  <c r="E48" i="2"/>
  <c r="D47" i="2"/>
  <c r="H47" i="2" s="1"/>
  <c r="D47" i="5" l="1"/>
  <c r="H47" i="5" s="1"/>
  <c r="I47" i="5" s="1"/>
  <c r="J47" i="5" s="1"/>
  <c r="E48" i="5"/>
  <c r="E48" i="4"/>
  <c r="H47" i="4"/>
  <c r="I47" i="4" s="1"/>
  <c r="J47" i="4" s="1"/>
  <c r="I65" i="3"/>
  <c r="H64" i="3"/>
  <c r="E49" i="2"/>
  <c r="D48" i="2"/>
  <c r="H48" i="2" s="1"/>
  <c r="E49" i="5" l="1"/>
  <c r="D48" i="5"/>
  <c r="H48" i="5" s="1"/>
  <c r="I48" i="5" s="1"/>
  <c r="J48" i="5" s="1"/>
  <c r="H48" i="4"/>
  <c r="I48" i="4" s="1"/>
  <c r="J48" i="4" s="1"/>
  <c r="E49" i="4"/>
  <c r="I66" i="3"/>
  <c r="H65" i="3"/>
  <c r="E50" i="2"/>
  <c r="D49" i="2"/>
  <c r="H49" i="2" s="1"/>
  <c r="E50" i="5" l="1"/>
  <c r="D49" i="5"/>
  <c r="H49" i="5" s="1"/>
  <c r="I49" i="5" s="1"/>
  <c r="J49" i="5" s="1"/>
  <c r="H49" i="4"/>
  <c r="I49" i="4" s="1"/>
  <c r="J49" i="4" s="1"/>
  <c r="E50" i="4"/>
  <c r="I67" i="3"/>
  <c r="H66" i="3"/>
  <c r="E51" i="2"/>
  <c r="D50" i="2"/>
  <c r="H50" i="2" s="1"/>
  <c r="D50" i="5" l="1"/>
  <c r="H50" i="5" s="1"/>
  <c r="I50" i="5" s="1"/>
  <c r="J50" i="5" s="1"/>
  <c r="E51" i="5"/>
  <c r="H50" i="4"/>
  <c r="I50" i="4" s="1"/>
  <c r="J50" i="4" s="1"/>
  <c r="E51" i="4"/>
  <c r="I68" i="3"/>
  <c r="H67" i="3"/>
  <c r="E52" i="2"/>
  <c r="D51" i="2"/>
  <c r="H51" i="2" s="1"/>
  <c r="E52" i="5" l="1"/>
  <c r="D51" i="5"/>
  <c r="H51" i="5" s="1"/>
  <c r="I51" i="5" s="1"/>
  <c r="J51" i="5" s="1"/>
  <c r="E52" i="4"/>
  <c r="H51" i="4"/>
  <c r="I51" i="4" s="1"/>
  <c r="J51" i="4" s="1"/>
  <c r="I69" i="3"/>
  <c r="H68" i="3"/>
  <c r="E53" i="2"/>
  <c r="D52" i="2"/>
  <c r="H52" i="2" s="1"/>
  <c r="D52" i="5" l="1"/>
  <c r="H52" i="5" s="1"/>
  <c r="I52" i="5" s="1"/>
  <c r="J52" i="5" s="1"/>
  <c r="E53" i="5"/>
  <c r="E53" i="4"/>
  <c r="H52" i="4"/>
  <c r="I52" i="4" s="1"/>
  <c r="J52" i="4" s="1"/>
  <c r="I70" i="3"/>
  <c r="H69" i="3"/>
  <c r="E54" i="2"/>
  <c r="D53" i="2"/>
  <c r="H53" i="2" s="1"/>
  <c r="D53" i="5" l="1"/>
  <c r="H53" i="5" s="1"/>
  <c r="I53" i="5" s="1"/>
  <c r="J53" i="5" s="1"/>
  <c r="E54" i="5"/>
  <c r="H53" i="4"/>
  <c r="I53" i="4" s="1"/>
  <c r="J53" i="4" s="1"/>
  <c r="E54" i="4"/>
  <c r="I71" i="3"/>
  <c r="H70" i="3"/>
  <c r="E55" i="2"/>
  <c r="D54" i="2"/>
  <c r="H54" i="2" s="1"/>
  <c r="D54" i="5" l="1"/>
  <c r="H54" i="5" s="1"/>
  <c r="I54" i="5" s="1"/>
  <c r="J54" i="5" s="1"/>
  <c r="E55" i="5"/>
  <c r="H54" i="4"/>
  <c r="I54" i="4" s="1"/>
  <c r="J54" i="4" s="1"/>
  <c r="E55" i="4"/>
  <c r="I72" i="3"/>
  <c r="H71" i="3"/>
  <c r="E56" i="2"/>
  <c r="D55" i="2"/>
  <c r="H55" i="2" s="1"/>
  <c r="D55" i="5" l="1"/>
  <c r="H55" i="5" s="1"/>
  <c r="I55" i="5" s="1"/>
  <c r="J55" i="5" s="1"/>
  <c r="E56" i="5"/>
  <c r="E56" i="4"/>
  <c r="H55" i="4"/>
  <c r="I55" i="4" s="1"/>
  <c r="J55" i="4" s="1"/>
  <c r="I73" i="3"/>
  <c r="H72" i="3"/>
  <c r="E57" i="2"/>
  <c r="D56" i="2"/>
  <c r="H56" i="2" s="1"/>
  <c r="E57" i="5" l="1"/>
  <c r="D56" i="5"/>
  <c r="H56" i="5" s="1"/>
  <c r="I56" i="5" s="1"/>
  <c r="J56" i="5" s="1"/>
  <c r="H56" i="4"/>
  <c r="J56" i="4" s="1"/>
  <c r="E57" i="4"/>
  <c r="I74" i="3"/>
  <c r="H73" i="3"/>
  <c r="E58" i="2"/>
  <c r="D57" i="2"/>
  <c r="H57" i="2" s="1"/>
  <c r="E58" i="5" l="1"/>
  <c r="D57" i="5"/>
  <c r="H57" i="5" s="1"/>
  <c r="I57" i="5" s="1"/>
  <c r="J57" i="5" s="1"/>
  <c r="H57" i="4"/>
  <c r="I57" i="4" s="1"/>
  <c r="J57" i="4" s="1"/>
  <c r="E58" i="4"/>
  <c r="I75" i="3"/>
  <c r="H74" i="3"/>
  <c r="E59" i="2"/>
  <c r="D58" i="2"/>
  <c r="H58" i="2" s="1"/>
  <c r="D58" i="5" l="1"/>
  <c r="H58" i="5" s="1"/>
  <c r="I58" i="5" s="1"/>
  <c r="J58" i="5" s="1"/>
  <c r="E59" i="5"/>
  <c r="H58" i="4"/>
  <c r="I58" i="4" s="1"/>
  <c r="J58" i="4" s="1"/>
  <c r="E59" i="4"/>
  <c r="I76" i="3"/>
  <c r="H75" i="3"/>
  <c r="E60" i="2"/>
  <c r="D59" i="2"/>
  <c r="H59" i="2" s="1"/>
  <c r="E60" i="5" l="1"/>
  <c r="D59" i="5"/>
  <c r="H59" i="5" s="1"/>
  <c r="I59" i="5" s="1"/>
  <c r="J59" i="5" s="1"/>
  <c r="E60" i="4"/>
  <c r="H59" i="4"/>
  <c r="I59" i="4" s="1"/>
  <c r="J59" i="4" s="1"/>
  <c r="I77" i="3"/>
  <c r="H76" i="3"/>
  <c r="E61" i="2"/>
  <c r="D60" i="2"/>
  <c r="H60" i="2" s="1"/>
  <c r="D60" i="5" l="1"/>
  <c r="H60" i="5" s="1"/>
  <c r="I60" i="5" s="1"/>
  <c r="J60" i="5" s="1"/>
  <c r="E61" i="5"/>
  <c r="E61" i="4"/>
  <c r="H60" i="4"/>
  <c r="I60" i="4" s="1"/>
  <c r="J60" i="4" s="1"/>
  <c r="I78" i="3"/>
  <c r="H77" i="3"/>
  <c r="E62" i="2"/>
  <c r="D61" i="2"/>
  <c r="H61" i="2" s="1"/>
  <c r="D61" i="5" l="1"/>
  <c r="H61" i="5" s="1"/>
  <c r="I61" i="5" s="1"/>
  <c r="J61" i="5" s="1"/>
  <c r="E62" i="5"/>
  <c r="H61" i="4"/>
  <c r="I61" i="4" s="1"/>
  <c r="J61" i="4" s="1"/>
  <c r="E62" i="4"/>
  <c r="I79" i="3"/>
  <c r="H78" i="3"/>
  <c r="E63" i="2"/>
  <c r="D62" i="2"/>
  <c r="H62" i="2" s="1"/>
  <c r="D62" i="5" l="1"/>
  <c r="H62" i="5" s="1"/>
  <c r="I62" i="5" s="1"/>
  <c r="J62" i="5" s="1"/>
  <c r="E63" i="5"/>
  <c r="D63" i="5" s="1"/>
  <c r="H63" i="5" s="1"/>
  <c r="I63" i="5" s="1"/>
  <c r="J63" i="5" s="1"/>
  <c r="N22" i="5" s="1"/>
  <c r="H62" i="4"/>
  <c r="E63" i="4"/>
  <c r="I80" i="3"/>
  <c r="H79" i="3"/>
  <c r="E64" i="2"/>
  <c r="D63" i="2"/>
  <c r="H63" i="2" s="1"/>
  <c r="I62" i="4" l="1"/>
  <c r="J62" i="4" s="1"/>
  <c r="I63" i="4"/>
  <c r="J63" i="4" s="1"/>
  <c r="N22" i="4" s="1"/>
</calcChain>
</file>

<file path=xl/sharedStrings.xml><?xml version="1.0" encoding="utf-8"?>
<sst xmlns="http://schemas.openxmlformats.org/spreadsheetml/2006/main" count="113" uniqueCount="50">
  <si>
    <t>Interarrival Times</t>
  </si>
  <si>
    <t>Service Times for Initial Phase</t>
  </si>
  <si>
    <t>Service Times for Placing Keyboard and Mouse</t>
  </si>
  <si>
    <t>Service Times for Assembling the Case (Aluminum Plates)</t>
  </si>
  <si>
    <t>distribution</t>
  </si>
  <si>
    <t>exponential</t>
  </si>
  <si>
    <t xml:space="preserve">n </t>
  </si>
  <si>
    <t>sum of Xi</t>
  </si>
  <si>
    <t>lamda</t>
  </si>
  <si>
    <t xml:space="preserve">Chi Square Test </t>
  </si>
  <si>
    <t>bins</t>
  </si>
  <si>
    <t>a</t>
  </si>
  <si>
    <t>p</t>
  </si>
  <si>
    <t xml:space="preserve">Ei </t>
  </si>
  <si>
    <t xml:space="preserve">Oi </t>
  </si>
  <si>
    <t>(Oi-Ei)^2/Ei</t>
  </si>
  <si>
    <t>Test Stats</t>
  </si>
  <si>
    <t>alpha</t>
  </si>
  <si>
    <t>Rejection Region</t>
  </si>
  <si>
    <t xml:space="preserve">do not reject </t>
  </si>
  <si>
    <t>ln(X)</t>
  </si>
  <si>
    <t xml:space="preserve">mu </t>
  </si>
  <si>
    <t>(ln(X) - mu)^2</t>
  </si>
  <si>
    <t>stdev</t>
  </si>
  <si>
    <t>var</t>
  </si>
  <si>
    <t xml:space="preserve">cannot reject </t>
  </si>
  <si>
    <t xml:space="preserve">average </t>
  </si>
  <si>
    <t xml:space="preserve">Cumulative </t>
  </si>
  <si>
    <t xml:space="preserve">Parameters </t>
  </si>
  <si>
    <t xml:space="preserve">Distribution </t>
  </si>
  <si>
    <t xml:space="preserve">Service Times for Assembling the Case </t>
  </si>
  <si>
    <t xml:space="preserve">Exponential </t>
  </si>
  <si>
    <t xml:space="preserve">Lognormal </t>
  </si>
  <si>
    <t>Uniform</t>
  </si>
  <si>
    <t>Lambda</t>
  </si>
  <si>
    <t>Average</t>
  </si>
  <si>
    <t xml:space="preserve">Mean </t>
  </si>
  <si>
    <t>Standard Dev</t>
  </si>
  <si>
    <t>Min (a)</t>
  </si>
  <si>
    <t>Max (b)</t>
  </si>
  <si>
    <t>Parameters Estimation</t>
  </si>
  <si>
    <t xml:space="preserve">Goodness of Fit </t>
  </si>
  <si>
    <t xml:space="preserve">Test </t>
  </si>
  <si>
    <t xml:space="preserve">Confidence Interval </t>
  </si>
  <si>
    <t xml:space="preserve">Rejection Region  </t>
  </si>
  <si>
    <t xml:space="preserve">Test Statistics </t>
  </si>
  <si>
    <t xml:space="preserve">Conclusion </t>
  </si>
  <si>
    <t xml:space="preserve">Setup </t>
  </si>
  <si>
    <t xml:space="preserve">Cannot Reject </t>
  </si>
  <si>
    <t xml:space="preserve">40 bins, Ei =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</si>
</sst>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Interarrival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Interarrival Times</a:t>
          </a:r>
        </a:p>
      </cx:txPr>
    </cx:title>
    <cx:plotArea>
      <cx:plotAreaRegion>
        <cx:series layoutId="clusteredColumn" uniqueId="{0C0B1F4E-049C-4C64-923A-890393D1D6A6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Service Times for Initial Phase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Service Times for Initial Phase</a:t>
          </a:r>
        </a:p>
      </cx:txPr>
    </cx:title>
    <cx:plotArea>
      <cx:plotAreaRegion>
        <cx:series layoutId="clusteredColumn" uniqueId="{6E734766-A5CA-4551-914A-00C996CD5091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19569FD-5618-495A-BDC6-5509F61620F8}">
          <cx:dataId val="0"/>
          <cx:layoutPr>
            <cx:binning intervalClosed="r" overflow="auto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Service Times for Placing Keyboard and Mouse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Service Times for Placing Keyboard and Mouse</a:t>
          </a:r>
        </a:p>
      </cx:txPr>
    </cx:title>
    <cx:plotArea>
      <cx:plotAreaRegion>
        <cx:series layoutId="clusteredColumn" uniqueId="{4F352940-DCD0-4E69-A801-965FD28B511A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Histrogram for Service Times for Assembling the Case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 for Service Times for Assembling the Case </a:t>
          </a:r>
        </a:p>
      </cx:txPr>
    </cx:title>
    <cx:plotArea>
      <cx:plotAreaRegion>
        <cx:series layoutId="clusteredColumn" uniqueId="{1411EBE6-4192-4C1F-921B-CC36AF19A623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236220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848719F-C431-494E-A5ED-FF4F97F155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8288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DBB119-43B1-4F41-9A00-5037E952C2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8288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15875</xdr:colOff>
      <xdr:row>17</xdr:row>
      <xdr:rowOff>19050</xdr:rowOff>
    </xdr:from>
    <xdr:to>
      <xdr:col>15</xdr:col>
      <xdr:colOff>320675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5A05D39-FF8F-4A90-9C80-234498607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475" y="3128010"/>
              <a:ext cx="57912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A63348-C6D6-4C8B-9D7C-247FF01A6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8288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E144D3-12A6-414A-8E05-4BD4AD741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8288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5FF5-BCF2-4A48-8929-44FD9FF2CF91}">
  <dimension ref="A1:GS4"/>
  <sheetViews>
    <sheetView zoomScale="101" zoomScaleNormal="160" workbookViewId="0">
      <selection activeCell="A10" sqref="A10"/>
    </sheetView>
  </sheetViews>
  <sheetFormatPr defaultRowHeight="14.4" x14ac:dyDescent="0.3"/>
  <cols>
    <col min="1" max="1" width="48.6640625" customWidth="1"/>
  </cols>
  <sheetData>
    <row r="1" spans="1:201" x14ac:dyDescent="0.3">
      <c r="A1" t="s">
        <v>0</v>
      </c>
      <c r="B1">
        <v>2.39147</v>
      </c>
      <c r="C1">
        <v>5.6451700000000002</v>
      </c>
      <c r="D1">
        <v>1.6262099999999999</v>
      </c>
      <c r="E1">
        <v>11.056100000000001</v>
      </c>
      <c r="F1">
        <v>11.4824</v>
      </c>
      <c r="G1">
        <v>5.7531499999999998</v>
      </c>
      <c r="H1">
        <v>14.0992</v>
      </c>
      <c r="I1">
        <v>1.6803399999999999</v>
      </c>
      <c r="J1">
        <v>2.0312600000000001</v>
      </c>
      <c r="K1">
        <v>5.8555999999999999</v>
      </c>
      <c r="L1">
        <v>6.0230800000000002</v>
      </c>
      <c r="M1">
        <v>5.8939599999999999</v>
      </c>
      <c r="N1">
        <v>3.60467</v>
      </c>
      <c r="O1">
        <v>0.72529600000000005</v>
      </c>
      <c r="P1">
        <v>8.2729400000000002</v>
      </c>
      <c r="Q1">
        <v>2.4083999999999999</v>
      </c>
      <c r="R1">
        <v>1.6062099999999999</v>
      </c>
      <c r="S1">
        <v>7.3646600000000007E-2</v>
      </c>
      <c r="T1">
        <v>13.606299999999999</v>
      </c>
      <c r="U1">
        <v>5.7639500000000004</v>
      </c>
      <c r="V1">
        <v>0.114635</v>
      </c>
      <c r="W1">
        <v>5.0326899999999997</v>
      </c>
      <c r="X1">
        <v>12.6745</v>
      </c>
      <c r="Y1">
        <v>2.9151699999999998</v>
      </c>
      <c r="Z1">
        <v>1.23621</v>
      </c>
      <c r="AA1">
        <v>7.7831599999999996</v>
      </c>
      <c r="AB1">
        <v>0.33770600000000001</v>
      </c>
      <c r="AC1">
        <v>1.1088499999999999</v>
      </c>
      <c r="AD1">
        <v>3.8856299999999999</v>
      </c>
      <c r="AE1">
        <v>3.71373</v>
      </c>
      <c r="AF1">
        <v>2.6619100000000002</v>
      </c>
      <c r="AG1">
        <v>4.4012799999999999</v>
      </c>
      <c r="AH1">
        <v>0.26573099999999999</v>
      </c>
      <c r="AI1">
        <v>2.3234599999999999</v>
      </c>
      <c r="AJ1">
        <v>1.2931900000000001</v>
      </c>
      <c r="AK1">
        <v>12.651899999999999</v>
      </c>
      <c r="AL1">
        <v>1.57698</v>
      </c>
      <c r="AM1">
        <v>6.9649999999999999</v>
      </c>
      <c r="AN1">
        <v>8.2870600000000003</v>
      </c>
      <c r="AO1">
        <v>3.60656</v>
      </c>
      <c r="AP1">
        <v>0.69905399999999995</v>
      </c>
      <c r="AQ1">
        <v>3.5325099999999998</v>
      </c>
      <c r="AR1">
        <v>4.0097899999999997</v>
      </c>
      <c r="AS1">
        <v>15.0669</v>
      </c>
      <c r="AT1">
        <v>10.9382</v>
      </c>
      <c r="AU1">
        <v>19.39</v>
      </c>
      <c r="AV1">
        <v>5.7001200000000001</v>
      </c>
      <c r="AW1">
        <v>8.9500299999999999</v>
      </c>
      <c r="AX1">
        <v>3.5701999999999998</v>
      </c>
      <c r="AY1">
        <v>0.62057099999999998</v>
      </c>
      <c r="AZ1">
        <v>0.83020400000000005</v>
      </c>
      <c r="BA1">
        <v>2.74593</v>
      </c>
      <c r="BB1">
        <v>2.1147300000000002</v>
      </c>
      <c r="BC1">
        <v>2.0983100000000001</v>
      </c>
      <c r="BD1">
        <v>7.4328000000000003</v>
      </c>
      <c r="BE1">
        <v>14.6297</v>
      </c>
      <c r="BF1">
        <v>25.144100000000002</v>
      </c>
      <c r="BG1">
        <v>17.086600000000001</v>
      </c>
      <c r="BH1">
        <v>2.3611399999999998</v>
      </c>
      <c r="BI1">
        <v>12.308400000000001</v>
      </c>
      <c r="BJ1">
        <v>2.58</v>
      </c>
      <c r="BK1">
        <v>5.0804400000000003</v>
      </c>
      <c r="BL1">
        <v>9.2827000000000002</v>
      </c>
      <c r="BM1">
        <v>1.1747099999999999</v>
      </c>
      <c r="BN1">
        <v>11.2592</v>
      </c>
      <c r="BO1">
        <v>0.392015</v>
      </c>
      <c r="BP1">
        <v>3.1971500000000002</v>
      </c>
      <c r="BQ1">
        <v>6.7534000000000001</v>
      </c>
      <c r="BR1">
        <v>2.4299900000000001</v>
      </c>
      <c r="BS1">
        <v>9.5443599999999993</v>
      </c>
      <c r="BT1">
        <v>0.20169000000000001</v>
      </c>
      <c r="BU1">
        <v>19.684699999999999</v>
      </c>
      <c r="BV1">
        <v>9.4507900000000006E-2</v>
      </c>
      <c r="BW1">
        <v>6.3441299999999998</v>
      </c>
      <c r="BX1">
        <v>29.839300000000001</v>
      </c>
      <c r="BY1">
        <v>8.0918399999999995</v>
      </c>
      <c r="BZ1">
        <v>2.05687</v>
      </c>
      <c r="CA1">
        <v>10.377599999999999</v>
      </c>
      <c r="CB1">
        <v>2.8479700000000001</v>
      </c>
      <c r="CC1">
        <v>13.553100000000001</v>
      </c>
      <c r="CD1">
        <v>1.16795</v>
      </c>
      <c r="CE1">
        <v>2.3638300000000001</v>
      </c>
      <c r="CF1">
        <v>4.0819400000000003</v>
      </c>
      <c r="CG1">
        <v>11.0312</v>
      </c>
      <c r="CH1">
        <v>2.1652499999999999</v>
      </c>
      <c r="CI1">
        <v>14.893599999999999</v>
      </c>
      <c r="CJ1">
        <v>3.7859700000000003E-2</v>
      </c>
      <c r="CK1">
        <v>1.45404</v>
      </c>
      <c r="CL1">
        <v>4.7865399999999996</v>
      </c>
      <c r="CM1">
        <v>0.70575100000000002</v>
      </c>
      <c r="CN1">
        <v>2.4865900000000001</v>
      </c>
      <c r="CO1">
        <v>6.2833199999999998</v>
      </c>
      <c r="CP1">
        <v>4.09978</v>
      </c>
      <c r="CQ1">
        <v>8.1573700000000002</v>
      </c>
      <c r="CR1">
        <v>6.4092399999999996</v>
      </c>
      <c r="CS1">
        <v>1.3607</v>
      </c>
      <c r="CT1">
        <v>0.75283199999999995</v>
      </c>
      <c r="CU1">
        <v>2.2621099999999998</v>
      </c>
      <c r="CV1">
        <v>16.461600000000001</v>
      </c>
      <c r="CW1">
        <v>1.8546800000000001</v>
      </c>
      <c r="CX1">
        <v>8.9102899999999998</v>
      </c>
      <c r="CY1">
        <v>4.3043300000000002</v>
      </c>
      <c r="CZ1">
        <v>0.93911699999999998</v>
      </c>
      <c r="DA1">
        <v>1.052</v>
      </c>
      <c r="DB1">
        <v>2.3871000000000002</v>
      </c>
      <c r="DC1">
        <v>9.6073500000000003</v>
      </c>
      <c r="DD1">
        <v>8.1821300000000008</v>
      </c>
      <c r="DE1">
        <v>7.8626199999999997</v>
      </c>
      <c r="DF1">
        <v>7.1334</v>
      </c>
      <c r="DG1">
        <v>0.91976899999999995</v>
      </c>
      <c r="DH1">
        <v>3.2337899999999999</v>
      </c>
      <c r="DI1">
        <v>1.13168</v>
      </c>
      <c r="DJ1">
        <v>4.7194500000000001</v>
      </c>
      <c r="DK1">
        <v>4.6770199999999997</v>
      </c>
      <c r="DL1">
        <v>6.1316199999999998</v>
      </c>
      <c r="DM1">
        <v>34.221400000000003</v>
      </c>
      <c r="DN1">
        <v>0.37005900000000003</v>
      </c>
      <c r="DO1">
        <v>0.95012600000000003</v>
      </c>
      <c r="DP1">
        <v>1.4255899999999999</v>
      </c>
      <c r="DQ1">
        <v>10.2464</v>
      </c>
      <c r="DR1">
        <v>8.4558800000000005</v>
      </c>
      <c r="DS1">
        <v>4.9747899999999996</v>
      </c>
      <c r="DT1">
        <v>3.7237300000000002</v>
      </c>
      <c r="DU1">
        <v>4.5291800000000002</v>
      </c>
      <c r="DV1">
        <v>12.6457</v>
      </c>
      <c r="DW1">
        <v>3.0560100000000001</v>
      </c>
      <c r="DX1">
        <v>1.69557</v>
      </c>
      <c r="DY1">
        <v>0.74721000000000004</v>
      </c>
      <c r="DZ1">
        <v>7.9165999999999999</v>
      </c>
      <c r="EA1">
        <v>1.4014500000000001</v>
      </c>
      <c r="EB1">
        <v>11.491</v>
      </c>
      <c r="EC1">
        <v>2.4607000000000001</v>
      </c>
      <c r="ED1">
        <v>17.949300000000001</v>
      </c>
      <c r="EE1">
        <v>10.5845</v>
      </c>
      <c r="EF1">
        <v>1.54148</v>
      </c>
      <c r="EG1">
        <v>2.8738899999999998</v>
      </c>
      <c r="EH1">
        <v>4.0586599999999997</v>
      </c>
      <c r="EI1">
        <v>2.5962200000000002</v>
      </c>
      <c r="EJ1">
        <v>2.7201599999999999</v>
      </c>
      <c r="EK1">
        <v>2.1254400000000002</v>
      </c>
      <c r="EL1">
        <v>7.8462899999999998</v>
      </c>
      <c r="EM1">
        <v>1.88533</v>
      </c>
      <c r="EN1">
        <v>5.0823499999999999</v>
      </c>
      <c r="EO1">
        <v>5.7255599999999998</v>
      </c>
      <c r="EP1">
        <v>11.768700000000001</v>
      </c>
      <c r="EQ1">
        <v>3.37731</v>
      </c>
      <c r="ER1">
        <v>10.110300000000001</v>
      </c>
      <c r="ES1">
        <v>1.1181399999999999</v>
      </c>
      <c r="ET1">
        <v>12.3568</v>
      </c>
      <c r="EU1">
        <v>2.1746300000000001</v>
      </c>
      <c r="EV1">
        <v>3.7504300000000002</v>
      </c>
      <c r="EW1">
        <v>4.2021800000000002</v>
      </c>
      <c r="EX1">
        <v>3.8370299999999999</v>
      </c>
      <c r="EY1">
        <v>1.1874499999999999</v>
      </c>
      <c r="EZ1">
        <v>28.165299999999998</v>
      </c>
      <c r="FA1">
        <v>3.8318099999999999</v>
      </c>
      <c r="FB1">
        <v>3.2135699999999998</v>
      </c>
      <c r="FC1">
        <v>6.4175700000000004</v>
      </c>
      <c r="FD1">
        <v>3.2888899999999999</v>
      </c>
      <c r="FE1">
        <v>4.8964400000000001</v>
      </c>
      <c r="FF1">
        <v>1.90526</v>
      </c>
      <c r="FG1">
        <v>3.9044500000000002</v>
      </c>
      <c r="FH1">
        <v>2.9759000000000002</v>
      </c>
      <c r="FI1">
        <v>3.10473</v>
      </c>
      <c r="FJ1">
        <v>0.84179800000000005</v>
      </c>
      <c r="FK1">
        <v>3.68798</v>
      </c>
      <c r="FL1">
        <v>5.2584400000000002</v>
      </c>
      <c r="FM1">
        <v>11.5008</v>
      </c>
      <c r="FN1">
        <v>7.7863100000000005E-2</v>
      </c>
      <c r="FO1">
        <v>0.184557</v>
      </c>
      <c r="FP1">
        <v>3.9169</v>
      </c>
      <c r="FQ1">
        <v>25.722100000000001</v>
      </c>
      <c r="FR1">
        <v>24.2544</v>
      </c>
      <c r="FS1">
        <v>2.4723700000000002</v>
      </c>
      <c r="FT1">
        <v>6.8986499999999999</v>
      </c>
      <c r="FU1">
        <v>1.9569000000000001</v>
      </c>
      <c r="FV1">
        <v>1.93432</v>
      </c>
      <c r="FW1">
        <v>12.417299999999999</v>
      </c>
      <c r="FX1">
        <v>5.8430400000000002</v>
      </c>
      <c r="FY1">
        <v>2.8685100000000001</v>
      </c>
      <c r="FZ1">
        <v>1.51471</v>
      </c>
      <c r="GA1">
        <v>7.1958200000000003</v>
      </c>
      <c r="GB1">
        <v>0.59252800000000005</v>
      </c>
      <c r="GC1">
        <v>6.0952200000000003</v>
      </c>
      <c r="GD1">
        <v>1.4298599999999999</v>
      </c>
      <c r="GE1">
        <v>4.19048</v>
      </c>
      <c r="GF1">
        <v>2.31582</v>
      </c>
      <c r="GG1">
        <v>8.0254999999999992</v>
      </c>
      <c r="GH1">
        <v>3.28074E-2</v>
      </c>
      <c r="GI1">
        <v>8.6684900000000003</v>
      </c>
      <c r="GJ1">
        <v>3.6426500000000002</v>
      </c>
      <c r="GK1">
        <v>1.8048299999999999</v>
      </c>
      <c r="GL1">
        <v>13.724600000000001</v>
      </c>
      <c r="GM1">
        <v>0.48529800000000001</v>
      </c>
      <c r="GN1">
        <v>2.57009</v>
      </c>
      <c r="GO1">
        <v>0.59033800000000003</v>
      </c>
      <c r="GP1">
        <v>1.5045599999999999</v>
      </c>
      <c r="GQ1">
        <v>2.46089</v>
      </c>
      <c r="GR1">
        <v>15.458</v>
      </c>
      <c r="GS1">
        <v>0.13782</v>
      </c>
    </row>
    <row r="2" spans="1:201" x14ac:dyDescent="0.3">
      <c r="A2" t="s">
        <v>1</v>
      </c>
      <c r="B2">
        <v>2.9004599999999998</v>
      </c>
      <c r="C2">
        <v>3.34049</v>
      </c>
      <c r="D2">
        <v>2.3262</v>
      </c>
      <c r="E2">
        <v>1.6657500000000001</v>
      </c>
      <c r="F2">
        <v>1.7816000000000001</v>
      </c>
      <c r="G2">
        <v>1.41726</v>
      </c>
      <c r="H2">
        <v>2.4438300000000002</v>
      </c>
      <c r="I2">
        <v>4.1660700000000004</v>
      </c>
      <c r="J2">
        <v>3.1579899999999999</v>
      </c>
      <c r="K2">
        <v>1.5718099999999999</v>
      </c>
      <c r="L2">
        <v>1.71828</v>
      </c>
      <c r="M2">
        <v>3.3002799999999999</v>
      </c>
      <c r="N2">
        <v>4.1313199999999997</v>
      </c>
      <c r="O2">
        <v>1.47699</v>
      </c>
      <c r="P2">
        <v>1.95749</v>
      </c>
      <c r="Q2">
        <v>3.53837</v>
      </c>
      <c r="R2">
        <v>2.8335699999999999</v>
      </c>
      <c r="S2">
        <v>1.6371500000000001</v>
      </c>
      <c r="T2">
        <v>2.1810100000000001</v>
      </c>
      <c r="U2">
        <v>3.03931</v>
      </c>
      <c r="V2">
        <v>2.5915499999999998</v>
      </c>
      <c r="W2">
        <v>2.9298000000000002</v>
      </c>
      <c r="X2">
        <v>1.3777600000000001</v>
      </c>
      <c r="Y2">
        <v>5.4100099999999998</v>
      </c>
      <c r="Z2">
        <v>2.7006899999999998</v>
      </c>
      <c r="AA2">
        <v>2.3112499999999998</v>
      </c>
      <c r="AB2">
        <v>3.2556400000000001</v>
      </c>
      <c r="AC2">
        <v>2.2522700000000002</v>
      </c>
      <c r="AD2">
        <v>5.2635699999999996</v>
      </c>
      <c r="AE2">
        <v>2.6709499999999999</v>
      </c>
      <c r="AF2">
        <v>2.99518</v>
      </c>
      <c r="AG2">
        <v>2.6048499999999999</v>
      </c>
      <c r="AH2">
        <v>1.68727</v>
      </c>
      <c r="AI2">
        <v>4.6121999999999996</v>
      </c>
      <c r="AJ2">
        <v>3.2339500000000001</v>
      </c>
      <c r="AK2">
        <v>2.5621900000000002</v>
      </c>
      <c r="AL2">
        <v>2.4755099999999999</v>
      </c>
      <c r="AM2">
        <v>2.9363800000000002</v>
      </c>
      <c r="AN2">
        <v>2.2595399999999999</v>
      </c>
      <c r="AO2">
        <v>1.66879</v>
      </c>
      <c r="AP2">
        <v>1.84945</v>
      </c>
      <c r="AQ2">
        <v>4.2929899999999996</v>
      </c>
      <c r="AR2">
        <v>3.1915900000000001</v>
      </c>
      <c r="AS2">
        <v>4.8804499999999997</v>
      </c>
      <c r="AT2">
        <v>2.7203300000000001</v>
      </c>
      <c r="AU2">
        <v>3.2676599999999998</v>
      </c>
      <c r="AV2">
        <v>4.1716699999999998</v>
      </c>
      <c r="AW2">
        <v>2.9471599999999998</v>
      </c>
      <c r="AX2">
        <v>2.7187199999999998</v>
      </c>
      <c r="AY2">
        <v>1.2976000000000001</v>
      </c>
      <c r="AZ2">
        <v>1.97109</v>
      </c>
      <c r="BA2">
        <v>3.07599</v>
      </c>
      <c r="BB2">
        <v>2.6413899999999999</v>
      </c>
      <c r="BC2">
        <v>3.3919100000000002</v>
      </c>
      <c r="BD2">
        <v>3.7831299999999999</v>
      </c>
      <c r="BE2">
        <v>2.1718099999999998</v>
      </c>
      <c r="BF2">
        <v>2.6372200000000001</v>
      </c>
      <c r="BG2">
        <v>2.96225</v>
      </c>
      <c r="BH2">
        <v>4.7515499999999999</v>
      </c>
      <c r="BI2">
        <v>2.5245700000000002</v>
      </c>
      <c r="BJ2">
        <v>1.98583</v>
      </c>
      <c r="BK2">
        <v>2.9702899999999999</v>
      </c>
      <c r="BL2">
        <v>1.37538</v>
      </c>
      <c r="BM2">
        <v>3.19563</v>
      </c>
      <c r="BN2">
        <v>2.2745000000000002</v>
      </c>
      <c r="BO2">
        <v>3.9267099999999999</v>
      </c>
      <c r="BP2">
        <v>1.4087799999999999</v>
      </c>
      <c r="BQ2">
        <v>2.8745799999999999</v>
      </c>
      <c r="BR2">
        <v>2.4602900000000001</v>
      </c>
      <c r="BS2">
        <v>1.92171</v>
      </c>
      <c r="BT2">
        <v>3.1486000000000001</v>
      </c>
      <c r="BU2">
        <v>2.78376</v>
      </c>
      <c r="BV2">
        <v>2.3891499999999999</v>
      </c>
      <c r="BW2">
        <v>2.0089800000000002</v>
      </c>
      <c r="BX2">
        <v>1.49515</v>
      </c>
      <c r="BY2">
        <v>3.4838399999999998</v>
      </c>
      <c r="BZ2">
        <v>2.59552</v>
      </c>
      <c r="CA2">
        <v>3.1859600000000001</v>
      </c>
      <c r="CB2">
        <v>2.20668</v>
      </c>
      <c r="CC2">
        <v>2.2014499999999999</v>
      </c>
      <c r="CD2">
        <v>3.1154999999999999</v>
      </c>
      <c r="CE2">
        <v>0.85287100000000005</v>
      </c>
      <c r="CF2">
        <v>4.3574400000000004</v>
      </c>
      <c r="CG2">
        <v>3.8098100000000001</v>
      </c>
      <c r="CH2">
        <v>3.4320400000000002</v>
      </c>
      <c r="CI2">
        <v>3.24403</v>
      </c>
      <c r="CJ2">
        <v>2.46021</v>
      </c>
      <c r="CK2">
        <v>2.5381499999999999</v>
      </c>
      <c r="CL2">
        <v>3.3658600000000001</v>
      </c>
      <c r="CM2">
        <v>3.4852500000000002</v>
      </c>
      <c r="CN2">
        <v>4.5527800000000003</v>
      </c>
      <c r="CO2">
        <v>1.6403099999999999</v>
      </c>
      <c r="CP2">
        <v>2.7211400000000001</v>
      </c>
      <c r="CQ2">
        <v>2.7911999999999999</v>
      </c>
      <c r="CR2">
        <v>2.6221100000000002</v>
      </c>
      <c r="CS2">
        <v>1.93659</v>
      </c>
      <c r="CT2">
        <v>1.0159800000000001</v>
      </c>
      <c r="CU2">
        <v>4.1405099999999999</v>
      </c>
      <c r="CV2">
        <v>2.0358200000000002</v>
      </c>
      <c r="CW2">
        <v>1.262</v>
      </c>
      <c r="CX2">
        <v>3.59945</v>
      </c>
      <c r="CY2">
        <v>2.72018</v>
      </c>
      <c r="CZ2">
        <v>2.80579</v>
      </c>
      <c r="DA2">
        <v>3.0327799999999998</v>
      </c>
      <c r="DB2">
        <v>3.7002799999999998</v>
      </c>
      <c r="DC2">
        <v>1.90771</v>
      </c>
      <c r="DD2">
        <v>5.0913500000000003</v>
      </c>
      <c r="DE2">
        <v>3.00915</v>
      </c>
      <c r="DF2">
        <v>1.8002899999999999</v>
      </c>
      <c r="DG2">
        <v>2.01681</v>
      </c>
      <c r="DH2">
        <v>2.0258600000000002</v>
      </c>
      <c r="DI2">
        <v>1.6681600000000001</v>
      </c>
      <c r="DJ2">
        <v>2.5617000000000001</v>
      </c>
      <c r="DK2">
        <v>5.5498399999999997</v>
      </c>
      <c r="DL2">
        <v>3.6738900000000001</v>
      </c>
      <c r="DM2">
        <v>2.5126599999999999</v>
      </c>
      <c r="DN2">
        <v>2.1301399999999999</v>
      </c>
      <c r="DO2">
        <v>2.07117</v>
      </c>
      <c r="DP2">
        <v>1.64893</v>
      </c>
      <c r="DQ2">
        <v>3.13781</v>
      </c>
      <c r="DR2">
        <v>2.6703299999999999</v>
      </c>
      <c r="DS2">
        <v>1.68021</v>
      </c>
      <c r="DT2">
        <v>2.2539799999999999</v>
      </c>
      <c r="DU2">
        <v>2.2125300000000001</v>
      </c>
      <c r="DV2">
        <v>1.7565900000000001</v>
      </c>
      <c r="DW2">
        <v>1.5821000000000001</v>
      </c>
      <c r="DX2">
        <v>2.1438000000000001</v>
      </c>
      <c r="DY2">
        <v>2.9236399999999998</v>
      </c>
      <c r="DZ2">
        <v>3.2675399999999999</v>
      </c>
      <c r="EA2">
        <v>2.0093800000000002</v>
      </c>
      <c r="EB2">
        <v>2.7043699999999999</v>
      </c>
      <c r="EC2">
        <v>3.9877199999999999</v>
      </c>
      <c r="ED2">
        <v>2.48169</v>
      </c>
      <c r="EE2">
        <v>2.41439</v>
      </c>
      <c r="EF2">
        <v>1.73441</v>
      </c>
      <c r="EG2">
        <v>2.16161</v>
      </c>
      <c r="EH2">
        <v>1.3094399999999999</v>
      </c>
      <c r="EI2">
        <v>3.00318</v>
      </c>
      <c r="EJ2">
        <v>2.63531</v>
      </c>
      <c r="EK2">
        <v>3.6291699999999998</v>
      </c>
      <c r="EL2">
        <v>1.7579</v>
      </c>
      <c r="EM2">
        <v>1.5529999999999999</v>
      </c>
      <c r="EN2">
        <v>1.8144800000000001</v>
      </c>
      <c r="EO2">
        <v>2.9053100000000001</v>
      </c>
      <c r="EP2">
        <v>2.1104699999999998</v>
      </c>
      <c r="EQ2">
        <v>6.1548100000000003</v>
      </c>
      <c r="ER2">
        <v>1.88443</v>
      </c>
      <c r="ES2">
        <v>4.0582099999999999</v>
      </c>
      <c r="ET2">
        <v>2.2193100000000001</v>
      </c>
      <c r="EU2">
        <v>2.9144399999999999</v>
      </c>
      <c r="EV2">
        <v>1.1813499999999999</v>
      </c>
      <c r="EW2">
        <v>3.1796600000000002</v>
      </c>
      <c r="EX2">
        <v>1.3042800000000001</v>
      </c>
      <c r="EY2">
        <v>2.0644800000000001</v>
      </c>
      <c r="EZ2">
        <v>2.2484299999999999</v>
      </c>
      <c r="FA2">
        <v>2.8666800000000001</v>
      </c>
      <c r="FB2">
        <v>2.0470999999999999</v>
      </c>
      <c r="FC2">
        <v>1.5123599999999999</v>
      </c>
      <c r="FD2">
        <v>3.70858</v>
      </c>
      <c r="FE2">
        <v>4.2079599999999999</v>
      </c>
      <c r="FF2">
        <v>2.3725800000000001</v>
      </c>
      <c r="FG2">
        <v>2.5064799999999998</v>
      </c>
      <c r="FH2">
        <v>1.80013</v>
      </c>
      <c r="FI2">
        <v>3.10521</v>
      </c>
      <c r="FJ2">
        <v>2.5072899999999998</v>
      </c>
      <c r="FK2">
        <v>1.9752099999999999</v>
      </c>
      <c r="FL2">
        <v>2.53376</v>
      </c>
      <c r="FM2">
        <v>4.6319600000000003</v>
      </c>
      <c r="FN2">
        <v>2.1361300000000001</v>
      </c>
      <c r="FO2">
        <v>3.3562099999999999</v>
      </c>
      <c r="FP2">
        <v>2.4224999999999999</v>
      </c>
      <c r="FQ2">
        <v>3.6055999999999999</v>
      </c>
      <c r="FR2">
        <v>1.29803</v>
      </c>
      <c r="FS2">
        <v>4.4702200000000003</v>
      </c>
      <c r="FT2">
        <v>2.7052399999999999</v>
      </c>
      <c r="FU2">
        <v>2.1766700000000001</v>
      </c>
      <c r="FV2">
        <v>5.6706700000000003</v>
      </c>
      <c r="FW2">
        <v>2.0332599999999998</v>
      </c>
      <c r="FX2">
        <v>3.1362000000000001</v>
      </c>
      <c r="FY2">
        <v>3.31595</v>
      </c>
      <c r="FZ2">
        <v>6.2621099999999998</v>
      </c>
      <c r="GA2">
        <v>2.25414</v>
      </c>
      <c r="GB2">
        <v>3.7179600000000002</v>
      </c>
      <c r="GC2">
        <v>1.71316</v>
      </c>
      <c r="GD2">
        <v>3.80043</v>
      </c>
      <c r="GE2">
        <v>2.1085400000000001</v>
      </c>
      <c r="GF2">
        <v>5.6471600000000004</v>
      </c>
      <c r="GG2">
        <v>2.6058400000000002</v>
      </c>
      <c r="GH2">
        <v>1.9233</v>
      </c>
      <c r="GI2">
        <v>0.91245100000000001</v>
      </c>
      <c r="GJ2">
        <v>2.31236</v>
      </c>
      <c r="GK2">
        <v>1.1669</v>
      </c>
      <c r="GL2">
        <v>1.5614600000000001</v>
      </c>
      <c r="GM2">
        <v>4.1646700000000001</v>
      </c>
      <c r="GN2">
        <v>3.3125</v>
      </c>
      <c r="GO2">
        <v>2.4790000000000001</v>
      </c>
      <c r="GP2">
        <v>1.7135899999999999</v>
      </c>
      <c r="GQ2">
        <v>3.3210999999999999</v>
      </c>
      <c r="GR2">
        <v>2.5488200000000001</v>
      </c>
      <c r="GS2">
        <v>1.58432</v>
      </c>
    </row>
    <row r="3" spans="1:201" x14ac:dyDescent="0.3">
      <c r="A3" t="s">
        <v>2</v>
      </c>
      <c r="B3">
        <v>9.0834799999999998</v>
      </c>
      <c r="C3">
        <v>6.9733900000000002</v>
      </c>
      <c r="D3">
        <v>9.1258800000000004</v>
      </c>
      <c r="E3">
        <v>12.7965</v>
      </c>
      <c r="F3">
        <v>8.8150600000000008</v>
      </c>
      <c r="G3">
        <v>7.0871500000000003</v>
      </c>
      <c r="H3">
        <v>7.5198200000000002</v>
      </c>
      <c r="I3">
        <v>9.7347900000000003</v>
      </c>
      <c r="J3">
        <v>12.145</v>
      </c>
      <c r="K3">
        <v>10.565799999999999</v>
      </c>
      <c r="L3">
        <v>8.7999600000000004</v>
      </c>
      <c r="M3">
        <v>9.2043099999999995</v>
      </c>
      <c r="N3">
        <v>9.3966100000000008</v>
      </c>
      <c r="O3">
        <v>11.9076</v>
      </c>
      <c r="P3">
        <v>13.144299999999999</v>
      </c>
      <c r="Q3">
        <v>8.8107299999999995</v>
      </c>
      <c r="R3">
        <v>10.447900000000001</v>
      </c>
      <c r="S3">
        <v>8.2252899999999993</v>
      </c>
      <c r="T3">
        <v>8.4144900000000007</v>
      </c>
      <c r="U3">
        <v>6.6897500000000001</v>
      </c>
      <c r="V3">
        <v>6.7394800000000004</v>
      </c>
      <c r="W3">
        <v>10.2697</v>
      </c>
      <c r="X3">
        <v>6.3976199999999999</v>
      </c>
      <c r="Y3">
        <v>8.5129199999999994</v>
      </c>
      <c r="Z3">
        <v>11.057600000000001</v>
      </c>
      <c r="AA3">
        <v>7.2349300000000003</v>
      </c>
      <c r="AB3">
        <v>13.271699999999999</v>
      </c>
      <c r="AC3">
        <v>11.049899999999999</v>
      </c>
      <c r="AD3">
        <v>12.3459</v>
      </c>
      <c r="AE3">
        <v>8.7759599999999995</v>
      </c>
      <c r="AF3">
        <v>9.8693500000000007</v>
      </c>
      <c r="AG3">
        <v>7.9299499999999998</v>
      </c>
      <c r="AH3">
        <v>10.743</v>
      </c>
      <c r="AI3">
        <v>10.2408</v>
      </c>
      <c r="AJ3">
        <v>13.3246</v>
      </c>
      <c r="AK3">
        <v>8.5067799999999991</v>
      </c>
      <c r="AL3">
        <v>8.7751699999999992</v>
      </c>
      <c r="AM3">
        <v>10.873900000000001</v>
      </c>
      <c r="AN3">
        <v>12.4505</v>
      </c>
      <c r="AO3">
        <v>10.176399999999999</v>
      </c>
      <c r="AP3">
        <v>6.3313100000000002</v>
      </c>
      <c r="AQ3">
        <v>13.2014</v>
      </c>
      <c r="AR3">
        <v>10.788</v>
      </c>
      <c r="AS3">
        <v>7.8090200000000003</v>
      </c>
      <c r="AT3">
        <v>11.7409</v>
      </c>
      <c r="AU3">
        <v>10.2461</v>
      </c>
      <c r="AV3">
        <v>6.5254500000000002</v>
      </c>
      <c r="AW3">
        <v>6.8309300000000004</v>
      </c>
      <c r="AX3">
        <v>7.1147400000000003</v>
      </c>
      <c r="AY3">
        <v>9.7196800000000003</v>
      </c>
      <c r="AZ3">
        <v>7.8461499999999997</v>
      </c>
      <c r="BA3">
        <v>12.806900000000001</v>
      </c>
      <c r="BB3">
        <v>7.0887700000000002</v>
      </c>
      <c r="BC3">
        <v>6.5315200000000004</v>
      </c>
      <c r="BD3">
        <v>12.4122</v>
      </c>
      <c r="BE3">
        <v>12.808299999999999</v>
      </c>
      <c r="BF3">
        <v>8.9291900000000002</v>
      </c>
      <c r="BG3">
        <v>9.0938099999999995</v>
      </c>
      <c r="BH3">
        <v>8.7789999999999999</v>
      </c>
      <c r="BI3">
        <v>6.01328</v>
      </c>
      <c r="BJ3">
        <v>12.470800000000001</v>
      </c>
      <c r="BK3">
        <v>12.702199999999999</v>
      </c>
      <c r="BL3">
        <v>8.3939000000000004</v>
      </c>
      <c r="BM3">
        <v>8.9983000000000004</v>
      </c>
      <c r="BN3">
        <v>10.803800000000001</v>
      </c>
      <c r="BO3">
        <v>12.931699999999999</v>
      </c>
      <c r="BP3">
        <v>10.339499999999999</v>
      </c>
      <c r="BQ3">
        <v>7.2725600000000004</v>
      </c>
      <c r="BR3">
        <v>10.6348</v>
      </c>
      <c r="BS3">
        <v>7.0086599999999999</v>
      </c>
      <c r="BT3">
        <v>9.18154</v>
      </c>
      <c r="BU3">
        <v>10.302099999999999</v>
      </c>
      <c r="BV3">
        <v>10.02</v>
      </c>
      <c r="BW3">
        <v>10.5009</v>
      </c>
      <c r="BX3">
        <v>11.0503</v>
      </c>
      <c r="BY3">
        <v>12.853199999999999</v>
      </c>
      <c r="BZ3">
        <v>6.2899799999999999</v>
      </c>
      <c r="CA3">
        <v>6.0052399999999997</v>
      </c>
      <c r="CB3">
        <v>9.7984200000000001</v>
      </c>
      <c r="CC3">
        <v>8.5462399999999992</v>
      </c>
      <c r="CD3">
        <v>8.6269600000000004</v>
      </c>
      <c r="CE3">
        <v>6.7606400000000004</v>
      </c>
      <c r="CF3">
        <v>7.3052700000000002</v>
      </c>
      <c r="CG3">
        <v>13.133100000000001</v>
      </c>
      <c r="CH3">
        <v>8.1280300000000008</v>
      </c>
      <c r="CI3">
        <v>12.6751</v>
      </c>
      <c r="CJ3">
        <v>8.2094000000000005</v>
      </c>
      <c r="CK3">
        <v>13.273300000000001</v>
      </c>
      <c r="CL3">
        <v>9.00976</v>
      </c>
      <c r="CM3">
        <v>11.1547</v>
      </c>
      <c r="CN3">
        <v>11.2516</v>
      </c>
      <c r="CO3">
        <v>11.8796</v>
      </c>
      <c r="CP3">
        <v>7.44496</v>
      </c>
      <c r="CQ3">
        <v>11.612</v>
      </c>
      <c r="CR3">
        <v>10.504200000000001</v>
      </c>
      <c r="CS3">
        <v>6.7817400000000001</v>
      </c>
      <c r="CT3">
        <v>7.7297399999999996</v>
      </c>
      <c r="CU3">
        <v>11.532299999999999</v>
      </c>
      <c r="CV3">
        <v>13.355499999999999</v>
      </c>
      <c r="CW3">
        <v>8.9158399999999993</v>
      </c>
      <c r="CX3">
        <v>11.1539</v>
      </c>
      <c r="CY3">
        <v>10.25</v>
      </c>
      <c r="CZ3">
        <v>10.361700000000001</v>
      </c>
      <c r="DA3">
        <v>8.8952899999999993</v>
      </c>
      <c r="DB3">
        <v>7.4040400000000002</v>
      </c>
      <c r="DC3">
        <v>7.6570900000000002</v>
      </c>
      <c r="DD3">
        <v>12.632099999999999</v>
      </c>
      <c r="DE3">
        <v>8.7849799999999991</v>
      </c>
      <c r="DF3">
        <v>13.3337</v>
      </c>
      <c r="DG3">
        <v>6.8628900000000002</v>
      </c>
      <c r="DH3">
        <v>9.0477299999999996</v>
      </c>
      <c r="DI3">
        <v>7.641</v>
      </c>
      <c r="DJ3">
        <v>7.0825500000000003</v>
      </c>
      <c r="DK3">
        <v>13.3971</v>
      </c>
      <c r="DL3">
        <v>11.242800000000001</v>
      </c>
      <c r="DM3">
        <v>8.1870999999999992</v>
      </c>
      <c r="DN3">
        <v>12.2089</v>
      </c>
      <c r="DO3">
        <v>8.1373300000000004</v>
      </c>
      <c r="DP3">
        <v>11.2</v>
      </c>
      <c r="DQ3">
        <v>9.1168300000000002</v>
      </c>
      <c r="DR3">
        <v>9.3612699999999993</v>
      </c>
      <c r="DS3">
        <v>12.0625</v>
      </c>
      <c r="DT3">
        <v>10.8871</v>
      </c>
      <c r="DU3">
        <v>12.685600000000001</v>
      </c>
      <c r="DV3">
        <v>9.8538200000000007</v>
      </c>
      <c r="DW3">
        <v>12.7674</v>
      </c>
      <c r="DX3">
        <v>10.331899999999999</v>
      </c>
      <c r="DY3">
        <v>10.036199999999999</v>
      </c>
      <c r="DZ3">
        <v>7.2852199999999998</v>
      </c>
      <c r="EA3">
        <v>9.4645100000000006</v>
      </c>
      <c r="EB3">
        <v>11.8309</v>
      </c>
      <c r="EC3">
        <v>6.77616</v>
      </c>
      <c r="ED3">
        <v>12.1373</v>
      </c>
      <c r="EE3">
        <v>6.62209</v>
      </c>
      <c r="EF3">
        <v>10.2919</v>
      </c>
      <c r="EG3">
        <v>8.0802600000000009</v>
      </c>
      <c r="EH3">
        <v>13.287100000000001</v>
      </c>
      <c r="EI3">
        <v>6.2763600000000004</v>
      </c>
      <c r="EJ3">
        <v>8.4068400000000008</v>
      </c>
      <c r="EK3">
        <v>10.532</v>
      </c>
      <c r="EL3">
        <v>10.728199999999999</v>
      </c>
      <c r="EM3">
        <v>6.3833700000000002</v>
      </c>
      <c r="EN3">
        <v>6.6941499999999996</v>
      </c>
      <c r="EO3">
        <v>12.3569</v>
      </c>
      <c r="EP3">
        <v>9.7864599999999999</v>
      </c>
      <c r="EQ3">
        <v>8.8352500000000003</v>
      </c>
      <c r="ER3">
        <v>9.1169899999999995</v>
      </c>
      <c r="ES3">
        <v>9.1632700000000007</v>
      </c>
      <c r="ET3">
        <v>10.023999999999999</v>
      </c>
      <c r="EU3">
        <v>6.6064999999999996</v>
      </c>
      <c r="EV3">
        <v>6.6140999999999996</v>
      </c>
      <c r="EW3">
        <v>11.906000000000001</v>
      </c>
      <c r="EX3">
        <v>11.1127</v>
      </c>
      <c r="EY3">
        <v>9.3888499999999997</v>
      </c>
      <c r="EZ3">
        <v>6.8273799999999998</v>
      </c>
      <c r="FA3">
        <v>9.4183599999999998</v>
      </c>
      <c r="FB3">
        <v>12.8628</v>
      </c>
      <c r="FC3">
        <v>8.4377800000000001</v>
      </c>
      <c r="FD3">
        <v>6.9367999999999999</v>
      </c>
      <c r="FE3">
        <v>7.3701600000000003</v>
      </c>
      <c r="FF3">
        <v>6.0484400000000003</v>
      </c>
      <c r="FG3">
        <v>12.3918</v>
      </c>
      <c r="FH3">
        <v>10.216699999999999</v>
      </c>
      <c r="FI3">
        <v>12.779199999999999</v>
      </c>
      <c r="FJ3">
        <v>10.186999999999999</v>
      </c>
      <c r="FK3">
        <v>7.1297499999999996</v>
      </c>
      <c r="FL3">
        <v>13.097799999999999</v>
      </c>
      <c r="FM3">
        <v>8.1488800000000001</v>
      </c>
      <c r="FN3">
        <v>10.954599999999999</v>
      </c>
      <c r="FO3">
        <v>10.660600000000001</v>
      </c>
      <c r="FP3">
        <v>10.0425</v>
      </c>
      <c r="FQ3">
        <v>11.7302</v>
      </c>
      <c r="FR3">
        <v>11.529400000000001</v>
      </c>
      <c r="FS3">
        <v>9.9584100000000007</v>
      </c>
      <c r="FT3">
        <v>12.8461</v>
      </c>
      <c r="FU3">
        <v>12.2064</v>
      </c>
      <c r="FV3">
        <v>7.0911200000000001</v>
      </c>
      <c r="FW3">
        <v>9.5416399999999992</v>
      </c>
      <c r="FX3">
        <v>6.6141500000000004</v>
      </c>
      <c r="FY3">
        <v>11.8444</v>
      </c>
      <c r="FZ3">
        <v>7.3833099999999998</v>
      </c>
      <c r="GA3">
        <v>7.8483700000000001</v>
      </c>
      <c r="GB3">
        <v>9.9773200000000006</v>
      </c>
      <c r="GC3">
        <v>7.0141499999999999</v>
      </c>
      <c r="GD3">
        <v>10.7925</v>
      </c>
      <c r="GE3">
        <v>13.4587</v>
      </c>
      <c r="GF3">
        <v>12.125299999999999</v>
      </c>
      <c r="GG3">
        <v>6.3173899999999996</v>
      </c>
      <c r="GH3">
        <v>10.997999999999999</v>
      </c>
      <c r="GI3">
        <v>6.1076899999999998</v>
      </c>
      <c r="GJ3">
        <v>13.089700000000001</v>
      </c>
      <c r="GK3">
        <v>8.3881999999999994</v>
      </c>
      <c r="GL3">
        <v>10.268800000000001</v>
      </c>
      <c r="GM3">
        <v>7.62296</v>
      </c>
      <c r="GN3">
        <v>12.963699999999999</v>
      </c>
      <c r="GO3">
        <v>12.4116</v>
      </c>
      <c r="GP3">
        <v>12.0854</v>
      </c>
      <c r="GQ3">
        <v>11.693300000000001</v>
      </c>
      <c r="GR3">
        <v>9.3462999999999994</v>
      </c>
      <c r="GS3">
        <v>10.797800000000001</v>
      </c>
    </row>
    <row r="4" spans="1:201" x14ac:dyDescent="0.3">
      <c r="A4" t="s">
        <v>3</v>
      </c>
      <c r="B4">
        <v>4.6172300000000002</v>
      </c>
      <c r="C4">
        <v>4.6724699999999997</v>
      </c>
      <c r="D4">
        <v>4.7889799999999996</v>
      </c>
      <c r="E4">
        <v>4.8736100000000002</v>
      </c>
      <c r="F4">
        <v>4.4142700000000001</v>
      </c>
      <c r="G4">
        <v>4.4835900000000004</v>
      </c>
      <c r="H4">
        <v>3.7865500000000001</v>
      </c>
      <c r="I4">
        <v>4.0057</v>
      </c>
      <c r="J4">
        <v>4.3070300000000001</v>
      </c>
      <c r="K4">
        <v>4.78566</v>
      </c>
      <c r="L4">
        <v>4.6335600000000001</v>
      </c>
      <c r="M4">
        <v>4.4124999999999996</v>
      </c>
      <c r="N4">
        <v>4.50305</v>
      </c>
      <c r="O4">
        <v>4.0792799999999998</v>
      </c>
      <c r="P4">
        <v>4.4855099999999997</v>
      </c>
      <c r="Q4">
        <v>3.95275</v>
      </c>
      <c r="R4">
        <v>4.5153100000000004</v>
      </c>
      <c r="S4">
        <v>4.4323899999999998</v>
      </c>
      <c r="T4">
        <v>4.7469700000000001</v>
      </c>
      <c r="U4">
        <v>3.8348900000000001</v>
      </c>
      <c r="V4">
        <v>4.0344800000000003</v>
      </c>
      <c r="W4">
        <v>4.4577499999999999</v>
      </c>
      <c r="X4">
        <v>4.7347999999999999</v>
      </c>
      <c r="Y4">
        <v>4.3133699999999999</v>
      </c>
      <c r="Z4">
        <v>3.8112300000000001</v>
      </c>
      <c r="AA4">
        <v>4.5043199999999999</v>
      </c>
      <c r="AB4">
        <v>4.7442099999999998</v>
      </c>
      <c r="AC4">
        <v>4.8927300000000002</v>
      </c>
      <c r="AD4">
        <v>4.6733599999999997</v>
      </c>
      <c r="AE4">
        <v>3.9186100000000001</v>
      </c>
      <c r="AF4">
        <v>4.6408800000000001</v>
      </c>
      <c r="AG4">
        <v>4.2151699999999996</v>
      </c>
      <c r="AH4">
        <v>4.1511300000000002</v>
      </c>
      <c r="AI4">
        <v>4.7271599999999996</v>
      </c>
      <c r="AJ4">
        <v>3.8379099999999999</v>
      </c>
      <c r="AK4">
        <v>4.7559100000000001</v>
      </c>
      <c r="AL4">
        <v>3.8133900000000001</v>
      </c>
      <c r="AM4">
        <v>4.0350999999999999</v>
      </c>
      <c r="AN4">
        <v>4.57911</v>
      </c>
      <c r="AO4">
        <v>4.5176699999999999</v>
      </c>
      <c r="AP4">
        <v>3.8410700000000002</v>
      </c>
      <c r="AQ4">
        <v>4.5441000000000003</v>
      </c>
      <c r="AR4">
        <v>4.2740499999999999</v>
      </c>
      <c r="AS4">
        <v>3.8538999999999999</v>
      </c>
      <c r="AT4">
        <v>4.9149500000000002</v>
      </c>
      <c r="AU4">
        <v>4.2398600000000002</v>
      </c>
      <c r="AV4">
        <v>3.8936500000000001</v>
      </c>
      <c r="AW4">
        <v>4.4897999999999998</v>
      </c>
      <c r="AX4">
        <v>4.8572300000000004</v>
      </c>
      <c r="AY4">
        <v>4.7398499999999997</v>
      </c>
      <c r="AZ4">
        <v>3.8996200000000001</v>
      </c>
      <c r="BA4">
        <v>3.8128700000000002</v>
      </c>
      <c r="BB4">
        <v>4.7006399999999999</v>
      </c>
      <c r="BC4">
        <v>4.15646</v>
      </c>
      <c r="BD4">
        <v>4.6732800000000001</v>
      </c>
      <c r="BE4">
        <v>4.02278</v>
      </c>
      <c r="BF4">
        <v>4.2992999999999997</v>
      </c>
      <c r="BG4">
        <v>4.0750099999999998</v>
      </c>
      <c r="BH4">
        <v>3.9394</v>
      </c>
      <c r="BI4">
        <v>4.28512</v>
      </c>
      <c r="BJ4">
        <v>4.2671900000000003</v>
      </c>
      <c r="BK4">
        <v>4.2434099999999999</v>
      </c>
      <c r="BL4">
        <v>3.9346999999999999</v>
      </c>
      <c r="BM4">
        <v>4.6884899999999998</v>
      </c>
      <c r="BN4">
        <v>4.6533499999999997</v>
      </c>
      <c r="BO4">
        <v>4.3017000000000003</v>
      </c>
      <c r="BP4">
        <v>4.8433299999999999</v>
      </c>
      <c r="BQ4">
        <v>4.1877199999999997</v>
      </c>
      <c r="BR4">
        <v>4.1337599999999997</v>
      </c>
      <c r="BS4">
        <v>4.4092200000000004</v>
      </c>
      <c r="BT4">
        <v>4.8946500000000004</v>
      </c>
      <c r="BU4">
        <v>4.8395599999999996</v>
      </c>
      <c r="BV4">
        <v>4.4282300000000001</v>
      </c>
      <c r="BW4">
        <v>4.0040699999999996</v>
      </c>
      <c r="BX4">
        <v>4.5185399999999998</v>
      </c>
      <c r="BY4">
        <v>4.8861999999999997</v>
      </c>
      <c r="BZ4">
        <v>4.3491400000000002</v>
      </c>
      <c r="CA4">
        <v>3.8832100000000001</v>
      </c>
      <c r="CB4">
        <v>4.10039</v>
      </c>
      <c r="CC4">
        <v>3.9855399999999999</v>
      </c>
      <c r="CD4">
        <v>3.8194900000000001</v>
      </c>
      <c r="CE4">
        <v>4.4405200000000002</v>
      </c>
      <c r="CF4">
        <v>3.8582800000000002</v>
      </c>
      <c r="CG4">
        <v>3.9036</v>
      </c>
      <c r="CH4">
        <v>4.33202</v>
      </c>
      <c r="CI4">
        <v>4.6787599999999996</v>
      </c>
      <c r="CJ4">
        <v>3.8776000000000002</v>
      </c>
      <c r="CK4">
        <v>4.3953100000000003</v>
      </c>
      <c r="CL4">
        <v>4.4020999999999999</v>
      </c>
      <c r="CM4">
        <v>4.8836700000000004</v>
      </c>
      <c r="CN4">
        <v>4.5523400000000001</v>
      </c>
      <c r="CO4">
        <v>4.6428900000000004</v>
      </c>
      <c r="CP4">
        <v>3.9384000000000001</v>
      </c>
      <c r="CQ4">
        <v>4.5378699999999998</v>
      </c>
      <c r="CR4">
        <v>4.4733700000000001</v>
      </c>
      <c r="CS4">
        <v>4.45791</v>
      </c>
      <c r="CT4">
        <v>4.5305499999999999</v>
      </c>
      <c r="CU4">
        <v>4.2803100000000001</v>
      </c>
      <c r="CV4">
        <v>4.8575600000000003</v>
      </c>
      <c r="CW4">
        <v>4.3152999999999997</v>
      </c>
      <c r="CX4">
        <v>3.9098700000000002</v>
      </c>
      <c r="CY4">
        <v>4.3658599999999996</v>
      </c>
      <c r="CZ4">
        <v>4.4265699999999999</v>
      </c>
      <c r="DA4">
        <v>4.1778899999999997</v>
      </c>
      <c r="DB4">
        <v>4.5829700000000004</v>
      </c>
      <c r="DC4">
        <v>4.8687500000000004</v>
      </c>
      <c r="DD4">
        <v>3.7931499999999998</v>
      </c>
      <c r="DE4">
        <v>4.7214600000000004</v>
      </c>
      <c r="DF4">
        <v>4.2528499999999996</v>
      </c>
      <c r="DG4">
        <v>4.2280699999999998</v>
      </c>
      <c r="DH4">
        <v>4.6211399999999996</v>
      </c>
      <c r="DI4">
        <v>4.2628899999999996</v>
      </c>
      <c r="DJ4">
        <v>4.2187200000000002</v>
      </c>
      <c r="DK4">
        <v>4.1124299999999998</v>
      </c>
      <c r="DL4">
        <v>4.1959799999999996</v>
      </c>
      <c r="DM4">
        <v>4.8137400000000001</v>
      </c>
      <c r="DN4">
        <v>4.4583899999999996</v>
      </c>
      <c r="DO4">
        <v>3.92178</v>
      </c>
      <c r="DP4">
        <v>4.6644300000000003</v>
      </c>
      <c r="DQ4">
        <v>3.8749099999999999</v>
      </c>
      <c r="DR4">
        <v>4.2957400000000003</v>
      </c>
      <c r="DS4">
        <v>4.0979900000000002</v>
      </c>
      <c r="DT4">
        <v>4.3311500000000001</v>
      </c>
      <c r="DU4">
        <v>3.9771999999999998</v>
      </c>
      <c r="DV4">
        <v>4.5249600000000001</v>
      </c>
      <c r="DW4">
        <v>4.0003099999999998</v>
      </c>
      <c r="DX4">
        <v>4.2960099999999999</v>
      </c>
      <c r="DY4">
        <v>4.4422300000000003</v>
      </c>
      <c r="DZ4">
        <v>3.9594900000000002</v>
      </c>
      <c r="EA4">
        <v>4.77982</v>
      </c>
      <c r="EB4">
        <v>4.6121499999999997</v>
      </c>
      <c r="EC4">
        <v>4.2956300000000001</v>
      </c>
      <c r="ED4">
        <v>3.9638300000000002</v>
      </c>
      <c r="EE4">
        <v>4.0837399999999997</v>
      </c>
      <c r="EF4">
        <v>4.2318699999999998</v>
      </c>
      <c r="EG4">
        <v>4.8942100000000002</v>
      </c>
      <c r="EH4">
        <v>4.27806</v>
      </c>
      <c r="EI4">
        <v>4.3953800000000003</v>
      </c>
      <c r="EJ4">
        <v>4.3121200000000002</v>
      </c>
      <c r="EK4">
        <v>4.4316700000000004</v>
      </c>
      <c r="EL4">
        <v>3.8222399999999999</v>
      </c>
      <c r="EM4">
        <v>4.1703400000000004</v>
      </c>
      <c r="EN4">
        <v>4.1028599999999997</v>
      </c>
      <c r="EO4">
        <v>4.8571999999999997</v>
      </c>
      <c r="EP4">
        <v>4.7824200000000001</v>
      </c>
      <c r="EQ4">
        <v>4.1859799999999998</v>
      </c>
      <c r="ER4">
        <v>4.0660699999999999</v>
      </c>
      <c r="ES4">
        <v>3.9182000000000001</v>
      </c>
      <c r="ET4">
        <v>4.6736199999999997</v>
      </c>
      <c r="EU4">
        <v>3.9610699999999999</v>
      </c>
      <c r="EV4">
        <v>4.51607</v>
      </c>
      <c r="EW4">
        <v>4.0826700000000002</v>
      </c>
      <c r="EX4">
        <v>4.2304300000000001</v>
      </c>
      <c r="EY4">
        <v>4.4993400000000001</v>
      </c>
      <c r="EZ4">
        <v>4.2367800000000004</v>
      </c>
      <c r="FA4">
        <v>4.2980200000000002</v>
      </c>
      <c r="FB4">
        <v>4.7191799999999997</v>
      </c>
      <c r="FC4">
        <v>4.8841299999999999</v>
      </c>
      <c r="FD4">
        <v>4.7024400000000002</v>
      </c>
      <c r="FE4">
        <v>4.1628999999999996</v>
      </c>
      <c r="FF4">
        <v>3.7967200000000001</v>
      </c>
      <c r="FG4">
        <v>4.7348699999999999</v>
      </c>
      <c r="FH4">
        <v>4.4000000000000004</v>
      </c>
      <c r="FI4">
        <v>4.5527100000000003</v>
      </c>
      <c r="FJ4">
        <v>4.7182300000000001</v>
      </c>
      <c r="FK4">
        <v>3.8067899999999999</v>
      </c>
      <c r="FL4">
        <v>4.2324799999999998</v>
      </c>
      <c r="FM4">
        <v>4.1645000000000003</v>
      </c>
      <c r="FN4">
        <v>4.04115</v>
      </c>
      <c r="FO4">
        <v>3.8254700000000001</v>
      </c>
      <c r="FP4">
        <v>4.62249</v>
      </c>
      <c r="FQ4">
        <v>4.81799</v>
      </c>
      <c r="FR4">
        <v>4.5167400000000004</v>
      </c>
      <c r="FS4">
        <v>4.8927699999999996</v>
      </c>
      <c r="FT4">
        <v>4.7319899999999997</v>
      </c>
      <c r="FU4">
        <v>4.5322199999999997</v>
      </c>
      <c r="FV4">
        <v>4.1165900000000004</v>
      </c>
      <c r="FW4">
        <v>4.0848399999999998</v>
      </c>
      <c r="FX4">
        <v>4.7230600000000003</v>
      </c>
      <c r="FY4">
        <v>4.4968300000000001</v>
      </c>
      <c r="FZ4">
        <v>4.6841600000000003</v>
      </c>
      <c r="GA4">
        <v>3.85405</v>
      </c>
      <c r="GB4">
        <v>4.7349100000000002</v>
      </c>
      <c r="GC4">
        <v>4.4554499999999999</v>
      </c>
      <c r="GD4">
        <v>4.4563699999999997</v>
      </c>
      <c r="GE4">
        <v>4.2059499999999996</v>
      </c>
      <c r="GF4">
        <v>3.8170199999999999</v>
      </c>
      <c r="GG4">
        <v>3.9751599999999998</v>
      </c>
      <c r="GH4">
        <v>4.1993499999999999</v>
      </c>
      <c r="GI4">
        <v>4.5426299999999999</v>
      </c>
      <c r="GJ4">
        <v>3.8617300000000001</v>
      </c>
      <c r="GK4">
        <v>4.0754200000000003</v>
      </c>
      <c r="GL4">
        <v>4.1252500000000003</v>
      </c>
      <c r="GM4">
        <v>3.8388</v>
      </c>
      <c r="GN4">
        <v>3.9334099999999999</v>
      </c>
      <c r="GO4">
        <v>4.0499400000000003</v>
      </c>
      <c r="GP4">
        <v>3.92984</v>
      </c>
      <c r="GQ4">
        <v>4.0302699999999998</v>
      </c>
      <c r="GR4">
        <v>3.8885900000000002</v>
      </c>
      <c r="GS4">
        <v>4.0938499999999998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54C0-5254-459C-8F76-1F5EB420907D}">
  <dimension ref="A1:I14"/>
  <sheetViews>
    <sheetView tabSelected="1" workbookViewId="0">
      <selection activeCell="K3" sqref="K3"/>
    </sheetView>
  </sheetViews>
  <sheetFormatPr defaultRowHeight="14.4" x14ac:dyDescent="0.3"/>
  <cols>
    <col min="1" max="1" width="18.33203125" style="3" customWidth="1"/>
    <col min="2" max="5" width="15.77734375" style="3" customWidth="1"/>
    <col min="6" max="9" width="15.77734375" style="4" customWidth="1"/>
    <col min="10" max="16384" width="8.88671875" style="4"/>
  </cols>
  <sheetData>
    <row r="1" spans="1:9" s="3" customFormat="1" ht="33" customHeight="1" x14ac:dyDescent="0.3">
      <c r="A1" s="9" t="s">
        <v>28</v>
      </c>
      <c r="B1" s="10" t="s">
        <v>0</v>
      </c>
      <c r="C1" s="10"/>
      <c r="D1" s="10" t="s">
        <v>1</v>
      </c>
      <c r="E1" s="10"/>
      <c r="F1" s="10" t="s">
        <v>2</v>
      </c>
      <c r="G1" s="10"/>
      <c r="H1" s="10" t="s">
        <v>30</v>
      </c>
      <c r="I1" s="10"/>
    </row>
    <row r="2" spans="1:9" x14ac:dyDescent="0.3">
      <c r="A2" s="5" t="s">
        <v>29</v>
      </c>
      <c r="B2" s="11" t="s">
        <v>31</v>
      </c>
      <c r="C2" s="11"/>
      <c r="D2" s="11" t="s">
        <v>32</v>
      </c>
      <c r="E2" s="11"/>
      <c r="F2" s="11" t="s">
        <v>33</v>
      </c>
      <c r="G2" s="11"/>
      <c r="H2" s="11" t="s">
        <v>33</v>
      </c>
      <c r="I2" s="11"/>
    </row>
    <row r="3" spans="1:9" ht="18.600000000000001" customHeight="1" x14ac:dyDescent="0.3">
      <c r="A3" s="11" t="s">
        <v>40</v>
      </c>
      <c r="B3" s="5" t="s">
        <v>34</v>
      </c>
      <c r="C3" s="5">
        <v>0.17488307890305235</v>
      </c>
      <c r="D3" s="5" t="s">
        <v>36</v>
      </c>
      <c r="E3" s="5">
        <v>0.93284517114128307</v>
      </c>
      <c r="F3" s="6" t="s">
        <v>38</v>
      </c>
      <c r="G3" s="6">
        <v>6.0052399999999997</v>
      </c>
      <c r="H3" s="6" t="s">
        <v>38</v>
      </c>
      <c r="I3" s="6">
        <v>3.7865500000000001</v>
      </c>
    </row>
    <row r="4" spans="1:9" x14ac:dyDescent="0.3">
      <c r="A4" s="11"/>
      <c r="B4" s="5" t="s">
        <v>35</v>
      </c>
      <c r="C4" s="5">
        <v>5.7181060984999981</v>
      </c>
      <c r="D4" s="5" t="s">
        <v>37</v>
      </c>
      <c r="E4" s="5">
        <v>0.37537895503445518</v>
      </c>
      <c r="F4" s="6" t="s">
        <v>39</v>
      </c>
      <c r="G4" s="6">
        <v>13.4587</v>
      </c>
      <c r="H4" s="6" t="s">
        <v>39</v>
      </c>
      <c r="I4" s="6">
        <v>4.9149500000000002</v>
      </c>
    </row>
    <row r="5" spans="1:9" x14ac:dyDescent="0.3">
      <c r="A5" s="7"/>
      <c r="B5" s="7"/>
      <c r="C5" s="7"/>
      <c r="D5" s="7"/>
      <c r="E5" s="7"/>
      <c r="F5" s="8"/>
      <c r="H5" s="8"/>
      <c r="I5" s="8"/>
    </row>
    <row r="7" spans="1:9" s="3" customFormat="1" ht="30" customHeight="1" x14ac:dyDescent="0.3">
      <c r="A7" s="9" t="s">
        <v>41</v>
      </c>
      <c r="B7" s="10" t="s">
        <v>0</v>
      </c>
      <c r="C7" s="10"/>
      <c r="D7" s="10" t="s">
        <v>1</v>
      </c>
      <c r="E7" s="10"/>
      <c r="F7" s="10" t="s">
        <v>2</v>
      </c>
      <c r="G7" s="10"/>
      <c r="H7" s="10" t="s">
        <v>30</v>
      </c>
      <c r="I7" s="10"/>
    </row>
    <row r="8" spans="1:9" x14ac:dyDescent="0.3">
      <c r="A8" s="5" t="s">
        <v>29</v>
      </c>
      <c r="B8" s="11" t="s">
        <v>31</v>
      </c>
      <c r="C8" s="11"/>
      <c r="D8" s="11" t="s">
        <v>32</v>
      </c>
      <c r="E8" s="11"/>
      <c r="F8" s="11" t="s">
        <v>33</v>
      </c>
      <c r="G8" s="11"/>
      <c r="H8" s="11" t="s">
        <v>33</v>
      </c>
      <c r="I8" s="11"/>
    </row>
    <row r="9" spans="1:9" x14ac:dyDescent="0.3">
      <c r="A9" s="5" t="s">
        <v>42</v>
      </c>
      <c r="B9" s="11" t="s">
        <v>9</v>
      </c>
      <c r="C9" s="11"/>
      <c r="D9" s="11" t="s">
        <v>9</v>
      </c>
      <c r="E9" s="11"/>
      <c r="F9" s="11" t="s">
        <v>9</v>
      </c>
      <c r="G9" s="11"/>
      <c r="H9" s="11" t="s">
        <v>9</v>
      </c>
      <c r="I9" s="11"/>
    </row>
    <row r="10" spans="1:9" ht="14.4" customHeight="1" x14ac:dyDescent="0.3">
      <c r="A10" s="5" t="s">
        <v>47</v>
      </c>
      <c r="B10" s="11" t="s">
        <v>49</v>
      </c>
      <c r="C10" s="11"/>
      <c r="D10" s="11" t="s">
        <v>49</v>
      </c>
      <c r="E10" s="11"/>
      <c r="F10" s="11" t="s">
        <v>49</v>
      </c>
      <c r="G10" s="11"/>
      <c r="H10" s="11" t="s">
        <v>49</v>
      </c>
      <c r="I10" s="11"/>
    </row>
    <row r="11" spans="1:9" x14ac:dyDescent="0.3">
      <c r="A11" s="5" t="s">
        <v>43</v>
      </c>
      <c r="B11" s="13">
        <v>0.95</v>
      </c>
      <c r="C11" s="13"/>
      <c r="D11" s="13">
        <v>0.95</v>
      </c>
      <c r="E11" s="13"/>
      <c r="F11" s="13">
        <v>0.95</v>
      </c>
      <c r="G11" s="13"/>
      <c r="H11" s="13">
        <v>0.95</v>
      </c>
      <c r="I11" s="13"/>
    </row>
    <row r="12" spans="1:9" x14ac:dyDescent="0.3">
      <c r="A12" s="5" t="s">
        <v>44</v>
      </c>
      <c r="B12" s="11">
        <f>_xlfn.CHISQ.INV(0.95, 38)</f>
        <v>53.383540622969299</v>
      </c>
      <c r="C12" s="11"/>
      <c r="D12" s="11">
        <f>_xlfn.CHISQ.INV(0.95, 38)</f>
        <v>53.383540622969299</v>
      </c>
      <c r="E12" s="11"/>
      <c r="F12" s="11">
        <f>_xlfn.CHISQ.INV(0.95, 38)</f>
        <v>53.383540622969299</v>
      </c>
      <c r="G12" s="11"/>
      <c r="H12" s="11">
        <f>_xlfn.CHISQ.INV(0.95, 38)</f>
        <v>53.383540622969299</v>
      </c>
      <c r="I12" s="11"/>
    </row>
    <row r="13" spans="1:9" x14ac:dyDescent="0.3">
      <c r="A13" s="5" t="s">
        <v>45</v>
      </c>
      <c r="B13" s="12">
        <f>Sheet2!N23</f>
        <v>35.6</v>
      </c>
      <c r="C13" s="12"/>
      <c r="D13" s="12">
        <f>Sheet3!R39</f>
        <v>28.000000000000004</v>
      </c>
      <c r="E13" s="12"/>
      <c r="F13" s="12">
        <f>Sheet4!N22</f>
        <v>31.599999999999998</v>
      </c>
      <c r="G13" s="12"/>
      <c r="H13" s="12">
        <f>Sheet5!N22</f>
        <v>40</v>
      </c>
      <c r="I13" s="12"/>
    </row>
    <row r="14" spans="1:9" x14ac:dyDescent="0.3">
      <c r="A14" s="5" t="s">
        <v>46</v>
      </c>
      <c r="B14" s="12" t="s">
        <v>48</v>
      </c>
      <c r="C14" s="12"/>
      <c r="D14" s="12" t="s">
        <v>48</v>
      </c>
      <c r="E14" s="12"/>
      <c r="F14" s="12" t="s">
        <v>48</v>
      </c>
      <c r="G14" s="12"/>
      <c r="H14" s="12" t="s">
        <v>48</v>
      </c>
      <c r="I14" s="12"/>
    </row>
  </sheetData>
  <mergeCells count="41">
    <mergeCell ref="B10:C10"/>
    <mergeCell ref="D10:E10"/>
    <mergeCell ref="F10:G10"/>
    <mergeCell ref="H10:I10"/>
    <mergeCell ref="B13:C13"/>
    <mergeCell ref="D13:E13"/>
    <mergeCell ref="F13:G13"/>
    <mergeCell ref="H13:I13"/>
    <mergeCell ref="B14:C14"/>
    <mergeCell ref="D14:E14"/>
    <mergeCell ref="F14:G14"/>
    <mergeCell ref="H14:I14"/>
    <mergeCell ref="D11:E11"/>
    <mergeCell ref="F11:G11"/>
    <mergeCell ref="H11:I11"/>
    <mergeCell ref="B12:C12"/>
    <mergeCell ref="D12:E12"/>
    <mergeCell ref="F12:G12"/>
    <mergeCell ref="H12:I12"/>
    <mergeCell ref="B11:C11"/>
    <mergeCell ref="B8:C8"/>
    <mergeCell ref="D8:E8"/>
    <mergeCell ref="F8:G8"/>
    <mergeCell ref="H8:I8"/>
    <mergeCell ref="B9:C9"/>
    <mergeCell ref="D9:E9"/>
    <mergeCell ref="F9:G9"/>
    <mergeCell ref="H9:I9"/>
    <mergeCell ref="A3:A4"/>
    <mergeCell ref="B7:C7"/>
    <mergeCell ref="D7:E7"/>
    <mergeCell ref="F7:G7"/>
    <mergeCell ref="H7:I7"/>
    <mergeCell ref="B1:C1"/>
    <mergeCell ref="B2:C2"/>
    <mergeCell ref="D1:E1"/>
    <mergeCell ref="F1:G1"/>
    <mergeCell ref="H1:I1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4514-7F35-442F-AC72-0866988C5DD5}">
  <dimension ref="A1:N201"/>
  <sheetViews>
    <sheetView topLeftCell="A7" workbookViewId="0">
      <selection activeCell="N26" sqref="N26"/>
    </sheetView>
  </sheetViews>
  <sheetFormatPr defaultRowHeight="14.4" x14ac:dyDescent="0.3"/>
  <cols>
    <col min="3" max="3" width="12.109375" customWidth="1"/>
    <col min="6" max="6" width="11.109375" customWidth="1"/>
  </cols>
  <sheetData>
    <row r="1" spans="1:1" x14ac:dyDescent="0.3">
      <c r="A1" t="s">
        <v>0</v>
      </c>
    </row>
    <row r="2" spans="1:1" x14ac:dyDescent="0.3">
      <c r="A2">
        <v>2.39147</v>
      </c>
    </row>
    <row r="3" spans="1:1" x14ac:dyDescent="0.3">
      <c r="A3">
        <v>5.6451700000000002</v>
      </c>
    </row>
    <row r="4" spans="1:1" x14ac:dyDescent="0.3">
      <c r="A4">
        <v>1.6262099999999999</v>
      </c>
    </row>
    <row r="5" spans="1:1" x14ac:dyDescent="0.3">
      <c r="A5">
        <v>11.056100000000001</v>
      </c>
    </row>
    <row r="6" spans="1:1" x14ac:dyDescent="0.3">
      <c r="A6">
        <v>11.4824</v>
      </c>
    </row>
    <row r="7" spans="1:1" x14ac:dyDescent="0.3">
      <c r="A7">
        <v>5.7531499999999998</v>
      </c>
    </row>
    <row r="8" spans="1:1" x14ac:dyDescent="0.3">
      <c r="A8">
        <v>14.0992</v>
      </c>
    </row>
    <row r="9" spans="1:1" x14ac:dyDescent="0.3">
      <c r="A9">
        <v>1.6803399999999999</v>
      </c>
    </row>
    <row r="10" spans="1:1" x14ac:dyDescent="0.3">
      <c r="A10">
        <v>2.0312600000000001</v>
      </c>
    </row>
    <row r="11" spans="1:1" x14ac:dyDescent="0.3">
      <c r="A11">
        <v>5.8555999999999999</v>
      </c>
    </row>
    <row r="12" spans="1:1" x14ac:dyDescent="0.3">
      <c r="A12">
        <v>6.0230800000000002</v>
      </c>
    </row>
    <row r="13" spans="1:1" x14ac:dyDescent="0.3">
      <c r="A13">
        <v>5.8939599999999999</v>
      </c>
    </row>
    <row r="14" spans="1:1" x14ac:dyDescent="0.3">
      <c r="A14">
        <v>3.60467</v>
      </c>
    </row>
    <row r="15" spans="1:1" x14ac:dyDescent="0.3">
      <c r="A15">
        <v>0.72529600000000005</v>
      </c>
    </row>
    <row r="16" spans="1:1" x14ac:dyDescent="0.3">
      <c r="A16">
        <v>8.2729400000000002</v>
      </c>
    </row>
    <row r="17" spans="1:14" x14ac:dyDescent="0.3">
      <c r="A17">
        <v>2.4083999999999999</v>
      </c>
    </row>
    <row r="18" spans="1:14" x14ac:dyDescent="0.3">
      <c r="A18">
        <v>1.6062099999999999</v>
      </c>
      <c r="C18" t="s">
        <v>4</v>
      </c>
      <c r="D18" t="s">
        <v>5</v>
      </c>
      <c r="G18" t="s">
        <v>26</v>
      </c>
      <c r="H18">
        <f>1/D21</f>
        <v>5.7181060984999981</v>
      </c>
    </row>
    <row r="19" spans="1:14" x14ac:dyDescent="0.3">
      <c r="A19">
        <v>7.3646600000000007E-2</v>
      </c>
      <c r="C19" t="s">
        <v>7</v>
      </c>
      <c r="D19">
        <f>SUM(A2:A201)</f>
        <v>1143.6212196999995</v>
      </c>
    </row>
    <row r="20" spans="1:14" x14ac:dyDescent="0.3">
      <c r="A20">
        <v>13.606299999999999</v>
      </c>
      <c r="C20" t="s">
        <v>6</v>
      </c>
      <c r="D20">
        <v>200</v>
      </c>
    </row>
    <row r="21" spans="1:14" x14ac:dyDescent="0.3">
      <c r="A21">
        <v>5.7639500000000004</v>
      </c>
      <c r="C21" t="s">
        <v>8</v>
      </c>
      <c r="D21">
        <f>D20/D19</f>
        <v>0.17488307890305235</v>
      </c>
    </row>
    <row r="22" spans="1:14" x14ac:dyDescent="0.3">
      <c r="A22">
        <v>0.114635</v>
      </c>
    </row>
    <row r="23" spans="1:14" x14ac:dyDescent="0.3">
      <c r="A23">
        <v>5.0326899999999997</v>
      </c>
      <c r="C23" s="14" t="s">
        <v>9</v>
      </c>
      <c r="D23" s="14"/>
      <c r="E23" s="14"/>
      <c r="F23" s="14"/>
      <c r="G23" s="14"/>
      <c r="H23" s="14"/>
      <c r="I23" s="14"/>
      <c r="J23" s="14"/>
      <c r="M23" s="1" t="s">
        <v>16</v>
      </c>
      <c r="N23" s="2">
        <f>SUM(J25:J64)</f>
        <v>35.6</v>
      </c>
    </row>
    <row r="24" spans="1:14" x14ac:dyDescent="0.3">
      <c r="A24">
        <v>12.6745</v>
      </c>
      <c r="C24" s="1" t="s">
        <v>10</v>
      </c>
      <c r="D24" s="1" t="s">
        <v>11</v>
      </c>
      <c r="E24" s="1"/>
      <c r="F24" s="1" t="s">
        <v>12</v>
      </c>
      <c r="G24" s="1" t="s">
        <v>13</v>
      </c>
      <c r="H24" s="1"/>
      <c r="I24" s="1" t="s">
        <v>14</v>
      </c>
      <c r="J24" s="1" t="s">
        <v>15</v>
      </c>
      <c r="M24" s="1" t="s">
        <v>17</v>
      </c>
      <c r="N24" s="2">
        <v>0.05</v>
      </c>
    </row>
    <row r="25" spans="1:14" x14ac:dyDescent="0.3">
      <c r="A25">
        <v>2.9151699999999998</v>
      </c>
      <c r="C25" s="2">
        <v>1</v>
      </c>
      <c r="D25" s="2">
        <f>-LN(1-E25)/$D$21</f>
        <v>0.14476991223562</v>
      </c>
      <c r="E25" s="2">
        <v>2.5000000000000001E-2</v>
      </c>
      <c r="F25" s="2">
        <v>2.5000000000000001E-2</v>
      </c>
      <c r="G25" s="2">
        <v>5</v>
      </c>
      <c r="H25" s="2">
        <f>COUNTIF($A$2:$A$201, "&lt;="&amp;D25)</f>
        <v>7</v>
      </c>
      <c r="I25" s="2">
        <f>H25</f>
        <v>7</v>
      </c>
      <c r="J25" s="2">
        <f>((I25-G25)^2)/G25</f>
        <v>0.8</v>
      </c>
      <c r="M25" s="1" t="s">
        <v>18</v>
      </c>
      <c r="N25" s="2">
        <f>_xlfn.CHISQ.INV(0.95, 38)</f>
        <v>53.383540622969299</v>
      </c>
    </row>
    <row r="26" spans="1:14" x14ac:dyDescent="0.3">
      <c r="A26">
        <v>1.23621</v>
      </c>
      <c r="C26" s="2">
        <v>2</v>
      </c>
      <c r="D26" s="2">
        <f t="shared" ref="D26:D63" si="0">-LN(1-E26)/$D$21</f>
        <v>0.29330049944960868</v>
      </c>
      <c r="E26" s="2">
        <f>E25+0.025</f>
        <v>0.05</v>
      </c>
      <c r="F26" s="2">
        <v>2.5000000000000001E-2</v>
      </c>
      <c r="G26" s="2">
        <v>5</v>
      </c>
      <c r="H26" s="2">
        <f t="shared" ref="H26:H64" si="1">COUNTIF($A$2:$A$201, "&lt;="&amp;D26)</f>
        <v>10</v>
      </c>
      <c r="I26" s="2">
        <f>H26-H25</f>
        <v>3</v>
      </c>
      <c r="J26" s="2">
        <f t="shared" ref="J26:J64" si="2">((I26-G26)^2)/G26</f>
        <v>0.8</v>
      </c>
      <c r="N26" t="s">
        <v>19</v>
      </c>
    </row>
    <row r="27" spans="1:14" x14ac:dyDescent="0.3">
      <c r="A27">
        <v>7.7831599999999996</v>
      </c>
      <c r="C27" s="2">
        <v>3</v>
      </c>
      <c r="D27" s="2">
        <f t="shared" si="0"/>
        <v>0.44579236572641956</v>
      </c>
      <c r="E27" s="2">
        <f>E26+0.025</f>
        <v>7.5000000000000011E-2</v>
      </c>
      <c r="F27" s="2">
        <v>2.5000000000000001E-2</v>
      </c>
      <c r="G27" s="2">
        <v>5</v>
      </c>
      <c r="H27" s="2">
        <f t="shared" si="1"/>
        <v>13</v>
      </c>
      <c r="I27" s="2">
        <f>H27-H26</f>
        <v>3</v>
      </c>
      <c r="J27" s="2">
        <f t="shared" si="2"/>
        <v>0.8</v>
      </c>
    </row>
    <row r="28" spans="1:14" x14ac:dyDescent="0.3">
      <c r="A28">
        <v>0.33770600000000001</v>
      </c>
      <c r="C28" s="2">
        <v>4</v>
      </c>
      <c r="D28" s="2">
        <f t="shared" si="0"/>
        <v>0.60246260712412103</v>
      </c>
      <c r="E28" s="2">
        <f t="shared" ref="E28:E64" si="3">E27+0.025</f>
        <v>0.1</v>
      </c>
      <c r="F28" s="2">
        <v>2.5000000000000001E-2</v>
      </c>
      <c r="G28" s="2">
        <v>5</v>
      </c>
      <c r="H28" s="2">
        <f t="shared" si="1"/>
        <v>16</v>
      </c>
      <c r="I28" s="2">
        <f t="shared" ref="I28:I61" si="4">H28-H27</f>
        <v>3</v>
      </c>
      <c r="J28" s="2">
        <f t="shared" si="2"/>
        <v>0.8</v>
      </c>
    </row>
    <row r="29" spans="1:14" x14ac:dyDescent="0.3">
      <c r="A29">
        <v>1.1088499999999999</v>
      </c>
      <c r="C29" s="2">
        <v>5</v>
      </c>
      <c r="D29" s="2">
        <f t="shared" si="0"/>
        <v>0.76354667050748048</v>
      </c>
      <c r="E29" s="2">
        <f t="shared" si="3"/>
        <v>0.125</v>
      </c>
      <c r="F29" s="2">
        <v>2.5000000000000001E-2</v>
      </c>
      <c r="G29" s="2">
        <v>5</v>
      </c>
      <c r="H29" s="2">
        <f t="shared" si="1"/>
        <v>22</v>
      </c>
      <c r="I29" s="2">
        <f t="shared" si="4"/>
        <v>6</v>
      </c>
      <c r="J29" s="2">
        <f t="shared" si="2"/>
        <v>0.2</v>
      </c>
    </row>
    <row r="30" spans="1:14" x14ac:dyDescent="0.3">
      <c r="A30">
        <v>3.8856299999999999</v>
      </c>
      <c r="C30" s="2">
        <v>6</v>
      </c>
      <c r="D30" s="2">
        <f t="shared" si="0"/>
        <v>0.92930048188291814</v>
      </c>
      <c r="E30" s="2">
        <f t="shared" si="3"/>
        <v>0.15</v>
      </c>
      <c r="F30" s="2">
        <v>2.5000000000000001E-2</v>
      </c>
      <c r="G30" s="2">
        <v>5</v>
      </c>
      <c r="H30" s="2">
        <f t="shared" si="1"/>
        <v>25</v>
      </c>
      <c r="I30" s="2">
        <f t="shared" si="4"/>
        <v>3</v>
      </c>
      <c r="J30" s="2">
        <f t="shared" si="2"/>
        <v>0.8</v>
      </c>
    </row>
    <row r="31" spans="1:14" x14ac:dyDescent="0.3">
      <c r="A31">
        <v>3.71373</v>
      </c>
      <c r="C31" s="2">
        <v>7</v>
      </c>
      <c r="D31" s="2">
        <f t="shared" si="0"/>
        <v>1.1000028925274059</v>
      </c>
      <c r="E31" s="2">
        <f t="shared" si="3"/>
        <v>0.17499999999999999</v>
      </c>
      <c r="F31" s="2">
        <v>2.5000000000000001E-2</v>
      </c>
      <c r="G31" s="2">
        <v>5</v>
      </c>
      <c r="H31" s="2">
        <f t="shared" si="1"/>
        <v>28</v>
      </c>
      <c r="I31" s="2">
        <f t="shared" si="4"/>
        <v>3</v>
      </c>
      <c r="J31" s="2">
        <f t="shared" si="2"/>
        <v>0.8</v>
      </c>
    </row>
    <row r="32" spans="1:14" x14ac:dyDescent="0.3">
      <c r="A32">
        <v>2.6619100000000002</v>
      </c>
      <c r="C32" s="2">
        <v>8</v>
      </c>
      <c r="D32" s="2">
        <f t="shared" si="0"/>
        <v>1.2759585016107298</v>
      </c>
      <c r="E32" s="2">
        <f t="shared" si="3"/>
        <v>0.19999999999999998</v>
      </c>
      <c r="F32" s="2">
        <v>2.5000000000000001E-2</v>
      </c>
      <c r="G32" s="2">
        <v>5</v>
      </c>
      <c r="H32" s="2">
        <f t="shared" si="1"/>
        <v>35</v>
      </c>
      <c r="I32" s="2">
        <f t="shared" si="4"/>
        <v>7</v>
      </c>
      <c r="J32" s="2">
        <f t="shared" si="2"/>
        <v>0.8</v>
      </c>
    </row>
    <row r="33" spans="1:10" x14ac:dyDescent="0.3">
      <c r="A33">
        <v>4.4012799999999999</v>
      </c>
      <c r="C33" s="2">
        <v>9</v>
      </c>
      <c r="D33" s="2">
        <f t="shared" si="0"/>
        <v>1.4575009270627681</v>
      </c>
      <c r="E33" s="2">
        <f t="shared" si="3"/>
        <v>0.22499999999999998</v>
      </c>
      <c r="F33" s="2">
        <v>2.5000000000000001E-2</v>
      </c>
      <c r="G33" s="2">
        <v>5</v>
      </c>
      <c r="H33" s="2">
        <f t="shared" si="1"/>
        <v>41</v>
      </c>
      <c r="I33" s="2">
        <f t="shared" si="4"/>
        <v>6</v>
      </c>
      <c r="J33" s="2">
        <f t="shared" si="2"/>
        <v>0.2</v>
      </c>
    </row>
    <row r="34" spans="1:10" x14ac:dyDescent="0.3">
      <c r="A34">
        <v>0.26573099999999999</v>
      </c>
      <c r="C34" s="2">
        <v>10</v>
      </c>
      <c r="D34" s="2">
        <f t="shared" si="0"/>
        <v>1.6449966129156466</v>
      </c>
      <c r="E34" s="2">
        <f t="shared" si="3"/>
        <v>0.24999999999999997</v>
      </c>
      <c r="F34" s="2">
        <v>2.5000000000000001E-2</v>
      </c>
      <c r="G34" s="2">
        <v>5</v>
      </c>
      <c r="H34" s="2">
        <f t="shared" si="1"/>
        <v>47</v>
      </c>
      <c r="I34" s="2">
        <f t="shared" si="4"/>
        <v>6</v>
      </c>
      <c r="J34" s="2">
        <f t="shared" si="2"/>
        <v>0.2</v>
      </c>
    </row>
    <row r="35" spans="1:10" x14ac:dyDescent="0.3">
      <c r="A35">
        <v>2.3234599999999999</v>
      </c>
      <c r="C35" s="2">
        <v>11</v>
      </c>
      <c r="D35" s="2">
        <f t="shared" si="0"/>
        <v>1.8388492823009726</v>
      </c>
      <c r="E35" s="2">
        <f t="shared" si="3"/>
        <v>0.27499999999999997</v>
      </c>
      <c r="F35" s="2">
        <v>2.5000000000000001E-2</v>
      </c>
      <c r="G35" s="2">
        <v>5</v>
      </c>
      <c r="H35" s="2">
        <f t="shared" si="1"/>
        <v>50</v>
      </c>
      <c r="I35" s="2">
        <f t="shared" si="4"/>
        <v>3</v>
      </c>
      <c r="J35" s="2">
        <f t="shared" si="2"/>
        <v>0.8</v>
      </c>
    </row>
    <row r="36" spans="1:10" x14ac:dyDescent="0.3">
      <c r="A36">
        <v>1.2931900000000001</v>
      </c>
      <c r="C36" s="2">
        <v>12</v>
      </c>
      <c r="D36" s="2">
        <f t="shared" si="0"/>
        <v>2.0395051721182109</v>
      </c>
      <c r="E36" s="2">
        <f t="shared" si="3"/>
        <v>0.3</v>
      </c>
      <c r="F36" s="2">
        <v>2.5000000000000001E-2</v>
      </c>
      <c r="G36" s="2">
        <v>5</v>
      </c>
      <c r="H36" s="2">
        <f t="shared" si="1"/>
        <v>56</v>
      </c>
      <c r="I36" s="2">
        <f t="shared" si="4"/>
        <v>6</v>
      </c>
      <c r="J36" s="2">
        <f t="shared" si="2"/>
        <v>0.2</v>
      </c>
    </row>
    <row r="37" spans="1:10" x14ac:dyDescent="0.3">
      <c r="A37">
        <v>12.651899999999999</v>
      </c>
      <c r="C37" s="2">
        <v>13</v>
      </c>
      <c r="D37" s="2">
        <f t="shared" si="0"/>
        <v>2.2474592200397678</v>
      </c>
      <c r="E37" s="2">
        <f t="shared" si="3"/>
        <v>0.32500000000000001</v>
      </c>
      <c r="F37" s="2">
        <v>2.5000000000000001E-2</v>
      </c>
      <c r="G37" s="2">
        <v>5</v>
      </c>
      <c r="H37" s="2">
        <f t="shared" si="1"/>
        <v>62</v>
      </c>
      <c r="I37" s="2">
        <f t="shared" si="4"/>
        <v>6</v>
      </c>
      <c r="J37" s="2">
        <f t="shared" si="2"/>
        <v>0.2</v>
      </c>
    </row>
    <row r="38" spans="1:10" x14ac:dyDescent="0.3">
      <c r="A38">
        <v>1.57698</v>
      </c>
      <c r="C38" s="2">
        <v>14</v>
      </c>
      <c r="D38" s="2">
        <f t="shared" si="0"/>
        <v>2.4632624196378763</v>
      </c>
      <c r="E38" s="2">
        <f t="shared" si="3"/>
        <v>0.35000000000000003</v>
      </c>
      <c r="F38" s="2">
        <v>2.5000000000000001E-2</v>
      </c>
      <c r="G38" s="2">
        <v>5</v>
      </c>
      <c r="H38" s="2">
        <f t="shared" si="1"/>
        <v>73</v>
      </c>
      <c r="I38" s="2">
        <f t="shared" si="4"/>
        <v>11</v>
      </c>
      <c r="J38" s="2">
        <f t="shared" si="2"/>
        <v>7.2</v>
      </c>
    </row>
    <row r="39" spans="1:10" x14ac:dyDescent="0.3">
      <c r="A39">
        <v>6.9649999999999999</v>
      </c>
      <c r="C39" s="2">
        <v>15</v>
      </c>
      <c r="D39" s="2">
        <f t="shared" si="0"/>
        <v>2.6875306187071728</v>
      </c>
      <c r="E39" s="2">
        <f t="shared" si="3"/>
        <v>0.37500000000000006</v>
      </c>
      <c r="F39" s="2">
        <v>2.5000000000000001E-2</v>
      </c>
      <c r="G39" s="2">
        <v>5</v>
      </c>
      <c r="H39" s="2">
        <f t="shared" si="1"/>
        <v>79</v>
      </c>
      <c r="I39" s="2">
        <f t="shared" si="4"/>
        <v>6</v>
      </c>
      <c r="J39" s="2">
        <f t="shared" si="2"/>
        <v>0.2</v>
      </c>
    </row>
    <row r="40" spans="1:10" x14ac:dyDescent="0.3">
      <c r="A40">
        <v>8.2870600000000003</v>
      </c>
      <c r="C40" s="2">
        <v>16</v>
      </c>
      <c r="D40" s="2">
        <f t="shared" si="0"/>
        <v>2.9209551145263783</v>
      </c>
      <c r="E40" s="2">
        <f t="shared" si="3"/>
        <v>0.40000000000000008</v>
      </c>
      <c r="F40" s="2">
        <v>2.5000000000000001E-2</v>
      </c>
      <c r="G40" s="2">
        <v>5</v>
      </c>
      <c r="H40" s="2">
        <f t="shared" si="1"/>
        <v>85</v>
      </c>
      <c r="I40" s="2">
        <f t="shared" si="4"/>
        <v>6</v>
      </c>
      <c r="J40" s="2">
        <f t="shared" si="2"/>
        <v>0.2</v>
      </c>
    </row>
    <row r="41" spans="1:10" x14ac:dyDescent="0.3">
      <c r="A41">
        <v>3.60656</v>
      </c>
      <c r="C41" s="2">
        <v>17</v>
      </c>
      <c r="D41" s="2">
        <f t="shared" si="0"/>
        <v>3.1643155052843026</v>
      </c>
      <c r="E41" s="2">
        <f t="shared" si="3"/>
        <v>0.4250000000000001</v>
      </c>
      <c r="F41" s="2">
        <v>2.5000000000000001E-2</v>
      </c>
      <c r="G41" s="2">
        <v>5</v>
      </c>
      <c r="H41" s="2">
        <f t="shared" si="1"/>
        <v>88</v>
      </c>
      <c r="I41" s="2">
        <f t="shared" si="4"/>
        <v>3</v>
      </c>
      <c r="J41" s="2">
        <f t="shared" si="2"/>
        <v>0.8</v>
      </c>
    </row>
    <row r="42" spans="1:10" x14ac:dyDescent="0.3">
      <c r="A42">
        <v>0.69905399999999995</v>
      </c>
      <c r="C42" s="2">
        <v>18</v>
      </c>
      <c r="D42" s="2">
        <f t="shared" si="0"/>
        <v>3.4184953999296628</v>
      </c>
      <c r="E42" s="2">
        <f t="shared" si="3"/>
        <v>0.45000000000000012</v>
      </c>
      <c r="F42" s="2">
        <v>2.5000000000000001E-2</v>
      </c>
      <c r="G42" s="2">
        <v>5</v>
      </c>
      <c r="H42" s="2">
        <f t="shared" si="1"/>
        <v>93</v>
      </c>
      <c r="I42" s="2">
        <f t="shared" si="4"/>
        <v>5</v>
      </c>
      <c r="J42" s="2">
        <f t="shared" si="2"/>
        <v>0</v>
      </c>
    </row>
    <row r="43" spans="1:10" x14ac:dyDescent="0.3">
      <c r="A43">
        <v>3.5325099999999998</v>
      </c>
      <c r="C43" s="2">
        <v>19</v>
      </c>
      <c r="D43" s="2">
        <f t="shared" si="0"/>
        <v>3.6845017850338584</v>
      </c>
      <c r="E43" s="2">
        <f t="shared" si="3"/>
        <v>0.47500000000000014</v>
      </c>
      <c r="F43" s="2">
        <v>2.5000000000000001E-2</v>
      </c>
      <c r="G43" s="2">
        <v>5</v>
      </c>
      <c r="H43" s="2">
        <f t="shared" si="1"/>
        <v>98</v>
      </c>
      <c r="I43" s="2">
        <f t="shared" si="4"/>
        <v>5</v>
      </c>
      <c r="J43" s="2">
        <f t="shared" si="2"/>
        <v>0</v>
      </c>
    </row>
    <row r="44" spans="1:10" x14ac:dyDescent="0.3">
      <c r="A44">
        <v>4.0097899999999997</v>
      </c>
      <c r="C44" s="2">
        <v>20</v>
      </c>
      <c r="D44" s="2">
        <f t="shared" si="0"/>
        <v>3.9634891203179037</v>
      </c>
      <c r="E44" s="2">
        <f t="shared" si="3"/>
        <v>0.50000000000000011</v>
      </c>
      <c r="F44" s="2">
        <v>2.5000000000000001E-2</v>
      </c>
      <c r="G44" s="2">
        <v>5</v>
      </c>
      <c r="H44" s="2">
        <f t="shared" si="1"/>
        <v>107</v>
      </c>
      <c r="I44" s="2">
        <f t="shared" si="4"/>
        <v>9</v>
      </c>
      <c r="J44" s="2">
        <f t="shared" si="2"/>
        <v>3.2</v>
      </c>
    </row>
    <row r="45" spans="1:10" x14ac:dyDescent="0.3">
      <c r="A45">
        <v>15.0669</v>
      </c>
      <c r="C45" s="2">
        <v>21</v>
      </c>
      <c r="D45" s="2">
        <f t="shared" si="0"/>
        <v>4.2567896197675124</v>
      </c>
      <c r="E45" s="2">
        <f t="shared" si="3"/>
        <v>0.52500000000000013</v>
      </c>
      <c r="F45" s="2">
        <v>2.5000000000000001E-2</v>
      </c>
      <c r="G45" s="2">
        <v>5</v>
      </c>
      <c r="H45" s="2">
        <f t="shared" si="1"/>
        <v>113</v>
      </c>
      <c r="I45" s="2">
        <f t="shared" si="4"/>
        <v>6</v>
      </c>
      <c r="J45" s="2">
        <f t="shared" si="2"/>
        <v>0.2</v>
      </c>
    </row>
    <row r="46" spans="1:10" x14ac:dyDescent="0.3">
      <c r="A46">
        <v>10.9382</v>
      </c>
      <c r="C46" s="2">
        <v>22</v>
      </c>
      <c r="D46" s="2">
        <f t="shared" si="0"/>
        <v>4.5659517274420258</v>
      </c>
      <c r="E46" s="2">
        <f t="shared" si="3"/>
        <v>0.55000000000000016</v>
      </c>
      <c r="F46" s="2">
        <v>2.5000000000000001E-2</v>
      </c>
      <c r="G46" s="2">
        <v>5</v>
      </c>
      <c r="H46" s="2">
        <f t="shared" si="1"/>
        <v>116</v>
      </c>
      <c r="I46" s="2">
        <f t="shared" si="4"/>
        <v>3</v>
      </c>
      <c r="J46" s="2">
        <f t="shared" si="2"/>
        <v>0.8</v>
      </c>
    </row>
    <row r="47" spans="1:10" x14ac:dyDescent="0.3">
      <c r="A47">
        <v>19.39</v>
      </c>
      <c r="C47" s="2">
        <v>23</v>
      </c>
      <c r="D47" s="2">
        <f t="shared" si="0"/>
        <v>4.892789602200823</v>
      </c>
      <c r="E47" s="2">
        <f t="shared" si="3"/>
        <v>0.57500000000000018</v>
      </c>
      <c r="F47" s="2">
        <v>2.5000000000000001E-2</v>
      </c>
      <c r="G47" s="2">
        <v>5</v>
      </c>
      <c r="H47" s="2">
        <f t="shared" si="1"/>
        <v>119</v>
      </c>
      <c r="I47" s="2">
        <f t="shared" si="4"/>
        <v>3</v>
      </c>
      <c r="J47" s="2">
        <f t="shared" si="2"/>
        <v>0.8</v>
      </c>
    </row>
    <row r="48" spans="1:10" x14ac:dyDescent="0.3">
      <c r="A48">
        <v>5.7001200000000001</v>
      </c>
      <c r="C48" s="2">
        <v>24</v>
      </c>
      <c r="D48" s="2">
        <f t="shared" si="0"/>
        <v>5.239447621928635</v>
      </c>
      <c r="E48" s="2">
        <f t="shared" si="3"/>
        <v>0.6000000000000002</v>
      </c>
      <c r="F48" s="2">
        <v>2.5000000000000001E-2</v>
      </c>
      <c r="G48" s="2">
        <v>5</v>
      </c>
      <c r="H48" s="2">
        <f t="shared" si="1"/>
        <v>124</v>
      </c>
      <c r="I48" s="2">
        <f t="shared" si="4"/>
        <v>5</v>
      </c>
      <c r="J48" s="2">
        <f t="shared" si="2"/>
        <v>0</v>
      </c>
    </row>
    <row r="49" spans="1:10" x14ac:dyDescent="0.3">
      <c r="A49">
        <v>8.9500299999999999</v>
      </c>
      <c r="C49" s="2">
        <v>25</v>
      </c>
      <c r="D49" s="2">
        <f t="shared" si="0"/>
        <v>5.6084857332335529</v>
      </c>
      <c r="E49" s="2">
        <f t="shared" si="3"/>
        <v>0.62500000000000022</v>
      </c>
      <c r="F49" s="2">
        <v>2.5000000000000001E-2</v>
      </c>
      <c r="G49" s="2">
        <v>5</v>
      </c>
      <c r="H49" s="2">
        <f t="shared" si="1"/>
        <v>125</v>
      </c>
      <c r="I49" s="2">
        <f t="shared" si="4"/>
        <v>1</v>
      </c>
      <c r="J49" s="2">
        <f t="shared" si="2"/>
        <v>3.2</v>
      </c>
    </row>
    <row r="50" spans="1:10" x14ac:dyDescent="0.3">
      <c r="A50">
        <v>3.5701999999999998</v>
      </c>
      <c r="C50" s="2">
        <v>26</v>
      </c>
      <c r="D50" s="2">
        <f t="shared" si="0"/>
        <v>6.0029942924361164</v>
      </c>
      <c r="E50" s="2">
        <f t="shared" si="3"/>
        <v>0.65000000000000024</v>
      </c>
      <c r="F50" s="2">
        <v>2.5000000000000001E-2</v>
      </c>
      <c r="G50" s="2">
        <v>5</v>
      </c>
      <c r="H50" s="2">
        <f t="shared" si="1"/>
        <v>133</v>
      </c>
      <c r="I50" s="2">
        <f t="shared" si="4"/>
        <v>8</v>
      </c>
      <c r="J50" s="2">
        <f t="shared" si="2"/>
        <v>1.8</v>
      </c>
    </row>
    <row r="51" spans="1:10" x14ac:dyDescent="0.3">
      <c r="A51">
        <v>0.62057099999999998</v>
      </c>
      <c r="C51" s="2">
        <v>27</v>
      </c>
      <c r="D51" s="2">
        <f t="shared" si="0"/>
        <v>6.4267515399557826</v>
      </c>
      <c r="E51" s="2">
        <f t="shared" si="3"/>
        <v>0.67500000000000027</v>
      </c>
      <c r="F51" s="2">
        <v>2.5000000000000001E-2</v>
      </c>
      <c r="G51" s="2">
        <v>5</v>
      </c>
      <c r="H51" s="2">
        <f t="shared" si="1"/>
        <v>140</v>
      </c>
      <c r="I51" s="2">
        <f t="shared" si="4"/>
        <v>7</v>
      </c>
      <c r="J51" s="2">
        <f t="shared" si="2"/>
        <v>0.8</v>
      </c>
    </row>
    <row r="52" spans="1:10" x14ac:dyDescent="0.3">
      <c r="A52">
        <v>0.83020400000000005</v>
      </c>
      <c r="C52" s="2">
        <v>28</v>
      </c>
      <c r="D52" s="2">
        <f t="shared" si="0"/>
        <v>6.8844442348442856</v>
      </c>
      <c r="E52" s="2">
        <f t="shared" si="3"/>
        <v>0.70000000000000029</v>
      </c>
      <c r="F52" s="2">
        <v>2.5000000000000001E-2</v>
      </c>
      <c r="G52" s="2">
        <v>5</v>
      </c>
      <c r="H52" s="2">
        <f t="shared" si="1"/>
        <v>141</v>
      </c>
      <c r="I52" s="2">
        <f t="shared" si="4"/>
        <v>1</v>
      </c>
      <c r="J52" s="2">
        <f t="shared" si="2"/>
        <v>3.2</v>
      </c>
    </row>
    <row r="53" spans="1:10" x14ac:dyDescent="0.3">
      <c r="A53">
        <v>2.74593</v>
      </c>
      <c r="C53" s="2">
        <v>29</v>
      </c>
      <c r="D53" s="2">
        <f t="shared" si="0"/>
        <v>7.3819845202475705</v>
      </c>
      <c r="E53" s="2">
        <f t="shared" si="3"/>
        <v>0.72500000000000031</v>
      </c>
      <c r="F53" s="2">
        <v>2.5000000000000001E-2</v>
      </c>
      <c r="G53" s="2">
        <v>5</v>
      </c>
      <c r="H53" s="2">
        <f t="shared" si="1"/>
        <v>145</v>
      </c>
      <c r="I53" s="2">
        <f t="shared" si="4"/>
        <v>4</v>
      </c>
      <c r="J53" s="2">
        <f t="shared" si="2"/>
        <v>0.2</v>
      </c>
    </row>
    <row r="54" spans="1:10" x14ac:dyDescent="0.3">
      <c r="A54">
        <v>2.1147300000000002</v>
      </c>
      <c r="C54" s="2">
        <v>30</v>
      </c>
      <c r="D54" s="2">
        <f t="shared" si="0"/>
        <v>7.9269782406358127</v>
      </c>
      <c r="E54" s="2">
        <f t="shared" si="3"/>
        <v>0.75000000000000033</v>
      </c>
      <c r="F54" s="2">
        <v>2.5000000000000001E-2</v>
      </c>
      <c r="G54" s="2">
        <v>5</v>
      </c>
      <c r="H54" s="2">
        <f t="shared" si="1"/>
        <v>150</v>
      </c>
      <c r="I54" s="2">
        <f t="shared" si="4"/>
        <v>5</v>
      </c>
      <c r="J54" s="2">
        <f t="shared" si="2"/>
        <v>0</v>
      </c>
    </row>
    <row r="55" spans="1:10" x14ac:dyDescent="0.3">
      <c r="A55">
        <v>2.0983100000000001</v>
      </c>
      <c r="C55" s="2">
        <v>31</v>
      </c>
      <c r="D55" s="2">
        <f t="shared" si="0"/>
        <v>8.5294408477599344</v>
      </c>
      <c r="E55" s="2">
        <f t="shared" si="3"/>
        <v>0.77500000000000036</v>
      </c>
      <c r="F55" s="2">
        <v>2.5000000000000001E-2</v>
      </c>
      <c r="G55" s="2">
        <v>5</v>
      </c>
      <c r="H55" s="2">
        <f t="shared" si="1"/>
        <v>157</v>
      </c>
      <c r="I55" s="2">
        <f t="shared" si="4"/>
        <v>7</v>
      </c>
      <c r="J55" s="2">
        <f t="shared" si="2"/>
        <v>0.8</v>
      </c>
    </row>
    <row r="56" spans="1:10" x14ac:dyDescent="0.3">
      <c r="A56">
        <v>7.4328000000000003</v>
      </c>
      <c r="C56" s="2">
        <v>32</v>
      </c>
      <c r="D56" s="2">
        <f t="shared" si="0"/>
        <v>9.2029367422465462</v>
      </c>
      <c r="E56" s="2">
        <f t="shared" si="3"/>
        <v>0.80000000000000038</v>
      </c>
      <c r="F56" s="2">
        <v>2.5000000000000001E-2</v>
      </c>
      <c r="G56" s="2">
        <v>5</v>
      </c>
      <c r="H56" s="2">
        <f t="shared" si="1"/>
        <v>160</v>
      </c>
      <c r="I56" s="2">
        <f t="shared" si="4"/>
        <v>3</v>
      </c>
      <c r="J56" s="2">
        <f t="shared" si="2"/>
        <v>0.8</v>
      </c>
    </row>
    <row r="57" spans="1:10" x14ac:dyDescent="0.3">
      <c r="A57">
        <v>14.6297</v>
      </c>
      <c r="C57" s="2">
        <v>33</v>
      </c>
      <c r="D57" s="2">
        <f t="shared" si="0"/>
        <v>9.9664834127540285</v>
      </c>
      <c r="E57" s="2">
        <f t="shared" si="3"/>
        <v>0.8250000000000004</v>
      </c>
      <c r="F57" s="2">
        <v>2.5000000000000001E-2</v>
      </c>
      <c r="G57" s="2">
        <v>5</v>
      </c>
      <c r="H57" s="2">
        <f t="shared" si="1"/>
        <v>163</v>
      </c>
      <c r="I57" s="2">
        <f t="shared" si="4"/>
        <v>3</v>
      </c>
      <c r="J57" s="2">
        <f t="shared" si="2"/>
        <v>0.8</v>
      </c>
    </row>
    <row r="58" spans="1:10" x14ac:dyDescent="0.3">
      <c r="A58">
        <v>25.144100000000002</v>
      </c>
      <c r="C58" s="2">
        <v>34</v>
      </c>
      <c r="D58" s="2">
        <f t="shared" si="0"/>
        <v>10.847933355162198</v>
      </c>
      <c r="E58" s="2">
        <f t="shared" si="3"/>
        <v>0.85000000000000042</v>
      </c>
      <c r="F58" s="2">
        <v>2.5000000000000001E-2</v>
      </c>
      <c r="G58" s="2">
        <v>5</v>
      </c>
      <c r="H58" s="2">
        <f t="shared" si="1"/>
        <v>167</v>
      </c>
      <c r="I58" s="2">
        <f t="shared" si="4"/>
        <v>4</v>
      </c>
      <c r="J58" s="2">
        <f t="shared" si="2"/>
        <v>0.2</v>
      </c>
    </row>
    <row r="59" spans="1:10" x14ac:dyDescent="0.3">
      <c r="A59">
        <v>17.086600000000001</v>
      </c>
      <c r="C59" s="2">
        <v>35</v>
      </c>
      <c r="D59" s="2">
        <f t="shared" si="0"/>
        <v>11.890467360953727</v>
      </c>
      <c r="E59" s="2">
        <f t="shared" si="3"/>
        <v>0.87500000000000044</v>
      </c>
      <c r="F59" s="2">
        <v>2.5000000000000001E-2</v>
      </c>
      <c r="G59" s="2">
        <v>5</v>
      </c>
      <c r="H59" s="2">
        <f t="shared" si="1"/>
        <v>175</v>
      </c>
      <c r="I59" s="2">
        <f t="shared" si="4"/>
        <v>8</v>
      </c>
      <c r="J59" s="2">
        <f t="shared" si="2"/>
        <v>1.8</v>
      </c>
    </row>
    <row r="60" spans="1:10" x14ac:dyDescent="0.3">
      <c r="A60">
        <v>2.3611399999999998</v>
      </c>
      <c r="C60" s="2">
        <v>36</v>
      </c>
      <c r="D60" s="2">
        <f t="shared" si="0"/>
        <v>13.166425862564465</v>
      </c>
      <c r="E60" s="2">
        <f t="shared" si="3"/>
        <v>0.90000000000000047</v>
      </c>
      <c r="F60" s="2">
        <v>2.5000000000000001E-2</v>
      </c>
      <c r="G60" s="2">
        <v>5</v>
      </c>
      <c r="H60" s="2">
        <f t="shared" si="1"/>
        <v>181</v>
      </c>
      <c r="I60" s="2">
        <f t="shared" si="4"/>
        <v>6</v>
      </c>
      <c r="J60" s="2">
        <f t="shared" si="2"/>
        <v>0.2</v>
      </c>
    </row>
    <row r="61" spans="1:10" x14ac:dyDescent="0.3">
      <c r="A61">
        <v>12.308400000000001</v>
      </c>
      <c r="C61" s="2">
        <v>37</v>
      </c>
      <c r="D61" s="2">
        <f t="shared" si="0"/>
        <v>14.811422475480121</v>
      </c>
      <c r="E61" s="2">
        <f t="shared" si="3"/>
        <v>0.92500000000000049</v>
      </c>
      <c r="F61" s="2">
        <v>2.5000000000000001E-2</v>
      </c>
      <c r="G61" s="2">
        <v>5</v>
      </c>
      <c r="H61" s="2">
        <f t="shared" si="1"/>
        <v>186</v>
      </c>
      <c r="I61" s="2">
        <f t="shared" si="4"/>
        <v>5</v>
      </c>
      <c r="J61" s="2">
        <f t="shared" si="2"/>
        <v>0</v>
      </c>
    </row>
    <row r="62" spans="1:10" x14ac:dyDescent="0.3">
      <c r="A62">
        <v>2.58</v>
      </c>
      <c r="C62" s="2">
        <v>38</v>
      </c>
      <c r="D62" s="2">
        <f t="shared" si="0"/>
        <v>17.129914982882397</v>
      </c>
      <c r="E62" s="2">
        <f t="shared" si="3"/>
        <v>0.95000000000000051</v>
      </c>
      <c r="F62" s="2">
        <v>2.5000000000000001E-2</v>
      </c>
      <c r="G62" s="2">
        <v>5</v>
      </c>
      <c r="H62" s="2">
        <f t="shared" si="1"/>
        <v>191</v>
      </c>
      <c r="I62" s="2">
        <f>H62-H61</f>
        <v>5</v>
      </c>
      <c r="J62" s="2">
        <f t="shared" si="2"/>
        <v>0</v>
      </c>
    </row>
    <row r="63" spans="1:10" x14ac:dyDescent="0.3">
      <c r="A63">
        <v>5.0804400000000003</v>
      </c>
      <c r="C63" s="2">
        <v>39</v>
      </c>
      <c r="D63" s="2">
        <f t="shared" si="0"/>
        <v>21.093404103200363</v>
      </c>
      <c r="E63" s="2">
        <f t="shared" si="3"/>
        <v>0.97500000000000053</v>
      </c>
      <c r="F63" s="2">
        <v>2.5000000000000001E-2</v>
      </c>
      <c r="G63" s="2">
        <v>5</v>
      </c>
      <c r="H63" s="2">
        <f t="shared" si="1"/>
        <v>194</v>
      </c>
      <c r="I63" s="2">
        <f>H63-H62</f>
        <v>3</v>
      </c>
      <c r="J63" s="2">
        <f t="shared" si="2"/>
        <v>0.8</v>
      </c>
    </row>
    <row r="64" spans="1:10" x14ac:dyDescent="0.3">
      <c r="A64">
        <v>9.2827000000000002</v>
      </c>
      <c r="C64" s="2">
        <v>40</v>
      </c>
      <c r="D64" s="2">
        <v>100000</v>
      </c>
      <c r="E64" s="2">
        <f t="shared" si="3"/>
        <v>1.0000000000000004</v>
      </c>
      <c r="F64" s="2">
        <v>2.5000000000000001E-2</v>
      </c>
      <c r="G64" s="2">
        <v>5</v>
      </c>
      <c r="H64" s="2">
        <f t="shared" si="1"/>
        <v>200</v>
      </c>
      <c r="I64" s="2">
        <f t="shared" ref="I64" si="5">H64-H63</f>
        <v>6</v>
      </c>
      <c r="J64" s="2">
        <f t="shared" si="2"/>
        <v>0.2</v>
      </c>
    </row>
    <row r="65" spans="1:1" x14ac:dyDescent="0.3">
      <c r="A65">
        <v>1.1747099999999999</v>
      </c>
    </row>
    <row r="66" spans="1:1" x14ac:dyDescent="0.3">
      <c r="A66">
        <v>11.2592</v>
      </c>
    </row>
    <row r="67" spans="1:1" x14ac:dyDescent="0.3">
      <c r="A67">
        <v>0.392015</v>
      </c>
    </row>
    <row r="68" spans="1:1" x14ac:dyDescent="0.3">
      <c r="A68">
        <v>3.1971500000000002</v>
      </c>
    </row>
    <row r="69" spans="1:1" x14ac:dyDescent="0.3">
      <c r="A69">
        <v>6.7534000000000001</v>
      </c>
    </row>
    <row r="70" spans="1:1" x14ac:dyDescent="0.3">
      <c r="A70">
        <v>2.4299900000000001</v>
      </c>
    </row>
    <row r="71" spans="1:1" x14ac:dyDescent="0.3">
      <c r="A71">
        <v>9.5443599999999993</v>
      </c>
    </row>
    <row r="72" spans="1:1" x14ac:dyDescent="0.3">
      <c r="A72">
        <v>0.20169000000000001</v>
      </c>
    </row>
    <row r="73" spans="1:1" x14ac:dyDescent="0.3">
      <c r="A73">
        <v>19.684699999999999</v>
      </c>
    </row>
    <row r="74" spans="1:1" x14ac:dyDescent="0.3">
      <c r="A74">
        <v>9.4507900000000006E-2</v>
      </c>
    </row>
    <row r="75" spans="1:1" x14ac:dyDescent="0.3">
      <c r="A75">
        <v>6.3441299999999998</v>
      </c>
    </row>
    <row r="76" spans="1:1" x14ac:dyDescent="0.3">
      <c r="A76">
        <v>29.839300000000001</v>
      </c>
    </row>
    <row r="77" spans="1:1" x14ac:dyDescent="0.3">
      <c r="A77">
        <v>8.0918399999999995</v>
      </c>
    </row>
    <row r="78" spans="1:1" x14ac:dyDescent="0.3">
      <c r="A78">
        <v>2.05687</v>
      </c>
    </row>
    <row r="79" spans="1:1" x14ac:dyDescent="0.3">
      <c r="A79">
        <v>10.377599999999999</v>
      </c>
    </row>
    <row r="80" spans="1:1" x14ac:dyDescent="0.3">
      <c r="A80">
        <v>2.8479700000000001</v>
      </c>
    </row>
    <row r="81" spans="1:1" x14ac:dyDescent="0.3">
      <c r="A81">
        <v>13.553100000000001</v>
      </c>
    </row>
    <row r="82" spans="1:1" x14ac:dyDescent="0.3">
      <c r="A82">
        <v>1.16795</v>
      </c>
    </row>
    <row r="83" spans="1:1" x14ac:dyDescent="0.3">
      <c r="A83">
        <v>2.3638300000000001</v>
      </c>
    </row>
    <row r="84" spans="1:1" x14ac:dyDescent="0.3">
      <c r="A84">
        <v>4.0819400000000003</v>
      </c>
    </row>
    <row r="85" spans="1:1" x14ac:dyDescent="0.3">
      <c r="A85">
        <v>11.0312</v>
      </c>
    </row>
    <row r="86" spans="1:1" x14ac:dyDescent="0.3">
      <c r="A86">
        <v>2.1652499999999999</v>
      </c>
    </row>
    <row r="87" spans="1:1" x14ac:dyDescent="0.3">
      <c r="A87">
        <v>14.893599999999999</v>
      </c>
    </row>
    <row r="88" spans="1:1" x14ac:dyDescent="0.3">
      <c r="A88">
        <v>3.7859700000000003E-2</v>
      </c>
    </row>
    <row r="89" spans="1:1" x14ac:dyDescent="0.3">
      <c r="A89">
        <v>1.45404</v>
      </c>
    </row>
    <row r="90" spans="1:1" x14ac:dyDescent="0.3">
      <c r="A90">
        <v>4.7865399999999996</v>
      </c>
    </row>
    <row r="91" spans="1:1" x14ac:dyDescent="0.3">
      <c r="A91">
        <v>0.70575100000000002</v>
      </c>
    </row>
    <row r="92" spans="1:1" x14ac:dyDescent="0.3">
      <c r="A92">
        <v>2.4865900000000001</v>
      </c>
    </row>
    <row r="93" spans="1:1" x14ac:dyDescent="0.3">
      <c r="A93">
        <v>6.2833199999999998</v>
      </c>
    </row>
    <row r="94" spans="1:1" x14ac:dyDescent="0.3">
      <c r="A94">
        <v>4.09978</v>
      </c>
    </row>
    <row r="95" spans="1:1" x14ac:dyDescent="0.3">
      <c r="A95">
        <v>8.1573700000000002</v>
      </c>
    </row>
    <row r="96" spans="1:1" x14ac:dyDescent="0.3">
      <c r="A96">
        <v>6.4092399999999996</v>
      </c>
    </row>
    <row r="97" spans="1:1" x14ac:dyDescent="0.3">
      <c r="A97">
        <v>1.3607</v>
      </c>
    </row>
    <row r="98" spans="1:1" x14ac:dyDescent="0.3">
      <c r="A98">
        <v>0.75283199999999995</v>
      </c>
    </row>
    <row r="99" spans="1:1" x14ac:dyDescent="0.3">
      <c r="A99">
        <v>2.2621099999999998</v>
      </c>
    </row>
    <row r="100" spans="1:1" x14ac:dyDescent="0.3">
      <c r="A100">
        <v>16.461600000000001</v>
      </c>
    </row>
    <row r="101" spans="1:1" x14ac:dyDescent="0.3">
      <c r="A101">
        <v>1.8546800000000001</v>
      </c>
    </row>
    <row r="102" spans="1:1" x14ac:dyDescent="0.3">
      <c r="A102">
        <v>8.9102899999999998</v>
      </c>
    </row>
    <row r="103" spans="1:1" x14ac:dyDescent="0.3">
      <c r="A103">
        <v>4.3043300000000002</v>
      </c>
    </row>
    <row r="104" spans="1:1" x14ac:dyDescent="0.3">
      <c r="A104">
        <v>0.93911699999999998</v>
      </c>
    </row>
    <row r="105" spans="1:1" x14ac:dyDescent="0.3">
      <c r="A105">
        <v>1.052</v>
      </c>
    </row>
    <row r="106" spans="1:1" x14ac:dyDescent="0.3">
      <c r="A106">
        <v>2.3871000000000002</v>
      </c>
    </row>
    <row r="107" spans="1:1" x14ac:dyDescent="0.3">
      <c r="A107">
        <v>9.6073500000000003</v>
      </c>
    </row>
    <row r="108" spans="1:1" x14ac:dyDescent="0.3">
      <c r="A108">
        <v>8.1821300000000008</v>
      </c>
    </row>
    <row r="109" spans="1:1" x14ac:dyDescent="0.3">
      <c r="A109">
        <v>7.8626199999999997</v>
      </c>
    </row>
    <row r="110" spans="1:1" x14ac:dyDescent="0.3">
      <c r="A110">
        <v>7.1334</v>
      </c>
    </row>
    <row r="111" spans="1:1" x14ac:dyDescent="0.3">
      <c r="A111">
        <v>0.91976899999999995</v>
      </c>
    </row>
    <row r="112" spans="1:1" x14ac:dyDescent="0.3">
      <c r="A112">
        <v>3.2337899999999999</v>
      </c>
    </row>
    <row r="113" spans="1:1" x14ac:dyDescent="0.3">
      <c r="A113">
        <v>1.13168</v>
      </c>
    </row>
    <row r="114" spans="1:1" x14ac:dyDescent="0.3">
      <c r="A114">
        <v>4.7194500000000001</v>
      </c>
    </row>
    <row r="115" spans="1:1" x14ac:dyDescent="0.3">
      <c r="A115">
        <v>4.6770199999999997</v>
      </c>
    </row>
    <row r="116" spans="1:1" x14ac:dyDescent="0.3">
      <c r="A116">
        <v>6.1316199999999998</v>
      </c>
    </row>
    <row r="117" spans="1:1" x14ac:dyDescent="0.3">
      <c r="A117">
        <v>34.221400000000003</v>
      </c>
    </row>
    <row r="118" spans="1:1" x14ac:dyDescent="0.3">
      <c r="A118">
        <v>0.37005900000000003</v>
      </c>
    </row>
    <row r="119" spans="1:1" x14ac:dyDescent="0.3">
      <c r="A119">
        <v>0.95012600000000003</v>
      </c>
    </row>
    <row r="120" spans="1:1" x14ac:dyDescent="0.3">
      <c r="A120">
        <v>1.4255899999999999</v>
      </c>
    </row>
    <row r="121" spans="1:1" x14ac:dyDescent="0.3">
      <c r="A121">
        <v>10.2464</v>
      </c>
    </row>
    <row r="122" spans="1:1" x14ac:dyDescent="0.3">
      <c r="A122">
        <v>8.4558800000000005</v>
      </c>
    </row>
    <row r="123" spans="1:1" x14ac:dyDescent="0.3">
      <c r="A123">
        <v>4.9747899999999996</v>
      </c>
    </row>
    <row r="124" spans="1:1" x14ac:dyDescent="0.3">
      <c r="A124">
        <v>3.7237300000000002</v>
      </c>
    </row>
    <row r="125" spans="1:1" x14ac:dyDescent="0.3">
      <c r="A125">
        <v>4.5291800000000002</v>
      </c>
    </row>
    <row r="126" spans="1:1" x14ac:dyDescent="0.3">
      <c r="A126">
        <v>12.6457</v>
      </c>
    </row>
    <row r="127" spans="1:1" x14ac:dyDescent="0.3">
      <c r="A127">
        <v>3.0560100000000001</v>
      </c>
    </row>
    <row r="128" spans="1:1" x14ac:dyDescent="0.3">
      <c r="A128">
        <v>1.69557</v>
      </c>
    </row>
    <row r="129" spans="1:1" x14ac:dyDescent="0.3">
      <c r="A129">
        <v>0.74721000000000004</v>
      </c>
    </row>
    <row r="130" spans="1:1" x14ac:dyDescent="0.3">
      <c r="A130">
        <v>7.9165999999999999</v>
      </c>
    </row>
    <row r="131" spans="1:1" x14ac:dyDescent="0.3">
      <c r="A131">
        <v>1.4014500000000001</v>
      </c>
    </row>
    <row r="132" spans="1:1" x14ac:dyDescent="0.3">
      <c r="A132">
        <v>11.491</v>
      </c>
    </row>
    <row r="133" spans="1:1" x14ac:dyDescent="0.3">
      <c r="A133">
        <v>2.4607000000000001</v>
      </c>
    </row>
    <row r="134" spans="1:1" x14ac:dyDescent="0.3">
      <c r="A134">
        <v>17.949300000000001</v>
      </c>
    </row>
    <row r="135" spans="1:1" x14ac:dyDescent="0.3">
      <c r="A135">
        <v>10.5845</v>
      </c>
    </row>
    <row r="136" spans="1:1" x14ac:dyDescent="0.3">
      <c r="A136">
        <v>1.54148</v>
      </c>
    </row>
    <row r="137" spans="1:1" x14ac:dyDescent="0.3">
      <c r="A137">
        <v>2.8738899999999998</v>
      </c>
    </row>
    <row r="138" spans="1:1" x14ac:dyDescent="0.3">
      <c r="A138">
        <v>4.0586599999999997</v>
      </c>
    </row>
    <row r="139" spans="1:1" x14ac:dyDescent="0.3">
      <c r="A139">
        <v>2.5962200000000002</v>
      </c>
    </row>
    <row r="140" spans="1:1" x14ac:dyDescent="0.3">
      <c r="A140">
        <v>2.7201599999999999</v>
      </c>
    </row>
    <row r="141" spans="1:1" x14ac:dyDescent="0.3">
      <c r="A141">
        <v>2.1254400000000002</v>
      </c>
    </row>
    <row r="142" spans="1:1" x14ac:dyDescent="0.3">
      <c r="A142">
        <v>7.8462899999999998</v>
      </c>
    </row>
    <row r="143" spans="1:1" x14ac:dyDescent="0.3">
      <c r="A143">
        <v>1.88533</v>
      </c>
    </row>
    <row r="144" spans="1:1" x14ac:dyDescent="0.3">
      <c r="A144">
        <v>5.0823499999999999</v>
      </c>
    </row>
    <row r="145" spans="1:1" x14ac:dyDescent="0.3">
      <c r="A145">
        <v>5.7255599999999998</v>
      </c>
    </row>
    <row r="146" spans="1:1" x14ac:dyDescent="0.3">
      <c r="A146">
        <v>11.768700000000001</v>
      </c>
    </row>
    <row r="147" spans="1:1" x14ac:dyDescent="0.3">
      <c r="A147">
        <v>3.37731</v>
      </c>
    </row>
    <row r="148" spans="1:1" x14ac:dyDescent="0.3">
      <c r="A148">
        <v>10.110300000000001</v>
      </c>
    </row>
    <row r="149" spans="1:1" x14ac:dyDescent="0.3">
      <c r="A149">
        <v>1.1181399999999999</v>
      </c>
    </row>
    <row r="150" spans="1:1" x14ac:dyDescent="0.3">
      <c r="A150">
        <v>12.3568</v>
      </c>
    </row>
    <row r="151" spans="1:1" x14ac:dyDescent="0.3">
      <c r="A151">
        <v>2.1746300000000001</v>
      </c>
    </row>
    <row r="152" spans="1:1" x14ac:dyDescent="0.3">
      <c r="A152">
        <v>3.7504300000000002</v>
      </c>
    </row>
    <row r="153" spans="1:1" x14ac:dyDescent="0.3">
      <c r="A153">
        <v>4.2021800000000002</v>
      </c>
    </row>
    <row r="154" spans="1:1" x14ac:dyDescent="0.3">
      <c r="A154">
        <v>3.8370299999999999</v>
      </c>
    </row>
    <row r="155" spans="1:1" x14ac:dyDescent="0.3">
      <c r="A155">
        <v>1.1874499999999999</v>
      </c>
    </row>
    <row r="156" spans="1:1" x14ac:dyDescent="0.3">
      <c r="A156">
        <v>28.165299999999998</v>
      </c>
    </row>
    <row r="157" spans="1:1" x14ac:dyDescent="0.3">
      <c r="A157">
        <v>3.8318099999999999</v>
      </c>
    </row>
    <row r="158" spans="1:1" x14ac:dyDescent="0.3">
      <c r="A158">
        <v>3.2135699999999998</v>
      </c>
    </row>
    <row r="159" spans="1:1" x14ac:dyDescent="0.3">
      <c r="A159">
        <v>6.4175700000000004</v>
      </c>
    </row>
    <row r="160" spans="1:1" x14ac:dyDescent="0.3">
      <c r="A160">
        <v>3.2888899999999999</v>
      </c>
    </row>
    <row r="161" spans="1:1" x14ac:dyDescent="0.3">
      <c r="A161">
        <v>4.8964400000000001</v>
      </c>
    </row>
    <row r="162" spans="1:1" x14ac:dyDescent="0.3">
      <c r="A162">
        <v>1.90526</v>
      </c>
    </row>
    <row r="163" spans="1:1" x14ac:dyDescent="0.3">
      <c r="A163">
        <v>3.9044500000000002</v>
      </c>
    </row>
    <row r="164" spans="1:1" x14ac:dyDescent="0.3">
      <c r="A164">
        <v>2.9759000000000002</v>
      </c>
    </row>
    <row r="165" spans="1:1" x14ac:dyDescent="0.3">
      <c r="A165">
        <v>3.10473</v>
      </c>
    </row>
    <row r="166" spans="1:1" x14ac:dyDescent="0.3">
      <c r="A166">
        <v>0.84179800000000005</v>
      </c>
    </row>
    <row r="167" spans="1:1" x14ac:dyDescent="0.3">
      <c r="A167">
        <v>3.68798</v>
      </c>
    </row>
    <row r="168" spans="1:1" x14ac:dyDescent="0.3">
      <c r="A168">
        <v>5.2584400000000002</v>
      </c>
    </row>
    <row r="169" spans="1:1" x14ac:dyDescent="0.3">
      <c r="A169">
        <v>11.5008</v>
      </c>
    </row>
    <row r="170" spans="1:1" x14ac:dyDescent="0.3">
      <c r="A170">
        <v>7.7863100000000005E-2</v>
      </c>
    </row>
    <row r="171" spans="1:1" x14ac:dyDescent="0.3">
      <c r="A171">
        <v>0.184557</v>
      </c>
    </row>
    <row r="172" spans="1:1" x14ac:dyDescent="0.3">
      <c r="A172">
        <v>3.9169</v>
      </c>
    </row>
    <row r="173" spans="1:1" x14ac:dyDescent="0.3">
      <c r="A173">
        <v>25.722100000000001</v>
      </c>
    </row>
    <row r="174" spans="1:1" x14ac:dyDescent="0.3">
      <c r="A174">
        <v>24.2544</v>
      </c>
    </row>
    <row r="175" spans="1:1" x14ac:dyDescent="0.3">
      <c r="A175">
        <v>2.4723700000000002</v>
      </c>
    </row>
    <row r="176" spans="1:1" x14ac:dyDescent="0.3">
      <c r="A176">
        <v>6.8986499999999999</v>
      </c>
    </row>
    <row r="177" spans="1:1" x14ac:dyDescent="0.3">
      <c r="A177">
        <v>1.9569000000000001</v>
      </c>
    </row>
    <row r="178" spans="1:1" x14ac:dyDescent="0.3">
      <c r="A178">
        <v>1.93432</v>
      </c>
    </row>
    <row r="179" spans="1:1" x14ac:dyDescent="0.3">
      <c r="A179">
        <v>12.417299999999999</v>
      </c>
    </row>
    <row r="180" spans="1:1" x14ac:dyDescent="0.3">
      <c r="A180">
        <v>5.8430400000000002</v>
      </c>
    </row>
    <row r="181" spans="1:1" x14ac:dyDescent="0.3">
      <c r="A181">
        <v>2.8685100000000001</v>
      </c>
    </row>
    <row r="182" spans="1:1" x14ac:dyDescent="0.3">
      <c r="A182">
        <v>1.51471</v>
      </c>
    </row>
    <row r="183" spans="1:1" x14ac:dyDescent="0.3">
      <c r="A183">
        <v>7.1958200000000003</v>
      </c>
    </row>
    <row r="184" spans="1:1" x14ac:dyDescent="0.3">
      <c r="A184">
        <v>0.59252800000000005</v>
      </c>
    </row>
    <row r="185" spans="1:1" x14ac:dyDescent="0.3">
      <c r="A185">
        <v>6.0952200000000003</v>
      </c>
    </row>
    <row r="186" spans="1:1" x14ac:dyDescent="0.3">
      <c r="A186">
        <v>1.4298599999999999</v>
      </c>
    </row>
    <row r="187" spans="1:1" x14ac:dyDescent="0.3">
      <c r="A187">
        <v>4.19048</v>
      </c>
    </row>
    <row r="188" spans="1:1" x14ac:dyDescent="0.3">
      <c r="A188">
        <v>2.31582</v>
      </c>
    </row>
    <row r="189" spans="1:1" x14ac:dyDescent="0.3">
      <c r="A189">
        <v>8.0254999999999992</v>
      </c>
    </row>
    <row r="190" spans="1:1" x14ac:dyDescent="0.3">
      <c r="A190">
        <v>3.28074E-2</v>
      </c>
    </row>
    <row r="191" spans="1:1" x14ac:dyDescent="0.3">
      <c r="A191">
        <v>8.6684900000000003</v>
      </c>
    </row>
    <row r="192" spans="1:1" x14ac:dyDescent="0.3">
      <c r="A192">
        <v>3.6426500000000002</v>
      </c>
    </row>
    <row r="193" spans="1:1" x14ac:dyDescent="0.3">
      <c r="A193">
        <v>1.8048299999999999</v>
      </c>
    </row>
    <row r="194" spans="1:1" x14ac:dyDescent="0.3">
      <c r="A194">
        <v>13.724600000000001</v>
      </c>
    </row>
    <row r="195" spans="1:1" x14ac:dyDescent="0.3">
      <c r="A195">
        <v>0.48529800000000001</v>
      </c>
    </row>
    <row r="196" spans="1:1" x14ac:dyDescent="0.3">
      <c r="A196">
        <v>2.57009</v>
      </c>
    </row>
    <row r="197" spans="1:1" x14ac:dyDescent="0.3">
      <c r="A197">
        <v>0.59033800000000003</v>
      </c>
    </row>
    <row r="198" spans="1:1" x14ac:dyDescent="0.3">
      <c r="A198">
        <v>1.5045599999999999</v>
      </c>
    </row>
    <row r="199" spans="1:1" x14ac:dyDescent="0.3">
      <c r="A199">
        <v>2.46089</v>
      </c>
    </row>
    <row r="200" spans="1:1" x14ac:dyDescent="0.3">
      <c r="A200">
        <v>15.458</v>
      </c>
    </row>
    <row r="201" spans="1:1" x14ac:dyDescent="0.3">
      <c r="A201">
        <v>0.13782</v>
      </c>
    </row>
  </sheetData>
  <mergeCells count="1">
    <mergeCell ref="C23:J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EB96-70E7-443F-9531-2BE61BFFB161}">
  <dimension ref="A1:R201"/>
  <sheetViews>
    <sheetView topLeftCell="A22" workbookViewId="0">
      <selection activeCell="R41" sqref="R41"/>
    </sheetView>
  </sheetViews>
  <sheetFormatPr defaultRowHeight="14.4" x14ac:dyDescent="0.3"/>
  <sheetData>
    <row r="1" spans="1:3" x14ac:dyDescent="0.3">
      <c r="A1" t="s">
        <v>1</v>
      </c>
      <c r="B1" t="s">
        <v>20</v>
      </c>
      <c r="C1" t="s">
        <v>22</v>
      </c>
    </row>
    <row r="2" spans="1:3" x14ac:dyDescent="0.3">
      <c r="A2">
        <v>2.9004599999999998</v>
      </c>
      <c r="B2">
        <f>LN(A2)</f>
        <v>1.0648693451031521</v>
      </c>
      <c r="C2">
        <f>(B2-$H$35)^2</f>
        <v>1.7430382510313862E-2</v>
      </c>
    </row>
    <row r="3" spans="1:3" x14ac:dyDescent="0.3">
      <c r="A3">
        <v>3.34049</v>
      </c>
      <c r="B3">
        <f t="shared" ref="B3:B66" si="0">LN(A3)</f>
        <v>1.2061175028150766</v>
      </c>
      <c r="C3">
        <f t="shared" ref="C3:C66" si="1">(B3-$H$35)^2</f>
        <v>7.4677767258431796E-2</v>
      </c>
    </row>
    <row r="4" spans="1:3" x14ac:dyDescent="0.3">
      <c r="A4">
        <v>2.3262</v>
      </c>
      <c r="B4">
        <f t="shared" si="0"/>
        <v>0.84423603492280141</v>
      </c>
      <c r="C4">
        <f t="shared" si="1"/>
        <v>7.8515790213854377E-3</v>
      </c>
    </row>
    <row r="5" spans="1:3" x14ac:dyDescent="0.3">
      <c r="A5">
        <v>1.6657500000000001</v>
      </c>
      <c r="B5">
        <f t="shared" si="0"/>
        <v>0.51027547246050953</v>
      </c>
      <c r="C5">
        <f t="shared" si="1"/>
        <v>0.17856515024315975</v>
      </c>
    </row>
    <row r="6" spans="1:3" x14ac:dyDescent="0.3">
      <c r="A6">
        <v>1.7816000000000001</v>
      </c>
      <c r="B6">
        <f t="shared" si="0"/>
        <v>0.57751183696102082</v>
      </c>
      <c r="C6">
        <f t="shared" si="1"/>
        <v>0.12626177837966193</v>
      </c>
    </row>
    <row r="7" spans="1:3" x14ac:dyDescent="0.3">
      <c r="A7">
        <v>1.41726</v>
      </c>
      <c r="B7">
        <f t="shared" si="0"/>
        <v>0.34872543011553447</v>
      </c>
      <c r="C7">
        <f t="shared" si="1"/>
        <v>0.3411958718559876</v>
      </c>
    </row>
    <row r="8" spans="1:3" x14ac:dyDescent="0.3">
      <c r="A8">
        <v>2.4438300000000002</v>
      </c>
      <c r="B8">
        <f t="shared" si="0"/>
        <v>0.89356648078859902</v>
      </c>
      <c r="C8">
        <f t="shared" si="1"/>
        <v>1.5428155158220354E-3</v>
      </c>
    </row>
    <row r="9" spans="1:3" x14ac:dyDescent="0.3">
      <c r="A9">
        <v>4.1660700000000004</v>
      </c>
      <c r="B9">
        <f t="shared" si="0"/>
        <v>1.4269731453860468</v>
      </c>
      <c r="C9">
        <f t="shared" si="1"/>
        <v>0.2441624549312339</v>
      </c>
    </row>
    <row r="10" spans="1:3" x14ac:dyDescent="0.3">
      <c r="A10">
        <v>3.1579899999999999</v>
      </c>
      <c r="B10">
        <f t="shared" si="0"/>
        <v>1.1499357492673221</v>
      </c>
      <c r="C10">
        <f t="shared" si="1"/>
        <v>4.7128319111097862E-2</v>
      </c>
    </row>
    <row r="11" spans="1:3" x14ac:dyDescent="0.3">
      <c r="A11">
        <v>1.5718099999999999</v>
      </c>
      <c r="B11">
        <f t="shared" si="0"/>
        <v>0.45222782156228603</v>
      </c>
      <c r="C11">
        <f t="shared" si="1"/>
        <v>0.23099303671633986</v>
      </c>
    </row>
    <row r="12" spans="1:3" x14ac:dyDescent="0.3">
      <c r="A12">
        <v>1.71828</v>
      </c>
      <c r="B12">
        <f t="shared" si="0"/>
        <v>0.54132379049177815</v>
      </c>
      <c r="C12">
        <f t="shared" si="1"/>
        <v>0.15328899150569453</v>
      </c>
    </row>
    <row r="13" spans="1:3" x14ac:dyDescent="0.3">
      <c r="A13">
        <v>3.3002799999999999</v>
      </c>
      <c r="B13">
        <f t="shared" si="0"/>
        <v>1.1940073133578539</v>
      </c>
      <c r="C13">
        <f t="shared" si="1"/>
        <v>6.820566452714838E-2</v>
      </c>
    </row>
    <row r="14" spans="1:3" x14ac:dyDescent="0.3">
      <c r="A14">
        <v>4.1313199999999997</v>
      </c>
      <c r="B14">
        <f t="shared" si="0"/>
        <v>1.4185969684985167</v>
      </c>
      <c r="C14">
        <f t="shared" si="1"/>
        <v>0.23595480863578294</v>
      </c>
    </row>
    <row r="15" spans="1:3" x14ac:dyDescent="0.3">
      <c r="A15">
        <v>1.47699</v>
      </c>
      <c r="B15">
        <f t="shared" si="0"/>
        <v>0.39000623304561882</v>
      </c>
      <c r="C15">
        <f t="shared" si="1"/>
        <v>0.29467411271282834</v>
      </c>
    </row>
    <row r="16" spans="1:3" x14ac:dyDescent="0.3">
      <c r="A16">
        <v>1.95749</v>
      </c>
      <c r="B16">
        <f t="shared" si="0"/>
        <v>0.67166304031293966</v>
      </c>
      <c r="C16">
        <f t="shared" si="1"/>
        <v>6.8216105464033894E-2</v>
      </c>
    </row>
    <row r="17" spans="1:3" x14ac:dyDescent="0.3">
      <c r="A17">
        <v>3.53837</v>
      </c>
      <c r="B17">
        <f t="shared" si="0"/>
        <v>1.263666169127718</v>
      </c>
      <c r="C17">
        <f t="shared" si="1"/>
        <v>0.10944253270874078</v>
      </c>
    </row>
    <row r="18" spans="1:3" x14ac:dyDescent="0.3">
      <c r="A18">
        <v>2.8335699999999999</v>
      </c>
      <c r="B18">
        <f t="shared" si="0"/>
        <v>1.0415374007515388</v>
      </c>
      <c r="C18">
        <f t="shared" si="1"/>
        <v>1.1814000777648548E-2</v>
      </c>
    </row>
    <row r="19" spans="1:3" x14ac:dyDescent="0.3">
      <c r="A19">
        <v>1.6371500000000001</v>
      </c>
      <c r="B19">
        <f t="shared" si="0"/>
        <v>0.49295692522350759</v>
      </c>
      <c r="C19">
        <f t="shared" si="1"/>
        <v>0.19350166889661732</v>
      </c>
    </row>
    <row r="20" spans="1:3" x14ac:dyDescent="0.3">
      <c r="A20">
        <v>2.1810100000000001</v>
      </c>
      <c r="B20">
        <f t="shared" si="0"/>
        <v>0.77978807226170888</v>
      </c>
      <c r="C20">
        <f t="shared" si="1"/>
        <v>2.3426475517431752E-2</v>
      </c>
    </row>
    <row r="21" spans="1:3" x14ac:dyDescent="0.3">
      <c r="A21">
        <v>3.03931</v>
      </c>
      <c r="B21">
        <f t="shared" si="0"/>
        <v>1.1116305159714948</v>
      </c>
      <c r="C21">
        <f t="shared" si="1"/>
        <v>3.1964199526057703E-2</v>
      </c>
    </row>
    <row r="22" spans="1:3" x14ac:dyDescent="0.3">
      <c r="A22">
        <v>2.5915499999999998</v>
      </c>
      <c r="B22">
        <f t="shared" si="0"/>
        <v>0.95225615230676364</v>
      </c>
      <c r="C22">
        <f t="shared" si="1"/>
        <v>3.7678618980664132E-4</v>
      </c>
    </row>
    <row r="23" spans="1:3" x14ac:dyDescent="0.3">
      <c r="A23">
        <v>2.9298000000000002</v>
      </c>
      <c r="B23">
        <f t="shared" si="0"/>
        <v>1.0749341613135326</v>
      </c>
      <c r="C23">
        <f t="shared" si="1"/>
        <v>2.0189281128169621E-2</v>
      </c>
    </row>
    <row r="24" spans="1:3" x14ac:dyDescent="0.3">
      <c r="A24">
        <v>1.3777600000000001</v>
      </c>
      <c r="B24">
        <f t="shared" si="0"/>
        <v>0.32045899196571809</v>
      </c>
      <c r="C24">
        <f t="shared" si="1"/>
        <v>0.37501683244524708</v>
      </c>
    </row>
    <row r="25" spans="1:3" x14ac:dyDescent="0.3">
      <c r="A25">
        <v>5.4100099999999998</v>
      </c>
      <c r="B25">
        <f t="shared" si="0"/>
        <v>1.6882509412855173</v>
      </c>
      <c r="C25">
        <f t="shared" si="1"/>
        <v>0.57063787756720374</v>
      </c>
    </row>
    <row r="26" spans="1:3" x14ac:dyDescent="0.3">
      <c r="A26">
        <v>2.7006899999999998</v>
      </c>
      <c r="B26">
        <f t="shared" si="0"/>
        <v>0.9935072959170802</v>
      </c>
      <c r="C26">
        <f t="shared" si="1"/>
        <v>3.6798933823143803E-3</v>
      </c>
    </row>
    <row r="27" spans="1:3" x14ac:dyDescent="0.3">
      <c r="A27">
        <v>2.3112499999999998</v>
      </c>
      <c r="B27">
        <f t="shared" si="0"/>
        <v>0.83778850371919744</v>
      </c>
      <c r="C27">
        <f t="shared" si="1"/>
        <v>9.0357700213929953E-3</v>
      </c>
    </row>
    <row r="28" spans="1:3" x14ac:dyDescent="0.3">
      <c r="A28">
        <v>3.2556400000000001</v>
      </c>
      <c r="B28">
        <f t="shared" si="0"/>
        <v>1.1803888769169564</v>
      </c>
      <c r="C28">
        <f t="shared" si="1"/>
        <v>6.1277886269153113E-2</v>
      </c>
    </row>
    <row r="29" spans="1:3" x14ac:dyDescent="0.3">
      <c r="A29">
        <v>2.2522700000000002</v>
      </c>
      <c r="B29">
        <f t="shared" si="0"/>
        <v>0.81193859651886535</v>
      </c>
      <c r="C29">
        <f t="shared" si="1"/>
        <v>1.4618399786926264E-2</v>
      </c>
    </row>
    <row r="30" spans="1:3" x14ac:dyDescent="0.3">
      <c r="A30">
        <v>5.2635699999999996</v>
      </c>
      <c r="B30">
        <f t="shared" si="0"/>
        <v>1.6608095037563659</v>
      </c>
      <c r="C30">
        <f t="shared" si="1"/>
        <v>0.52993206955972305</v>
      </c>
    </row>
    <row r="31" spans="1:3" x14ac:dyDescent="0.3">
      <c r="A31">
        <v>2.6709499999999999</v>
      </c>
      <c r="B31">
        <f t="shared" si="0"/>
        <v>0.9824342143719289</v>
      </c>
      <c r="C31">
        <f t="shared" si="1"/>
        <v>2.4590732085308614E-3</v>
      </c>
    </row>
    <row r="32" spans="1:3" x14ac:dyDescent="0.3">
      <c r="A32">
        <v>2.99518</v>
      </c>
      <c r="B32">
        <f t="shared" si="0"/>
        <v>1.0970043299284149</v>
      </c>
      <c r="C32">
        <f t="shared" si="1"/>
        <v>2.6948229413698763E-2</v>
      </c>
    </row>
    <row r="33" spans="1:18" x14ac:dyDescent="0.3">
      <c r="A33">
        <v>2.6048499999999999</v>
      </c>
      <c r="B33">
        <f t="shared" si="0"/>
        <v>0.95737509197355142</v>
      </c>
      <c r="C33">
        <f t="shared" si="1"/>
        <v>6.0171701603735264E-4</v>
      </c>
    </row>
    <row r="34" spans="1:18" x14ac:dyDescent="0.3">
      <c r="A34">
        <v>1.68727</v>
      </c>
      <c r="B34">
        <f t="shared" si="0"/>
        <v>0.52311183817906737</v>
      </c>
      <c r="C34">
        <f t="shared" si="1"/>
        <v>0.16788140414032593</v>
      </c>
      <c r="G34" t="s">
        <v>6</v>
      </c>
      <c r="H34">
        <v>200</v>
      </c>
    </row>
    <row r="35" spans="1:18" x14ac:dyDescent="0.3">
      <c r="A35">
        <v>4.6121999999999996</v>
      </c>
      <c r="B35">
        <f t="shared" si="0"/>
        <v>1.5287049666010042</v>
      </c>
      <c r="C35">
        <f t="shared" si="1"/>
        <v>0.35504889584530069</v>
      </c>
      <c r="G35" t="s">
        <v>21</v>
      </c>
      <c r="H35">
        <f>SUM(B2:B201)/H34</f>
        <v>0.93284517114128307</v>
      </c>
    </row>
    <row r="36" spans="1:18" x14ac:dyDescent="0.3">
      <c r="A36">
        <v>3.2339500000000001</v>
      </c>
      <c r="B36">
        <f t="shared" si="0"/>
        <v>1.1737043003056504</v>
      </c>
      <c r="C36">
        <f t="shared" si="1"/>
        <v>5.8013120101817396E-2</v>
      </c>
      <c r="G36" t="s">
        <v>23</v>
      </c>
      <c r="H36">
        <f>SQRT(SUM(C2:C201)/(H34-1))</f>
        <v>0.37537895503445518</v>
      </c>
    </row>
    <row r="37" spans="1:18" x14ac:dyDescent="0.3">
      <c r="A37">
        <v>2.5621900000000002</v>
      </c>
      <c r="B37">
        <f t="shared" si="0"/>
        <v>0.94086236153663128</v>
      </c>
      <c r="C37">
        <f t="shared" si="1"/>
        <v>6.4275341835263523E-5</v>
      </c>
      <c r="G37" t="s">
        <v>24</v>
      </c>
      <c r="H37">
        <f>VAR(B2:B201)</f>
        <v>0.14090935988275832</v>
      </c>
    </row>
    <row r="38" spans="1:18" x14ac:dyDescent="0.3">
      <c r="A38">
        <v>2.4755099999999999</v>
      </c>
      <c r="B38">
        <f t="shared" si="0"/>
        <v>0.9064464353991436</v>
      </c>
      <c r="C38">
        <f t="shared" si="1"/>
        <v>6.9689324878331185E-4</v>
      </c>
    </row>
    <row r="39" spans="1:18" x14ac:dyDescent="0.3">
      <c r="A39">
        <v>2.9363800000000002</v>
      </c>
      <c r="B39">
        <f t="shared" si="0"/>
        <v>1.0771775301701305</v>
      </c>
      <c r="C39">
        <f t="shared" si="1"/>
        <v>2.0831829862832121E-2</v>
      </c>
      <c r="G39" s="14" t="s">
        <v>9</v>
      </c>
      <c r="H39" s="14"/>
      <c r="I39" s="14"/>
      <c r="J39" s="14"/>
      <c r="K39" s="14"/>
      <c r="L39" s="14"/>
      <c r="M39" s="14"/>
      <c r="N39" s="14"/>
      <c r="Q39" s="1" t="s">
        <v>16</v>
      </c>
      <c r="R39" s="2">
        <f>SUM(N41:N80)</f>
        <v>28.000000000000004</v>
      </c>
    </row>
    <row r="40" spans="1:18" x14ac:dyDescent="0.3">
      <c r="A40">
        <v>2.2595399999999999</v>
      </c>
      <c r="B40">
        <f t="shared" si="0"/>
        <v>0.81516125274414464</v>
      </c>
      <c r="C40">
        <f t="shared" si="1"/>
        <v>1.3849504649304338E-2</v>
      </c>
      <c r="G40" s="1" t="s">
        <v>10</v>
      </c>
      <c r="H40" s="1" t="s">
        <v>11</v>
      </c>
      <c r="I40" s="1"/>
      <c r="J40" s="1" t="s">
        <v>12</v>
      </c>
      <c r="K40" s="1" t="s">
        <v>13</v>
      </c>
      <c r="L40" s="1" t="s">
        <v>27</v>
      </c>
      <c r="M40" s="1" t="s">
        <v>14</v>
      </c>
      <c r="N40" s="1" t="s">
        <v>15</v>
      </c>
      <c r="Q40" s="1" t="s">
        <v>17</v>
      </c>
      <c r="R40" s="2">
        <v>0.05</v>
      </c>
    </row>
    <row r="41" spans="1:18" x14ac:dyDescent="0.3">
      <c r="A41">
        <v>1.66879</v>
      </c>
      <c r="B41">
        <f t="shared" si="0"/>
        <v>0.51209881291659898</v>
      </c>
      <c r="C41">
        <f t="shared" si="1"/>
        <v>0.1770274979593342</v>
      </c>
      <c r="G41" s="2">
        <v>1</v>
      </c>
      <c r="H41" s="2">
        <f>_xlfn.LOGNORM.INV(I41,$H$35,$H$36)</f>
        <v>1.2178852325752749</v>
      </c>
      <c r="I41" s="2">
        <v>2.5000000000000001E-2</v>
      </c>
      <c r="J41" s="2">
        <v>2.5000000000000001E-2</v>
      </c>
      <c r="K41" s="2">
        <v>5</v>
      </c>
      <c r="L41" s="2">
        <f>COUNTIF($A$2:$A$201, "&lt;="&amp;H41)</f>
        <v>5</v>
      </c>
      <c r="M41" s="2">
        <f>L41</f>
        <v>5</v>
      </c>
      <c r="N41" s="2">
        <f>((M41-K41)^2)/K41</f>
        <v>0</v>
      </c>
      <c r="Q41" s="1" t="s">
        <v>18</v>
      </c>
      <c r="R41" s="2" t="s">
        <v>25</v>
      </c>
    </row>
    <row r="42" spans="1:18" x14ac:dyDescent="0.3">
      <c r="A42">
        <v>1.84945</v>
      </c>
      <c r="B42">
        <f t="shared" si="0"/>
        <v>0.61488829759133379</v>
      </c>
      <c r="C42">
        <f t="shared" si="1"/>
        <v>0.10109657343765843</v>
      </c>
      <c r="G42" s="2">
        <v>2</v>
      </c>
      <c r="H42" s="2">
        <f t="shared" ref="H42:H79" si="2">_xlfn.LOGNORM.INV(I42,$H$35,$H$36)</f>
        <v>1.3708099033163417</v>
      </c>
      <c r="I42" s="2">
        <f>I41+0.025</f>
        <v>0.05</v>
      </c>
      <c r="J42" s="2">
        <v>2.5000000000000001E-2</v>
      </c>
      <c r="K42" s="2">
        <v>5</v>
      </c>
      <c r="L42" s="2">
        <f t="shared" ref="L42:L80" si="3">COUNTIF($A$2:$A$201, "&lt;="&amp;H42)</f>
        <v>10</v>
      </c>
      <c r="M42" s="2">
        <f>L42-L41</f>
        <v>5</v>
      </c>
      <c r="N42" s="2">
        <f t="shared" ref="N42:N80" si="4">((M42-K42)^2)/K42</f>
        <v>0</v>
      </c>
      <c r="R42" t="s">
        <v>25</v>
      </c>
    </row>
    <row r="43" spans="1:18" x14ac:dyDescent="0.3">
      <c r="A43">
        <v>4.2929899999999996</v>
      </c>
      <c r="B43">
        <f t="shared" si="0"/>
        <v>1.4569834598663118</v>
      </c>
      <c r="C43">
        <f t="shared" si="1"/>
        <v>0.27472094570760164</v>
      </c>
      <c r="G43" s="2">
        <v>3</v>
      </c>
      <c r="H43" s="2">
        <f t="shared" si="2"/>
        <v>1.4806413697476495</v>
      </c>
      <c r="I43" s="2">
        <f>I42+0.025</f>
        <v>7.5000000000000011E-2</v>
      </c>
      <c r="J43" s="2">
        <v>2.5000000000000001E-2</v>
      </c>
      <c r="K43" s="2">
        <v>5</v>
      </c>
      <c r="L43" s="2">
        <f t="shared" si="3"/>
        <v>15</v>
      </c>
      <c r="M43" s="2">
        <f>L43-L42</f>
        <v>5</v>
      </c>
      <c r="N43" s="2">
        <f t="shared" si="4"/>
        <v>0</v>
      </c>
    </row>
    <row r="44" spans="1:18" x14ac:dyDescent="0.3">
      <c r="A44">
        <v>3.1915900000000001</v>
      </c>
      <c r="B44">
        <f t="shared" si="0"/>
        <v>1.1605192252223655</v>
      </c>
      <c r="C44">
        <f t="shared" si="1"/>
        <v>5.1835474901715646E-2</v>
      </c>
      <c r="G44" s="2">
        <v>4</v>
      </c>
      <c r="H44" s="2">
        <f t="shared" si="2"/>
        <v>1.571102627938695</v>
      </c>
      <c r="I44" s="2">
        <f t="shared" ref="I44:I80" si="5">I43+0.025</f>
        <v>0.1</v>
      </c>
      <c r="J44" s="2">
        <v>2.5000000000000001E-2</v>
      </c>
      <c r="K44" s="2">
        <v>5</v>
      </c>
      <c r="L44" s="2">
        <f t="shared" si="3"/>
        <v>19</v>
      </c>
      <c r="M44" s="2">
        <f t="shared" ref="M44:M80" si="6">L44-L43</f>
        <v>4</v>
      </c>
      <c r="N44" s="2">
        <f t="shared" si="4"/>
        <v>0.2</v>
      </c>
    </row>
    <row r="45" spans="1:18" x14ac:dyDescent="0.3">
      <c r="A45">
        <v>4.8804499999999997</v>
      </c>
      <c r="B45">
        <f t="shared" si="0"/>
        <v>1.5852374287284419</v>
      </c>
      <c r="C45">
        <f t="shared" si="1"/>
        <v>0.42561565775966975</v>
      </c>
      <c r="G45" s="2">
        <v>5</v>
      </c>
      <c r="H45" s="2">
        <f t="shared" si="2"/>
        <v>1.6504173953675818</v>
      </c>
      <c r="I45" s="2">
        <f t="shared" si="5"/>
        <v>0.125</v>
      </c>
      <c r="J45" s="2">
        <v>2.5000000000000001E-2</v>
      </c>
      <c r="K45" s="2">
        <v>5</v>
      </c>
      <c r="L45" s="2">
        <f t="shared" si="3"/>
        <v>25</v>
      </c>
      <c r="M45" s="2">
        <f t="shared" si="6"/>
        <v>6</v>
      </c>
      <c r="N45" s="2">
        <f t="shared" si="4"/>
        <v>0.2</v>
      </c>
    </row>
    <row r="46" spans="1:18" x14ac:dyDescent="0.3">
      <c r="A46">
        <v>2.7203300000000001</v>
      </c>
      <c r="B46">
        <f t="shared" si="0"/>
        <v>1.0007531964782135</v>
      </c>
      <c r="C46">
        <f t="shared" si="1"/>
        <v>4.6114999051611828E-3</v>
      </c>
      <c r="G46" s="2">
        <v>6</v>
      </c>
      <c r="H46" s="2">
        <f t="shared" si="2"/>
        <v>1.7225226760428987</v>
      </c>
      <c r="I46" s="2">
        <f t="shared" si="5"/>
        <v>0.15</v>
      </c>
      <c r="J46" s="2">
        <v>2.5000000000000001E-2</v>
      </c>
      <c r="K46" s="2">
        <v>5</v>
      </c>
      <c r="L46" s="2">
        <f t="shared" si="3"/>
        <v>33</v>
      </c>
      <c r="M46" s="2">
        <f t="shared" si="6"/>
        <v>8</v>
      </c>
      <c r="N46" s="2">
        <f t="shared" si="4"/>
        <v>1.8</v>
      </c>
    </row>
    <row r="47" spans="1:18" x14ac:dyDescent="0.3">
      <c r="A47">
        <v>3.2676599999999998</v>
      </c>
      <c r="B47">
        <f t="shared" si="0"/>
        <v>1.1840741324176201</v>
      </c>
      <c r="C47">
        <f t="shared" si="1"/>
        <v>6.3115990983987222E-2</v>
      </c>
      <c r="G47" s="2">
        <v>7</v>
      </c>
      <c r="H47" s="2">
        <f t="shared" si="2"/>
        <v>1.7896499099160834</v>
      </c>
      <c r="I47" s="2">
        <f t="shared" si="5"/>
        <v>0.17499999999999999</v>
      </c>
      <c r="J47" s="2">
        <v>2.5000000000000001E-2</v>
      </c>
      <c r="K47" s="2">
        <v>5</v>
      </c>
      <c r="L47" s="2">
        <f t="shared" si="3"/>
        <v>37</v>
      </c>
      <c r="M47" s="2">
        <f t="shared" si="6"/>
        <v>4</v>
      </c>
      <c r="N47" s="2">
        <f t="shared" si="4"/>
        <v>0.2</v>
      </c>
    </row>
    <row r="48" spans="1:18" x14ac:dyDescent="0.3">
      <c r="A48">
        <v>4.1716699999999998</v>
      </c>
      <c r="B48">
        <f t="shared" si="0"/>
        <v>1.4283164352564592</v>
      </c>
      <c r="C48">
        <f t="shared" si="1"/>
        <v>0.24549177356389065</v>
      </c>
      <c r="G48" s="2">
        <v>8</v>
      </c>
      <c r="H48" s="2">
        <f t="shared" si="2"/>
        <v>1.853208149256464</v>
      </c>
      <c r="I48" s="2">
        <f t="shared" si="5"/>
        <v>0.19999999999999998</v>
      </c>
      <c r="J48" s="2">
        <v>2.5000000000000001E-2</v>
      </c>
      <c r="K48" s="2">
        <v>5</v>
      </c>
      <c r="L48" s="2">
        <f t="shared" si="3"/>
        <v>41</v>
      </c>
      <c r="M48" s="2">
        <f t="shared" si="6"/>
        <v>4</v>
      </c>
      <c r="N48" s="2">
        <f t="shared" si="4"/>
        <v>0.2</v>
      </c>
    </row>
    <row r="49" spans="1:14" x14ac:dyDescent="0.3">
      <c r="A49">
        <v>2.9471599999999998</v>
      </c>
      <c r="B49">
        <f t="shared" si="0"/>
        <v>1.0808419947826213</v>
      </c>
      <c r="C49">
        <f t="shared" si="1"/>
        <v>2.1903059807925378E-2</v>
      </c>
      <c r="G49" s="2">
        <v>9</v>
      </c>
      <c r="H49" s="2">
        <f t="shared" si="2"/>
        <v>1.9141588205437443</v>
      </c>
      <c r="I49" s="2">
        <f t="shared" si="5"/>
        <v>0.22499999999999998</v>
      </c>
      <c r="J49" s="2">
        <v>2.5000000000000001E-2</v>
      </c>
      <c r="K49" s="2">
        <v>5</v>
      </c>
      <c r="L49" s="2">
        <f t="shared" si="3"/>
        <v>43</v>
      </c>
      <c r="M49" s="2">
        <f t="shared" si="6"/>
        <v>2</v>
      </c>
      <c r="N49" s="2">
        <f t="shared" si="4"/>
        <v>1.8</v>
      </c>
    </row>
    <row r="50" spans="1:14" x14ac:dyDescent="0.3">
      <c r="A50">
        <v>2.7187199999999998</v>
      </c>
      <c r="B50">
        <f t="shared" si="0"/>
        <v>1.0001611813112181</v>
      </c>
      <c r="C50">
        <f t="shared" si="1"/>
        <v>4.5314452251987991E-3</v>
      </c>
      <c r="G50" s="2">
        <v>10</v>
      </c>
      <c r="H50" s="2">
        <f t="shared" si="2"/>
        <v>1.9731986644474926</v>
      </c>
      <c r="I50" s="2">
        <f t="shared" si="5"/>
        <v>0.24999999999999997</v>
      </c>
      <c r="J50" s="2">
        <v>2.5000000000000001E-2</v>
      </c>
      <c r="K50" s="2">
        <v>5</v>
      </c>
      <c r="L50" s="2">
        <f t="shared" si="3"/>
        <v>48</v>
      </c>
      <c r="M50" s="2">
        <f t="shared" si="6"/>
        <v>5</v>
      </c>
      <c r="N50" s="2">
        <f t="shared" si="4"/>
        <v>0</v>
      </c>
    </row>
    <row r="51" spans="1:14" x14ac:dyDescent="0.3">
      <c r="A51">
        <v>1.2976000000000001</v>
      </c>
      <c r="B51">
        <f t="shared" si="0"/>
        <v>0.26051640437901147</v>
      </c>
      <c r="C51">
        <f t="shared" si="1"/>
        <v>0.45202597061607702</v>
      </c>
      <c r="G51" s="2">
        <v>11</v>
      </c>
      <c r="H51" s="2">
        <f t="shared" si="2"/>
        <v>2.0308584788958575</v>
      </c>
      <c r="I51" s="2">
        <f t="shared" si="5"/>
        <v>0.27499999999999997</v>
      </c>
      <c r="J51" s="2">
        <v>2.5000000000000001E-2</v>
      </c>
      <c r="K51" s="2">
        <v>5</v>
      </c>
      <c r="L51" s="2">
        <f t="shared" si="3"/>
        <v>54</v>
      </c>
      <c r="M51" s="2">
        <f t="shared" si="6"/>
        <v>6</v>
      </c>
      <c r="N51" s="2">
        <f t="shared" si="4"/>
        <v>0.2</v>
      </c>
    </row>
    <row r="52" spans="1:14" x14ac:dyDescent="0.3">
      <c r="A52">
        <v>1.97109</v>
      </c>
      <c r="B52">
        <f t="shared" si="0"/>
        <v>0.6785866892285578</v>
      </c>
      <c r="C52">
        <f t="shared" si="1"/>
        <v>6.4647375624563644E-2</v>
      </c>
      <c r="G52" s="2">
        <v>12</v>
      </c>
      <c r="H52" s="2">
        <f t="shared" si="2"/>
        <v>2.0875606989499018</v>
      </c>
      <c r="I52" s="2">
        <f t="shared" si="5"/>
        <v>0.3</v>
      </c>
      <c r="J52" s="2">
        <v>2.5000000000000001E-2</v>
      </c>
      <c r="K52" s="2">
        <v>5</v>
      </c>
      <c r="L52" s="2">
        <f t="shared" si="3"/>
        <v>59</v>
      </c>
      <c r="M52" s="2">
        <f t="shared" si="6"/>
        <v>5</v>
      </c>
      <c r="N52" s="2">
        <f t="shared" si="4"/>
        <v>0</v>
      </c>
    </row>
    <row r="53" spans="1:14" x14ac:dyDescent="0.3">
      <c r="A53">
        <v>3.07599</v>
      </c>
      <c r="B53">
        <f t="shared" si="0"/>
        <v>1.1236268006628205</v>
      </c>
      <c r="C53">
        <f t="shared" si="1"/>
        <v>3.6397630162893164E-2</v>
      </c>
      <c r="G53" s="2">
        <v>13</v>
      </c>
      <c r="H53" s="2">
        <f t="shared" si="2"/>
        <v>2.1436551678048752</v>
      </c>
      <c r="I53" s="2">
        <f t="shared" si="5"/>
        <v>0.32500000000000001</v>
      </c>
      <c r="J53" s="2">
        <v>2.5000000000000001E-2</v>
      </c>
      <c r="K53" s="2">
        <v>5</v>
      </c>
      <c r="L53" s="2">
        <f t="shared" si="3"/>
        <v>63</v>
      </c>
      <c r="M53" s="2">
        <f t="shared" si="6"/>
        <v>4</v>
      </c>
      <c r="N53" s="2">
        <f t="shared" si="4"/>
        <v>0.2</v>
      </c>
    </row>
    <row r="54" spans="1:14" x14ac:dyDescent="0.3">
      <c r="A54">
        <v>2.6413899999999999</v>
      </c>
      <c r="B54">
        <f t="shared" si="0"/>
        <v>0.97130529374927155</v>
      </c>
      <c r="C54">
        <f t="shared" si="1"/>
        <v>1.4791810310215065E-3</v>
      </c>
      <c r="G54" s="2">
        <v>14</v>
      </c>
      <c r="H54" s="2">
        <f t="shared" si="2"/>
        <v>2.1994426274532302</v>
      </c>
      <c r="I54" s="2">
        <f t="shared" si="5"/>
        <v>0.35000000000000003</v>
      </c>
      <c r="J54" s="2">
        <v>2.5000000000000001E-2</v>
      </c>
      <c r="K54" s="2">
        <v>5</v>
      </c>
      <c r="L54" s="2">
        <f t="shared" si="3"/>
        <v>68</v>
      </c>
      <c r="M54" s="2">
        <f t="shared" si="6"/>
        <v>5</v>
      </c>
      <c r="N54" s="2">
        <f t="shared" si="4"/>
        <v>0</v>
      </c>
    </row>
    <row r="55" spans="1:14" x14ac:dyDescent="0.3">
      <c r="A55">
        <v>3.3919100000000002</v>
      </c>
      <c r="B55">
        <f t="shared" si="0"/>
        <v>1.221393184558782</v>
      </c>
      <c r="C55">
        <f t="shared" si="1"/>
        <v>8.3259956047185141E-2</v>
      </c>
      <c r="G55" s="2">
        <v>15</v>
      </c>
      <c r="H55" s="2">
        <f t="shared" si="2"/>
        <v>2.255190976614935</v>
      </c>
      <c r="I55" s="2">
        <f t="shared" si="5"/>
        <v>0.37500000000000006</v>
      </c>
      <c r="J55" s="2">
        <v>2.5000000000000001E-2</v>
      </c>
      <c r="K55" s="2">
        <v>5</v>
      </c>
      <c r="L55" s="2">
        <f t="shared" si="3"/>
        <v>76</v>
      </c>
      <c r="M55" s="2">
        <f t="shared" si="6"/>
        <v>8</v>
      </c>
      <c r="N55" s="2">
        <f t="shared" si="4"/>
        <v>1.8</v>
      </c>
    </row>
    <row r="56" spans="1:14" x14ac:dyDescent="0.3">
      <c r="A56">
        <v>3.7831299999999999</v>
      </c>
      <c r="B56">
        <f t="shared" si="0"/>
        <v>1.3305517093216228</v>
      </c>
      <c r="C56">
        <f t="shared" si="1"/>
        <v>0.15817049051139004</v>
      </c>
      <c r="G56" s="2">
        <v>16</v>
      </c>
      <c r="H56" s="2">
        <f t="shared" si="2"/>
        <v>2.31114714377305</v>
      </c>
      <c r="I56" s="2">
        <f t="shared" si="5"/>
        <v>0.40000000000000008</v>
      </c>
      <c r="J56" s="2">
        <v>2.5000000000000001E-2</v>
      </c>
      <c r="K56" s="2">
        <v>5</v>
      </c>
      <c r="L56" s="2">
        <f t="shared" si="3"/>
        <v>78</v>
      </c>
      <c r="M56" s="2">
        <f t="shared" si="6"/>
        <v>2</v>
      </c>
      <c r="N56" s="2">
        <f t="shared" si="4"/>
        <v>1.8</v>
      </c>
    </row>
    <row r="57" spans="1:14" x14ac:dyDescent="0.3">
      <c r="A57">
        <v>2.1718099999999998</v>
      </c>
      <c r="B57">
        <f t="shared" si="0"/>
        <v>0.7755609212656126</v>
      </c>
      <c r="C57">
        <f t="shared" si="1"/>
        <v>2.4738335258952346E-2</v>
      </c>
      <c r="G57" s="2">
        <v>17</v>
      </c>
      <c r="H57" s="2">
        <f t="shared" si="2"/>
        <v>2.3675462799425713</v>
      </c>
      <c r="I57" s="2">
        <f t="shared" si="5"/>
        <v>0.4250000000000001</v>
      </c>
      <c r="J57" s="2">
        <v>2.5000000000000001E-2</v>
      </c>
      <c r="K57" s="2">
        <v>5</v>
      </c>
      <c r="L57" s="2">
        <f t="shared" si="3"/>
        <v>81</v>
      </c>
      <c r="M57" s="2">
        <f t="shared" si="6"/>
        <v>3</v>
      </c>
      <c r="N57" s="2">
        <f t="shared" si="4"/>
        <v>0.8</v>
      </c>
    </row>
    <row r="58" spans="1:14" x14ac:dyDescent="0.3">
      <c r="A58">
        <v>2.6372200000000001</v>
      </c>
      <c r="B58">
        <f t="shared" si="0"/>
        <v>0.96972533202925182</v>
      </c>
      <c r="C58">
        <f t="shared" si="1"/>
        <v>1.3601462671224598E-3</v>
      </c>
      <c r="G58" s="2">
        <v>18</v>
      </c>
      <c r="H58" s="2">
        <f t="shared" si="2"/>
        <v>2.4246193574539001</v>
      </c>
      <c r="I58" s="2">
        <f t="shared" si="5"/>
        <v>0.45000000000000012</v>
      </c>
      <c r="J58" s="2">
        <v>2.5000000000000001E-2</v>
      </c>
      <c r="K58" s="2">
        <v>5</v>
      </c>
      <c r="L58" s="2">
        <f t="shared" si="3"/>
        <v>85</v>
      </c>
      <c r="M58" s="2">
        <f t="shared" si="6"/>
        <v>4</v>
      </c>
      <c r="N58" s="2">
        <f t="shared" si="4"/>
        <v>0.2</v>
      </c>
    </row>
    <row r="59" spans="1:14" x14ac:dyDescent="0.3">
      <c r="A59">
        <v>2.96225</v>
      </c>
      <c r="B59">
        <f t="shared" si="0"/>
        <v>1.0859491147147122</v>
      </c>
      <c r="C59">
        <f t="shared" si="1"/>
        <v>2.3440817537735779E-2</v>
      </c>
      <c r="G59" s="2">
        <v>19</v>
      </c>
      <c r="H59" s="2">
        <f t="shared" si="2"/>
        <v>2.4825999212113925</v>
      </c>
      <c r="I59" s="2">
        <f t="shared" si="5"/>
        <v>0.47500000000000014</v>
      </c>
      <c r="J59" s="2">
        <v>2.5000000000000001E-2</v>
      </c>
      <c r="K59" s="2">
        <v>5</v>
      </c>
      <c r="L59" s="2">
        <f t="shared" si="3"/>
        <v>91</v>
      </c>
      <c r="M59" s="2">
        <f t="shared" si="6"/>
        <v>6</v>
      </c>
      <c r="N59" s="2">
        <f t="shared" si="4"/>
        <v>0.2</v>
      </c>
    </row>
    <row r="60" spans="1:14" x14ac:dyDescent="0.3">
      <c r="A60">
        <v>4.7515499999999999</v>
      </c>
      <c r="B60">
        <f t="shared" si="0"/>
        <v>1.5584708806066057</v>
      </c>
      <c r="C60">
        <f t="shared" si="1"/>
        <v>0.39140752834398823</v>
      </c>
      <c r="G60" s="2">
        <v>20</v>
      </c>
      <c r="H60" s="2">
        <f t="shared" si="2"/>
        <v>2.5417305581476506</v>
      </c>
      <c r="I60" s="2">
        <f t="shared" si="5"/>
        <v>0.50000000000000011</v>
      </c>
      <c r="J60" s="2">
        <v>2.5000000000000001E-2</v>
      </c>
      <c r="K60" s="2">
        <v>5</v>
      </c>
      <c r="L60" s="2">
        <f t="shared" si="3"/>
        <v>97</v>
      </c>
      <c r="M60" s="2">
        <f t="shared" si="6"/>
        <v>6</v>
      </c>
      <c r="N60" s="2">
        <f t="shared" si="4"/>
        <v>0.2</v>
      </c>
    </row>
    <row r="61" spans="1:14" x14ac:dyDescent="0.3">
      <c r="A61">
        <v>2.5245700000000002</v>
      </c>
      <c r="B61">
        <f t="shared" si="0"/>
        <v>0.92607075119543458</v>
      </c>
      <c r="C61">
        <f t="shared" si="1"/>
        <v>4.589276560270981E-5</v>
      </c>
      <c r="G61" s="2">
        <v>21</v>
      </c>
      <c r="H61" s="2">
        <f t="shared" si="2"/>
        <v>2.602269570309661</v>
      </c>
      <c r="I61" s="2">
        <f t="shared" si="5"/>
        <v>0.52500000000000013</v>
      </c>
      <c r="J61" s="2">
        <v>2.5000000000000001E-2</v>
      </c>
      <c r="K61" s="2">
        <v>5</v>
      </c>
      <c r="L61" s="2">
        <f t="shared" si="3"/>
        <v>102</v>
      </c>
      <c r="M61" s="2">
        <f t="shared" si="6"/>
        <v>5</v>
      </c>
      <c r="N61" s="2">
        <f t="shared" si="4"/>
        <v>0</v>
      </c>
    </row>
    <row r="62" spans="1:14" x14ac:dyDescent="0.3">
      <c r="A62">
        <v>1.98583</v>
      </c>
      <c r="B62">
        <f t="shared" si="0"/>
        <v>0.6860369627648002</v>
      </c>
      <c r="C62">
        <f t="shared" si="1"/>
        <v>6.0914291722009392E-2</v>
      </c>
      <c r="G62" s="2">
        <v>22</v>
      </c>
      <c r="H62" s="2">
        <f t="shared" si="2"/>
        <v>2.6644983305774006</v>
      </c>
      <c r="I62" s="2">
        <f t="shared" si="5"/>
        <v>0.55000000000000016</v>
      </c>
      <c r="J62" s="2">
        <v>2.5000000000000001E-2</v>
      </c>
      <c r="K62" s="2">
        <v>5</v>
      </c>
      <c r="L62" s="2">
        <f t="shared" si="3"/>
        <v>108</v>
      </c>
      <c r="M62" s="2">
        <f t="shared" si="6"/>
        <v>6</v>
      </c>
      <c r="N62" s="2">
        <f t="shared" si="4"/>
        <v>0.2</v>
      </c>
    </row>
    <row r="63" spans="1:14" x14ac:dyDescent="0.3">
      <c r="A63">
        <v>2.9702899999999999</v>
      </c>
      <c r="B63">
        <f t="shared" si="0"/>
        <v>1.0886595911454744</v>
      </c>
      <c r="C63">
        <f t="shared" si="1"/>
        <v>2.4278133481242536E-2</v>
      </c>
      <c r="G63" s="2">
        <v>23</v>
      </c>
      <c r="H63" s="2">
        <f t="shared" si="2"/>
        <v>2.7287298605112271</v>
      </c>
      <c r="I63" s="2">
        <f t="shared" si="5"/>
        <v>0.57500000000000018</v>
      </c>
      <c r="J63" s="2">
        <v>2.5000000000000001E-2</v>
      </c>
      <c r="K63" s="2">
        <v>5</v>
      </c>
      <c r="L63" s="2">
        <f t="shared" si="3"/>
        <v>117</v>
      </c>
      <c r="M63" s="2">
        <f t="shared" si="6"/>
        <v>9</v>
      </c>
      <c r="N63" s="2">
        <f t="shared" si="4"/>
        <v>3.2</v>
      </c>
    </row>
    <row r="64" spans="1:14" x14ac:dyDescent="0.3">
      <c r="A64">
        <v>1.37538</v>
      </c>
      <c r="B64">
        <f t="shared" si="0"/>
        <v>0.31873005657350301</v>
      </c>
      <c r="C64">
        <f t="shared" si="1"/>
        <v>0.37713737394059771</v>
      </c>
      <c r="G64" s="2">
        <v>24</v>
      </c>
      <c r="H64" s="2">
        <f t="shared" si="2"/>
        <v>2.7953193060977886</v>
      </c>
      <c r="I64" s="2">
        <f t="shared" si="5"/>
        <v>0.6000000000000002</v>
      </c>
      <c r="J64" s="2">
        <v>2.5000000000000001E-2</v>
      </c>
      <c r="K64" s="2">
        <v>5</v>
      </c>
      <c r="L64" s="2">
        <f t="shared" si="3"/>
        <v>119</v>
      </c>
      <c r="M64" s="2">
        <f t="shared" si="6"/>
        <v>2</v>
      </c>
      <c r="N64" s="2">
        <f t="shared" si="4"/>
        <v>1.8</v>
      </c>
    </row>
    <row r="65" spans="1:14" x14ac:dyDescent="0.3">
      <c r="A65">
        <v>3.19563</v>
      </c>
      <c r="B65">
        <f t="shared" si="0"/>
        <v>1.1617842514900576</v>
      </c>
      <c r="C65">
        <f t="shared" si="1"/>
        <v>5.2413102510942639E-2</v>
      </c>
      <c r="G65" s="2">
        <v>25</v>
      </c>
      <c r="H65" s="2">
        <f t="shared" si="2"/>
        <v>2.8646772256594808</v>
      </c>
      <c r="I65" s="2">
        <f t="shared" si="5"/>
        <v>0.62500000000000022</v>
      </c>
      <c r="J65" s="2">
        <v>2.5000000000000001E-2</v>
      </c>
      <c r="K65" s="2">
        <v>5</v>
      </c>
      <c r="L65" s="2">
        <f t="shared" si="3"/>
        <v>121</v>
      </c>
      <c r="M65" s="2">
        <f t="shared" si="6"/>
        <v>2</v>
      </c>
      <c r="N65" s="2">
        <f t="shared" si="4"/>
        <v>1.8</v>
      </c>
    </row>
    <row r="66" spans="1:14" x14ac:dyDescent="0.3">
      <c r="A66">
        <v>2.2745000000000002</v>
      </c>
      <c r="B66">
        <f t="shared" si="0"/>
        <v>0.8217602480279218</v>
      </c>
      <c r="C66">
        <f t="shared" si="1"/>
        <v>1.2339860143101384E-2</v>
      </c>
      <c r="G66" s="2">
        <v>26</v>
      </c>
      <c r="H66" s="2">
        <f t="shared" si="2"/>
        <v>2.9372869969798492</v>
      </c>
      <c r="I66" s="2">
        <f t="shared" si="5"/>
        <v>0.65000000000000024</v>
      </c>
      <c r="J66" s="2">
        <v>2.5000000000000001E-2</v>
      </c>
      <c r="K66" s="2">
        <v>5</v>
      </c>
      <c r="L66" s="2">
        <f t="shared" si="3"/>
        <v>129</v>
      </c>
      <c r="M66" s="2">
        <f t="shared" si="6"/>
        <v>8</v>
      </c>
      <c r="N66" s="2">
        <f t="shared" si="4"/>
        <v>1.8</v>
      </c>
    </row>
    <row r="67" spans="1:14" x14ac:dyDescent="0.3">
      <c r="A67">
        <v>3.9267099999999999</v>
      </c>
      <c r="B67">
        <f t="shared" ref="B67:B130" si="7">LN(A67)</f>
        <v>1.3678019251480888</v>
      </c>
      <c r="C67">
        <f t="shared" ref="C67:C130" si="8">(B67-$H$35)^2</f>
        <v>0.18918737785613696</v>
      </c>
      <c r="G67" s="2">
        <v>27</v>
      </c>
      <c r="H67" s="2">
        <f t="shared" si="2"/>
        <v>3.0137282932669982</v>
      </c>
      <c r="I67" s="2">
        <f t="shared" si="5"/>
        <v>0.67500000000000027</v>
      </c>
      <c r="J67" s="2">
        <v>2.5000000000000001E-2</v>
      </c>
      <c r="K67" s="2">
        <v>5</v>
      </c>
      <c r="L67" s="2">
        <f t="shared" si="3"/>
        <v>135</v>
      </c>
      <c r="M67" s="2">
        <f t="shared" si="6"/>
        <v>6</v>
      </c>
      <c r="N67" s="2">
        <f t="shared" si="4"/>
        <v>0.2</v>
      </c>
    </row>
    <row r="68" spans="1:14" x14ac:dyDescent="0.3">
      <c r="A68">
        <v>1.4087799999999999</v>
      </c>
      <c r="B68">
        <f t="shared" si="7"/>
        <v>0.34272408161981516</v>
      </c>
      <c r="C68">
        <f t="shared" si="8"/>
        <v>0.34824290029800437</v>
      </c>
      <c r="G68" s="2">
        <v>28</v>
      </c>
      <c r="H68" s="2">
        <f t="shared" si="2"/>
        <v>3.0947096453153753</v>
      </c>
      <c r="I68" s="2">
        <f t="shared" si="5"/>
        <v>0.70000000000000029</v>
      </c>
      <c r="J68" s="2">
        <v>2.5000000000000001E-2</v>
      </c>
      <c r="K68" s="2">
        <v>5</v>
      </c>
      <c r="L68" s="2">
        <f t="shared" si="3"/>
        <v>138</v>
      </c>
      <c r="M68" s="2">
        <f t="shared" si="6"/>
        <v>3</v>
      </c>
      <c r="N68" s="2">
        <f t="shared" si="4"/>
        <v>0.8</v>
      </c>
    </row>
    <row r="69" spans="1:14" x14ac:dyDescent="0.3">
      <c r="A69">
        <v>2.8745799999999999</v>
      </c>
      <c r="B69">
        <f t="shared" si="7"/>
        <v>1.0559065766210531</v>
      </c>
      <c r="C69">
        <f t="shared" si="8"/>
        <v>1.5144109518656383E-2</v>
      </c>
      <c r="G69" s="2">
        <v>29</v>
      </c>
      <c r="H69" s="2">
        <f t="shared" si="2"/>
        <v>3.1811149311270435</v>
      </c>
      <c r="I69" s="2">
        <f t="shared" si="5"/>
        <v>0.72500000000000031</v>
      </c>
      <c r="J69" s="2">
        <v>2.5000000000000001E-2</v>
      </c>
      <c r="K69" s="2">
        <v>5</v>
      </c>
      <c r="L69" s="2">
        <f t="shared" si="3"/>
        <v>145</v>
      </c>
      <c r="M69" s="2">
        <f t="shared" si="6"/>
        <v>7</v>
      </c>
      <c r="N69" s="2">
        <f t="shared" si="4"/>
        <v>0.8</v>
      </c>
    </row>
    <row r="70" spans="1:14" x14ac:dyDescent="0.3">
      <c r="A70">
        <v>2.4602900000000001</v>
      </c>
      <c r="B70">
        <f t="shared" si="7"/>
        <v>0.90027922917510372</v>
      </c>
      <c r="C70">
        <f t="shared" si="8"/>
        <v>1.0605405761445611E-3</v>
      </c>
      <c r="G70" s="2">
        <v>30</v>
      </c>
      <c r="H70" s="2">
        <f t="shared" si="2"/>
        <v>3.2740718644417472</v>
      </c>
      <c r="I70" s="2">
        <f t="shared" si="5"/>
        <v>0.75000000000000033</v>
      </c>
      <c r="J70" s="2">
        <v>2.5000000000000001E-2</v>
      </c>
      <c r="K70" s="2">
        <v>5</v>
      </c>
      <c r="L70" s="2">
        <f t="shared" si="3"/>
        <v>153</v>
      </c>
      <c r="M70" s="2">
        <f t="shared" si="6"/>
        <v>8</v>
      </c>
      <c r="N70" s="2">
        <f t="shared" si="4"/>
        <v>1.8</v>
      </c>
    </row>
    <row r="71" spans="1:14" x14ac:dyDescent="0.3">
      <c r="A71">
        <v>1.92171</v>
      </c>
      <c r="B71">
        <f t="shared" si="7"/>
        <v>0.6532154146685728</v>
      </c>
      <c r="C71">
        <f t="shared" si="8"/>
        <v>7.8192800704987256E-2</v>
      </c>
      <c r="G71" s="2">
        <v>31</v>
      </c>
      <c r="H71" s="2">
        <f t="shared" si="2"/>
        <v>3.3750565318223704</v>
      </c>
      <c r="I71" s="2">
        <f t="shared" si="5"/>
        <v>0.77500000000000036</v>
      </c>
      <c r="J71" s="2">
        <v>2.5000000000000001E-2</v>
      </c>
      <c r="K71" s="2">
        <v>5</v>
      </c>
      <c r="L71" s="2">
        <f t="shared" si="3"/>
        <v>160</v>
      </c>
      <c r="M71" s="2">
        <f t="shared" si="6"/>
        <v>7</v>
      </c>
      <c r="N71" s="2">
        <f t="shared" si="4"/>
        <v>0.8</v>
      </c>
    </row>
    <row r="72" spans="1:14" x14ac:dyDescent="0.3">
      <c r="A72">
        <v>3.1486000000000001</v>
      </c>
      <c r="B72">
        <f t="shared" si="7"/>
        <v>1.1469579095983915</v>
      </c>
      <c r="C72">
        <f t="shared" si="8"/>
        <v>4.5844264769602121E-2</v>
      </c>
      <c r="G72" s="2">
        <v>32</v>
      </c>
      <c r="H72" s="2">
        <f t="shared" si="2"/>
        <v>3.4860596921147682</v>
      </c>
      <c r="I72" s="2">
        <f t="shared" si="5"/>
        <v>0.80000000000000038</v>
      </c>
      <c r="J72" s="2">
        <v>2.5000000000000001E-2</v>
      </c>
      <c r="K72" s="2">
        <v>5</v>
      </c>
      <c r="L72" s="2">
        <f t="shared" si="3"/>
        <v>164</v>
      </c>
      <c r="M72" s="2">
        <f t="shared" si="6"/>
        <v>4</v>
      </c>
      <c r="N72" s="2">
        <f t="shared" si="4"/>
        <v>0.2</v>
      </c>
    </row>
    <row r="73" spans="1:14" x14ac:dyDescent="0.3">
      <c r="A73">
        <v>2.78376</v>
      </c>
      <c r="B73">
        <f t="shared" si="7"/>
        <v>1.0238025318595934</v>
      </c>
      <c r="C73">
        <f t="shared" si="8"/>
        <v>8.2732414688408158E-3</v>
      </c>
      <c r="G73" s="2">
        <v>33</v>
      </c>
      <c r="H73" s="2">
        <f t="shared" si="2"/>
        <v>3.609864808991889</v>
      </c>
      <c r="I73" s="2">
        <f t="shared" si="5"/>
        <v>0.8250000000000004</v>
      </c>
      <c r="J73" s="2">
        <v>2.5000000000000001E-2</v>
      </c>
      <c r="K73" s="2">
        <v>5</v>
      </c>
      <c r="L73" s="2">
        <f t="shared" si="3"/>
        <v>167</v>
      </c>
      <c r="M73" s="2">
        <f t="shared" si="6"/>
        <v>3</v>
      </c>
      <c r="N73" s="2">
        <f t="shared" si="4"/>
        <v>0.8</v>
      </c>
    </row>
    <row r="74" spans="1:14" x14ac:dyDescent="0.3">
      <c r="A74">
        <v>2.3891499999999999</v>
      </c>
      <c r="B74">
        <f t="shared" si="7"/>
        <v>0.87093765414991509</v>
      </c>
      <c r="C74">
        <f t="shared" si="8"/>
        <v>3.8325406600365156E-3</v>
      </c>
      <c r="G74" s="2">
        <v>34</v>
      </c>
      <c r="H74" s="2">
        <f t="shared" si="2"/>
        <v>3.7505423412264389</v>
      </c>
      <c r="I74" s="2">
        <f t="shared" si="5"/>
        <v>0.85000000000000042</v>
      </c>
      <c r="J74" s="2">
        <v>2.5000000000000001E-2</v>
      </c>
      <c r="K74" s="2">
        <v>5</v>
      </c>
      <c r="L74" s="2">
        <f t="shared" si="3"/>
        <v>172</v>
      </c>
      <c r="M74" s="2">
        <f t="shared" si="6"/>
        <v>5</v>
      </c>
      <c r="N74" s="2">
        <f t="shared" si="4"/>
        <v>0</v>
      </c>
    </row>
    <row r="75" spans="1:14" x14ac:dyDescent="0.3">
      <c r="A75">
        <v>2.0089800000000002</v>
      </c>
      <c r="B75">
        <f t="shared" si="7"/>
        <v>0.69762713058165127</v>
      </c>
      <c r="C75">
        <f t="shared" si="8"/>
        <v>5.5327526604712594E-2</v>
      </c>
      <c r="G75" s="2">
        <v>35</v>
      </c>
      <c r="H75" s="2">
        <f t="shared" si="2"/>
        <v>3.9144002289085833</v>
      </c>
      <c r="I75" s="2">
        <f t="shared" si="5"/>
        <v>0.87500000000000044</v>
      </c>
      <c r="J75" s="2">
        <v>2.5000000000000001E-2</v>
      </c>
      <c r="K75" s="2">
        <v>5</v>
      </c>
      <c r="L75" s="2">
        <f t="shared" si="3"/>
        <v>175</v>
      </c>
      <c r="M75" s="2">
        <f t="shared" si="6"/>
        <v>3</v>
      </c>
      <c r="N75" s="2">
        <f t="shared" si="4"/>
        <v>0.8</v>
      </c>
    </row>
    <row r="76" spans="1:14" x14ac:dyDescent="0.3">
      <c r="A76">
        <v>1.49515</v>
      </c>
      <c r="B76">
        <f t="shared" si="7"/>
        <v>0.40222653625764621</v>
      </c>
      <c r="C76">
        <f t="shared" si="8"/>
        <v>0.28155613568577426</v>
      </c>
      <c r="G76" s="2">
        <v>36</v>
      </c>
      <c r="H76" s="2">
        <f t="shared" si="2"/>
        <v>4.112012872575793</v>
      </c>
      <c r="I76" s="2">
        <f t="shared" si="5"/>
        <v>0.90000000000000047</v>
      </c>
      <c r="J76" s="2">
        <v>2.5000000000000001E-2</v>
      </c>
      <c r="K76" s="2">
        <v>5</v>
      </c>
      <c r="L76" s="2">
        <f t="shared" si="3"/>
        <v>178</v>
      </c>
      <c r="M76" s="2">
        <f t="shared" si="6"/>
        <v>3</v>
      </c>
      <c r="N76" s="2">
        <f t="shared" si="4"/>
        <v>0.8</v>
      </c>
    </row>
    <row r="77" spans="1:14" x14ac:dyDescent="0.3">
      <c r="A77">
        <v>3.4838399999999998</v>
      </c>
      <c r="B77">
        <f t="shared" si="7"/>
        <v>1.2481351337106781</v>
      </c>
      <c r="C77">
        <f t="shared" si="8"/>
        <v>9.94077604970105E-2</v>
      </c>
      <c r="G77" s="2">
        <v>37</v>
      </c>
      <c r="H77" s="2">
        <f t="shared" si="2"/>
        <v>4.363240391778759</v>
      </c>
      <c r="I77" s="2">
        <f t="shared" si="5"/>
        <v>0.92500000000000049</v>
      </c>
      <c r="J77" s="2">
        <v>2.5000000000000001E-2</v>
      </c>
      <c r="K77" s="2">
        <v>5</v>
      </c>
      <c r="L77" s="2">
        <f t="shared" si="3"/>
        <v>186</v>
      </c>
      <c r="M77" s="2">
        <f t="shared" si="6"/>
        <v>8</v>
      </c>
      <c r="N77" s="2">
        <f t="shared" si="4"/>
        <v>1.8</v>
      </c>
    </row>
    <row r="78" spans="1:14" x14ac:dyDescent="0.3">
      <c r="A78">
        <v>2.59552</v>
      </c>
      <c r="B78">
        <f t="shared" si="7"/>
        <v>0.95378688189984284</v>
      </c>
      <c r="C78">
        <f t="shared" si="8"/>
        <v>4.3855524949517813E-4</v>
      </c>
      <c r="G78" s="2">
        <v>38</v>
      </c>
      <c r="H78" s="2">
        <f t="shared" si="2"/>
        <v>4.7128301412123026</v>
      </c>
      <c r="I78" s="2">
        <f t="shared" si="5"/>
        <v>0.95000000000000051</v>
      </c>
      <c r="J78" s="2">
        <v>2.5000000000000001E-2</v>
      </c>
      <c r="K78" s="2">
        <v>5</v>
      </c>
      <c r="L78" s="2">
        <f t="shared" si="3"/>
        <v>190</v>
      </c>
      <c r="M78" s="2">
        <f t="shared" si="6"/>
        <v>4</v>
      </c>
      <c r="N78" s="2">
        <f t="shared" si="4"/>
        <v>0.2</v>
      </c>
    </row>
    <row r="79" spans="1:14" x14ac:dyDescent="0.3">
      <c r="A79">
        <v>3.1859600000000001</v>
      </c>
      <c r="B79">
        <f t="shared" si="7"/>
        <v>1.158753656481234</v>
      </c>
      <c r="C79">
        <f t="shared" si="8"/>
        <v>5.1034643748590805E-2</v>
      </c>
      <c r="G79" s="2">
        <v>39</v>
      </c>
      <c r="H79" s="2">
        <f t="shared" si="2"/>
        <v>5.3046001851593063</v>
      </c>
      <c r="I79" s="2">
        <f t="shared" si="5"/>
        <v>0.97500000000000053</v>
      </c>
      <c r="J79" s="2">
        <v>2.5000000000000001E-2</v>
      </c>
      <c r="K79" s="2">
        <v>5</v>
      </c>
      <c r="L79" s="2">
        <f t="shared" si="3"/>
        <v>194</v>
      </c>
      <c r="M79" s="2">
        <f t="shared" si="6"/>
        <v>4</v>
      </c>
      <c r="N79" s="2">
        <f t="shared" si="4"/>
        <v>0.2</v>
      </c>
    </row>
    <row r="80" spans="1:14" x14ac:dyDescent="0.3">
      <c r="A80">
        <v>2.20668</v>
      </c>
      <c r="B80">
        <f t="shared" si="7"/>
        <v>0.791489123558625</v>
      </c>
      <c r="C80">
        <f t="shared" si="8"/>
        <v>1.9981532188190692E-2</v>
      </c>
      <c r="G80" s="2">
        <v>40</v>
      </c>
      <c r="H80" s="2">
        <v>1000000</v>
      </c>
      <c r="I80" s="2">
        <f t="shared" si="5"/>
        <v>1.0000000000000004</v>
      </c>
      <c r="J80" s="2">
        <v>2.5000000000000001E-2</v>
      </c>
      <c r="K80" s="2">
        <v>5</v>
      </c>
      <c r="L80" s="2">
        <f t="shared" si="3"/>
        <v>200</v>
      </c>
      <c r="M80" s="2">
        <f t="shared" si="6"/>
        <v>6</v>
      </c>
      <c r="N80" s="2">
        <f t="shared" si="4"/>
        <v>0.2</v>
      </c>
    </row>
    <row r="81" spans="1:3" x14ac:dyDescent="0.3">
      <c r="A81">
        <v>2.2014499999999999</v>
      </c>
      <c r="B81">
        <f t="shared" si="7"/>
        <v>0.78911623416833721</v>
      </c>
      <c r="C81">
        <f t="shared" si="8"/>
        <v>2.0658007323373046E-2</v>
      </c>
    </row>
    <row r="82" spans="1:3" x14ac:dyDescent="0.3">
      <c r="A82">
        <v>3.1154999999999999</v>
      </c>
      <c r="B82">
        <f t="shared" si="7"/>
        <v>1.1363896530021396</v>
      </c>
      <c r="C82">
        <f t="shared" si="8"/>
        <v>4.1430356096004539E-2</v>
      </c>
    </row>
    <row r="83" spans="1:3" x14ac:dyDescent="0.3">
      <c r="A83">
        <v>0.85287100000000005</v>
      </c>
      <c r="B83">
        <f t="shared" si="7"/>
        <v>-0.15914697387660068</v>
      </c>
      <c r="C83">
        <f t="shared" si="8"/>
        <v>1.192446844780759</v>
      </c>
    </row>
    <row r="84" spans="1:3" x14ac:dyDescent="0.3">
      <c r="A84">
        <v>4.3574400000000004</v>
      </c>
      <c r="B84">
        <f t="shared" si="7"/>
        <v>1.4718847289540735</v>
      </c>
      <c r="C84">
        <f t="shared" si="8"/>
        <v>0.29056364488700864</v>
      </c>
    </row>
    <row r="85" spans="1:3" x14ac:dyDescent="0.3">
      <c r="A85">
        <v>3.8098100000000001</v>
      </c>
      <c r="B85">
        <f t="shared" si="7"/>
        <v>1.3375793191287171</v>
      </c>
      <c r="C85">
        <f t="shared" si="8"/>
        <v>0.16380973054711415</v>
      </c>
    </row>
    <row r="86" spans="1:3" x14ac:dyDescent="0.3">
      <c r="A86">
        <v>3.4320400000000002</v>
      </c>
      <c r="B86">
        <f t="shared" si="7"/>
        <v>1.2331548365694518</v>
      </c>
      <c r="C86">
        <f t="shared" si="8"/>
        <v>9.0185895149578643E-2</v>
      </c>
    </row>
    <row r="87" spans="1:3" x14ac:dyDescent="0.3">
      <c r="A87">
        <v>3.24403</v>
      </c>
      <c r="B87">
        <f t="shared" si="7"/>
        <v>1.1768163840525756</v>
      </c>
      <c r="C87">
        <f t="shared" si="8"/>
        <v>5.9521952729407232E-2</v>
      </c>
    </row>
    <row r="88" spans="1:3" x14ac:dyDescent="0.3">
      <c r="A88">
        <v>2.46021</v>
      </c>
      <c r="B88">
        <f t="shared" si="7"/>
        <v>0.90024671215447283</v>
      </c>
      <c r="C88">
        <f t="shared" si="8"/>
        <v>1.0626595283147495E-3</v>
      </c>
    </row>
    <row r="89" spans="1:3" x14ac:dyDescent="0.3">
      <c r="A89">
        <v>2.5381499999999999</v>
      </c>
      <c r="B89">
        <f t="shared" si="7"/>
        <v>0.93143546920060827</v>
      </c>
      <c r="C89">
        <f t="shared" si="8"/>
        <v>1.9872595615423007E-6</v>
      </c>
    </row>
    <row r="90" spans="1:3" x14ac:dyDescent="0.3">
      <c r="A90">
        <v>3.3658600000000001</v>
      </c>
      <c r="B90">
        <f t="shared" si="7"/>
        <v>1.2136835025090931</v>
      </c>
      <c r="C90">
        <f t="shared" si="8"/>
        <v>7.8870168365455851E-2</v>
      </c>
    </row>
    <row r="91" spans="1:3" x14ac:dyDescent="0.3">
      <c r="A91">
        <v>3.4852500000000002</v>
      </c>
      <c r="B91">
        <f t="shared" si="7"/>
        <v>1.2485397776510605</v>
      </c>
      <c r="C91">
        <f t="shared" si="8"/>
        <v>9.9663084579363209E-2</v>
      </c>
    </row>
    <row r="92" spans="1:3" x14ac:dyDescent="0.3">
      <c r="A92">
        <v>4.5527800000000003</v>
      </c>
      <c r="B92">
        <f t="shared" si="7"/>
        <v>1.5157380353960566</v>
      </c>
      <c r="C92">
        <f t="shared" si="8"/>
        <v>0.33976409119913381</v>
      </c>
    </row>
    <row r="93" spans="1:3" x14ac:dyDescent="0.3">
      <c r="A93">
        <v>1.6403099999999999</v>
      </c>
      <c r="B93">
        <f t="shared" si="7"/>
        <v>0.49488524836349185</v>
      </c>
      <c r="C93">
        <f t="shared" si="8"/>
        <v>0.19180889395952885</v>
      </c>
    </row>
    <row r="94" spans="1:3" x14ac:dyDescent="0.3">
      <c r="A94">
        <v>2.7211400000000001</v>
      </c>
      <c r="B94">
        <f t="shared" si="7"/>
        <v>1.0010509101496967</v>
      </c>
      <c r="C94">
        <f t="shared" si="8"/>
        <v>4.6520228336838386E-3</v>
      </c>
    </row>
    <row r="95" spans="1:3" x14ac:dyDescent="0.3">
      <c r="A95">
        <v>2.7911999999999999</v>
      </c>
      <c r="B95">
        <f t="shared" si="7"/>
        <v>1.0264716108904273</v>
      </c>
      <c r="C95">
        <f t="shared" si="8"/>
        <v>8.7659102201001291E-3</v>
      </c>
    </row>
    <row r="96" spans="1:3" x14ac:dyDescent="0.3">
      <c r="A96">
        <v>2.6221100000000002</v>
      </c>
      <c r="B96">
        <f t="shared" si="7"/>
        <v>0.96397933716937456</v>
      </c>
      <c r="C96">
        <f t="shared" si="8"/>
        <v>9.6933629426476642E-4</v>
      </c>
    </row>
    <row r="97" spans="1:3" x14ac:dyDescent="0.3">
      <c r="A97">
        <v>1.93659</v>
      </c>
      <c r="B97">
        <f t="shared" si="7"/>
        <v>0.66092869449302238</v>
      </c>
      <c r="C97">
        <f t="shared" si="8"/>
        <v>7.3938570272804094E-2</v>
      </c>
    </row>
    <row r="98" spans="1:3" x14ac:dyDescent="0.3">
      <c r="A98">
        <v>1.0159800000000001</v>
      </c>
      <c r="B98">
        <f t="shared" si="7"/>
        <v>1.5853663923167245E-2</v>
      </c>
      <c r="C98">
        <f t="shared" si="8"/>
        <v>0.84087342431015177</v>
      </c>
    </row>
    <row r="99" spans="1:3" x14ac:dyDescent="0.3">
      <c r="A99">
        <v>4.1405099999999999</v>
      </c>
      <c r="B99">
        <f t="shared" si="7"/>
        <v>1.4208189686559516</v>
      </c>
      <c r="C99">
        <f t="shared" si="8"/>
        <v>0.23811842706088671</v>
      </c>
    </row>
    <row r="100" spans="1:3" x14ac:dyDescent="0.3">
      <c r="A100">
        <v>2.0358200000000002</v>
      </c>
      <c r="B100">
        <f t="shared" si="7"/>
        <v>0.71089868613560103</v>
      </c>
      <c r="C100">
        <f t="shared" si="8"/>
        <v>4.9260242206377439E-2</v>
      </c>
    </row>
    <row r="101" spans="1:3" x14ac:dyDescent="0.3">
      <c r="A101">
        <v>1.262</v>
      </c>
      <c r="B101">
        <f t="shared" si="7"/>
        <v>0.23269776411902143</v>
      </c>
      <c r="C101">
        <f t="shared" si="8"/>
        <v>0.49020639155999651</v>
      </c>
    </row>
    <row r="102" spans="1:3" x14ac:dyDescent="0.3">
      <c r="A102">
        <v>3.59945</v>
      </c>
      <c r="B102">
        <f t="shared" si="7"/>
        <v>1.280781056012573</v>
      </c>
      <c r="C102">
        <f t="shared" si="8"/>
        <v>0.1210593799811675</v>
      </c>
    </row>
    <row r="103" spans="1:3" x14ac:dyDescent="0.3">
      <c r="A103">
        <v>2.72018</v>
      </c>
      <c r="B103">
        <f t="shared" si="7"/>
        <v>1.0006980545889281</v>
      </c>
      <c r="C103">
        <f t="shared" si="8"/>
        <v>4.6040137921597056E-3</v>
      </c>
    </row>
    <row r="104" spans="1:3" x14ac:dyDescent="0.3">
      <c r="A104">
        <v>2.80579</v>
      </c>
      <c r="B104">
        <f t="shared" si="7"/>
        <v>1.0316851392502788</v>
      </c>
      <c r="C104">
        <f t="shared" si="8"/>
        <v>9.7693392957872976E-3</v>
      </c>
    </row>
    <row r="105" spans="1:3" x14ac:dyDescent="0.3">
      <c r="A105">
        <v>3.0327799999999998</v>
      </c>
      <c r="B105">
        <f t="shared" si="7"/>
        <v>1.1094796906321662</v>
      </c>
      <c r="C105">
        <f t="shared" si="8"/>
        <v>3.1199753475775183E-2</v>
      </c>
    </row>
    <row r="106" spans="1:3" x14ac:dyDescent="0.3">
      <c r="A106">
        <v>3.7002799999999998</v>
      </c>
      <c r="B106">
        <f t="shared" si="7"/>
        <v>1.3084084924625949</v>
      </c>
      <c r="C106">
        <f t="shared" si="8"/>
        <v>0.14104780832189495</v>
      </c>
    </row>
    <row r="107" spans="1:3" x14ac:dyDescent="0.3">
      <c r="A107">
        <v>1.90771</v>
      </c>
      <c r="B107">
        <f t="shared" si="7"/>
        <v>0.64590356985994313</v>
      </c>
      <c r="C107">
        <f t="shared" si="8"/>
        <v>8.2335482545899466E-2</v>
      </c>
    </row>
    <row r="108" spans="1:3" x14ac:dyDescent="0.3">
      <c r="A108">
        <v>5.0913500000000003</v>
      </c>
      <c r="B108">
        <f t="shared" si="7"/>
        <v>1.6275430213294537</v>
      </c>
      <c r="C108">
        <f t="shared" si="8"/>
        <v>0.48260510305606602</v>
      </c>
    </row>
    <row r="109" spans="1:3" x14ac:dyDescent="0.3">
      <c r="A109">
        <v>3.00915</v>
      </c>
      <c r="B109">
        <f t="shared" si="7"/>
        <v>1.10165764685407</v>
      </c>
      <c r="C109">
        <f t="shared" si="8"/>
        <v>2.8497651956280269E-2</v>
      </c>
    </row>
    <row r="110" spans="1:3" x14ac:dyDescent="0.3">
      <c r="A110">
        <v>1.8002899999999999</v>
      </c>
      <c r="B110">
        <f t="shared" si="7"/>
        <v>0.58794776303622887</v>
      </c>
      <c r="C110">
        <f t="shared" si="8"/>
        <v>0.11895422211758432</v>
      </c>
    </row>
    <row r="111" spans="1:3" x14ac:dyDescent="0.3">
      <c r="A111">
        <v>2.01681</v>
      </c>
      <c r="B111">
        <f t="shared" si="7"/>
        <v>0.70151705522914165</v>
      </c>
      <c r="C111">
        <f t="shared" si="8"/>
        <v>5.3512697211461138E-2</v>
      </c>
    </row>
    <row r="112" spans="1:3" x14ac:dyDescent="0.3">
      <c r="A112">
        <v>2.0258600000000002</v>
      </c>
      <c r="B112">
        <f t="shared" si="7"/>
        <v>0.70599430176067712</v>
      </c>
      <c r="C112">
        <f t="shared" si="8"/>
        <v>5.1461316938736741E-2</v>
      </c>
    </row>
    <row r="113" spans="1:3" x14ac:dyDescent="0.3">
      <c r="A113">
        <v>1.6681600000000001</v>
      </c>
      <c r="B113">
        <f t="shared" si="7"/>
        <v>0.51172122259760411</v>
      </c>
      <c r="C113">
        <f t="shared" si="8"/>
        <v>0.17734538003701916</v>
      </c>
    </row>
    <row r="114" spans="1:3" x14ac:dyDescent="0.3">
      <c r="A114">
        <v>2.5617000000000001</v>
      </c>
      <c r="B114">
        <f t="shared" si="7"/>
        <v>0.94067110059953318</v>
      </c>
      <c r="C114">
        <f t="shared" si="8"/>
        <v>6.1245171885506913E-5</v>
      </c>
    </row>
    <row r="115" spans="1:3" x14ac:dyDescent="0.3">
      <c r="A115">
        <v>5.5498399999999997</v>
      </c>
      <c r="B115">
        <f t="shared" si="7"/>
        <v>1.7137690985139555</v>
      </c>
      <c r="C115">
        <f t="shared" si="8"/>
        <v>0.60984218034315907</v>
      </c>
    </row>
    <row r="116" spans="1:3" x14ac:dyDescent="0.3">
      <c r="A116">
        <v>3.6738900000000001</v>
      </c>
      <c r="B116">
        <f t="shared" si="7"/>
        <v>1.3012510462249591</v>
      </c>
      <c r="C116">
        <f t="shared" si="8"/>
        <v>0.13572288879616912</v>
      </c>
    </row>
    <row r="117" spans="1:3" x14ac:dyDescent="0.3">
      <c r="A117">
        <v>2.5126599999999999</v>
      </c>
      <c r="B117">
        <f t="shared" si="7"/>
        <v>0.92134195294964738</v>
      </c>
      <c r="C117">
        <f t="shared" si="8"/>
        <v>1.3232402876437826E-4</v>
      </c>
    </row>
    <row r="118" spans="1:3" x14ac:dyDescent="0.3">
      <c r="A118">
        <v>2.1301399999999999</v>
      </c>
      <c r="B118">
        <f t="shared" si="7"/>
        <v>0.75618770526089363</v>
      </c>
      <c r="C118">
        <f t="shared" si="8"/>
        <v>3.1207860251280958E-2</v>
      </c>
    </row>
    <row r="119" spans="1:3" x14ac:dyDescent="0.3">
      <c r="A119">
        <v>2.07117</v>
      </c>
      <c r="B119">
        <f t="shared" si="7"/>
        <v>0.72811366499339691</v>
      </c>
      <c r="C119">
        <f t="shared" si="8"/>
        <v>4.1914989609581947E-2</v>
      </c>
    </row>
    <row r="120" spans="1:3" x14ac:dyDescent="0.3">
      <c r="A120">
        <v>1.64893</v>
      </c>
      <c r="B120">
        <f t="shared" si="7"/>
        <v>0.50012659270675774</v>
      </c>
      <c r="C120">
        <f t="shared" si="8"/>
        <v>0.18724536812239645</v>
      </c>
    </row>
    <row r="121" spans="1:3" x14ac:dyDescent="0.3">
      <c r="A121">
        <v>3.13781</v>
      </c>
      <c r="B121">
        <f t="shared" si="7"/>
        <v>1.143525104357908</v>
      </c>
      <c r="C121">
        <f t="shared" si="8"/>
        <v>4.4386034260161536E-2</v>
      </c>
    </row>
    <row r="122" spans="1:3" x14ac:dyDescent="0.3">
      <c r="A122">
        <v>2.6703299999999999</v>
      </c>
      <c r="B122">
        <f t="shared" si="7"/>
        <v>0.98220206028048085</v>
      </c>
      <c r="C122">
        <f t="shared" si="8"/>
        <v>2.4361025054990596E-3</v>
      </c>
    </row>
    <row r="123" spans="1:3" x14ac:dyDescent="0.3">
      <c r="A123">
        <v>1.68021</v>
      </c>
      <c r="B123">
        <f t="shared" si="7"/>
        <v>0.5189187856033185</v>
      </c>
      <c r="C123">
        <f t="shared" si="8"/>
        <v>0.17133505264452367</v>
      </c>
    </row>
    <row r="124" spans="1:3" x14ac:dyDescent="0.3">
      <c r="A124">
        <v>2.2539799999999999</v>
      </c>
      <c r="B124">
        <f t="shared" si="7"/>
        <v>0.81269754246375503</v>
      </c>
      <c r="C124">
        <f t="shared" si="8"/>
        <v>1.4435452676833159E-2</v>
      </c>
    </row>
    <row r="125" spans="1:3" x14ac:dyDescent="0.3">
      <c r="A125">
        <v>2.2125300000000001</v>
      </c>
      <c r="B125">
        <f t="shared" si="7"/>
        <v>0.79413665713005466</v>
      </c>
      <c r="C125">
        <f t="shared" si="8"/>
        <v>1.9240051859203147E-2</v>
      </c>
    </row>
    <row r="126" spans="1:3" x14ac:dyDescent="0.3">
      <c r="A126">
        <v>1.7565900000000001</v>
      </c>
      <c r="B126">
        <f t="shared" si="7"/>
        <v>0.5633744296690093</v>
      </c>
      <c r="C126">
        <f t="shared" si="8"/>
        <v>0.13650862880407175</v>
      </c>
    </row>
    <row r="127" spans="1:3" x14ac:dyDescent="0.3">
      <c r="A127">
        <v>1.5821000000000001</v>
      </c>
      <c r="B127">
        <f t="shared" si="7"/>
        <v>0.45875307847288121</v>
      </c>
      <c r="C127">
        <f t="shared" si="8"/>
        <v>0.22476331233070454</v>
      </c>
    </row>
    <row r="128" spans="1:3" x14ac:dyDescent="0.3">
      <c r="A128">
        <v>2.1438000000000001</v>
      </c>
      <c r="B128">
        <f t="shared" si="7"/>
        <v>0.76257995527528211</v>
      </c>
      <c r="C128">
        <f t="shared" si="8"/>
        <v>2.8990243733895905E-2</v>
      </c>
    </row>
    <row r="129" spans="1:3" x14ac:dyDescent="0.3">
      <c r="A129">
        <v>2.9236399999999998</v>
      </c>
      <c r="B129">
        <f t="shared" si="7"/>
        <v>1.072829415292716</v>
      </c>
      <c r="C129">
        <f t="shared" si="8"/>
        <v>1.9595588610647991E-2</v>
      </c>
    </row>
    <row r="130" spans="1:3" x14ac:dyDescent="0.3">
      <c r="A130">
        <v>3.2675399999999999</v>
      </c>
      <c r="B130">
        <f t="shared" si="7"/>
        <v>1.1840374082163674</v>
      </c>
      <c r="C130">
        <f t="shared" si="8"/>
        <v>6.3097539966785368E-2</v>
      </c>
    </row>
    <row r="131" spans="1:3" x14ac:dyDescent="0.3">
      <c r="A131">
        <v>2.0093800000000002</v>
      </c>
      <c r="B131">
        <f t="shared" ref="B131:B194" si="9">LN(A131)</f>
        <v>0.69782621677667667</v>
      </c>
      <c r="C131">
        <f t="shared" ref="C131:C194" si="10">(B131-$H$35)^2</f>
        <v>5.5233908910632949E-2</v>
      </c>
    </row>
    <row r="132" spans="1:3" x14ac:dyDescent="0.3">
      <c r="A132">
        <v>2.7043699999999999</v>
      </c>
      <c r="B132">
        <f t="shared" si="9"/>
        <v>0.99486898313928274</v>
      </c>
      <c r="C132">
        <f t="shared" si="10"/>
        <v>3.8469532547632077E-3</v>
      </c>
    </row>
    <row r="133" spans="1:3" x14ac:dyDescent="0.3">
      <c r="A133">
        <v>3.9877199999999999</v>
      </c>
      <c r="B133">
        <f t="shared" si="9"/>
        <v>1.3832196390028144</v>
      </c>
      <c r="C133">
        <f t="shared" si="10"/>
        <v>0.20283716130155754</v>
      </c>
    </row>
    <row r="134" spans="1:3" x14ac:dyDescent="0.3">
      <c r="A134">
        <v>2.48169</v>
      </c>
      <c r="B134">
        <f t="shared" si="9"/>
        <v>0.90893977970707307</v>
      </c>
      <c r="C134">
        <f t="shared" si="10"/>
        <v>5.7146773962280081E-4</v>
      </c>
    </row>
    <row r="135" spans="1:3" x14ac:dyDescent="0.3">
      <c r="A135">
        <v>2.41439</v>
      </c>
      <c r="B135">
        <f t="shared" si="9"/>
        <v>0.88144666720709808</v>
      </c>
      <c r="C135">
        <f t="shared" si="10"/>
        <v>2.6418062066724301E-3</v>
      </c>
    </row>
    <row r="136" spans="1:3" x14ac:dyDescent="0.3">
      <c r="A136">
        <v>1.73441</v>
      </c>
      <c r="B136">
        <f t="shared" si="9"/>
        <v>0.55066729792922542</v>
      </c>
      <c r="C136">
        <f t="shared" si="10"/>
        <v>0.14605992677289162</v>
      </c>
    </row>
    <row r="137" spans="1:3" x14ac:dyDescent="0.3">
      <c r="A137">
        <v>2.16161</v>
      </c>
      <c r="B137">
        <f t="shared" si="9"/>
        <v>0.77085331441590921</v>
      </c>
      <c r="C137">
        <f t="shared" si="10"/>
        <v>2.6241361645334051E-2</v>
      </c>
    </row>
    <row r="138" spans="1:3" x14ac:dyDescent="0.3">
      <c r="A138">
        <v>1.3094399999999999</v>
      </c>
      <c r="B138">
        <f t="shared" si="9"/>
        <v>0.26959956490101517</v>
      </c>
      <c r="C138">
        <f t="shared" si="10"/>
        <v>0.43989473419702041</v>
      </c>
    </row>
    <row r="139" spans="1:3" x14ac:dyDescent="0.3">
      <c r="A139">
        <v>3.00318</v>
      </c>
      <c r="B139">
        <f t="shared" si="9"/>
        <v>1.0996717272647996</v>
      </c>
      <c r="C139">
        <f t="shared" si="10"/>
        <v>2.7831099828032797E-2</v>
      </c>
    </row>
    <row r="140" spans="1:3" x14ac:dyDescent="0.3">
      <c r="A140">
        <v>2.63531</v>
      </c>
      <c r="B140">
        <f t="shared" si="9"/>
        <v>0.96900082213227667</v>
      </c>
      <c r="C140">
        <f t="shared" si="10"/>
        <v>1.3072310985825367E-3</v>
      </c>
    </row>
    <row r="141" spans="1:3" x14ac:dyDescent="0.3">
      <c r="A141">
        <v>3.6291699999999998</v>
      </c>
      <c r="B141">
        <f t="shared" si="9"/>
        <v>1.2890039719945903</v>
      </c>
      <c r="C141">
        <f t="shared" si="10"/>
        <v>0.12684909142526574</v>
      </c>
    </row>
    <row r="142" spans="1:3" x14ac:dyDescent="0.3">
      <c r="A142">
        <v>1.7579</v>
      </c>
      <c r="B142">
        <f t="shared" si="9"/>
        <v>0.56411991482370827</v>
      </c>
      <c r="C142">
        <f t="shared" si="10"/>
        <v>0.13595831464646124</v>
      </c>
    </row>
    <row r="143" spans="1:3" x14ac:dyDescent="0.3">
      <c r="A143">
        <v>1.5529999999999999</v>
      </c>
      <c r="B143">
        <f t="shared" si="9"/>
        <v>0.44018854416654996</v>
      </c>
      <c r="C143">
        <f t="shared" si="10"/>
        <v>0.24271055210212134</v>
      </c>
    </row>
    <row r="144" spans="1:3" x14ac:dyDescent="0.3">
      <c r="A144">
        <v>1.8144800000000001</v>
      </c>
      <c r="B144">
        <f t="shared" si="9"/>
        <v>0.59579892529004341</v>
      </c>
      <c r="C144">
        <f t="shared" si="10"/>
        <v>0.11360017184241429</v>
      </c>
    </row>
    <row r="145" spans="1:3" x14ac:dyDescent="0.3">
      <c r="A145">
        <v>2.9053100000000001</v>
      </c>
      <c r="B145">
        <f t="shared" si="9"/>
        <v>1.0665400971750378</v>
      </c>
      <c r="C145">
        <f t="shared" si="10"/>
        <v>1.7874333247171158E-2</v>
      </c>
    </row>
    <row r="146" spans="1:3" x14ac:dyDescent="0.3">
      <c r="A146">
        <v>2.1104699999999998</v>
      </c>
      <c r="B146">
        <f t="shared" si="9"/>
        <v>0.74691067149830703</v>
      </c>
      <c r="C146">
        <f t="shared" si="10"/>
        <v>3.4571638157483854E-2</v>
      </c>
    </row>
    <row r="147" spans="1:3" x14ac:dyDescent="0.3">
      <c r="A147">
        <v>6.1548100000000003</v>
      </c>
      <c r="B147">
        <f t="shared" si="9"/>
        <v>1.8172338899479301</v>
      </c>
      <c r="C147">
        <f t="shared" si="10"/>
        <v>0.78214340595246257</v>
      </c>
    </row>
    <row r="148" spans="1:3" x14ac:dyDescent="0.3">
      <c r="A148">
        <v>1.88443</v>
      </c>
      <c r="B148">
        <f t="shared" si="9"/>
        <v>0.63362538790382106</v>
      </c>
      <c r="C148">
        <f t="shared" si="10"/>
        <v>8.9532478680673752E-2</v>
      </c>
    </row>
    <row r="149" spans="1:3" x14ac:dyDescent="0.3">
      <c r="A149">
        <v>4.0582099999999999</v>
      </c>
      <c r="B149">
        <f t="shared" si="9"/>
        <v>1.4007419896950168</v>
      </c>
      <c r="C149">
        <f t="shared" si="10"/>
        <v>0.21892743281270566</v>
      </c>
    </row>
    <row r="150" spans="1:3" x14ac:dyDescent="0.3">
      <c r="A150">
        <v>2.2193100000000001</v>
      </c>
      <c r="B150">
        <f t="shared" si="9"/>
        <v>0.79719633676168644</v>
      </c>
      <c r="C150">
        <f t="shared" si="10"/>
        <v>1.8400606268543236E-2</v>
      </c>
    </row>
    <row r="151" spans="1:3" x14ac:dyDescent="0.3">
      <c r="A151">
        <v>2.9144399999999999</v>
      </c>
      <c r="B151">
        <f t="shared" si="9"/>
        <v>1.0696776915699933</v>
      </c>
      <c r="C151">
        <f t="shared" si="10"/>
        <v>1.8723138646873392E-2</v>
      </c>
    </row>
    <row r="152" spans="1:3" x14ac:dyDescent="0.3">
      <c r="A152">
        <v>1.1813499999999999</v>
      </c>
      <c r="B152">
        <f t="shared" si="9"/>
        <v>0.16665785232734734</v>
      </c>
      <c r="C152">
        <f t="shared" si="10"/>
        <v>0.58704300751128768</v>
      </c>
    </row>
    <row r="153" spans="1:3" x14ac:dyDescent="0.3">
      <c r="A153">
        <v>3.1796600000000002</v>
      </c>
      <c r="B153">
        <f t="shared" si="9"/>
        <v>1.1567742728369295</v>
      </c>
      <c r="C153">
        <f t="shared" si="10"/>
        <v>5.0144242586219141E-2</v>
      </c>
    </row>
    <row r="154" spans="1:3" x14ac:dyDescent="0.3">
      <c r="A154">
        <v>1.3042800000000001</v>
      </c>
      <c r="B154">
        <f t="shared" si="9"/>
        <v>0.26565116438095887</v>
      </c>
      <c r="C154">
        <f t="shared" si="10"/>
        <v>0.44514784265689544</v>
      </c>
    </row>
    <row r="155" spans="1:3" x14ac:dyDescent="0.3">
      <c r="A155">
        <v>2.0644800000000001</v>
      </c>
      <c r="B155">
        <f t="shared" si="9"/>
        <v>0.72487837872139882</v>
      </c>
      <c r="C155">
        <f t="shared" si="10"/>
        <v>4.3250186749415227E-2</v>
      </c>
    </row>
    <row r="156" spans="1:3" x14ac:dyDescent="0.3">
      <c r="A156">
        <v>2.2484299999999999</v>
      </c>
      <c r="B156">
        <f t="shared" si="9"/>
        <v>0.8102321948783302</v>
      </c>
      <c r="C156">
        <f t="shared" si="10"/>
        <v>1.5033941948059444E-2</v>
      </c>
    </row>
    <row r="157" spans="1:3" x14ac:dyDescent="0.3">
      <c r="A157">
        <v>2.8666800000000001</v>
      </c>
      <c r="B157">
        <f t="shared" si="9"/>
        <v>1.0531545657433266</v>
      </c>
      <c r="C157">
        <f t="shared" si="10"/>
        <v>1.4474350429510211E-2</v>
      </c>
    </row>
    <row r="158" spans="1:3" x14ac:dyDescent="0.3">
      <c r="A158">
        <v>2.0470999999999999</v>
      </c>
      <c r="B158">
        <f t="shared" si="9"/>
        <v>0.71642415746443855</v>
      </c>
      <c r="C158">
        <f t="shared" si="10"/>
        <v>4.6838055160912925E-2</v>
      </c>
    </row>
    <row r="159" spans="1:3" x14ac:dyDescent="0.3">
      <c r="A159">
        <v>1.5123599999999999</v>
      </c>
      <c r="B159">
        <f t="shared" si="9"/>
        <v>0.41367134465526362</v>
      </c>
      <c r="C159">
        <f t="shared" si="10"/>
        <v>0.26954146210813551</v>
      </c>
    </row>
    <row r="160" spans="1:3" x14ac:dyDescent="0.3">
      <c r="A160">
        <v>3.70858</v>
      </c>
      <c r="B160">
        <f t="shared" si="9"/>
        <v>1.310649054025979</v>
      </c>
      <c r="C160">
        <f t="shared" si="10"/>
        <v>0.14273577392275302</v>
      </c>
    </row>
    <row r="161" spans="1:3" x14ac:dyDescent="0.3">
      <c r="A161">
        <v>4.2079599999999999</v>
      </c>
      <c r="B161">
        <f t="shared" si="9"/>
        <v>1.4369779696868072</v>
      </c>
      <c r="C161">
        <f t="shared" si="10"/>
        <v>0.25414987856934207</v>
      </c>
    </row>
    <row r="162" spans="1:3" x14ac:dyDescent="0.3">
      <c r="A162">
        <v>2.3725800000000001</v>
      </c>
      <c r="B162">
        <f t="shared" si="9"/>
        <v>0.86397797063840209</v>
      </c>
      <c r="C162">
        <f t="shared" si="10"/>
        <v>4.74269130510401E-3</v>
      </c>
    </row>
    <row r="163" spans="1:3" x14ac:dyDescent="0.3">
      <c r="A163">
        <v>2.5064799999999998</v>
      </c>
      <c r="B163">
        <f t="shared" si="9"/>
        <v>0.91887937843564682</v>
      </c>
      <c r="C163">
        <f t="shared" si="10"/>
        <v>1.9504336589680265E-4</v>
      </c>
    </row>
    <row r="164" spans="1:3" x14ac:dyDescent="0.3">
      <c r="A164">
        <v>1.80013</v>
      </c>
      <c r="B164">
        <f t="shared" si="9"/>
        <v>0.58785888451644208</v>
      </c>
      <c r="C164">
        <f t="shared" si="10"/>
        <v>0.11901553795919693</v>
      </c>
    </row>
    <row r="165" spans="1:3" x14ac:dyDescent="0.3">
      <c r="A165">
        <v>3.10521</v>
      </c>
      <c r="B165">
        <f t="shared" si="9"/>
        <v>1.1330813459486855</v>
      </c>
      <c r="C165">
        <f t="shared" si="10"/>
        <v>4.0094525701500613E-2</v>
      </c>
    </row>
    <row r="166" spans="1:3" x14ac:dyDescent="0.3">
      <c r="A166">
        <v>2.5072899999999998</v>
      </c>
      <c r="B166">
        <f t="shared" si="9"/>
        <v>0.91920248859309195</v>
      </c>
      <c r="C166">
        <f t="shared" si="10"/>
        <v>1.8612278711071858E-4</v>
      </c>
    </row>
    <row r="167" spans="1:3" x14ac:dyDescent="0.3">
      <c r="A167">
        <v>1.9752099999999999</v>
      </c>
      <c r="B167">
        <f t="shared" si="9"/>
        <v>0.68067472181446964</v>
      </c>
      <c r="C167">
        <f t="shared" si="10"/>
        <v>6.3589935513686982E-2</v>
      </c>
    </row>
    <row r="168" spans="1:3" x14ac:dyDescent="0.3">
      <c r="A168">
        <v>2.53376</v>
      </c>
      <c r="B168">
        <f t="shared" si="9"/>
        <v>0.92970436549557411</v>
      </c>
      <c r="C168">
        <f t="shared" si="10"/>
        <v>9.8646601041172453E-6</v>
      </c>
    </row>
    <row r="169" spans="1:3" x14ac:dyDescent="0.3">
      <c r="A169">
        <v>4.6319600000000003</v>
      </c>
      <c r="B169">
        <f t="shared" si="9"/>
        <v>1.5329801046548237</v>
      </c>
      <c r="C169">
        <f t="shared" si="10"/>
        <v>0.36016193842330185</v>
      </c>
    </row>
    <row r="170" spans="1:3" x14ac:dyDescent="0.3">
      <c r="A170">
        <v>2.1361300000000001</v>
      </c>
      <c r="B170">
        <f t="shared" si="9"/>
        <v>0.75899578066918816</v>
      </c>
      <c r="C170">
        <f t="shared" si="10"/>
        <v>3.0223610567518926E-2</v>
      </c>
    </row>
    <row r="171" spans="1:3" x14ac:dyDescent="0.3">
      <c r="A171">
        <v>3.3562099999999999</v>
      </c>
      <c r="B171">
        <f t="shared" si="9"/>
        <v>1.2108123611407025</v>
      </c>
      <c r="C171">
        <f t="shared" si="10"/>
        <v>7.7265758716173319E-2</v>
      </c>
    </row>
    <row r="172" spans="1:3" x14ac:dyDescent="0.3">
      <c r="A172">
        <v>2.4224999999999999</v>
      </c>
      <c r="B172">
        <f t="shared" si="9"/>
        <v>0.88480006478278417</v>
      </c>
      <c r="C172">
        <f t="shared" si="10"/>
        <v>2.3083322449994714E-3</v>
      </c>
    </row>
    <row r="173" spans="1:3" x14ac:dyDescent="0.3">
      <c r="A173">
        <v>3.6055999999999999</v>
      </c>
      <c r="B173">
        <f t="shared" si="9"/>
        <v>1.2824881923943015</v>
      </c>
      <c r="C173">
        <f t="shared" si="10"/>
        <v>0.12225024231093866</v>
      </c>
    </row>
    <row r="174" spans="1:3" x14ac:dyDescent="0.3">
      <c r="A174">
        <v>1.29803</v>
      </c>
      <c r="B174">
        <f t="shared" si="9"/>
        <v>0.2608477304955486</v>
      </c>
      <c r="C174">
        <f t="shared" si="10"/>
        <v>0.45158056023441751</v>
      </c>
    </row>
    <row r="175" spans="1:3" x14ac:dyDescent="0.3">
      <c r="A175">
        <v>4.4702200000000003</v>
      </c>
      <c r="B175">
        <f t="shared" si="9"/>
        <v>1.4974376244165977</v>
      </c>
      <c r="C175">
        <f t="shared" si="10"/>
        <v>0.31876463829543827</v>
      </c>
    </row>
    <row r="176" spans="1:3" x14ac:dyDescent="0.3">
      <c r="A176">
        <v>2.7052399999999999</v>
      </c>
      <c r="B176">
        <f t="shared" si="9"/>
        <v>0.99519063294675525</v>
      </c>
      <c r="C176">
        <f t="shared" si="10"/>
        <v>3.8869566077375903E-3</v>
      </c>
    </row>
    <row r="177" spans="1:3" x14ac:dyDescent="0.3">
      <c r="A177">
        <v>2.1766700000000001</v>
      </c>
      <c r="B177">
        <f t="shared" si="9"/>
        <v>0.77779618601262557</v>
      </c>
      <c r="C177">
        <f t="shared" si="10"/>
        <v>2.4040187789426654E-2</v>
      </c>
    </row>
    <row r="178" spans="1:3" x14ac:dyDescent="0.3">
      <c r="A178">
        <v>5.6706700000000003</v>
      </c>
      <c r="B178">
        <f t="shared" si="9"/>
        <v>1.7353072765434667</v>
      </c>
      <c r="C178">
        <f t="shared" si="10"/>
        <v>0.64394543060650533</v>
      </c>
    </row>
    <row r="179" spans="1:3" x14ac:dyDescent="0.3">
      <c r="A179">
        <v>2.0332599999999998</v>
      </c>
      <c r="B179">
        <f t="shared" si="9"/>
        <v>0.70964041628700691</v>
      </c>
      <c r="C179">
        <f t="shared" si="10"/>
        <v>4.9820362589557514E-2</v>
      </c>
    </row>
    <row r="180" spans="1:3" x14ac:dyDescent="0.3">
      <c r="A180">
        <v>3.1362000000000001</v>
      </c>
      <c r="B180">
        <f t="shared" si="9"/>
        <v>1.143011875964794</v>
      </c>
      <c r="C180">
        <f t="shared" si="10"/>
        <v>4.4170043816372788E-2</v>
      </c>
    </row>
    <row r="181" spans="1:3" x14ac:dyDescent="0.3">
      <c r="A181">
        <v>3.31595</v>
      </c>
      <c r="B181">
        <f t="shared" si="9"/>
        <v>1.1987441587516481</v>
      </c>
      <c r="C181">
        <f t="shared" si="10"/>
        <v>7.0702271612217052E-2</v>
      </c>
    </row>
    <row r="182" spans="1:3" x14ac:dyDescent="0.3">
      <c r="A182">
        <v>6.2621099999999998</v>
      </c>
      <c r="B182">
        <f t="shared" si="9"/>
        <v>1.834517189022685</v>
      </c>
      <c r="C182">
        <f t="shared" si="10"/>
        <v>0.81301242783031924</v>
      </c>
    </row>
    <row r="183" spans="1:3" x14ac:dyDescent="0.3">
      <c r="A183">
        <v>2.25414</v>
      </c>
      <c r="B183">
        <f t="shared" si="9"/>
        <v>0.8127685254899687</v>
      </c>
      <c r="C183">
        <f t="shared" si="10"/>
        <v>1.4418400830871316E-2</v>
      </c>
    </row>
    <row r="184" spans="1:3" x14ac:dyDescent="0.3">
      <c r="A184">
        <v>3.7179600000000002</v>
      </c>
      <c r="B184">
        <f t="shared" si="9"/>
        <v>1.3131751307690827</v>
      </c>
      <c r="C184">
        <f t="shared" si="10"/>
        <v>0.14465087819048367</v>
      </c>
    </row>
    <row r="185" spans="1:3" x14ac:dyDescent="0.3">
      <c r="A185">
        <v>1.71316</v>
      </c>
      <c r="B185">
        <f t="shared" si="9"/>
        <v>0.53833961836603095</v>
      </c>
      <c r="C185">
        <f t="shared" si="10"/>
        <v>0.15563463117050724</v>
      </c>
    </row>
    <row r="186" spans="1:3" x14ac:dyDescent="0.3">
      <c r="A186">
        <v>3.80043</v>
      </c>
      <c r="B186">
        <f t="shared" si="9"/>
        <v>1.3351142182252054</v>
      </c>
      <c r="C186">
        <f t="shared" si="10"/>
        <v>0.16182038624180689</v>
      </c>
    </row>
    <row r="187" spans="1:3" x14ac:dyDescent="0.3">
      <c r="A187">
        <v>2.1085400000000001</v>
      </c>
      <c r="B187">
        <f t="shared" si="9"/>
        <v>0.7459957648568788</v>
      </c>
      <c r="C187">
        <f t="shared" si="10"/>
        <v>3.4912700628834378E-2</v>
      </c>
    </row>
    <row r="188" spans="1:3" x14ac:dyDescent="0.3">
      <c r="A188">
        <v>5.6471600000000004</v>
      </c>
      <c r="B188">
        <f t="shared" si="9"/>
        <v>1.7311527639177853</v>
      </c>
      <c r="C188">
        <f t="shared" si="10"/>
        <v>0.63729501268461364</v>
      </c>
    </row>
    <row r="189" spans="1:3" x14ac:dyDescent="0.3">
      <c r="A189">
        <v>2.6058400000000002</v>
      </c>
      <c r="B189">
        <f t="shared" si="9"/>
        <v>0.95775508004112497</v>
      </c>
      <c r="C189">
        <f t="shared" si="10"/>
        <v>6.2050356139842287E-4</v>
      </c>
    </row>
    <row r="190" spans="1:3" x14ac:dyDescent="0.3">
      <c r="A190">
        <v>1.9233</v>
      </c>
      <c r="B190">
        <f t="shared" si="9"/>
        <v>0.65404246067918426</v>
      </c>
      <c r="C190">
        <f t="shared" si="10"/>
        <v>7.7730951361012907E-2</v>
      </c>
    </row>
    <row r="191" spans="1:3" x14ac:dyDescent="0.3">
      <c r="A191">
        <v>0.91245100000000001</v>
      </c>
      <c r="B191">
        <f t="shared" si="9"/>
        <v>-9.1620893597450515E-2</v>
      </c>
      <c r="C191">
        <f t="shared" si="10"/>
        <v>1.0495307178012672</v>
      </c>
    </row>
    <row r="192" spans="1:3" x14ac:dyDescent="0.3">
      <c r="A192">
        <v>2.31236</v>
      </c>
      <c r="B192">
        <f t="shared" si="9"/>
        <v>0.83826864803125012</v>
      </c>
      <c r="C192">
        <f t="shared" si="10"/>
        <v>8.9447187235825974E-3</v>
      </c>
    </row>
    <row r="193" spans="1:3" x14ac:dyDescent="0.3">
      <c r="A193">
        <v>1.1669</v>
      </c>
      <c r="B193">
        <f t="shared" si="9"/>
        <v>0.1543506598299246</v>
      </c>
      <c r="C193">
        <f t="shared" si="10"/>
        <v>0.60605370414191084</v>
      </c>
    </row>
    <row r="194" spans="1:3" x14ac:dyDescent="0.3">
      <c r="A194">
        <v>1.5614600000000001</v>
      </c>
      <c r="B194">
        <f t="shared" si="9"/>
        <v>0.44562128101839837</v>
      </c>
      <c r="C194">
        <f t="shared" si="10"/>
        <v>0.23738711910647681</v>
      </c>
    </row>
    <row r="195" spans="1:3" x14ac:dyDescent="0.3">
      <c r="A195">
        <v>4.1646700000000001</v>
      </c>
      <c r="B195">
        <f t="shared" ref="B195:B201" si="11">LN(A195)</f>
        <v>1.4266370407871325</v>
      </c>
      <c r="C195">
        <f t="shared" ref="C195:C201" si="12">(B195-$H$35)^2</f>
        <v>0.24383041052834356</v>
      </c>
    </row>
    <row r="196" spans="1:3" x14ac:dyDescent="0.3">
      <c r="A196">
        <v>3.3125</v>
      </c>
      <c r="B196">
        <f t="shared" si="11"/>
        <v>1.1977031913123406</v>
      </c>
      <c r="C196">
        <f t="shared" si="12"/>
        <v>7.0149770848932314E-2</v>
      </c>
    </row>
    <row r="197" spans="1:3" x14ac:dyDescent="0.3">
      <c r="A197">
        <v>2.4790000000000001</v>
      </c>
      <c r="B197">
        <f t="shared" si="11"/>
        <v>0.90785525305305348</v>
      </c>
      <c r="C197">
        <f t="shared" si="12"/>
        <v>6.2449600605642445E-4</v>
      </c>
    </row>
    <row r="198" spans="1:3" x14ac:dyDescent="0.3">
      <c r="A198">
        <v>1.7135899999999999</v>
      </c>
      <c r="B198">
        <f t="shared" si="11"/>
        <v>0.5385905850267193</v>
      </c>
      <c r="C198">
        <f t="shared" si="12"/>
        <v>0.15543667867236596</v>
      </c>
    </row>
    <row r="199" spans="1:3" x14ac:dyDescent="0.3">
      <c r="A199">
        <v>3.3210999999999999</v>
      </c>
      <c r="B199">
        <f t="shared" si="11"/>
        <v>1.2002960533534952</v>
      </c>
      <c r="C199">
        <f t="shared" si="12"/>
        <v>7.1529974396090573E-2</v>
      </c>
    </row>
    <row r="200" spans="1:3" x14ac:dyDescent="0.3">
      <c r="A200">
        <v>2.5488200000000001</v>
      </c>
      <c r="B200">
        <f t="shared" si="11"/>
        <v>0.93563050697274153</v>
      </c>
      <c r="C200">
        <f t="shared" si="12"/>
        <v>7.7580956940063766E-6</v>
      </c>
    </row>
    <row r="201" spans="1:3" x14ac:dyDescent="0.3">
      <c r="A201">
        <v>1.58432</v>
      </c>
      <c r="B201">
        <f t="shared" si="11"/>
        <v>0.46015529319092113</v>
      </c>
      <c r="C201">
        <f t="shared" si="12"/>
        <v>0.22343572071672807</v>
      </c>
    </row>
  </sheetData>
  <mergeCells count="1">
    <mergeCell ref="G39:N3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B270-96FE-4A15-83F5-9A5F73C6F062}">
  <dimension ref="A1:N201"/>
  <sheetViews>
    <sheetView workbookViewId="0">
      <selection activeCell="N22" sqref="N22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>
        <v>9.0834799999999998</v>
      </c>
    </row>
    <row r="3" spans="1:1" x14ac:dyDescent="0.3">
      <c r="A3">
        <v>6.9733900000000002</v>
      </c>
    </row>
    <row r="4" spans="1:1" x14ac:dyDescent="0.3">
      <c r="A4">
        <v>9.1258800000000004</v>
      </c>
    </row>
    <row r="5" spans="1:1" x14ac:dyDescent="0.3">
      <c r="A5">
        <v>12.7965</v>
      </c>
    </row>
    <row r="6" spans="1:1" x14ac:dyDescent="0.3">
      <c r="A6">
        <v>8.8150600000000008</v>
      </c>
    </row>
    <row r="7" spans="1:1" x14ac:dyDescent="0.3">
      <c r="A7">
        <v>7.0871500000000003</v>
      </c>
    </row>
    <row r="8" spans="1:1" x14ac:dyDescent="0.3">
      <c r="A8">
        <v>7.5198200000000002</v>
      </c>
    </row>
    <row r="9" spans="1:1" x14ac:dyDescent="0.3">
      <c r="A9">
        <v>9.7347900000000003</v>
      </c>
    </row>
    <row r="10" spans="1:1" x14ac:dyDescent="0.3">
      <c r="A10">
        <v>12.145</v>
      </c>
    </row>
    <row r="11" spans="1:1" x14ac:dyDescent="0.3">
      <c r="A11">
        <v>10.565799999999999</v>
      </c>
    </row>
    <row r="12" spans="1:1" x14ac:dyDescent="0.3">
      <c r="A12">
        <v>8.7999600000000004</v>
      </c>
    </row>
    <row r="13" spans="1:1" x14ac:dyDescent="0.3">
      <c r="A13">
        <v>9.2043099999999995</v>
      </c>
    </row>
    <row r="14" spans="1:1" x14ac:dyDescent="0.3">
      <c r="A14">
        <v>9.3966100000000008</v>
      </c>
    </row>
    <row r="15" spans="1:1" x14ac:dyDescent="0.3">
      <c r="A15">
        <v>11.9076</v>
      </c>
    </row>
    <row r="16" spans="1:1" x14ac:dyDescent="0.3">
      <c r="A16">
        <v>13.144299999999999</v>
      </c>
    </row>
    <row r="17" spans="1:14" x14ac:dyDescent="0.3">
      <c r="A17">
        <v>8.8107299999999995</v>
      </c>
    </row>
    <row r="18" spans="1:14" x14ac:dyDescent="0.3">
      <c r="A18">
        <v>10.447900000000001</v>
      </c>
      <c r="C18">
        <f>MAX(A2:A201)</f>
        <v>13.4587</v>
      </c>
    </row>
    <row r="19" spans="1:14" x14ac:dyDescent="0.3">
      <c r="A19">
        <v>8.2252899999999993</v>
      </c>
      <c r="C19">
        <f>MIN(A2:A201)</f>
        <v>6.0052399999999997</v>
      </c>
    </row>
    <row r="20" spans="1:14" x14ac:dyDescent="0.3">
      <c r="A20">
        <v>8.4144900000000007</v>
      </c>
      <c r="C20">
        <f>(C18+C19)/2</f>
        <v>9.7319700000000005</v>
      </c>
    </row>
    <row r="21" spans="1:14" x14ac:dyDescent="0.3">
      <c r="A21">
        <v>6.6897500000000001</v>
      </c>
    </row>
    <row r="22" spans="1:14" x14ac:dyDescent="0.3">
      <c r="A22">
        <v>6.7394800000000004</v>
      </c>
      <c r="C22" s="14" t="s">
        <v>9</v>
      </c>
      <c r="D22" s="14"/>
      <c r="E22" s="14"/>
      <c r="F22" s="14"/>
      <c r="G22" s="14"/>
      <c r="H22" s="14"/>
      <c r="I22" s="14"/>
      <c r="J22" s="14"/>
      <c r="M22" s="1" t="s">
        <v>16</v>
      </c>
      <c r="N22" s="2">
        <f>SUM(J24:J63)</f>
        <v>31.599999999999998</v>
      </c>
    </row>
    <row r="23" spans="1:14" x14ac:dyDescent="0.3">
      <c r="A23">
        <v>10.2697</v>
      </c>
      <c r="C23" s="1" t="s">
        <v>10</v>
      </c>
      <c r="D23" s="1" t="s">
        <v>11</v>
      </c>
      <c r="E23" s="1"/>
      <c r="F23" s="1" t="s">
        <v>12</v>
      </c>
      <c r="G23" s="1" t="s">
        <v>13</v>
      </c>
      <c r="H23" s="1"/>
      <c r="I23" s="1" t="s">
        <v>14</v>
      </c>
      <c r="J23" s="1" t="s">
        <v>15</v>
      </c>
      <c r="M23" s="1" t="s">
        <v>17</v>
      </c>
      <c r="N23" s="2">
        <v>0.05</v>
      </c>
    </row>
    <row r="24" spans="1:14" x14ac:dyDescent="0.3">
      <c r="A24">
        <v>6.3976199999999999</v>
      </c>
      <c r="C24" s="2">
        <v>1</v>
      </c>
      <c r="D24" s="2">
        <f>E24*($C$18-$C$19)+$C$19</f>
        <v>6.1915765</v>
      </c>
      <c r="E24" s="2">
        <v>2.5000000000000001E-2</v>
      </c>
      <c r="F24" s="2">
        <v>2.5000000000000001E-2</v>
      </c>
      <c r="G24" s="2">
        <v>5</v>
      </c>
      <c r="H24" s="2">
        <f>COUNTIF($A$2:$A$201, "&lt;="&amp;D24)</f>
        <v>4</v>
      </c>
      <c r="I24" s="2">
        <f>H24</f>
        <v>4</v>
      </c>
      <c r="J24" s="2">
        <f>((I24-G24)^2)/G24</f>
        <v>0.2</v>
      </c>
      <c r="M24" s="1" t="s">
        <v>18</v>
      </c>
      <c r="N24" s="2">
        <f>_xlfn.CHISQ.INV(0.95, 38)</f>
        <v>53.383540622969299</v>
      </c>
    </row>
    <row r="25" spans="1:14" x14ac:dyDescent="0.3">
      <c r="A25">
        <v>8.5129199999999994</v>
      </c>
      <c r="C25" s="2">
        <v>2</v>
      </c>
      <c r="D25" s="2">
        <f t="shared" ref="D25:D63" si="0">E25*($C$18-$C$19)+$C$19</f>
        <v>6.3779129999999995</v>
      </c>
      <c r="E25" s="2">
        <f>E24+0.025</f>
        <v>0.05</v>
      </c>
      <c r="F25" s="2">
        <v>2.5000000000000001E-2</v>
      </c>
      <c r="G25" s="2">
        <v>5</v>
      </c>
      <c r="H25" s="2">
        <f t="shared" ref="H25:H63" si="1">COUNTIF($A$2:$A$201, "&lt;="&amp;D25)</f>
        <v>8</v>
      </c>
      <c r="I25" s="2">
        <f>H25-H24</f>
        <v>4</v>
      </c>
      <c r="J25" s="2">
        <f t="shared" ref="J25:J63" si="2">((I25-G25)^2)/G25</f>
        <v>0.2</v>
      </c>
      <c r="N25" t="s">
        <v>19</v>
      </c>
    </row>
    <row r="26" spans="1:14" x14ac:dyDescent="0.3">
      <c r="A26">
        <v>11.057600000000001</v>
      </c>
      <c r="C26" s="2">
        <v>3</v>
      </c>
      <c r="D26" s="2">
        <f t="shared" si="0"/>
        <v>6.5642494999999998</v>
      </c>
      <c r="E26" s="2">
        <f>E25+0.025</f>
        <v>7.5000000000000011E-2</v>
      </c>
      <c r="F26" s="2">
        <v>2.5000000000000001E-2</v>
      </c>
      <c r="G26" s="2">
        <v>5</v>
      </c>
      <c r="H26" s="2">
        <f t="shared" si="1"/>
        <v>12</v>
      </c>
      <c r="I26" s="2">
        <f>H26-H25</f>
        <v>4</v>
      </c>
      <c r="J26" s="2">
        <f t="shared" si="2"/>
        <v>0.2</v>
      </c>
    </row>
    <row r="27" spans="1:14" x14ac:dyDescent="0.3">
      <c r="A27">
        <v>7.2349300000000003</v>
      </c>
      <c r="C27" s="2">
        <v>4</v>
      </c>
      <c r="D27" s="2">
        <f t="shared" si="0"/>
        <v>6.7505860000000002</v>
      </c>
      <c r="E27" s="2">
        <f t="shared" ref="E27:E63" si="3">E26+0.025</f>
        <v>0.1</v>
      </c>
      <c r="F27" s="2">
        <v>2.5000000000000001E-2</v>
      </c>
      <c r="G27" s="2">
        <v>5</v>
      </c>
      <c r="H27" s="2">
        <f t="shared" si="1"/>
        <v>19</v>
      </c>
      <c r="I27" s="2">
        <f t="shared" ref="I27:I60" si="4">H27-H26</f>
        <v>7</v>
      </c>
      <c r="J27" s="2">
        <f t="shared" si="2"/>
        <v>0.8</v>
      </c>
    </row>
    <row r="28" spans="1:14" x14ac:dyDescent="0.3">
      <c r="A28">
        <v>13.271699999999999</v>
      </c>
      <c r="C28" s="2">
        <v>5</v>
      </c>
      <c r="D28" s="2">
        <f t="shared" si="0"/>
        <v>6.9369224999999997</v>
      </c>
      <c r="E28" s="2">
        <f t="shared" si="3"/>
        <v>0.125</v>
      </c>
      <c r="F28" s="2">
        <v>2.5000000000000001E-2</v>
      </c>
      <c r="G28" s="2">
        <v>5</v>
      </c>
      <c r="H28" s="2">
        <f t="shared" si="1"/>
        <v>26</v>
      </c>
      <c r="I28" s="2">
        <f t="shared" si="4"/>
        <v>7</v>
      </c>
      <c r="J28" s="2">
        <f t="shared" si="2"/>
        <v>0.8</v>
      </c>
    </row>
    <row r="29" spans="1:14" x14ac:dyDescent="0.3">
      <c r="A29">
        <v>11.049899999999999</v>
      </c>
      <c r="C29" s="2">
        <v>6</v>
      </c>
      <c r="D29" s="2">
        <f t="shared" si="0"/>
        <v>7.123259</v>
      </c>
      <c r="E29" s="2">
        <f t="shared" si="3"/>
        <v>0.15</v>
      </c>
      <c r="F29" s="2">
        <v>2.5000000000000001E-2</v>
      </c>
      <c r="G29" s="2">
        <v>5</v>
      </c>
      <c r="H29" s="2">
        <f t="shared" si="1"/>
        <v>34</v>
      </c>
      <c r="I29" s="2">
        <f t="shared" si="4"/>
        <v>8</v>
      </c>
      <c r="J29" s="2">
        <f t="shared" si="2"/>
        <v>1.8</v>
      </c>
    </row>
    <row r="30" spans="1:14" x14ac:dyDescent="0.3">
      <c r="A30">
        <v>12.3459</v>
      </c>
      <c r="C30" s="2">
        <v>7</v>
      </c>
      <c r="D30" s="2">
        <f t="shared" si="0"/>
        <v>7.3095954999999995</v>
      </c>
      <c r="E30" s="2">
        <f t="shared" si="3"/>
        <v>0.17499999999999999</v>
      </c>
      <c r="F30" s="2">
        <v>2.5000000000000001E-2</v>
      </c>
      <c r="G30" s="2">
        <v>5</v>
      </c>
      <c r="H30" s="2">
        <f t="shared" si="1"/>
        <v>39</v>
      </c>
      <c r="I30" s="2">
        <f t="shared" si="4"/>
        <v>5</v>
      </c>
      <c r="J30" s="2">
        <f t="shared" si="2"/>
        <v>0</v>
      </c>
    </row>
    <row r="31" spans="1:14" x14ac:dyDescent="0.3">
      <c r="A31">
        <v>8.7759599999999995</v>
      </c>
      <c r="C31" s="2">
        <v>8</v>
      </c>
      <c r="D31" s="2">
        <f t="shared" si="0"/>
        <v>7.4959319999999998</v>
      </c>
      <c r="E31" s="2">
        <f t="shared" si="3"/>
        <v>0.19999999999999998</v>
      </c>
      <c r="F31" s="2">
        <v>2.5000000000000001E-2</v>
      </c>
      <c r="G31" s="2">
        <v>5</v>
      </c>
      <c r="H31" s="2">
        <f t="shared" si="1"/>
        <v>43</v>
      </c>
      <c r="I31" s="2">
        <f t="shared" si="4"/>
        <v>4</v>
      </c>
      <c r="J31" s="2">
        <f t="shared" si="2"/>
        <v>0.2</v>
      </c>
    </row>
    <row r="32" spans="1:14" x14ac:dyDescent="0.3">
      <c r="A32">
        <v>9.8693500000000007</v>
      </c>
      <c r="C32" s="2">
        <v>9</v>
      </c>
      <c r="D32" s="2">
        <f t="shared" si="0"/>
        <v>7.6822684999999993</v>
      </c>
      <c r="E32" s="2">
        <f t="shared" si="3"/>
        <v>0.22499999999999998</v>
      </c>
      <c r="F32" s="2">
        <v>2.5000000000000001E-2</v>
      </c>
      <c r="G32" s="2">
        <v>5</v>
      </c>
      <c r="H32" s="2">
        <f t="shared" si="1"/>
        <v>47</v>
      </c>
      <c r="I32" s="2">
        <f t="shared" si="4"/>
        <v>4</v>
      </c>
      <c r="J32" s="2">
        <f t="shared" si="2"/>
        <v>0.2</v>
      </c>
    </row>
    <row r="33" spans="1:10" x14ac:dyDescent="0.3">
      <c r="A33">
        <v>7.9299499999999998</v>
      </c>
      <c r="C33" s="2">
        <v>10</v>
      </c>
      <c r="D33" s="2">
        <f t="shared" si="0"/>
        <v>7.8686049999999996</v>
      </c>
      <c r="E33" s="2">
        <f t="shared" si="3"/>
        <v>0.24999999999999997</v>
      </c>
      <c r="F33" s="2">
        <v>2.5000000000000001E-2</v>
      </c>
      <c r="G33" s="2">
        <v>5</v>
      </c>
      <c r="H33" s="2">
        <f t="shared" si="1"/>
        <v>51</v>
      </c>
      <c r="I33" s="2">
        <f t="shared" si="4"/>
        <v>4</v>
      </c>
      <c r="J33" s="2">
        <f t="shared" si="2"/>
        <v>0.2</v>
      </c>
    </row>
    <row r="34" spans="1:10" x14ac:dyDescent="0.3">
      <c r="A34">
        <v>10.743</v>
      </c>
      <c r="C34" s="2">
        <v>11</v>
      </c>
      <c r="D34" s="2">
        <f t="shared" si="0"/>
        <v>8.0549415</v>
      </c>
      <c r="E34" s="2">
        <f t="shared" si="3"/>
        <v>0.27499999999999997</v>
      </c>
      <c r="F34" s="2">
        <v>2.5000000000000001E-2</v>
      </c>
      <c r="G34" s="2">
        <v>5</v>
      </c>
      <c r="H34" s="2">
        <f t="shared" si="1"/>
        <v>52</v>
      </c>
      <c r="I34" s="2">
        <f t="shared" si="4"/>
        <v>1</v>
      </c>
      <c r="J34" s="2">
        <f t="shared" si="2"/>
        <v>3.2</v>
      </c>
    </row>
    <row r="35" spans="1:10" x14ac:dyDescent="0.3">
      <c r="A35">
        <v>10.2408</v>
      </c>
      <c r="C35" s="2">
        <v>12</v>
      </c>
      <c r="D35" s="2">
        <f t="shared" si="0"/>
        <v>8.2412779999999994</v>
      </c>
      <c r="E35" s="2">
        <f t="shared" si="3"/>
        <v>0.3</v>
      </c>
      <c r="F35" s="2">
        <v>2.5000000000000001E-2</v>
      </c>
      <c r="G35" s="2">
        <v>5</v>
      </c>
      <c r="H35" s="2">
        <f t="shared" si="1"/>
        <v>59</v>
      </c>
      <c r="I35" s="2">
        <f t="shared" si="4"/>
        <v>7</v>
      </c>
      <c r="J35" s="2">
        <f t="shared" si="2"/>
        <v>0.8</v>
      </c>
    </row>
    <row r="36" spans="1:10" x14ac:dyDescent="0.3">
      <c r="A36">
        <v>13.3246</v>
      </c>
      <c r="C36" s="2">
        <v>13</v>
      </c>
      <c r="D36" s="2">
        <f t="shared" si="0"/>
        <v>8.4276145000000007</v>
      </c>
      <c r="E36" s="2">
        <f t="shared" si="3"/>
        <v>0.32500000000000001</v>
      </c>
      <c r="F36" s="2">
        <v>2.5000000000000001E-2</v>
      </c>
      <c r="G36" s="2">
        <v>5</v>
      </c>
      <c r="H36" s="2">
        <f t="shared" si="1"/>
        <v>63</v>
      </c>
      <c r="I36" s="2">
        <f t="shared" si="4"/>
        <v>4</v>
      </c>
      <c r="J36" s="2">
        <f t="shared" si="2"/>
        <v>0.2</v>
      </c>
    </row>
    <row r="37" spans="1:10" x14ac:dyDescent="0.3">
      <c r="A37">
        <v>8.5067799999999991</v>
      </c>
      <c r="C37" s="2">
        <v>14</v>
      </c>
      <c r="D37" s="2">
        <f t="shared" si="0"/>
        <v>8.6139510000000001</v>
      </c>
      <c r="E37" s="2">
        <f t="shared" si="3"/>
        <v>0.35000000000000003</v>
      </c>
      <c r="F37" s="2">
        <v>2.5000000000000001E-2</v>
      </c>
      <c r="G37" s="2">
        <v>5</v>
      </c>
      <c r="H37" s="2">
        <f t="shared" si="1"/>
        <v>67</v>
      </c>
      <c r="I37" s="2">
        <f t="shared" si="4"/>
        <v>4</v>
      </c>
      <c r="J37" s="2">
        <f t="shared" si="2"/>
        <v>0.2</v>
      </c>
    </row>
    <row r="38" spans="1:10" x14ac:dyDescent="0.3">
      <c r="A38">
        <v>8.7751699999999992</v>
      </c>
      <c r="C38" s="2">
        <v>15</v>
      </c>
      <c r="D38" s="2">
        <f t="shared" si="0"/>
        <v>8.8002874999999996</v>
      </c>
      <c r="E38" s="2">
        <f t="shared" si="3"/>
        <v>0.37500000000000006</v>
      </c>
      <c r="F38" s="2">
        <v>2.5000000000000001E-2</v>
      </c>
      <c r="G38" s="2">
        <v>5</v>
      </c>
      <c r="H38" s="2">
        <f t="shared" si="1"/>
        <v>73</v>
      </c>
      <c r="I38" s="2">
        <f t="shared" si="4"/>
        <v>6</v>
      </c>
      <c r="J38" s="2">
        <f t="shared" si="2"/>
        <v>0.2</v>
      </c>
    </row>
    <row r="39" spans="1:10" x14ac:dyDescent="0.3">
      <c r="A39">
        <v>10.873900000000001</v>
      </c>
      <c r="C39" s="2">
        <v>16</v>
      </c>
      <c r="D39" s="2">
        <f t="shared" si="0"/>
        <v>8.9866240000000008</v>
      </c>
      <c r="E39" s="2">
        <f t="shared" si="3"/>
        <v>0.40000000000000008</v>
      </c>
      <c r="F39" s="2">
        <v>2.5000000000000001E-2</v>
      </c>
      <c r="G39" s="2">
        <v>5</v>
      </c>
      <c r="H39" s="2">
        <f t="shared" si="1"/>
        <v>79</v>
      </c>
      <c r="I39" s="2">
        <f t="shared" si="4"/>
        <v>6</v>
      </c>
      <c r="J39" s="2">
        <f t="shared" si="2"/>
        <v>0.2</v>
      </c>
    </row>
    <row r="40" spans="1:10" x14ac:dyDescent="0.3">
      <c r="A40">
        <v>12.4505</v>
      </c>
      <c r="C40" s="2">
        <v>17</v>
      </c>
      <c r="D40" s="2">
        <f t="shared" si="0"/>
        <v>9.1729605000000003</v>
      </c>
      <c r="E40" s="2">
        <f t="shared" si="3"/>
        <v>0.4250000000000001</v>
      </c>
      <c r="F40" s="2">
        <v>2.5000000000000001E-2</v>
      </c>
      <c r="G40" s="2">
        <v>5</v>
      </c>
      <c r="H40" s="2">
        <f t="shared" si="1"/>
        <v>88</v>
      </c>
      <c r="I40" s="2">
        <f t="shared" si="4"/>
        <v>9</v>
      </c>
      <c r="J40" s="2">
        <f t="shared" si="2"/>
        <v>3.2</v>
      </c>
    </row>
    <row r="41" spans="1:10" x14ac:dyDescent="0.3">
      <c r="A41">
        <v>10.176399999999999</v>
      </c>
      <c r="C41" s="2">
        <v>18</v>
      </c>
      <c r="D41" s="2">
        <f t="shared" si="0"/>
        <v>9.3592970000000015</v>
      </c>
      <c r="E41" s="2">
        <f t="shared" si="3"/>
        <v>0.45000000000000012</v>
      </c>
      <c r="F41" s="2">
        <v>2.5000000000000001E-2</v>
      </c>
      <c r="G41" s="2">
        <v>5</v>
      </c>
      <c r="H41" s="2">
        <f t="shared" si="1"/>
        <v>91</v>
      </c>
      <c r="I41" s="2">
        <f t="shared" si="4"/>
        <v>3</v>
      </c>
      <c r="J41" s="2">
        <f t="shared" si="2"/>
        <v>0.8</v>
      </c>
    </row>
    <row r="42" spans="1:10" x14ac:dyDescent="0.3">
      <c r="A42">
        <v>6.3313100000000002</v>
      </c>
      <c r="C42" s="2">
        <v>19</v>
      </c>
      <c r="D42" s="2">
        <f t="shared" si="0"/>
        <v>9.545633500000001</v>
      </c>
      <c r="E42" s="2">
        <f t="shared" si="3"/>
        <v>0.47500000000000014</v>
      </c>
      <c r="F42" s="2">
        <v>2.5000000000000001E-2</v>
      </c>
      <c r="G42" s="2">
        <v>5</v>
      </c>
      <c r="H42" s="2">
        <f t="shared" si="1"/>
        <v>97</v>
      </c>
      <c r="I42" s="2">
        <f t="shared" si="4"/>
        <v>6</v>
      </c>
      <c r="J42" s="2">
        <f t="shared" si="2"/>
        <v>0.2</v>
      </c>
    </row>
    <row r="43" spans="1:10" x14ac:dyDescent="0.3">
      <c r="A43">
        <v>13.2014</v>
      </c>
      <c r="C43" s="2">
        <v>20</v>
      </c>
      <c r="D43" s="2">
        <f t="shared" si="0"/>
        <v>9.7319700000000005</v>
      </c>
      <c r="E43" s="2">
        <f t="shared" si="3"/>
        <v>0.50000000000000011</v>
      </c>
      <c r="F43" s="2">
        <v>2.5000000000000001E-2</v>
      </c>
      <c r="G43" s="2">
        <v>5</v>
      </c>
      <c r="H43" s="2">
        <f t="shared" si="1"/>
        <v>98</v>
      </c>
      <c r="I43" s="2">
        <f t="shared" si="4"/>
        <v>1</v>
      </c>
      <c r="J43" s="2">
        <f t="shared" si="2"/>
        <v>3.2</v>
      </c>
    </row>
    <row r="44" spans="1:10" x14ac:dyDescent="0.3">
      <c r="A44">
        <v>10.788</v>
      </c>
      <c r="C44" s="2">
        <v>21</v>
      </c>
      <c r="D44" s="2">
        <f t="shared" si="0"/>
        <v>9.9183064999999999</v>
      </c>
      <c r="E44" s="2">
        <f t="shared" si="3"/>
        <v>0.52500000000000013</v>
      </c>
      <c r="F44" s="2">
        <v>2.5000000000000001E-2</v>
      </c>
      <c r="G44" s="2">
        <v>5</v>
      </c>
      <c r="H44" s="2">
        <f t="shared" si="1"/>
        <v>103</v>
      </c>
      <c r="I44" s="2">
        <f t="shared" si="4"/>
        <v>5</v>
      </c>
      <c r="J44" s="2">
        <f t="shared" si="2"/>
        <v>0</v>
      </c>
    </row>
    <row r="45" spans="1:10" x14ac:dyDescent="0.3">
      <c r="A45">
        <v>7.8090200000000003</v>
      </c>
      <c r="C45" s="2">
        <v>22</v>
      </c>
      <c r="D45" s="2">
        <f t="shared" si="0"/>
        <v>10.104643000000001</v>
      </c>
      <c r="E45" s="2">
        <f t="shared" si="3"/>
        <v>0.55000000000000016</v>
      </c>
      <c r="F45" s="2">
        <v>2.5000000000000001E-2</v>
      </c>
      <c r="G45" s="2">
        <v>5</v>
      </c>
      <c r="H45" s="2">
        <f t="shared" si="1"/>
        <v>109</v>
      </c>
      <c r="I45" s="2">
        <f t="shared" si="4"/>
        <v>6</v>
      </c>
      <c r="J45" s="2">
        <f t="shared" si="2"/>
        <v>0.2</v>
      </c>
    </row>
    <row r="46" spans="1:10" x14ac:dyDescent="0.3">
      <c r="A46">
        <v>11.7409</v>
      </c>
      <c r="C46" s="2">
        <v>23</v>
      </c>
      <c r="D46" s="2">
        <f t="shared" si="0"/>
        <v>10.290979500000002</v>
      </c>
      <c r="E46" s="2">
        <f t="shared" si="3"/>
        <v>0.57500000000000018</v>
      </c>
      <c r="F46" s="2">
        <v>2.5000000000000001E-2</v>
      </c>
      <c r="G46" s="2">
        <v>5</v>
      </c>
      <c r="H46" s="2">
        <f t="shared" si="1"/>
        <v>117</v>
      </c>
      <c r="I46" s="2">
        <f t="shared" si="4"/>
        <v>8</v>
      </c>
      <c r="J46" s="2">
        <f t="shared" si="2"/>
        <v>1.8</v>
      </c>
    </row>
    <row r="47" spans="1:10" x14ac:dyDescent="0.3">
      <c r="A47">
        <v>10.2461</v>
      </c>
      <c r="C47" s="2">
        <v>24</v>
      </c>
      <c r="D47" s="2">
        <f t="shared" si="0"/>
        <v>10.477316000000002</v>
      </c>
      <c r="E47" s="2">
        <f t="shared" si="3"/>
        <v>0.6000000000000002</v>
      </c>
      <c r="F47" s="2">
        <v>2.5000000000000001E-2</v>
      </c>
      <c r="G47" s="2">
        <v>5</v>
      </c>
      <c r="H47" s="2">
        <f t="shared" si="1"/>
        <v>123</v>
      </c>
      <c r="I47" s="2">
        <f t="shared" si="4"/>
        <v>6</v>
      </c>
      <c r="J47" s="2">
        <f t="shared" si="2"/>
        <v>0.2</v>
      </c>
    </row>
    <row r="48" spans="1:10" x14ac:dyDescent="0.3">
      <c r="A48">
        <v>6.5254500000000002</v>
      </c>
      <c r="C48" s="2">
        <v>25</v>
      </c>
      <c r="D48" s="2">
        <f t="shared" si="0"/>
        <v>10.663652500000001</v>
      </c>
      <c r="E48" s="2">
        <f t="shared" si="3"/>
        <v>0.62500000000000022</v>
      </c>
      <c r="F48" s="2">
        <v>2.5000000000000001E-2</v>
      </c>
      <c r="G48" s="2">
        <v>5</v>
      </c>
      <c r="H48" s="2">
        <f t="shared" si="1"/>
        <v>129</v>
      </c>
      <c r="I48" s="2">
        <f t="shared" si="4"/>
        <v>6</v>
      </c>
      <c r="J48" s="2">
        <f t="shared" si="2"/>
        <v>0.2</v>
      </c>
    </row>
    <row r="49" spans="1:10" x14ac:dyDescent="0.3">
      <c r="A49">
        <v>6.8309300000000004</v>
      </c>
      <c r="C49" s="2">
        <v>26</v>
      </c>
      <c r="D49" s="2">
        <f t="shared" si="0"/>
        <v>10.849989000000001</v>
      </c>
      <c r="E49" s="2">
        <f t="shared" si="3"/>
        <v>0.65000000000000024</v>
      </c>
      <c r="F49" s="2">
        <v>2.5000000000000001E-2</v>
      </c>
      <c r="G49" s="2">
        <v>5</v>
      </c>
      <c r="H49" s="2">
        <f t="shared" si="1"/>
        <v>135</v>
      </c>
      <c r="I49" s="2">
        <f t="shared" si="4"/>
        <v>6</v>
      </c>
      <c r="J49" s="2">
        <f t="shared" si="2"/>
        <v>0.2</v>
      </c>
    </row>
    <row r="50" spans="1:10" x14ac:dyDescent="0.3">
      <c r="A50">
        <v>7.1147400000000003</v>
      </c>
      <c r="C50" s="2">
        <v>27</v>
      </c>
      <c r="D50" s="2">
        <f t="shared" si="0"/>
        <v>11.036325500000002</v>
      </c>
      <c r="E50" s="2">
        <f t="shared" si="3"/>
        <v>0.67500000000000027</v>
      </c>
      <c r="F50" s="2">
        <v>2.5000000000000001E-2</v>
      </c>
      <c r="G50" s="2">
        <v>5</v>
      </c>
      <c r="H50" s="2">
        <f t="shared" si="1"/>
        <v>139</v>
      </c>
      <c r="I50" s="2">
        <f t="shared" si="4"/>
        <v>4</v>
      </c>
      <c r="J50" s="2">
        <f t="shared" si="2"/>
        <v>0.2</v>
      </c>
    </row>
    <row r="51" spans="1:10" x14ac:dyDescent="0.3">
      <c r="A51">
        <v>9.7196800000000003</v>
      </c>
      <c r="C51" s="2">
        <v>28</v>
      </c>
      <c r="D51" s="2">
        <f t="shared" si="0"/>
        <v>11.222662000000003</v>
      </c>
      <c r="E51" s="2">
        <f t="shared" si="3"/>
        <v>0.70000000000000029</v>
      </c>
      <c r="F51" s="2">
        <v>2.5000000000000001E-2</v>
      </c>
      <c r="G51" s="2">
        <v>5</v>
      </c>
      <c r="H51" s="2">
        <f t="shared" si="1"/>
        <v>146</v>
      </c>
      <c r="I51" s="2">
        <f t="shared" si="4"/>
        <v>7</v>
      </c>
      <c r="J51" s="2">
        <f t="shared" si="2"/>
        <v>0.8</v>
      </c>
    </row>
    <row r="52" spans="1:10" x14ac:dyDescent="0.3">
      <c r="A52">
        <v>7.8461499999999997</v>
      </c>
      <c r="C52" s="2">
        <v>29</v>
      </c>
      <c r="D52" s="2">
        <f t="shared" si="0"/>
        <v>11.408998500000003</v>
      </c>
      <c r="E52" s="2">
        <f t="shared" si="3"/>
        <v>0.72500000000000031</v>
      </c>
      <c r="F52" s="2">
        <v>2.5000000000000001E-2</v>
      </c>
      <c r="G52" s="2">
        <v>5</v>
      </c>
      <c r="H52" s="2">
        <f t="shared" si="1"/>
        <v>148</v>
      </c>
      <c r="I52" s="2">
        <f t="shared" si="4"/>
        <v>2</v>
      </c>
      <c r="J52" s="2">
        <f t="shared" si="2"/>
        <v>1.8</v>
      </c>
    </row>
    <row r="53" spans="1:10" x14ac:dyDescent="0.3">
      <c r="A53">
        <v>12.806900000000001</v>
      </c>
      <c r="C53" s="2">
        <v>30</v>
      </c>
      <c r="D53" s="2">
        <f t="shared" si="0"/>
        <v>11.595335000000002</v>
      </c>
      <c r="E53" s="2">
        <f t="shared" si="3"/>
        <v>0.75000000000000033</v>
      </c>
      <c r="F53" s="2">
        <v>2.5000000000000001E-2</v>
      </c>
      <c r="G53" s="2">
        <v>5</v>
      </c>
      <c r="H53" s="2">
        <f t="shared" si="1"/>
        <v>150</v>
      </c>
      <c r="I53" s="2">
        <f t="shared" si="4"/>
        <v>2</v>
      </c>
      <c r="J53" s="2">
        <f t="shared" si="2"/>
        <v>1.8</v>
      </c>
    </row>
    <row r="54" spans="1:10" x14ac:dyDescent="0.3">
      <c r="A54">
        <v>7.0887700000000002</v>
      </c>
      <c r="C54" s="2">
        <v>31</v>
      </c>
      <c r="D54" s="2">
        <f t="shared" si="0"/>
        <v>11.781671500000002</v>
      </c>
      <c r="E54" s="2">
        <f t="shared" si="3"/>
        <v>0.77500000000000036</v>
      </c>
      <c r="F54" s="2">
        <v>2.5000000000000001E-2</v>
      </c>
      <c r="G54" s="2">
        <v>5</v>
      </c>
      <c r="H54" s="2">
        <f t="shared" si="1"/>
        <v>154</v>
      </c>
      <c r="I54" s="2">
        <f t="shared" si="4"/>
        <v>4</v>
      </c>
      <c r="J54" s="2">
        <f t="shared" si="2"/>
        <v>0.2</v>
      </c>
    </row>
    <row r="55" spans="1:10" x14ac:dyDescent="0.3">
      <c r="A55">
        <v>6.5315200000000004</v>
      </c>
      <c r="C55" s="2">
        <v>32</v>
      </c>
      <c r="D55" s="2">
        <f t="shared" si="0"/>
        <v>11.968008000000003</v>
      </c>
      <c r="E55" s="2">
        <f t="shared" si="3"/>
        <v>0.80000000000000038</v>
      </c>
      <c r="F55" s="2">
        <v>2.5000000000000001E-2</v>
      </c>
      <c r="G55" s="2">
        <v>5</v>
      </c>
      <c r="H55" s="2">
        <f t="shared" si="1"/>
        <v>159</v>
      </c>
      <c r="I55" s="2">
        <f t="shared" si="4"/>
        <v>5</v>
      </c>
      <c r="J55" s="2">
        <f t="shared" si="2"/>
        <v>0</v>
      </c>
    </row>
    <row r="56" spans="1:10" x14ac:dyDescent="0.3">
      <c r="A56">
        <v>12.4122</v>
      </c>
      <c r="C56" s="2">
        <v>33</v>
      </c>
      <c r="D56" s="2">
        <f t="shared" si="0"/>
        <v>12.154344500000004</v>
      </c>
      <c r="E56" s="2">
        <f t="shared" si="3"/>
        <v>0.8250000000000004</v>
      </c>
      <c r="F56" s="2">
        <v>2.5000000000000001E-2</v>
      </c>
      <c r="G56" s="2">
        <v>5</v>
      </c>
      <c r="H56" s="2">
        <f t="shared" si="1"/>
        <v>164</v>
      </c>
      <c r="I56" s="2">
        <f>H56-H55</f>
        <v>5</v>
      </c>
      <c r="J56" s="2">
        <f t="shared" si="2"/>
        <v>0</v>
      </c>
    </row>
    <row r="57" spans="1:10" x14ac:dyDescent="0.3">
      <c r="A57">
        <v>12.808299999999999</v>
      </c>
      <c r="C57" s="2">
        <v>34</v>
      </c>
      <c r="D57" s="2">
        <f t="shared" si="0"/>
        <v>12.340681000000004</v>
      </c>
      <c r="E57" s="2">
        <f t="shared" si="3"/>
        <v>0.85000000000000042</v>
      </c>
      <c r="F57" s="2">
        <v>2.5000000000000001E-2</v>
      </c>
      <c r="G57" s="2">
        <v>5</v>
      </c>
      <c r="H57" s="2">
        <f t="shared" si="1"/>
        <v>166</v>
      </c>
      <c r="I57" s="2">
        <f t="shared" si="4"/>
        <v>2</v>
      </c>
      <c r="J57" s="2">
        <f t="shared" si="2"/>
        <v>1.8</v>
      </c>
    </row>
    <row r="58" spans="1:10" x14ac:dyDescent="0.3">
      <c r="A58">
        <v>8.9291900000000002</v>
      </c>
      <c r="C58" s="2">
        <v>35</v>
      </c>
      <c r="D58" s="2">
        <f t="shared" si="0"/>
        <v>12.527017500000003</v>
      </c>
      <c r="E58" s="2">
        <f t="shared" si="3"/>
        <v>0.87500000000000044</v>
      </c>
      <c r="F58" s="2">
        <v>2.5000000000000001E-2</v>
      </c>
      <c r="G58" s="2">
        <v>5</v>
      </c>
      <c r="H58" s="2">
        <f t="shared" si="1"/>
        <v>173</v>
      </c>
      <c r="I58" s="2">
        <f t="shared" si="4"/>
        <v>7</v>
      </c>
      <c r="J58" s="2">
        <f t="shared" si="2"/>
        <v>0.8</v>
      </c>
    </row>
    <row r="59" spans="1:10" x14ac:dyDescent="0.3">
      <c r="A59">
        <v>9.0938099999999995</v>
      </c>
      <c r="C59" s="2">
        <v>36</v>
      </c>
      <c r="D59" s="2">
        <f t="shared" si="0"/>
        <v>12.713354000000002</v>
      </c>
      <c r="E59" s="2">
        <f t="shared" si="3"/>
        <v>0.90000000000000047</v>
      </c>
      <c r="F59" s="2">
        <v>2.5000000000000001E-2</v>
      </c>
      <c r="G59" s="2">
        <v>5</v>
      </c>
      <c r="H59" s="2">
        <f t="shared" si="1"/>
        <v>177</v>
      </c>
      <c r="I59" s="2">
        <f t="shared" si="4"/>
        <v>4</v>
      </c>
      <c r="J59" s="2">
        <f t="shared" si="2"/>
        <v>0.2</v>
      </c>
    </row>
    <row r="60" spans="1:10" x14ac:dyDescent="0.3">
      <c r="A60">
        <v>8.7789999999999999</v>
      </c>
      <c r="C60" s="2">
        <v>37</v>
      </c>
      <c r="D60" s="2">
        <f t="shared" si="0"/>
        <v>12.899690500000004</v>
      </c>
      <c r="E60" s="2">
        <f t="shared" si="3"/>
        <v>0.92500000000000049</v>
      </c>
      <c r="F60" s="2">
        <v>2.5000000000000001E-2</v>
      </c>
      <c r="G60" s="2">
        <v>5</v>
      </c>
      <c r="H60" s="2">
        <f t="shared" si="1"/>
        <v>185</v>
      </c>
      <c r="I60" s="2">
        <f t="shared" si="4"/>
        <v>8</v>
      </c>
      <c r="J60" s="2">
        <f t="shared" si="2"/>
        <v>1.8</v>
      </c>
    </row>
    <row r="61" spans="1:10" x14ac:dyDescent="0.3">
      <c r="A61">
        <v>6.01328</v>
      </c>
      <c r="C61" s="2">
        <v>38</v>
      </c>
      <c r="D61" s="2">
        <f t="shared" si="0"/>
        <v>13.086027000000005</v>
      </c>
      <c r="E61" s="2">
        <f t="shared" si="3"/>
        <v>0.95000000000000051</v>
      </c>
      <c r="F61" s="2">
        <v>2.5000000000000001E-2</v>
      </c>
      <c r="G61" s="2">
        <v>5</v>
      </c>
      <c r="H61" s="2">
        <f t="shared" si="1"/>
        <v>187</v>
      </c>
      <c r="I61" s="2">
        <f>H61-H60</f>
        <v>2</v>
      </c>
      <c r="J61" s="2">
        <f t="shared" si="2"/>
        <v>1.8</v>
      </c>
    </row>
    <row r="62" spans="1:10" x14ac:dyDescent="0.3">
      <c r="A62">
        <v>12.470800000000001</v>
      </c>
      <c r="C62" s="2">
        <v>39</v>
      </c>
      <c r="D62" s="2">
        <f t="shared" si="0"/>
        <v>13.272363500000004</v>
      </c>
      <c r="E62" s="2">
        <f t="shared" si="3"/>
        <v>0.97500000000000053</v>
      </c>
      <c r="F62" s="2">
        <v>2.5000000000000001E-2</v>
      </c>
      <c r="G62" s="2">
        <v>5</v>
      </c>
      <c r="H62" s="2">
        <f t="shared" si="1"/>
        <v>193</v>
      </c>
      <c r="I62" s="2">
        <f>H62-H61</f>
        <v>6</v>
      </c>
      <c r="J62" s="2">
        <f t="shared" si="2"/>
        <v>0.2</v>
      </c>
    </row>
    <row r="63" spans="1:10" x14ac:dyDescent="0.3">
      <c r="A63">
        <v>12.702199999999999</v>
      </c>
      <c r="C63" s="2">
        <v>40</v>
      </c>
      <c r="D63" s="2">
        <f t="shared" si="0"/>
        <v>13.458700000000004</v>
      </c>
      <c r="E63" s="2">
        <f t="shared" si="3"/>
        <v>1.0000000000000004</v>
      </c>
      <c r="F63" s="2">
        <v>2.5000000000000001E-2</v>
      </c>
      <c r="G63" s="2">
        <v>5</v>
      </c>
      <c r="H63" s="2">
        <f t="shared" si="1"/>
        <v>200</v>
      </c>
      <c r="I63" s="2">
        <f t="shared" ref="I63" si="5">H63-H62</f>
        <v>7</v>
      </c>
      <c r="J63" s="2">
        <f t="shared" si="2"/>
        <v>0.8</v>
      </c>
    </row>
    <row r="64" spans="1:10" x14ac:dyDescent="0.3">
      <c r="A64">
        <v>8.3939000000000004</v>
      </c>
    </row>
    <row r="65" spans="1:1" x14ac:dyDescent="0.3">
      <c r="A65">
        <v>8.9983000000000004</v>
      </c>
    </row>
    <row r="66" spans="1:1" x14ac:dyDescent="0.3">
      <c r="A66">
        <v>10.803800000000001</v>
      </c>
    </row>
    <row r="67" spans="1:1" x14ac:dyDescent="0.3">
      <c r="A67">
        <v>12.931699999999999</v>
      </c>
    </row>
    <row r="68" spans="1:1" x14ac:dyDescent="0.3">
      <c r="A68">
        <v>10.339499999999999</v>
      </c>
    </row>
    <row r="69" spans="1:1" x14ac:dyDescent="0.3">
      <c r="A69">
        <v>7.2725600000000004</v>
      </c>
    </row>
    <row r="70" spans="1:1" x14ac:dyDescent="0.3">
      <c r="A70">
        <v>10.6348</v>
      </c>
    </row>
    <row r="71" spans="1:1" x14ac:dyDescent="0.3">
      <c r="A71">
        <v>7.0086599999999999</v>
      </c>
    </row>
    <row r="72" spans="1:1" x14ac:dyDescent="0.3">
      <c r="A72">
        <v>9.18154</v>
      </c>
    </row>
    <row r="73" spans="1:1" x14ac:dyDescent="0.3">
      <c r="A73">
        <v>10.302099999999999</v>
      </c>
    </row>
    <row r="74" spans="1:1" x14ac:dyDescent="0.3">
      <c r="A74">
        <v>10.02</v>
      </c>
    </row>
    <row r="75" spans="1:1" x14ac:dyDescent="0.3">
      <c r="A75">
        <v>10.5009</v>
      </c>
    </row>
    <row r="76" spans="1:1" x14ac:dyDescent="0.3">
      <c r="A76">
        <v>11.0503</v>
      </c>
    </row>
    <row r="77" spans="1:1" x14ac:dyDescent="0.3">
      <c r="A77">
        <v>12.853199999999999</v>
      </c>
    </row>
    <row r="78" spans="1:1" x14ac:dyDescent="0.3">
      <c r="A78">
        <v>6.2899799999999999</v>
      </c>
    </row>
    <row r="79" spans="1:1" x14ac:dyDescent="0.3">
      <c r="A79">
        <v>6.0052399999999997</v>
      </c>
    </row>
    <row r="80" spans="1:1" x14ac:dyDescent="0.3">
      <c r="A80">
        <v>9.7984200000000001</v>
      </c>
    </row>
    <row r="81" spans="1:1" x14ac:dyDescent="0.3">
      <c r="A81">
        <v>8.5462399999999992</v>
      </c>
    </row>
    <row r="82" spans="1:1" x14ac:dyDescent="0.3">
      <c r="A82">
        <v>8.6269600000000004</v>
      </c>
    </row>
    <row r="83" spans="1:1" x14ac:dyDescent="0.3">
      <c r="A83">
        <v>6.7606400000000004</v>
      </c>
    </row>
    <row r="84" spans="1:1" x14ac:dyDescent="0.3">
      <c r="A84">
        <v>7.3052700000000002</v>
      </c>
    </row>
    <row r="85" spans="1:1" x14ac:dyDescent="0.3">
      <c r="A85">
        <v>13.133100000000001</v>
      </c>
    </row>
    <row r="86" spans="1:1" x14ac:dyDescent="0.3">
      <c r="A86">
        <v>8.1280300000000008</v>
      </c>
    </row>
    <row r="87" spans="1:1" x14ac:dyDescent="0.3">
      <c r="A87">
        <v>12.6751</v>
      </c>
    </row>
    <row r="88" spans="1:1" x14ac:dyDescent="0.3">
      <c r="A88">
        <v>8.2094000000000005</v>
      </c>
    </row>
    <row r="89" spans="1:1" x14ac:dyDescent="0.3">
      <c r="A89">
        <v>13.273300000000001</v>
      </c>
    </row>
    <row r="90" spans="1:1" x14ac:dyDescent="0.3">
      <c r="A90">
        <v>9.00976</v>
      </c>
    </row>
    <row r="91" spans="1:1" x14ac:dyDescent="0.3">
      <c r="A91">
        <v>11.1547</v>
      </c>
    </row>
    <row r="92" spans="1:1" x14ac:dyDescent="0.3">
      <c r="A92">
        <v>11.2516</v>
      </c>
    </row>
    <row r="93" spans="1:1" x14ac:dyDescent="0.3">
      <c r="A93">
        <v>11.8796</v>
      </c>
    </row>
    <row r="94" spans="1:1" x14ac:dyDescent="0.3">
      <c r="A94">
        <v>7.44496</v>
      </c>
    </row>
    <row r="95" spans="1:1" x14ac:dyDescent="0.3">
      <c r="A95">
        <v>11.612</v>
      </c>
    </row>
    <row r="96" spans="1:1" x14ac:dyDescent="0.3">
      <c r="A96">
        <v>10.504200000000001</v>
      </c>
    </row>
    <row r="97" spans="1:1" x14ac:dyDescent="0.3">
      <c r="A97">
        <v>6.7817400000000001</v>
      </c>
    </row>
    <row r="98" spans="1:1" x14ac:dyDescent="0.3">
      <c r="A98">
        <v>7.7297399999999996</v>
      </c>
    </row>
    <row r="99" spans="1:1" x14ac:dyDescent="0.3">
      <c r="A99">
        <v>11.532299999999999</v>
      </c>
    </row>
    <row r="100" spans="1:1" x14ac:dyDescent="0.3">
      <c r="A100">
        <v>13.355499999999999</v>
      </c>
    </row>
    <row r="101" spans="1:1" x14ac:dyDescent="0.3">
      <c r="A101">
        <v>8.9158399999999993</v>
      </c>
    </row>
    <row r="102" spans="1:1" x14ac:dyDescent="0.3">
      <c r="A102">
        <v>11.1539</v>
      </c>
    </row>
    <row r="103" spans="1:1" x14ac:dyDescent="0.3">
      <c r="A103">
        <v>10.25</v>
      </c>
    </row>
    <row r="104" spans="1:1" x14ac:dyDescent="0.3">
      <c r="A104">
        <v>10.361700000000001</v>
      </c>
    </row>
    <row r="105" spans="1:1" x14ac:dyDescent="0.3">
      <c r="A105">
        <v>8.8952899999999993</v>
      </c>
    </row>
    <row r="106" spans="1:1" x14ac:dyDescent="0.3">
      <c r="A106">
        <v>7.4040400000000002</v>
      </c>
    </row>
    <row r="107" spans="1:1" x14ac:dyDescent="0.3">
      <c r="A107">
        <v>7.6570900000000002</v>
      </c>
    </row>
    <row r="108" spans="1:1" x14ac:dyDescent="0.3">
      <c r="A108">
        <v>12.632099999999999</v>
      </c>
    </row>
    <row r="109" spans="1:1" x14ac:dyDescent="0.3">
      <c r="A109">
        <v>8.7849799999999991</v>
      </c>
    </row>
    <row r="110" spans="1:1" x14ac:dyDescent="0.3">
      <c r="A110">
        <v>13.3337</v>
      </c>
    </row>
    <row r="111" spans="1:1" x14ac:dyDescent="0.3">
      <c r="A111">
        <v>6.8628900000000002</v>
      </c>
    </row>
    <row r="112" spans="1:1" x14ac:dyDescent="0.3">
      <c r="A112">
        <v>9.0477299999999996</v>
      </c>
    </row>
    <row r="113" spans="1:1" x14ac:dyDescent="0.3">
      <c r="A113">
        <v>7.641</v>
      </c>
    </row>
    <row r="114" spans="1:1" x14ac:dyDescent="0.3">
      <c r="A114">
        <v>7.0825500000000003</v>
      </c>
    </row>
    <row r="115" spans="1:1" x14ac:dyDescent="0.3">
      <c r="A115">
        <v>13.3971</v>
      </c>
    </row>
    <row r="116" spans="1:1" x14ac:dyDescent="0.3">
      <c r="A116">
        <v>11.242800000000001</v>
      </c>
    </row>
    <row r="117" spans="1:1" x14ac:dyDescent="0.3">
      <c r="A117">
        <v>8.1870999999999992</v>
      </c>
    </row>
    <row r="118" spans="1:1" x14ac:dyDescent="0.3">
      <c r="A118">
        <v>12.2089</v>
      </c>
    </row>
    <row r="119" spans="1:1" x14ac:dyDescent="0.3">
      <c r="A119">
        <v>8.1373300000000004</v>
      </c>
    </row>
    <row r="120" spans="1:1" x14ac:dyDescent="0.3">
      <c r="A120">
        <v>11.2</v>
      </c>
    </row>
    <row r="121" spans="1:1" x14ac:dyDescent="0.3">
      <c r="A121">
        <v>9.1168300000000002</v>
      </c>
    </row>
    <row r="122" spans="1:1" x14ac:dyDescent="0.3">
      <c r="A122">
        <v>9.3612699999999993</v>
      </c>
    </row>
    <row r="123" spans="1:1" x14ac:dyDescent="0.3">
      <c r="A123">
        <v>12.0625</v>
      </c>
    </row>
    <row r="124" spans="1:1" x14ac:dyDescent="0.3">
      <c r="A124">
        <v>10.8871</v>
      </c>
    </row>
    <row r="125" spans="1:1" x14ac:dyDescent="0.3">
      <c r="A125">
        <v>12.685600000000001</v>
      </c>
    </row>
    <row r="126" spans="1:1" x14ac:dyDescent="0.3">
      <c r="A126">
        <v>9.8538200000000007</v>
      </c>
    </row>
    <row r="127" spans="1:1" x14ac:dyDescent="0.3">
      <c r="A127">
        <v>12.7674</v>
      </c>
    </row>
    <row r="128" spans="1:1" x14ac:dyDescent="0.3">
      <c r="A128">
        <v>10.331899999999999</v>
      </c>
    </row>
    <row r="129" spans="1:1" x14ac:dyDescent="0.3">
      <c r="A129">
        <v>10.036199999999999</v>
      </c>
    </row>
    <row r="130" spans="1:1" x14ac:dyDescent="0.3">
      <c r="A130">
        <v>7.2852199999999998</v>
      </c>
    </row>
    <row r="131" spans="1:1" x14ac:dyDescent="0.3">
      <c r="A131">
        <v>9.4645100000000006</v>
      </c>
    </row>
    <row r="132" spans="1:1" x14ac:dyDescent="0.3">
      <c r="A132">
        <v>11.8309</v>
      </c>
    </row>
    <row r="133" spans="1:1" x14ac:dyDescent="0.3">
      <c r="A133">
        <v>6.77616</v>
      </c>
    </row>
    <row r="134" spans="1:1" x14ac:dyDescent="0.3">
      <c r="A134">
        <v>12.1373</v>
      </c>
    </row>
    <row r="135" spans="1:1" x14ac:dyDescent="0.3">
      <c r="A135">
        <v>6.62209</v>
      </c>
    </row>
    <row r="136" spans="1:1" x14ac:dyDescent="0.3">
      <c r="A136">
        <v>10.2919</v>
      </c>
    </row>
    <row r="137" spans="1:1" x14ac:dyDescent="0.3">
      <c r="A137">
        <v>8.0802600000000009</v>
      </c>
    </row>
    <row r="138" spans="1:1" x14ac:dyDescent="0.3">
      <c r="A138">
        <v>13.287100000000001</v>
      </c>
    </row>
    <row r="139" spans="1:1" x14ac:dyDescent="0.3">
      <c r="A139">
        <v>6.2763600000000004</v>
      </c>
    </row>
    <row r="140" spans="1:1" x14ac:dyDescent="0.3">
      <c r="A140">
        <v>8.4068400000000008</v>
      </c>
    </row>
    <row r="141" spans="1:1" x14ac:dyDescent="0.3">
      <c r="A141">
        <v>10.532</v>
      </c>
    </row>
    <row r="142" spans="1:1" x14ac:dyDescent="0.3">
      <c r="A142">
        <v>10.728199999999999</v>
      </c>
    </row>
    <row r="143" spans="1:1" x14ac:dyDescent="0.3">
      <c r="A143">
        <v>6.3833700000000002</v>
      </c>
    </row>
    <row r="144" spans="1:1" x14ac:dyDescent="0.3">
      <c r="A144">
        <v>6.6941499999999996</v>
      </c>
    </row>
    <row r="145" spans="1:1" x14ac:dyDescent="0.3">
      <c r="A145">
        <v>12.3569</v>
      </c>
    </row>
    <row r="146" spans="1:1" x14ac:dyDescent="0.3">
      <c r="A146">
        <v>9.7864599999999999</v>
      </c>
    </row>
    <row r="147" spans="1:1" x14ac:dyDescent="0.3">
      <c r="A147">
        <v>8.8352500000000003</v>
      </c>
    </row>
    <row r="148" spans="1:1" x14ac:dyDescent="0.3">
      <c r="A148">
        <v>9.1169899999999995</v>
      </c>
    </row>
    <row r="149" spans="1:1" x14ac:dyDescent="0.3">
      <c r="A149">
        <v>9.1632700000000007</v>
      </c>
    </row>
    <row r="150" spans="1:1" x14ac:dyDescent="0.3">
      <c r="A150">
        <v>10.023999999999999</v>
      </c>
    </row>
    <row r="151" spans="1:1" x14ac:dyDescent="0.3">
      <c r="A151">
        <v>6.6064999999999996</v>
      </c>
    </row>
    <row r="152" spans="1:1" x14ac:dyDescent="0.3">
      <c r="A152">
        <v>6.6140999999999996</v>
      </c>
    </row>
    <row r="153" spans="1:1" x14ac:dyDescent="0.3">
      <c r="A153">
        <v>11.906000000000001</v>
      </c>
    </row>
    <row r="154" spans="1:1" x14ac:dyDescent="0.3">
      <c r="A154">
        <v>11.1127</v>
      </c>
    </row>
    <row r="155" spans="1:1" x14ac:dyDescent="0.3">
      <c r="A155">
        <v>9.3888499999999997</v>
      </c>
    </row>
    <row r="156" spans="1:1" x14ac:dyDescent="0.3">
      <c r="A156">
        <v>6.8273799999999998</v>
      </c>
    </row>
    <row r="157" spans="1:1" x14ac:dyDescent="0.3">
      <c r="A157">
        <v>9.4183599999999998</v>
      </c>
    </row>
    <row r="158" spans="1:1" x14ac:dyDescent="0.3">
      <c r="A158">
        <v>12.8628</v>
      </c>
    </row>
    <row r="159" spans="1:1" x14ac:dyDescent="0.3">
      <c r="A159">
        <v>8.4377800000000001</v>
      </c>
    </row>
    <row r="160" spans="1:1" x14ac:dyDescent="0.3">
      <c r="A160">
        <v>6.9367999999999999</v>
      </c>
    </row>
    <row r="161" spans="1:1" x14ac:dyDescent="0.3">
      <c r="A161">
        <v>7.3701600000000003</v>
      </c>
    </row>
    <row r="162" spans="1:1" x14ac:dyDescent="0.3">
      <c r="A162">
        <v>6.0484400000000003</v>
      </c>
    </row>
    <row r="163" spans="1:1" x14ac:dyDescent="0.3">
      <c r="A163">
        <v>12.3918</v>
      </c>
    </row>
    <row r="164" spans="1:1" x14ac:dyDescent="0.3">
      <c r="A164">
        <v>10.216699999999999</v>
      </c>
    </row>
    <row r="165" spans="1:1" x14ac:dyDescent="0.3">
      <c r="A165">
        <v>12.779199999999999</v>
      </c>
    </row>
    <row r="166" spans="1:1" x14ac:dyDescent="0.3">
      <c r="A166">
        <v>10.186999999999999</v>
      </c>
    </row>
    <row r="167" spans="1:1" x14ac:dyDescent="0.3">
      <c r="A167">
        <v>7.1297499999999996</v>
      </c>
    </row>
    <row r="168" spans="1:1" x14ac:dyDescent="0.3">
      <c r="A168">
        <v>13.097799999999999</v>
      </c>
    </row>
    <row r="169" spans="1:1" x14ac:dyDescent="0.3">
      <c r="A169">
        <v>8.1488800000000001</v>
      </c>
    </row>
    <row r="170" spans="1:1" x14ac:dyDescent="0.3">
      <c r="A170">
        <v>10.954599999999999</v>
      </c>
    </row>
    <row r="171" spans="1:1" x14ac:dyDescent="0.3">
      <c r="A171">
        <v>10.660600000000001</v>
      </c>
    </row>
    <row r="172" spans="1:1" x14ac:dyDescent="0.3">
      <c r="A172">
        <v>10.0425</v>
      </c>
    </row>
    <row r="173" spans="1:1" x14ac:dyDescent="0.3">
      <c r="A173">
        <v>11.7302</v>
      </c>
    </row>
    <row r="174" spans="1:1" x14ac:dyDescent="0.3">
      <c r="A174">
        <v>11.529400000000001</v>
      </c>
    </row>
    <row r="175" spans="1:1" x14ac:dyDescent="0.3">
      <c r="A175">
        <v>9.9584100000000007</v>
      </c>
    </row>
    <row r="176" spans="1:1" x14ac:dyDescent="0.3">
      <c r="A176">
        <v>12.8461</v>
      </c>
    </row>
    <row r="177" spans="1:1" x14ac:dyDescent="0.3">
      <c r="A177">
        <v>12.2064</v>
      </c>
    </row>
    <row r="178" spans="1:1" x14ac:dyDescent="0.3">
      <c r="A178">
        <v>7.0911200000000001</v>
      </c>
    </row>
    <row r="179" spans="1:1" x14ac:dyDescent="0.3">
      <c r="A179">
        <v>9.5416399999999992</v>
      </c>
    </row>
    <row r="180" spans="1:1" x14ac:dyDescent="0.3">
      <c r="A180">
        <v>6.6141500000000004</v>
      </c>
    </row>
    <row r="181" spans="1:1" x14ac:dyDescent="0.3">
      <c r="A181">
        <v>11.8444</v>
      </c>
    </row>
    <row r="182" spans="1:1" x14ac:dyDescent="0.3">
      <c r="A182">
        <v>7.3833099999999998</v>
      </c>
    </row>
    <row r="183" spans="1:1" x14ac:dyDescent="0.3">
      <c r="A183">
        <v>7.8483700000000001</v>
      </c>
    </row>
    <row r="184" spans="1:1" x14ac:dyDescent="0.3">
      <c r="A184">
        <v>9.9773200000000006</v>
      </c>
    </row>
    <row r="185" spans="1:1" x14ac:dyDescent="0.3">
      <c r="A185">
        <v>7.0141499999999999</v>
      </c>
    </row>
    <row r="186" spans="1:1" x14ac:dyDescent="0.3">
      <c r="A186">
        <v>10.7925</v>
      </c>
    </row>
    <row r="187" spans="1:1" x14ac:dyDescent="0.3">
      <c r="A187">
        <v>13.4587</v>
      </c>
    </row>
    <row r="188" spans="1:1" x14ac:dyDescent="0.3">
      <c r="A188">
        <v>12.125299999999999</v>
      </c>
    </row>
    <row r="189" spans="1:1" x14ac:dyDescent="0.3">
      <c r="A189">
        <v>6.3173899999999996</v>
      </c>
    </row>
    <row r="190" spans="1:1" x14ac:dyDescent="0.3">
      <c r="A190">
        <v>10.997999999999999</v>
      </c>
    </row>
    <row r="191" spans="1:1" x14ac:dyDescent="0.3">
      <c r="A191">
        <v>6.1076899999999998</v>
      </c>
    </row>
    <row r="192" spans="1:1" x14ac:dyDescent="0.3">
      <c r="A192">
        <v>13.089700000000001</v>
      </c>
    </row>
    <row r="193" spans="1:1" x14ac:dyDescent="0.3">
      <c r="A193">
        <v>8.3881999999999994</v>
      </c>
    </row>
    <row r="194" spans="1:1" x14ac:dyDescent="0.3">
      <c r="A194">
        <v>10.268800000000001</v>
      </c>
    </row>
    <row r="195" spans="1:1" x14ac:dyDescent="0.3">
      <c r="A195">
        <v>7.62296</v>
      </c>
    </row>
    <row r="196" spans="1:1" x14ac:dyDescent="0.3">
      <c r="A196">
        <v>12.963699999999999</v>
      </c>
    </row>
    <row r="197" spans="1:1" x14ac:dyDescent="0.3">
      <c r="A197">
        <v>12.4116</v>
      </c>
    </row>
    <row r="198" spans="1:1" x14ac:dyDescent="0.3">
      <c r="A198">
        <v>12.0854</v>
      </c>
    </row>
    <row r="199" spans="1:1" x14ac:dyDescent="0.3">
      <c r="A199">
        <v>11.693300000000001</v>
      </c>
    </row>
    <row r="200" spans="1:1" x14ac:dyDescent="0.3">
      <c r="A200">
        <v>9.3462999999999994</v>
      </c>
    </row>
    <row r="201" spans="1:1" x14ac:dyDescent="0.3">
      <c r="A201">
        <v>10.797800000000001</v>
      </c>
    </row>
  </sheetData>
  <mergeCells count="1">
    <mergeCell ref="C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38B7-5703-4B29-92EE-3C2BECB4B466}">
  <dimension ref="A1:N201"/>
  <sheetViews>
    <sheetView workbookViewId="0">
      <selection activeCell="J19" sqref="J19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4.6172300000000002</v>
      </c>
    </row>
    <row r="3" spans="1:1" x14ac:dyDescent="0.3">
      <c r="A3">
        <v>4.6724699999999997</v>
      </c>
    </row>
    <row r="4" spans="1:1" x14ac:dyDescent="0.3">
      <c r="A4">
        <v>4.7889799999999996</v>
      </c>
    </row>
    <row r="5" spans="1:1" x14ac:dyDescent="0.3">
      <c r="A5">
        <v>4.8736100000000002</v>
      </c>
    </row>
    <row r="6" spans="1:1" x14ac:dyDescent="0.3">
      <c r="A6">
        <v>4.4142700000000001</v>
      </c>
    </row>
    <row r="7" spans="1:1" x14ac:dyDescent="0.3">
      <c r="A7">
        <v>4.4835900000000004</v>
      </c>
    </row>
    <row r="8" spans="1:1" x14ac:dyDescent="0.3">
      <c r="A8">
        <v>3.7865500000000001</v>
      </c>
    </row>
    <row r="9" spans="1:1" x14ac:dyDescent="0.3">
      <c r="A9">
        <v>4.0057</v>
      </c>
    </row>
    <row r="10" spans="1:1" x14ac:dyDescent="0.3">
      <c r="A10">
        <v>4.3070300000000001</v>
      </c>
    </row>
    <row r="11" spans="1:1" x14ac:dyDescent="0.3">
      <c r="A11">
        <v>4.78566</v>
      </c>
    </row>
    <row r="12" spans="1:1" x14ac:dyDescent="0.3">
      <c r="A12">
        <v>4.6335600000000001</v>
      </c>
    </row>
    <row r="13" spans="1:1" x14ac:dyDescent="0.3">
      <c r="A13">
        <v>4.4124999999999996</v>
      </c>
    </row>
    <row r="14" spans="1:1" x14ac:dyDescent="0.3">
      <c r="A14">
        <v>4.50305</v>
      </c>
    </row>
    <row r="15" spans="1:1" x14ac:dyDescent="0.3">
      <c r="A15">
        <v>4.0792799999999998</v>
      </c>
    </row>
    <row r="16" spans="1:1" x14ac:dyDescent="0.3">
      <c r="A16">
        <v>4.4855099999999997</v>
      </c>
    </row>
    <row r="17" spans="1:14" x14ac:dyDescent="0.3">
      <c r="A17">
        <v>3.95275</v>
      </c>
    </row>
    <row r="18" spans="1:14" x14ac:dyDescent="0.3">
      <c r="A18">
        <v>4.5153100000000004</v>
      </c>
      <c r="C18">
        <f>MAX(A2:A201)</f>
        <v>4.9149500000000002</v>
      </c>
    </row>
    <row r="19" spans="1:14" x14ac:dyDescent="0.3">
      <c r="A19">
        <v>4.4323899999999998</v>
      </c>
      <c r="C19">
        <f>MIN(A2:A201)</f>
        <v>3.7865500000000001</v>
      </c>
    </row>
    <row r="20" spans="1:14" x14ac:dyDescent="0.3">
      <c r="A20">
        <v>4.7469700000000001</v>
      </c>
      <c r="C20">
        <f>(C18+C19)/2</f>
        <v>4.3507499999999997</v>
      </c>
    </row>
    <row r="21" spans="1:14" x14ac:dyDescent="0.3">
      <c r="A21">
        <v>3.8348900000000001</v>
      </c>
    </row>
    <row r="22" spans="1:14" x14ac:dyDescent="0.3">
      <c r="A22">
        <v>4.0344800000000003</v>
      </c>
      <c r="C22" s="14" t="s">
        <v>9</v>
      </c>
      <c r="D22" s="14"/>
      <c r="E22" s="14"/>
      <c r="F22" s="14"/>
      <c r="G22" s="14"/>
      <c r="H22" s="14"/>
      <c r="I22" s="14"/>
      <c r="J22" s="14"/>
      <c r="M22" s="1" t="s">
        <v>16</v>
      </c>
      <c r="N22" s="2">
        <f>SUM(J24:J63)</f>
        <v>40</v>
      </c>
    </row>
    <row r="23" spans="1:14" x14ac:dyDescent="0.3">
      <c r="A23">
        <v>4.4577499999999999</v>
      </c>
      <c r="C23" s="1" t="s">
        <v>10</v>
      </c>
      <c r="D23" s="1" t="s">
        <v>11</v>
      </c>
      <c r="E23" s="1"/>
      <c r="F23" s="1" t="s">
        <v>12</v>
      </c>
      <c r="G23" s="1" t="s">
        <v>13</v>
      </c>
      <c r="H23" s="1"/>
      <c r="I23" s="1" t="s">
        <v>14</v>
      </c>
      <c r="J23" s="1" t="s">
        <v>15</v>
      </c>
      <c r="M23" s="1" t="s">
        <v>17</v>
      </c>
      <c r="N23" s="2">
        <v>0.05</v>
      </c>
    </row>
    <row r="24" spans="1:14" x14ac:dyDescent="0.3">
      <c r="A24">
        <v>4.7347999999999999</v>
      </c>
      <c r="C24" s="2">
        <v>1</v>
      </c>
      <c r="D24" s="2">
        <f>E24*($C$18-$C$19)+$C$19</f>
        <v>3.8147600000000002</v>
      </c>
      <c r="E24" s="2">
        <v>2.5000000000000001E-2</v>
      </c>
      <c r="F24" s="2">
        <v>2.5000000000000001E-2</v>
      </c>
      <c r="G24" s="2">
        <v>5</v>
      </c>
      <c r="H24" s="2">
        <f>COUNTIF($A$2:$A$201, "&lt;="&amp;D24)</f>
        <v>7</v>
      </c>
      <c r="I24" s="2">
        <f>H24</f>
        <v>7</v>
      </c>
      <c r="J24" s="2">
        <f>((I24-G24)^2)/G24</f>
        <v>0.8</v>
      </c>
      <c r="M24" s="1" t="s">
        <v>18</v>
      </c>
      <c r="N24" s="2">
        <f>_xlfn.CHISQ.INV(0.95, 38)</f>
        <v>53.383540622969299</v>
      </c>
    </row>
    <row r="25" spans="1:14" x14ac:dyDescent="0.3">
      <c r="A25">
        <v>4.3133699999999999</v>
      </c>
      <c r="C25" s="2">
        <v>2</v>
      </c>
      <c r="D25" s="2">
        <f t="shared" ref="D25:D63" si="0">E25*($C$18-$C$19)+$C$19</f>
        <v>3.8429700000000002</v>
      </c>
      <c r="E25" s="2">
        <f>E24+0.025</f>
        <v>0.05</v>
      </c>
      <c r="F25" s="2">
        <v>2.5000000000000001E-2</v>
      </c>
      <c r="G25" s="2">
        <v>5</v>
      </c>
      <c r="H25" s="2">
        <f t="shared" ref="H25:H63" si="1">COUNTIF($A$2:$A$201, "&lt;="&amp;D25)</f>
        <v>15</v>
      </c>
      <c r="I25" s="2">
        <f>H25-H24</f>
        <v>8</v>
      </c>
      <c r="J25" s="2">
        <f t="shared" ref="J25:J63" si="2">((I25-G25)^2)/G25</f>
        <v>1.8</v>
      </c>
      <c r="N25" t="s">
        <v>19</v>
      </c>
    </row>
    <row r="26" spans="1:14" x14ac:dyDescent="0.3">
      <c r="A26">
        <v>3.8112300000000001</v>
      </c>
      <c r="C26" s="2">
        <v>3</v>
      </c>
      <c r="D26" s="2">
        <f t="shared" si="0"/>
        <v>3.8711800000000003</v>
      </c>
      <c r="E26" s="2">
        <f>E25+0.025</f>
        <v>7.5000000000000011E-2</v>
      </c>
      <c r="F26" s="2">
        <v>2.5000000000000001E-2</v>
      </c>
      <c r="G26" s="2">
        <v>5</v>
      </c>
      <c r="H26" s="2">
        <f t="shared" si="1"/>
        <v>19</v>
      </c>
      <c r="I26" s="2">
        <f>H26-H25</f>
        <v>4</v>
      </c>
      <c r="J26" s="2">
        <f t="shared" si="2"/>
        <v>0.2</v>
      </c>
    </row>
    <row r="27" spans="1:14" x14ac:dyDescent="0.3">
      <c r="A27">
        <v>4.5043199999999999</v>
      </c>
      <c r="C27" s="2">
        <v>4</v>
      </c>
      <c r="D27" s="2">
        <f t="shared" si="0"/>
        <v>3.8993899999999999</v>
      </c>
      <c r="E27" s="2">
        <f t="shared" ref="E27:E63" si="3">E26+0.025</f>
        <v>0.1</v>
      </c>
      <c r="F27" s="2">
        <v>2.5000000000000001E-2</v>
      </c>
      <c r="G27" s="2">
        <v>5</v>
      </c>
      <c r="H27" s="2">
        <f t="shared" si="1"/>
        <v>24</v>
      </c>
      <c r="I27" s="2">
        <f t="shared" ref="I27:I60" si="4">H27-H26</f>
        <v>5</v>
      </c>
      <c r="J27" s="2">
        <f t="shared" si="2"/>
        <v>0</v>
      </c>
    </row>
    <row r="28" spans="1:14" x14ac:dyDescent="0.3">
      <c r="A28">
        <v>4.7442099999999998</v>
      </c>
      <c r="C28" s="2">
        <v>5</v>
      </c>
      <c r="D28" s="2">
        <f t="shared" si="0"/>
        <v>3.9276</v>
      </c>
      <c r="E28" s="2">
        <f t="shared" si="3"/>
        <v>0.125</v>
      </c>
      <c r="F28" s="2">
        <v>2.5000000000000001E-2</v>
      </c>
      <c r="G28" s="2">
        <v>5</v>
      </c>
      <c r="H28" s="2">
        <f t="shared" si="1"/>
        <v>30</v>
      </c>
      <c r="I28" s="2">
        <f t="shared" si="4"/>
        <v>6</v>
      </c>
      <c r="J28" s="2">
        <f t="shared" si="2"/>
        <v>0.2</v>
      </c>
    </row>
    <row r="29" spans="1:14" x14ac:dyDescent="0.3">
      <c r="A29">
        <v>4.8927300000000002</v>
      </c>
      <c r="C29" s="2">
        <v>6</v>
      </c>
      <c r="D29" s="2">
        <f t="shared" si="0"/>
        <v>3.95581</v>
      </c>
      <c r="E29" s="2">
        <f t="shared" si="3"/>
        <v>0.15</v>
      </c>
      <c r="F29" s="2">
        <v>2.5000000000000001E-2</v>
      </c>
      <c r="G29" s="2">
        <v>5</v>
      </c>
      <c r="H29" s="2">
        <f t="shared" si="1"/>
        <v>36</v>
      </c>
      <c r="I29" s="2">
        <f t="shared" si="4"/>
        <v>6</v>
      </c>
      <c r="J29" s="2">
        <f t="shared" si="2"/>
        <v>0.2</v>
      </c>
    </row>
    <row r="30" spans="1:14" x14ac:dyDescent="0.3">
      <c r="A30">
        <v>4.6733599999999997</v>
      </c>
      <c r="C30" s="2">
        <v>7</v>
      </c>
      <c r="D30" s="2">
        <f t="shared" si="0"/>
        <v>3.9840200000000001</v>
      </c>
      <c r="E30" s="2">
        <f t="shared" si="3"/>
        <v>0.17499999999999999</v>
      </c>
      <c r="F30" s="2">
        <v>2.5000000000000001E-2</v>
      </c>
      <c r="G30" s="2">
        <v>5</v>
      </c>
      <c r="H30" s="2">
        <f t="shared" si="1"/>
        <v>41</v>
      </c>
      <c r="I30" s="2">
        <f t="shared" si="4"/>
        <v>5</v>
      </c>
      <c r="J30" s="2">
        <f t="shared" si="2"/>
        <v>0</v>
      </c>
    </row>
    <row r="31" spans="1:14" x14ac:dyDescent="0.3">
      <c r="A31">
        <v>3.9186100000000001</v>
      </c>
      <c r="C31" s="2">
        <v>8</v>
      </c>
      <c r="D31" s="2">
        <f t="shared" si="0"/>
        <v>4.0122299999999997</v>
      </c>
      <c r="E31" s="2">
        <f t="shared" si="3"/>
        <v>0.19999999999999998</v>
      </c>
      <c r="F31" s="2">
        <v>2.5000000000000001E-2</v>
      </c>
      <c r="G31" s="2">
        <v>5</v>
      </c>
      <c r="H31" s="2">
        <f t="shared" si="1"/>
        <v>45</v>
      </c>
      <c r="I31" s="2">
        <f t="shared" si="4"/>
        <v>4</v>
      </c>
      <c r="J31" s="2">
        <f t="shared" si="2"/>
        <v>0.2</v>
      </c>
    </row>
    <row r="32" spans="1:14" x14ac:dyDescent="0.3">
      <c r="A32">
        <v>4.6408800000000001</v>
      </c>
      <c r="C32" s="2">
        <v>9</v>
      </c>
      <c r="D32" s="2">
        <f t="shared" si="0"/>
        <v>4.0404400000000003</v>
      </c>
      <c r="E32" s="2">
        <f t="shared" si="3"/>
        <v>0.22499999999999998</v>
      </c>
      <c r="F32" s="2">
        <v>2.5000000000000001E-2</v>
      </c>
      <c r="G32" s="2">
        <v>5</v>
      </c>
      <c r="H32" s="2">
        <f t="shared" si="1"/>
        <v>49</v>
      </c>
      <c r="I32" s="2">
        <f t="shared" si="4"/>
        <v>4</v>
      </c>
      <c r="J32" s="2">
        <f t="shared" si="2"/>
        <v>0.2</v>
      </c>
    </row>
    <row r="33" spans="1:10" x14ac:dyDescent="0.3">
      <c r="A33">
        <v>4.2151699999999996</v>
      </c>
      <c r="C33" s="2">
        <v>10</v>
      </c>
      <c r="D33" s="2">
        <f t="shared" si="0"/>
        <v>4.0686499999999999</v>
      </c>
      <c r="E33" s="2">
        <f t="shared" si="3"/>
        <v>0.24999999999999997</v>
      </c>
      <c r="F33" s="2">
        <v>2.5000000000000001E-2</v>
      </c>
      <c r="G33" s="2">
        <v>5</v>
      </c>
      <c r="H33" s="2">
        <f t="shared" si="1"/>
        <v>52</v>
      </c>
      <c r="I33" s="2">
        <f t="shared" si="4"/>
        <v>3</v>
      </c>
      <c r="J33" s="2">
        <f t="shared" si="2"/>
        <v>0.8</v>
      </c>
    </row>
    <row r="34" spans="1:10" x14ac:dyDescent="0.3">
      <c r="A34">
        <v>4.1511300000000002</v>
      </c>
      <c r="C34" s="2">
        <v>11</v>
      </c>
      <c r="D34" s="2">
        <f t="shared" si="0"/>
        <v>4.0968600000000004</v>
      </c>
      <c r="E34" s="2">
        <f t="shared" si="3"/>
        <v>0.27499999999999997</v>
      </c>
      <c r="F34" s="2">
        <v>2.5000000000000001E-2</v>
      </c>
      <c r="G34" s="2">
        <v>5</v>
      </c>
      <c r="H34" s="2">
        <f t="shared" si="1"/>
        <v>59</v>
      </c>
      <c r="I34" s="2">
        <f t="shared" si="4"/>
        <v>7</v>
      </c>
      <c r="J34" s="2">
        <f t="shared" si="2"/>
        <v>0.8</v>
      </c>
    </row>
    <row r="35" spans="1:10" x14ac:dyDescent="0.3">
      <c r="A35">
        <v>4.7271599999999996</v>
      </c>
      <c r="C35" s="2">
        <v>12</v>
      </c>
      <c r="D35" s="2">
        <f t="shared" si="0"/>
        <v>4.12507</v>
      </c>
      <c r="E35" s="2">
        <f t="shared" si="3"/>
        <v>0.3</v>
      </c>
      <c r="F35" s="2">
        <v>2.5000000000000001E-2</v>
      </c>
      <c r="G35" s="2">
        <v>5</v>
      </c>
      <c r="H35" s="2">
        <f t="shared" si="1"/>
        <v>64</v>
      </c>
      <c r="I35" s="2">
        <f t="shared" si="4"/>
        <v>5</v>
      </c>
      <c r="J35" s="2">
        <f t="shared" si="2"/>
        <v>0</v>
      </c>
    </row>
    <row r="36" spans="1:10" x14ac:dyDescent="0.3">
      <c r="A36">
        <v>3.8379099999999999</v>
      </c>
      <c r="C36" s="2">
        <v>13</v>
      </c>
      <c r="D36" s="2">
        <f t="shared" si="0"/>
        <v>4.1532800000000005</v>
      </c>
      <c r="E36" s="2">
        <f t="shared" si="3"/>
        <v>0.32500000000000001</v>
      </c>
      <c r="F36" s="2">
        <v>2.5000000000000001E-2</v>
      </c>
      <c r="G36" s="2">
        <v>5</v>
      </c>
      <c r="H36" s="2">
        <f t="shared" si="1"/>
        <v>67</v>
      </c>
      <c r="I36" s="2">
        <f t="shared" si="4"/>
        <v>3</v>
      </c>
      <c r="J36" s="2">
        <f t="shared" si="2"/>
        <v>0.8</v>
      </c>
    </row>
    <row r="37" spans="1:10" x14ac:dyDescent="0.3">
      <c r="A37">
        <v>4.7559100000000001</v>
      </c>
      <c r="C37" s="2">
        <v>14</v>
      </c>
      <c r="D37" s="2">
        <f t="shared" si="0"/>
        <v>4.1814900000000002</v>
      </c>
      <c r="E37" s="2">
        <f t="shared" si="3"/>
        <v>0.35000000000000003</v>
      </c>
      <c r="F37" s="2">
        <v>2.5000000000000001E-2</v>
      </c>
      <c r="G37" s="2">
        <v>5</v>
      </c>
      <c r="H37" s="2">
        <f t="shared" si="1"/>
        <v>72</v>
      </c>
      <c r="I37" s="2">
        <f t="shared" si="4"/>
        <v>5</v>
      </c>
      <c r="J37" s="2">
        <f t="shared" si="2"/>
        <v>0</v>
      </c>
    </row>
    <row r="38" spans="1:10" x14ac:dyDescent="0.3">
      <c r="A38">
        <v>3.8133900000000001</v>
      </c>
      <c r="C38" s="2">
        <v>15</v>
      </c>
      <c r="D38" s="2">
        <f t="shared" si="0"/>
        <v>4.2096999999999998</v>
      </c>
      <c r="E38" s="2">
        <f t="shared" si="3"/>
        <v>0.37500000000000006</v>
      </c>
      <c r="F38" s="2">
        <v>2.5000000000000001E-2</v>
      </c>
      <c r="G38" s="2">
        <v>5</v>
      </c>
      <c r="H38" s="2">
        <f t="shared" si="1"/>
        <v>77</v>
      </c>
      <c r="I38" s="2">
        <f t="shared" si="4"/>
        <v>5</v>
      </c>
      <c r="J38" s="2">
        <f t="shared" si="2"/>
        <v>0</v>
      </c>
    </row>
    <row r="39" spans="1:10" x14ac:dyDescent="0.3">
      <c r="A39">
        <v>4.0350999999999999</v>
      </c>
      <c r="C39" s="2">
        <v>16</v>
      </c>
      <c r="D39" s="2">
        <f t="shared" si="0"/>
        <v>4.2379100000000003</v>
      </c>
      <c r="E39" s="2">
        <f t="shared" si="3"/>
        <v>0.40000000000000008</v>
      </c>
      <c r="F39" s="2">
        <v>2.5000000000000001E-2</v>
      </c>
      <c r="G39" s="2">
        <v>5</v>
      </c>
      <c r="H39" s="2">
        <f t="shared" si="1"/>
        <v>84</v>
      </c>
      <c r="I39" s="2">
        <f t="shared" si="4"/>
        <v>7</v>
      </c>
      <c r="J39" s="2">
        <f t="shared" si="2"/>
        <v>0.8</v>
      </c>
    </row>
    <row r="40" spans="1:10" x14ac:dyDescent="0.3">
      <c r="A40">
        <v>4.57911</v>
      </c>
      <c r="C40" s="2">
        <v>17</v>
      </c>
      <c r="D40" s="2">
        <f t="shared" si="0"/>
        <v>4.2661199999999999</v>
      </c>
      <c r="E40" s="2">
        <f t="shared" si="3"/>
        <v>0.4250000000000001</v>
      </c>
      <c r="F40" s="2">
        <v>2.5000000000000001E-2</v>
      </c>
      <c r="G40" s="2">
        <v>5</v>
      </c>
      <c r="H40" s="2">
        <f t="shared" si="1"/>
        <v>88</v>
      </c>
      <c r="I40" s="2">
        <f t="shared" si="4"/>
        <v>4</v>
      </c>
      <c r="J40" s="2">
        <f t="shared" si="2"/>
        <v>0.2</v>
      </c>
    </row>
    <row r="41" spans="1:10" x14ac:dyDescent="0.3">
      <c r="A41">
        <v>4.5176699999999999</v>
      </c>
      <c r="C41" s="2">
        <v>18</v>
      </c>
      <c r="D41" s="2">
        <f t="shared" si="0"/>
        <v>4.2943300000000004</v>
      </c>
      <c r="E41" s="2">
        <f t="shared" si="3"/>
        <v>0.45000000000000012</v>
      </c>
      <c r="F41" s="2">
        <v>2.5000000000000001E-2</v>
      </c>
      <c r="G41" s="2">
        <v>5</v>
      </c>
      <c r="H41" s="2">
        <f t="shared" si="1"/>
        <v>93</v>
      </c>
      <c r="I41" s="2">
        <f t="shared" si="4"/>
        <v>5</v>
      </c>
      <c r="J41" s="2">
        <f t="shared" si="2"/>
        <v>0</v>
      </c>
    </row>
    <row r="42" spans="1:10" x14ac:dyDescent="0.3">
      <c r="A42">
        <v>3.8410700000000002</v>
      </c>
      <c r="C42" s="2">
        <v>19</v>
      </c>
      <c r="D42" s="2">
        <f t="shared" si="0"/>
        <v>4.32254</v>
      </c>
      <c r="E42" s="2">
        <f t="shared" si="3"/>
        <v>0.47500000000000014</v>
      </c>
      <c r="F42" s="2">
        <v>2.5000000000000001E-2</v>
      </c>
      <c r="G42" s="2">
        <v>5</v>
      </c>
      <c r="H42" s="2">
        <f t="shared" si="1"/>
        <v>103</v>
      </c>
      <c r="I42" s="2">
        <f t="shared" si="4"/>
        <v>10</v>
      </c>
      <c r="J42" s="2">
        <f t="shared" si="2"/>
        <v>5</v>
      </c>
    </row>
    <row r="43" spans="1:10" x14ac:dyDescent="0.3">
      <c r="A43">
        <v>4.5441000000000003</v>
      </c>
      <c r="C43" s="2">
        <v>20</v>
      </c>
      <c r="D43" s="2">
        <f t="shared" si="0"/>
        <v>4.3507500000000006</v>
      </c>
      <c r="E43" s="2">
        <f t="shared" si="3"/>
        <v>0.50000000000000011</v>
      </c>
      <c r="F43" s="2">
        <v>2.5000000000000001E-2</v>
      </c>
      <c r="G43" s="2">
        <v>5</v>
      </c>
      <c r="H43" s="2">
        <f t="shared" si="1"/>
        <v>106</v>
      </c>
      <c r="I43" s="2">
        <f t="shared" si="4"/>
        <v>3</v>
      </c>
      <c r="J43" s="2">
        <f t="shared" si="2"/>
        <v>0.8</v>
      </c>
    </row>
    <row r="44" spans="1:10" x14ac:dyDescent="0.3">
      <c r="A44">
        <v>4.2740499999999999</v>
      </c>
      <c r="C44" s="2">
        <v>21</v>
      </c>
      <c r="D44" s="2">
        <f t="shared" si="0"/>
        <v>4.3789600000000002</v>
      </c>
      <c r="E44" s="2">
        <f t="shared" si="3"/>
        <v>0.52500000000000013</v>
      </c>
      <c r="F44" s="2">
        <v>2.5000000000000001E-2</v>
      </c>
      <c r="G44" s="2">
        <v>5</v>
      </c>
      <c r="H44" s="2">
        <f t="shared" si="1"/>
        <v>107</v>
      </c>
      <c r="I44" s="2">
        <f t="shared" si="4"/>
        <v>1</v>
      </c>
      <c r="J44" s="2">
        <f t="shared" si="2"/>
        <v>3.2</v>
      </c>
    </row>
    <row r="45" spans="1:10" x14ac:dyDescent="0.3">
      <c r="A45">
        <v>3.8538999999999999</v>
      </c>
      <c r="C45" s="2">
        <v>22</v>
      </c>
      <c r="D45" s="2">
        <f t="shared" si="0"/>
        <v>4.4071700000000007</v>
      </c>
      <c r="E45" s="2">
        <f t="shared" si="3"/>
        <v>0.55000000000000016</v>
      </c>
      <c r="F45" s="2">
        <v>2.5000000000000001E-2</v>
      </c>
      <c r="G45" s="2">
        <v>5</v>
      </c>
      <c r="H45" s="2">
        <f t="shared" si="1"/>
        <v>111</v>
      </c>
      <c r="I45" s="2">
        <f t="shared" si="4"/>
        <v>4</v>
      </c>
      <c r="J45" s="2">
        <f t="shared" si="2"/>
        <v>0.2</v>
      </c>
    </row>
    <row r="46" spans="1:10" x14ac:dyDescent="0.3">
      <c r="A46">
        <v>4.9149500000000002</v>
      </c>
      <c r="C46" s="2">
        <v>23</v>
      </c>
      <c r="D46" s="2">
        <f t="shared" si="0"/>
        <v>4.4353800000000003</v>
      </c>
      <c r="E46" s="2">
        <f t="shared" si="3"/>
        <v>0.57500000000000018</v>
      </c>
      <c r="F46" s="2">
        <v>2.5000000000000001E-2</v>
      </c>
      <c r="G46" s="2">
        <v>5</v>
      </c>
      <c r="H46" s="2">
        <f t="shared" si="1"/>
        <v>118</v>
      </c>
      <c r="I46" s="2">
        <f t="shared" si="4"/>
        <v>7</v>
      </c>
      <c r="J46" s="2">
        <f t="shared" si="2"/>
        <v>0.8</v>
      </c>
    </row>
    <row r="47" spans="1:10" x14ac:dyDescent="0.3">
      <c r="A47">
        <v>4.2398600000000002</v>
      </c>
      <c r="C47" s="2">
        <v>24</v>
      </c>
      <c r="D47" s="2">
        <f t="shared" si="0"/>
        <v>4.4635899999999999</v>
      </c>
      <c r="E47" s="2">
        <f t="shared" si="3"/>
        <v>0.6000000000000002</v>
      </c>
      <c r="F47" s="2">
        <v>2.5000000000000001E-2</v>
      </c>
      <c r="G47" s="2">
        <v>5</v>
      </c>
      <c r="H47" s="2">
        <f t="shared" si="1"/>
        <v>125</v>
      </c>
      <c r="I47" s="2">
        <f t="shared" si="4"/>
        <v>7</v>
      </c>
      <c r="J47" s="2">
        <f t="shared" si="2"/>
        <v>0.8</v>
      </c>
    </row>
    <row r="48" spans="1:10" x14ac:dyDescent="0.3">
      <c r="A48">
        <v>3.8936500000000001</v>
      </c>
      <c r="C48" s="2">
        <v>25</v>
      </c>
      <c r="D48" s="2">
        <f t="shared" si="0"/>
        <v>4.4918000000000005</v>
      </c>
      <c r="E48" s="2">
        <f t="shared" si="3"/>
        <v>0.62500000000000022</v>
      </c>
      <c r="F48" s="2">
        <v>2.5000000000000001E-2</v>
      </c>
      <c r="G48" s="2">
        <v>5</v>
      </c>
      <c r="H48" s="2">
        <f t="shared" si="1"/>
        <v>129</v>
      </c>
      <c r="I48" s="2">
        <f t="shared" si="4"/>
        <v>4</v>
      </c>
      <c r="J48" s="2">
        <f t="shared" si="2"/>
        <v>0.2</v>
      </c>
    </row>
    <row r="49" spans="1:10" x14ac:dyDescent="0.3">
      <c r="A49">
        <v>4.4897999999999998</v>
      </c>
      <c r="C49" s="2">
        <v>26</v>
      </c>
      <c r="D49" s="2">
        <f t="shared" si="0"/>
        <v>4.5200100000000001</v>
      </c>
      <c r="E49" s="2">
        <f t="shared" si="3"/>
        <v>0.65000000000000024</v>
      </c>
      <c r="F49" s="2">
        <v>2.5000000000000001E-2</v>
      </c>
      <c r="G49" s="2">
        <v>5</v>
      </c>
      <c r="H49" s="2">
        <f t="shared" si="1"/>
        <v>138</v>
      </c>
      <c r="I49" s="2">
        <f t="shared" si="4"/>
        <v>9</v>
      </c>
      <c r="J49" s="2">
        <f t="shared" si="2"/>
        <v>3.2</v>
      </c>
    </row>
    <row r="50" spans="1:10" x14ac:dyDescent="0.3">
      <c r="A50">
        <v>4.8572300000000004</v>
      </c>
      <c r="C50" s="2">
        <v>27</v>
      </c>
      <c r="D50" s="2">
        <f t="shared" si="0"/>
        <v>4.5482200000000006</v>
      </c>
      <c r="E50" s="2">
        <f t="shared" si="3"/>
        <v>0.67500000000000027</v>
      </c>
      <c r="F50" s="2">
        <v>2.5000000000000001E-2</v>
      </c>
      <c r="G50" s="2">
        <v>5</v>
      </c>
      <c r="H50" s="2">
        <f t="shared" si="1"/>
        <v>144</v>
      </c>
      <c r="I50" s="2">
        <f t="shared" si="4"/>
        <v>6</v>
      </c>
      <c r="J50" s="2">
        <f t="shared" si="2"/>
        <v>0.2</v>
      </c>
    </row>
    <row r="51" spans="1:10" x14ac:dyDescent="0.3">
      <c r="A51">
        <v>4.7398499999999997</v>
      </c>
      <c r="C51" s="2">
        <v>28</v>
      </c>
      <c r="D51" s="2">
        <f t="shared" si="0"/>
        <v>4.5764300000000002</v>
      </c>
      <c r="E51" s="2">
        <f t="shared" si="3"/>
        <v>0.70000000000000029</v>
      </c>
      <c r="F51" s="2">
        <v>2.5000000000000001E-2</v>
      </c>
      <c r="G51" s="2">
        <v>5</v>
      </c>
      <c r="H51" s="2">
        <f t="shared" si="1"/>
        <v>146</v>
      </c>
      <c r="I51" s="2">
        <f t="shared" si="4"/>
        <v>2</v>
      </c>
      <c r="J51" s="2">
        <f t="shared" si="2"/>
        <v>1.8</v>
      </c>
    </row>
    <row r="52" spans="1:10" x14ac:dyDescent="0.3">
      <c r="A52">
        <v>3.8996200000000001</v>
      </c>
      <c r="C52" s="2">
        <v>29</v>
      </c>
      <c r="D52" s="2">
        <f t="shared" si="0"/>
        <v>4.6046400000000007</v>
      </c>
      <c r="E52" s="2">
        <f t="shared" si="3"/>
        <v>0.72500000000000031</v>
      </c>
      <c r="F52" s="2">
        <v>2.5000000000000001E-2</v>
      </c>
      <c r="G52" s="2">
        <v>5</v>
      </c>
      <c r="H52" s="2">
        <f t="shared" si="1"/>
        <v>148</v>
      </c>
      <c r="I52" s="2">
        <f t="shared" si="4"/>
        <v>2</v>
      </c>
      <c r="J52" s="2">
        <f t="shared" si="2"/>
        <v>1.8</v>
      </c>
    </row>
    <row r="53" spans="1:10" x14ac:dyDescent="0.3">
      <c r="A53">
        <v>3.8128700000000002</v>
      </c>
      <c r="C53" s="2">
        <v>30</v>
      </c>
      <c r="D53" s="2">
        <f t="shared" si="0"/>
        <v>4.6328500000000004</v>
      </c>
      <c r="E53" s="2">
        <f t="shared" si="3"/>
        <v>0.75000000000000033</v>
      </c>
      <c r="F53" s="2">
        <v>2.5000000000000001E-2</v>
      </c>
      <c r="G53" s="2">
        <v>5</v>
      </c>
      <c r="H53" s="2">
        <f t="shared" si="1"/>
        <v>152</v>
      </c>
      <c r="I53" s="2">
        <f t="shared" si="4"/>
        <v>4</v>
      </c>
      <c r="J53" s="2">
        <f t="shared" si="2"/>
        <v>0.2</v>
      </c>
    </row>
    <row r="54" spans="1:10" x14ac:dyDescent="0.3">
      <c r="A54">
        <v>4.7006399999999999</v>
      </c>
      <c r="C54" s="2">
        <v>31</v>
      </c>
      <c r="D54" s="2">
        <f t="shared" si="0"/>
        <v>4.6610600000000009</v>
      </c>
      <c r="E54" s="2">
        <f t="shared" si="3"/>
        <v>0.77500000000000036</v>
      </c>
      <c r="F54" s="2">
        <v>2.5000000000000001E-2</v>
      </c>
      <c r="G54" s="2">
        <v>5</v>
      </c>
      <c r="H54" s="2">
        <f t="shared" si="1"/>
        <v>156</v>
      </c>
      <c r="I54" s="2">
        <f t="shared" si="4"/>
        <v>4</v>
      </c>
      <c r="J54" s="2">
        <f t="shared" si="2"/>
        <v>0.2</v>
      </c>
    </row>
    <row r="55" spans="1:10" x14ac:dyDescent="0.3">
      <c r="A55">
        <v>4.15646</v>
      </c>
      <c r="C55" s="2">
        <v>32</v>
      </c>
      <c r="D55" s="2">
        <f t="shared" si="0"/>
        <v>4.6892700000000005</v>
      </c>
      <c r="E55" s="2">
        <f t="shared" si="3"/>
        <v>0.80000000000000038</v>
      </c>
      <c r="F55" s="2">
        <v>2.5000000000000001E-2</v>
      </c>
      <c r="G55" s="2">
        <v>5</v>
      </c>
      <c r="H55" s="2">
        <f t="shared" si="1"/>
        <v>164</v>
      </c>
      <c r="I55" s="2">
        <f t="shared" si="4"/>
        <v>8</v>
      </c>
      <c r="J55" s="2">
        <f t="shared" si="2"/>
        <v>1.8</v>
      </c>
    </row>
    <row r="56" spans="1:10" x14ac:dyDescent="0.3">
      <c r="A56">
        <v>4.6732800000000001</v>
      </c>
      <c r="C56" s="2">
        <v>33</v>
      </c>
      <c r="D56" s="2">
        <f t="shared" si="0"/>
        <v>4.7174800000000001</v>
      </c>
      <c r="E56" s="2">
        <f t="shared" si="3"/>
        <v>0.8250000000000004</v>
      </c>
      <c r="F56" s="2">
        <v>2.5000000000000001E-2</v>
      </c>
      <c r="G56" s="2">
        <v>5</v>
      </c>
      <c r="H56" s="2">
        <f t="shared" si="1"/>
        <v>166</v>
      </c>
      <c r="I56" s="2">
        <f>H56-H55</f>
        <v>2</v>
      </c>
      <c r="J56" s="2">
        <f t="shared" si="2"/>
        <v>1.8</v>
      </c>
    </row>
    <row r="57" spans="1:10" x14ac:dyDescent="0.3">
      <c r="A57">
        <v>4.02278</v>
      </c>
      <c r="C57" s="2">
        <v>34</v>
      </c>
      <c r="D57" s="2">
        <f t="shared" si="0"/>
        <v>4.7456900000000006</v>
      </c>
      <c r="E57" s="2">
        <f t="shared" si="3"/>
        <v>0.85000000000000042</v>
      </c>
      <c r="F57" s="2">
        <v>2.5000000000000001E-2</v>
      </c>
      <c r="G57" s="2">
        <v>5</v>
      </c>
      <c r="H57" s="2">
        <f t="shared" si="1"/>
        <v>177</v>
      </c>
      <c r="I57" s="2">
        <f t="shared" si="4"/>
        <v>11</v>
      </c>
      <c r="J57" s="2">
        <f t="shared" si="2"/>
        <v>7.2</v>
      </c>
    </row>
    <row r="58" spans="1:10" x14ac:dyDescent="0.3">
      <c r="A58">
        <v>4.2992999999999997</v>
      </c>
      <c r="C58" s="2">
        <v>35</v>
      </c>
      <c r="D58" s="2">
        <f t="shared" si="0"/>
        <v>4.7739000000000011</v>
      </c>
      <c r="E58" s="2">
        <f t="shared" si="3"/>
        <v>0.87500000000000044</v>
      </c>
      <c r="F58" s="2">
        <v>2.5000000000000001E-2</v>
      </c>
      <c r="G58" s="2">
        <v>5</v>
      </c>
      <c r="H58" s="2">
        <f t="shared" si="1"/>
        <v>179</v>
      </c>
      <c r="I58" s="2">
        <f t="shared" si="4"/>
        <v>2</v>
      </c>
      <c r="J58" s="2">
        <f t="shared" si="2"/>
        <v>1.8</v>
      </c>
    </row>
    <row r="59" spans="1:10" x14ac:dyDescent="0.3">
      <c r="A59">
        <v>4.0750099999999998</v>
      </c>
      <c r="C59" s="2">
        <v>36</v>
      </c>
      <c r="D59" s="2">
        <f t="shared" si="0"/>
        <v>4.8021100000000008</v>
      </c>
      <c r="E59" s="2">
        <f t="shared" si="3"/>
        <v>0.90000000000000047</v>
      </c>
      <c r="F59" s="2">
        <v>2.5000000000000001E-2</v>
      </c>
      <c r="G59" s="2">
        <v>5</v>
      </c>
      <c r="H59" s="2">
        <f t="shared" si="1"/>
        <v>183</v>
      </c>
      <c r="I59" s="2">
        <f t="shared" si="4"/>
        <v>4</v>
      </c>
      <c r="J59" s="2">
        <f t="shared" si="2"/>
        <v>0.2</v>
      </c>
    </row>
    <row r="60" spans="1:10" x14ac:dyDescent="0.3">
      <c r="A60">
        <v>3.9394</v>
      </c>
      <c r="C60" s="2">
        <v>37</v>
      </c>
      <c r="D60" s="2">
        <f t="shared" si="0"/>
        <v>4.8303200000000004</v>
      </c>
      <c r="E60" s="2">
        <f t="shared" si="3"/>
        <v>0.92500000000000049</v>
      </c>
      <c r="F60" s="2">
        <v>2.5000000000000001E-2</v>
      </c>
      <c r="G60" s="2">
        <v>5</v>
      </c>
      <c r="H60" s="2">
        <f t="shared" si="1"/>
        <v>185</v>
      </c>
      <c r="I60" s="2">
        <f t="shared" si="4"/>
        <v>2</v>
      </c>
      <c r="J60" s="2">
        <f t="shared" si="2"/>
        <v>1.8</v>
      </c>
    </row>
    <row r="61" spans="1:10" x14ac:dyDescent="0.3">
      <c r="A61">
        <v>4.28512</v>
      </c>
      <c r="C61" s="2">
        <v>38</v>
      </c>
      <c r="D61" s="2">
        <f t="shared" si="0"/>
        <v>4.8585300000000009</v>
      </c>
      <c r="E61" s="2">
        <f t="shared" si="3"/>
        <v>0.95000000000000051</v>
      </c>
      <c r="F61" s="2">
        <v>2.5000000000000001E-2</v>
      </c>
      <c r="G61" s="2">
        <v>5</v>
      </c>
      <c r="H61" s="2">
        <f t="shared" si="1"/>
        <v>190</v>
      </c>
      <c r="I61" s="2">
        <f>H61-H60</f>
        <v>5</v>
      </c>
      <c r="J61" s="2">
        <f t="shared" si="2"/>
        <v>0</v>
      </c>
    </row>
    <row r="62" spans="1:10" x14ac:dyDescent="0.3">
      <c r="A62">
        <v>4.2671900000000003</v>
      </c>
      <c r="C62" s="2">
        <v>39</v>
      </c>
      <c r="D62" s="2">
        <f t="shared" si="0"/>
        <v>4.8867400000000005</v>
      </c>
      <c r="E62" s="2">
        <f t="shared" si="3"/>
        <v>0.97500000000000053</v>
      </c>
      <c r="F62" s="2">
        <v>2.5000000000000001E-2</v>
      </c>
      <c r="G62" s="2">
        <v>5</v>
      </c>
      <c r="H62" s="2">
        <f t="shared" si="1"/>
        <v>195</v>
      </c>
      <c r="I62" s="2">
        <f>H62-H61</f>
        <v>5</v>
      </c>
      <c r="J62" s="2">
        <f t="shared" si="2"/>
        <v>0</v>
      </c>
    </row>
    <row r="63" spans="1:10" x14ac:dyDescent="0.3">
      <c r="A63">
        <v>4.2434099999999999</v>
      </c>
      <c r="C63" s="2">
        <v>40</v>
      </c>
      <c r="D63" s="2">
        <f t="shared" si="0"/>
        <v>4.914950000000001</v>
      </c>
      <c r="E63" s="2">
        <f t="shared" si="3"/>
        <v>1.0000000000000004</v>
      </c>
      <c r="F63" s="2">
        <v>2.5000000000000001E-2</v>
      </c>
      <c r="G63" s="2">
        <v>5</v>
      </c>
      <c r="H63" s="2">
        <f t="shared" si="1"/>
        <v>200</v>
      </c>
      <c r="I63" s="2">
        <f t="shared" ref="I63" si="5">H63-H62</f>
        <v>5</v>
      </c>
      <c r="J63" s="2">
        <f t="shared" si="2"/>
        <v>0</v>
      </c>
    </row>
    <row r="64" spans="1:10" x14ac:dyDescent="0.3">
      <c r="A64">
        <v>3.9346999999999999</v>
      </c>
    </row>
    <row r="65" spans="1:1" x14ac:dyDescent="0.3">
      <c r="A65">
        <v>4.6884899999999998</v>
      </c>
    </row>
    <row r="66" spans="1:1" x14ac:dyDescent="0.3">
      <c r="A66">
        <v>4.6533499999999997</v>
      </c>
    </row>
    <row r="67" spans="1:1" x14ac:dyDescent="0.3">
      <c r="A67">
        <v>4.3017000000000003</v>
      </c>
    </row>
    <row r="68" spans="1:1" x14ac:dyDescent="0.3">
      <c r="A68">
        <v>4.8433299999999999</v>
      </c>
    </row>
    <row r="69" spans="1:1" x14ac:dyDescent="0.3">
      <c r="A69">
        <v>4.1877199999999997</v>
      </c>
    </row>
    <row r="70" spans="1:1" x14ac:dyDescent="0.3">
      <c r="A70">
        <v>4.1337599999999997</v>
      </c>
    </row>
    <row r="71" spans="1:1" x14ac:dyDescent="0.3">
      <c r="A71">
        <v>4.4092200000000004</v>
      </c>
    </row>
    <row r="72" spans="1:1" x14ac:dyDescent="0.3">
      <c r="A72">
        <v>4.8946500000000004</v>
      </c>
    </row>
    <row r="73" spans="1:1" x14ac:dyDescent="0.3">
      <c r="A73">
        <v>4.8395599999999996</v>
      </c>
    </row>
    <row r="74" spans="1:1" x14ac:dyDescent="0.3">
      <c r="A74">
        <v>4.4282300000000001</v>
      </c>
    </row>
    <row r="75" spans="1:1" x14ac:dyDescent="0.3">
      <c r="A75">
        <v>4.0040699999999996</v>
      </c>
    </row>
    <row r="76" spans="1:1" x14ac:dyDescent="0.3">
      <c r="A76">
        <v>4.5185399999999998</v>
      </c>
    </row>
    <row r="77" spans="1:1" x14ac:dyDescent="0.3">
      <c r="A77">
        <v>4.8861999999999997</v>
      </c>
    </row>
    <row r="78" spans="1:1" x14ac:dyDescent="0.3">
      <c r="A78">
        <v>4.3491400000000002</v>
      </c>
    </row>
    <row r="79" spans="1:1" x14ac:dyDescent="0.3">
      <c r="A79">
        <v>3.8832100000000001</v>
      </c>
    </row>
    <row r="80" spans="1:1" x14ac:dyDescent="0.3">
      <c r="A80">
        <v>4.10039</v>
      </c>
    </row>
    <row r="81" spans="1:1" x14ac:dyDescent="0.3">
      <c r="A81">
        <v>3.9855399999999999</v>
      </c>
    </row>
    <row r="82" spans="1:1" x14ac:dyDescent="0.3">
      <c r="A82">
        <v>3.8194900000000001</v>
      </c>
    </row>
    <row r="83" spans="1:1" x14ac:dyDescent="0.3">
      <c r="A83">
        <v>4.4405200000000002</v>
      </c>
    </row>
    <row r="84" spans="1:1" x14ac:dyDescent="0.3">
      <c r="A84">
        <v>3.8582800000000002</v>
      </c>
    </row>
    <row r="85" spans="1:1" x14ac:dyDescent="0.3">
      <c r="A85">
        <v>3.9036</v>
      </c>
    </row>
    <row r="86" spans="1:1" x14ac:dyDescent="0.3">
      <c r="A86">
        <v>4.33202</v>
      </c>
    </row>
    <row r="87" spans="1:1" x14ac:dyDescent="0.3">
      <c r="A87">
        <v>4.6787599999999996</v>
      </c>
    </row>
    <row r="88" spans="1:1" x14ac:dyDescent="0.3">
      <c r="A88">
        <v>3.8776000000000002</v>
      </c>
    </row>
    <row r="89" spans="1:1" x14ac:dyDescent="0.3">
      <c r="A89">
        <v>4.3953100000000003</v>
      </c>
    </row>
    <row r="90" spans="1:1" x14ac:dyDescent="0.3">
      <c r="A90">
        <v>4.4020999999999999</v>
      </c>
    </row>
    <row r="91" spans="1:1" x14ac:dyDescent="0.3">
      <c r="A91">
        <v>4.8836700000000004</v>
      </c>
    </row>
    <row r="92" spans="1:1" x14ac:dyDescent="0.3">
      <c r="A92">
        <v>4.5523400000000001</v>
      </c>
    </row>
    <row r="93" spans="1:1" x14ac:dyDescent="0.3">
      <c r="A93">
        <v>4.6428900000000004</v>
      </c>
    </row>
    <row r="94" spans="1:1" x14ac:dyDescent="0.3">
      <c r="A94">
        <v>3.9384000000000001</v>
      </c>
    </row>
    <row r="95" spans="1:1" x14ac:dyDescent="0.3">
      <c r="A95">
        <v>4.5378699999999998</v>
      </c>
    </row>
    <row r="96" spans="1:1" x14ac:dyDescent="0.3">
      <c r="A96">
        <v>4.4733700000000001</v>
      </c>
    </row>
    <row r="97" spans="1:1" x14ac:dyDescent="0.3">
      <c r="A97">
        <v>4.45791</v>
      </c>
    </row>
    <row r="98" spans="1:1" x14ac:dyDescent="0.3">
      <c r="A98">
        <v>4.5305499999999999</v>
      </c>
    </row>
    <row r="99" spans="1:1" x14ac:dyDescent="0.3">
      <c r="A99">
        <v>4.2803100000000001</v>
      </c>
    </row>
    <row r="100" spans="1:1" x14ac:dyDescent="0.3">
      <c r="A100">
        <v>4.8575600000000003</v>
      </c>
    </row>
    <row r="101" spans="1:1" x14ac:dyDescent="0.3">
      <c r="A101">
        <v>4.3152999999999997</v>
      </c>
    </row>
    <row r="102" spans="1:1" x14ac:dyDescent="0.3">
      <c r="A102">
        <v>3.9098700000000002</v>
      </c>
    </row>
    <row r="103" spans="1:1" x14ac:dyDescent="0.3">
      <c r="A103">
        <v>4.3658599999999996</v>
      </c>
    </row>
    <row r="104" spans="1:1" x14ac:dyDescent="0.3">
      <c r="A104">
        <v>4.4265699999999999</v>
      </c>
    </row>
    <row r="105" spans="1:1" x14ac:dyDescent="0.3">
      <c r="A105">
        <v>4.1778899999999997</v>
      </c>
    </row>
    <row r="106" spans="1:1" x14ac:dyDescent="0.3">
      <c r="A106">
        <v>4.5829700000000004</v>
      </c>
    </row>
    <row r="107" spans="1:1" x14ac:dyDescent="0.3">
      <c r="A107">
        <v>4.8687500000000004</v>
      </c>
    </row>
    <row r="108" spans="1:1" x14ac:dyDescent="0.3">
      <c r="A108">
        <v>3.7931499999999998</v>
      </c>
    </row>
    <row r="109" spans="1:1" x14ac:dyDescent="0.3">
      <c r="A109">
        <v>4.7214600000000004</v>
      </c>
    </row>
    <row r="110" spans="1:1" x14ac:dyDescent="0.3">
      <c r="A110">
        <v>4.2528499999999996</v>
      </c>
    </row>
    <row r="111" spans="1:1" x14ac:dyDescent="0.3">
      <c r="A111">
        <v>4.2280699999999998</v>
      </c>
    </row>
    <row r="112" spans="1:1" x14ac:dyDescent="0.3">
      <c r="A112">
        <v>4.6211399999999996</v>
      </c>
    </row>
    <row r="113" spans="1:1" x14ac:dyDescent="0.3">
      <c r="A113">
        <v>4.2628899999999996</v>
      </c>
    </row>
    <row r="114" spans="1:1" x14ac:dyDescent="0.3">
      <c r="A114">
        <v>4.2187200000000002</v>
      </c>
    </row>
    <row r="115" spans="1:1" x14ac:dyDescent="0.3">
      <c r="A115">
        <v>4.1124299999999998</v>
      </c>
    </row>
    <row r="116" spans="1:1" x14ac:dyDescent="0.3">
      <c r="A116">
        <v>4.1959799999999996</v>
      </c>
    </row>
    <row r="117" spans="1:1" x14ac:dyDescent="0.3">
      <c r="A117">
        <v>4.8137400000000001</v>
      </c>
    </row>
    <row r="118" spans="1:1" x14ac:dyDescent="0.3">
      <c r="A118">
        <v>4.4583899999999996</v>
      </c>
    </row>
    <row r="119" spans="1:1" x14ac:dyDescent="0.3">
      <c r="A119">
        <v>3.92178</v>
      </c>
    </row>
    <row r="120" spans="1:1" x14ac:dyDescent="0.3">
      <c r="A120">
        <v>4.6644300000000003</v>
      </c>
    </row>
    <row r="121" spans="1:1" x14ac:dyDescent="0.3">
      <c r="A121">
        <v>3.8749099999999999</v>
      </c>
    </row>
    <row r="122" spans="1:1" x14ac:dyDescent="0.3">
      <c r="A122">
        <v>4.2957400000000003</v>
      </c>
    </row>
    <row r="123" spans="1:1" x14ac:dyDescent="0.3">
      <c r="A123">
        <v>4.0979900000000002</v>
      </c>
    </row>
    <row r="124" spans="1:1" x14ac:dyDescent="0.3">
      <c r="A124">
        <v>4.3311500000000001</v>
      </c>
    </row>
    <row r="125" spans="1:1" x14ac:dyDescent="0.3">
      <c r="A125">
        <v>3.9771999999999998</v>
      </c>
    </row>
    <row r="126" spans="1:1" x14ac:dyDescent="0.3">
      <c r="A126">
        <v>4.5249600000000001</v>
      </c>
    </row>
    <row r="127" spans="1:1" x14ac:dyDescent="0.3">
      <c r="A127">
        <v>4.0003099999999998</v>
      </c>
    </row>
    <row r="128" spans="1:1" x14ac:dyDescent="0.3">
      <c r="A128">
        <v>4.2960099999999999</v>
      </c>
    </row>
    <row r="129" spans="1:1" x14ac:dyDescent="0.3">
      <c r="A129">
        <v>4.4422300000000003</v>
      </c>
    </row>
    <row r="130" spans="1:1" x14ac:dyDescent="0.3">
      <c r="A130">
        <v>3.9594900000000002</v>
      </c>
    </row>
    <row r="131" spans="1:1" x14ac:dyDescent="0.3">
      <c r="A131">
        <v>4.77982</v>
      </c>
    </row>
    <row r="132" spans="1:1" x14ac:dyDescent="0.3">
      <c r="A132">
        <v>4.6121499999999997</v>
      </c>
    </row>
    <row r="133" spans="1:1" x14ac:dyDescent="0.3">
      <c r="A133">
        <v>4.2956300000000001</v>
      </c>
    </row>
    <row r="134" spans="1:1" x14ac:dyDescent="0.3">
      <c r="A134">
        <v>3.9638300000000002</v>
      </c>
    </row>
    <row r="135" spans="1:1" x14ac:dyDescent="0.3">
      <c r="A135">
        <v>4.0837399999999997</v>
      </c>
    </row>
    <row r="136" spans="1:1" x14ac:dyDescent="0.3">
      <c r="A136">
        <v>4.2318699999999998</v>
      </c>
    </row>
    <row r="137" spans="1:1" x14ac:dyDescent="0.3">
      <c r="A137">
        <v>4.8942100000000002</v>
      </c>
    </row>
    <row r="138" spans="1:1" x14ac:dyDescent="0.3">
      <c r="A138">
        <v>4.27806</v>
      </c>
    </row>
    <row r="139" spans="1:1" x14ac:dyDescent="0.3">
      <c r="A139">
        <v>4.3953800000000003</v>
      </c>
    </row>
    <row r="140" spans="1:1" x14ac:dyDescent="0.3">
      <c r="A140">
        <v>4.3121200000000002</v>
      </c>
    </row>
    <row r="141" spans="1:1" x14ac:dyDescent="0.3">
      <c r="A141">
        <v>4.4316700000000004</v>
      </c>
    </row>
    <row r="142" spans="1:1" x14ac:dyDescent="0.3">
      <c r="A142">
        <v>3.8222399999999999</v>
      </c>
    </row>
    <row r="143" spans="1:1" x14ac:dyDescent="0.3">
      <c r="A143">
        <v>4.1703400000000004</v>
      </c>
    </row>
    <row r="144" spans="1:1" x14ac:dyDescent="0.3">
      <c r="A144">
        <v>4.1028599999999997</v>
      </c>
    </row>
    <row r="145" spans="1:1" x14ac:dyDescent="0.3">
      <c r="A145">
        <v>4.8571999999999997</v>
      </c>
    </row>
    <row r="146" spans="1:1" x14ac:dyDescent="0.3">
      <c r="A146">
        <v>4.7824200000000001</v>
      </c>
    </row>
    <row r="147" spans="1:1" x14ac:dyDescent="0.3">
      <c r="A147">
        <v>4.1859799999999998</v>
      </c>
    </row>
    <row r="148" spans="1:1" x14ac:dyDescent="0.3">
      <c r="A148">
        <v>4.0660699999999999</v>
      </c>
    </row>
    <row r="149" spans="1:1" x14ac:dyDescent="0.3">
      <c r="A149">
        <v>3.9182000000000001</v>
      </c>
    </row>
    <row r="150" spans="1:1" x14ac:dyDescent="0.3">
      <c r="A150">
        <v>4.6736199999999997</v>
      </c>
    </row>
    <row r="151" spans="1:1" x14ac:dyDescent="0.3">
      <c r="A151">
        <v>3.9610699999999999</v>
      </c>
    </row>
    <row r="152" spans="1:1" x14ac:dyDescent="0.3">
      <c r="A152">
        <v>4.51607</v>
      </c>
    </row>
    <row r="153" spans="1:1" x14ac:dyDescent="0.3">
      <c r="A153">
        <v>4.0826700000000002</v>
      </c>
    </row>
    <row r="154" spans="1:1" x14ac:dyDescent="0.3">
      <c r="A154">
        <v>4.2304300000000001</v>
      </c>
    </row>
    <row r="155" spans="1:1" x14ac:dyDescent="0.3">
      <c r="A155">
        <v>4.4993400000000001</v>
      </c>
    </row>
    <row r="156" spans="1:1" x14ac:dyDescent="0.3">
      <c r="A156">
        <v>4.2367800000000004</v>
      </c>
    </row>
    <row r="157" spans="1:1" x14ac:dyDescent="0.3">
      <c r="A157">
        <v>4.2980200000000002</v>
      </c>
    </row>
    <row r="158" spans="1:1" x14ac:dyDescent="0.3">
      <c r="A158">
        <v>4.7191799999999997</v>
      </c>
    </row>
    <row r="159" spans="1:1" x14ac:dyDescent="0.3">
      <c r="A159">
        <v>4.8841299999999999</v>
      </c>
    </row>
    <row r="160" spans="1:1" x14ac:dyDescent="0.3">
      <c r="A160">
        <v>4.7024400000000002</v>
      </c>
    </row>
    <row r="161" spans="1:1" x14ac:dyDescent="0.3">
      <c r="A161">
        <v>4.1628999999999996</v>
      </c>
    </row>
    <row r="162" spans="1:1" x14ac:dyDescent="0.3">
      <c r="A162">
        <v>3.7967200000000001</v>
      </c>
    </row>
    <row r="163" spans="1:1" x14ac:dyDescent="0.3">
      <c r="A163">
        <v>4.7348699999999999</v>
      </c>
    </row>
    <row r="164" spans="1:1" x14ac:dyDescent="0.3">
      <c r="A164">
        <v>4.4000000000000004</v>
      </c>
    </row>
    <row r="165" spans="1:1" x14ac:dyDescent="0.3">
      <c r="A165">
        <v>4.5527100000000003</v>
      </c>
    </row>
    <row r="166" spans="1:1" x14ac:dyDescent="0.3">
      <c r="A166">
        <v>4.7182300000000001</v>
      </c>
    </row>
    <row r="167" spans="1:1" x14ac:dyDescent="0.3">
      <c r="A167">
        <v>3.8067899999999999</v>
      </c>
    </row>
    <row r="168" spans="1:1" x14ac:dyDescent="0.3">
      <c r="A168">
        <v>4.2324799999999998</v>
      </c>
    </row>
    <row r="169" spans="1:1" x14ac:dyDescent="0.3">
      <c r="A169">
        <v>4.1645000000000003</v>
      </c>
    </row>
    <row r="170" spans="1:1" x14ac:dyDescent="0.3">
      <c r="A170">
        <v>4.04115</v>
      </c>
    </row>
    <row r="171" spans="1:1" x14ac:dyDescent="0.3">
      <c r="A171">
        <v>3.8254700000000001</v>
      </c>
    </row>
    <row r="172" spans="1:1" x14ac:dyDescent="0.3">
      <c r="A172">
        <v>4.62249</v>
      </c>
    </row>
    <row r="173" spans="1:1" x14ac:dyDescent="0.3">
      <c r="A173">
        <v>4.81799</v>
      </c>
    </row>
    <row r="174" spans="1:1" x14ac:dyDescent="0.3">
      <c r="A174">
        <v>4.5167400000000004</v>
      </c>
    </row>
    <row r="175" spans="1:1" x14ac:dyDescent="0.3">
      <c r="A175">
        <v>4.8927699999999996</v>
      </c>
    </row>
    <row r="176" spans="1:1" x14ac:dyDescent="0.3">
      <c r="A176">
        <v>4.7319899999999997</v>
      </c>
    </row>
    <row r="177" spans="1:1" x14ac:dyDescent="0.3">
      <c r="A177">
        <v>4.5322199999999997</v>
      </c>
    </row>
    <row r="178" spans="1:1" x14ac:dyDescent="0.3">
      <c r="A178">
        <v>4.1165900000000004</v>
      </c>
    </row>
    <row r="179" spans="1:1" x14ac:dyDescent="0.3">
      <c r="A179">
        <v>4.0848399999999998</v>
      </c>
    </row>
    <row r="180" spans="1:1" x14ac:dyDescent="0.3">
      <c r="A180">
        <v>4.7230600000000003</v>
      </c>
    </row>
    <row r="181" spans="1:1" x14ac:dyDescent="0.3">
      <c r="A181">
        <v>4.4968300000000001</v>
      </c>
    </row>
    <row r="182" spans="1:1" x14ac:dyDescent="0.3">
      <c r="A182">
        <v>4.6841600000000003</v>
      </c>
    </row>
    <row r="183" spans="1:1" x14ac:dyDescent="0.3">
      <c r="A183">
        <v>3.85405</v>
      </c>
    </row>
    <row r="184" spans="1:1" x14ac:dyDescent="0.3">
      <c r="A184">
        <v>4.7349100000000002</v>
      </c>
    </row>
    <row r="185" spans="1:1" x14ac:dyDescent="0.3">
      <c r="A185">
        <v>4.4554499999999999</v>
      </c>
    </row>
    <row r="186" spans="1:1" x14ac:dyDescent="0.3">
      <c r="A186">
        <v>4.4563699999999997</v>
      </c>
    </row>
    <row r="187" spans="1:1" x14ac:dyDescent="0.3">
      <c r="A187">
        <v>4.2059499999999996</v>
      </c>
    </row>
    <row r="188" spans="1:1" x14ac:dyDescent="0.3">
      <c r="A188">
        <v>3.8170199999999999</v>
      </c>
    </row>
    <row r="189" spans="1:1" x14ac:dyDescent="0.3">
      <c r="A189">
        <v>3.9751599999999998</v>
      </c>
    </row>
    <row r="190" spans="1:1" x14ac:dyDescent="0.3">
      <c r="A190">
        <v>4.1993499999999999</v>
      </c>
    </row>
    <row r="191" spans="1:1" x14ac:dyDescent="0.3">
      <c r="A191">
        <v>4.5426299999999999</v>
      </c>
    </row>
    <row r="192" spans="1:1" x14ac:dyDescent="0.3">
      <c r="A192">
        <v>3.8617300000000001</v>
      </c>
    </row>
    <row r="193" spans="1:1" x14ac:dyDescent="0.3">
      <c r="A193">
        <v>4.0754200000000003</v>
      </c>
    </row>
    <row r="194" spans="1:1" x14ac:dyDescent="0.3">
      <c r="A194">
        <v>4.1252500000000003</v>
      </c>
    </row>
    <row r="195" spans="1:1" x14ac:dyDescent="0.3">
      <c r="A195">
        <v>3.8388</v>
      </c>
    </row>
    <row r="196" spans="1:1" x14ac:dyDescent="0.3">
      <c r="A196">
        <v>3.9334099999999999</v>
      </c>
    </row>
    <row r="197" spans="1:1" x14ac:dyDescent="0.3">
      <c r="A197">
        <v>4.0499400000000003</v>
      </c>
    </row>
    <row r="198" spans="1:1" x14ac:dyDescent="0.3">
      <c r="A198">
        <v>3.92984</v>
      </c>
    </row>
    <row r="199" spans="1:1" x14ac:dyDescent="0.3">
      <c r="A199">
        <v>4.0302699999999998</v>
      </c>
    </row>
    <row r="200" spans="1:1" x14ac:dyDescent="0.3">
      <c r="A200">
        <v>3.8885900000000002</v>
      </c>
    </row>
    <row r="201" spans="1:1" x14ac:dyDescent="0.3">
      <c r="A201">
        <v>4.0938499999999998</v>
      </c>
    </row>
  </sheetData>
  <mergeCells count="1">
    <mergeCell ref="C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Jing Ting Chong</cp:lastModifiedBy>
  <dcterms:created xsi:type="dcterms:W3CDTF">2021-03-13T23:10:45Z</dcterms:created>
  <dcterms:modified xsi:type="dcterms:W3CDTF">2021-04-09T19:59:16Z</dcterms:modified>
</cp:coreProperties>
</file>